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codeName="ThisWorkbook" defaultThemeVersion="124226"/>
  <bookViews>
    <workbookView xWindow="240" yWindow="135" windowWidth="20115" windowHeight="8010" activeTab="1"/>
  </bookViews>
  <sheets>
    <sheet name="Feuil1" sheetId="1" r:id="rId1"/>
    <sheet name="Agents" sheetId="2" r:id="rId2"/>
    <sheet name="4" sheetId="3" r:id="rId3"/>
    <sheet name="5" sheetId="4" r:id="rId4"/>
    <sheet name="6" sheetId="5" r:id="rId5"/>
    <sheet name="7" sheetId="6" r:id="rId6"/>
    <sheet name="10" sheetId="7" r:id="rId7"/>
    <sheet name="11" sheetId="8" r:id="rId8"/>
    <sheet name="3" sheetId="9" r:id="rId9"/>
  </sheets>
  <definedNames>
    <definedName name="Agents">Tableau1[]</definedName>
    <definedName name="Connexion">Tableau2[]</definedName>
    <definedName name="Userform">Tableau10[]</definedName>
  </definedNames>
  <calcPr calcId="145621"/>
</workbook>
</file>

<file path=xl/calcChain.xml><?xml version="1.0" encoding="utf-8"?>
<calcChain xmlns="http://schemas.openxmlformats.org/spreadsheetml/2006/main">
  <c r="M5" i="2" l="1"/>
  <c r="H377" i="9"/>
  <c r="D377" i="9"/>
  <c r="E377" i="9" s="1"/>
  <c r="H376" i="9"/>
  <c r="E376" i="9"/>
  <c r="G376" i="9" s="1"/>
  <c r="D376" i="9"/>
  <c r="H375" i="9"/>
  <c r="F375" i="9"/>
  <c r="E375" i="9"/>
  <c r="G375" i="9" s="1"/>
  <c r="D375" i="9"/>
  <c r="H374" i="9"/>
  <c r="G374" i="9"/>
  <c r="F374" i="9"/>
  <c r="E374" i="9"/>
  <c r="D374" i="9"/>
  <c r="H373" i="9"/>
  <c r="D373" i="9"/>
  <c r="E373" i="9" s="1"/>
  <c r="H372" i="9"/>
  <c r="E372" i="9"/>
  <c r="G372" i="9" s="1"/>
  <c r="D372" i="9"/>
  <c r="H371" i="9"/>
  <c r="F371" i="9"/>
  <c r="E371" i="9"/>
  <c r="G371" i="9" s="1"/>
  <c r="D371" i="9"/>
  <c r="H370" i="9"/>
  <c r="G370" i="9"/>
  <c r="F370" i="9"/>
  <c r="E370" i="9"/>
  <c r="D370" i="9"/>
  <c r="H369" i="9"/>
  <c r="D369" i="9"/>
  <c r="E369" i="9" s="1"/>
  <c r="H368" i="9"/>
  <c r="E368" i="9"/>
  <c r="G368" i="9" s="1"/>
  <c r="D368" i="9"/>
  <c r="H367" i="9"/>
  <c r="F367" i="9"/>
  <c r="E367" i="9"/>
  <c r="G367" i="9" s="1"/>
  <c r="D367" i="9"/>
  <c r="H366" i="9"/>
  <c r="G366" i="9"/>
  <c r="F366" i="9"/>
  <c r="E366" i="9"/>
  <c r="D366" i="9"/>
  <c r="H365" i="9"/>
  <c r="D365" i="9"/>
  <c r="E365" i="9" s="1"/>
  <c r="H364" i="9"/>
  <c r="E364" i="9"/>
  <c r="G364" i="9" s="1"/>
  <c r="D364" i="9"/>
  <c r="H363" i="9"/>
  <c r="F363" i="9"/>
  <c r="E363" i="9"/>
  <c r="G363" i="9" s="1"/>
  <c r="D363" i="9"/>
  <c r="H362" i="9"/>
  <c r="G362" i="9"/>
  <c r="F362" i="9"/>
  <c r="E362" i="9"/>
  <c r="D362" i="9"/>
  <c r="H361" i="9"/>
  <c r="D361" i="9"/>
  <c r="E361" i="9" s="1"/>
  <c r="H360" i="9"/>
  <c r="E360" i="9"/>
  <c r="G360" i="9" s="1"/>
  <c r="D360" i="9"/>
  <c r="H359" i="9"/>
  <c r="F359" i="9"/>
  <c r="E359" i="9"/>
  <c r="G359" i="9" s="1"/>
  <c r="D359" i="9"/>
  <c r="H358" i="9"/>
  <c r="G358" i="9"/>
  <c r="F358" i="9"/>
  <c r="E358" i="9"/>
  <c r="D358" i="9"/>
  <c r="H357" i="9"/>
  <c r="D357" i="9"/>
  <c r="E357" i="9" s="1"/>
  <c r="H356" i="9"/>
  <c r="E356" i="9"/>
  <c r="G356" i="9" s="1"/>
  <c r="D356" i="9"/>
  <c r="H355" i="9"/>
  <c r="F355" i="9"/>
  <c r="E355" i="9"/>
  <c r="G355" i="9" s="1"/>
  <c r="D355" i="9"/>
  <c r="H354" i="9"/>
  <c r="G354" i="9"/>
  <c r="F354" i="9"/>
  <c r="E354" i="9"/>
  <c r="D354" i="9"/>
  <c r="H353" i="9"/>
  <c r="D353" i="9"/>
  <c r="E353" i="9" s="1"/>
  <c r="H352" i="9"/>
  <c r="E352" i="9"/>
  <c r="G352" i="9" s="1"/>
  <c r="D352" i="9"/>
  <c r="H351" i="9"/>
  <c r="F351" i="9"/>
  <c r="E351" i="9"/>
  <c r="G351" i="9" s="1"/>
  <c r="D351" i="9"/>
  <c r="H350" i="9"/>
  <c r="G350" i="9"/>
  <c r="F350" i="9"/>
  <c r="E350" i="9"/>
  <c r="D350" i="9"/>
  <c r="H349" i="9"/>
  <c r="D349" i="9"/>
  <c r="E349" i="9" s="1"/>
  <c r="H348" i="9"/>
  <c r="E348" i="9"/>
  <c r="G348" i="9" s="1"/>
  <c r="D348" i="9"/>
  <c r="H347" i="9"/>
  <c r="F347" i="9"/>
  <c r="E347" i="9"/>
  <c r="G347" i="9" s="1"/>
  <c r="D347" i="9"/>
  <c r="H345" i="9"/>
  <c r="E345" i="9"/>
  <c r="G345" i="9" s="1"/>
  <c r="D345" i="9"/>
  <c r="H344" i="9"/>
  <c r="F344" i="9"/>
  <c r="E344" i="9"/>
  <c r="G344" i="9" s="1"/>
  <c r="D344" i="9"/>
  <c r="H343" i="9"/>
  <c r="G343" i="9"/>
  <c r="F343" i="9"/>
  <c r="E343" i="9"/>
  <c r="D343" i="9"/>
  <c r="H342" i="9"/>
  <c r="D342" i="9"/>
  <c r="E342" i="9" s="1"/>
  <c r="H341" i="9"/>
  <c r="E341" i="9"/>
  <c r="G341" i="9" s="1"/>
  <c r="D341" i="9"/>
  <c r="H340" i="9"/>
  <c r="F340" i="9"/>
  <c r="E340" i="9"/>
  <c r="G340" i="9" s="1"/>
  <c r="D340" i="9"/>
  <c r="H339" i="9"/>
  <c r="G339" i="9"/>
  <c r="F339" i="9"/>
  <c r="E339" i="9"/>
  <c r="D339" i="9"/>
  <c r="H338" i="9"/>
  <c r="D338" i="9"/>
  <c r="E338" i="9" s="1"/>
  <c r="H337" i="9"/>
  <c r="E337" i="9"/>
  <c r="G337" i="9" s="1"/>
  <c r="D337" i="9"/>
  <c r="H336" i="9"/>
  <c r="F336" i="9"/>
  <c r="E336" i="9"/>
  <c r="G336" i="9" s="1"/>
  <c r="D336" i="9"/>
  <c r="H335" i="9"/>
  <c r="G335" i="9"/>
  <c r="F335" i="9"/>
  <c r="E335" i="9"/>
  <c r="D335" i="9"/>
  <c r="H334" i="9"/>
  <c r="D334" i="9"/>
  <c r="E334" i="9" s="1"/>
  <c r="H333" i="9"/>
  <c r="E333" i="9"/>
  <c r="G333" i="9" s="1"/>
  <c r="D333" i="9"/>
  <c r="H332" i="9"/>
  <c r="F332" i="9"/>
  <c r="E332" i="9"/>
  <c r="G332" i="9" s="1"/>
  <c r="D332" i="9"/>
  <c r="H331" i="9"/>
  <c r="G331" i="9"/>
  <c r="F331" i="9"/>
  <c r="E331" i="9"/>
  <c r="D331" i="9"/>
  <c r="H330" i="9"/>
  <c r="D330" i="9"/>
  <c r="E330" i="9" s="1"/>
  <c r="H329" i="9"/>
  <c r="E329" i="9"/>
  <c r="G329" i="9" s="1"/>
  <c r="D329" i="9"/>
  <c r="H328" i="9"/>
  <c r="F328" i="9"/>
  <c r="E328" i="9"/>
  <c r="G328" i="9" s="1"/>
  <c r="D328" i="9"/>
  <c r="H327" i="9"/>
  <c r="G327" i="9"/>
  <c r="F327" i="9"/>
  <c r="E327" i="9"/>
  <c r="D327" i="9"/>
  <c r="H326" i="9"/>
  <c r="D326" i="9"/>
  <c r="E326" i="9" s="1"/>
  <c r="H325" i="9"/>
  <c r="E325" i="9"/>
  <c r="G325" i="9" s="1"/>
  <c r="D325" i="9"/>
  <c r="H324" i="9"/>
  <c r="F324" i="9"/>
  <c r="E324" i="9"/>
  <c r="G324" i="9" s="1"/>
  <c r="D324" i="9"/>
  <c r="H323" i="9"/>
  <c r="G323" i="9"/>
  <c r="F323" i="9"/>
  <c r="E323" i="9"/>
  <c r="D323" i="9"/>
  <c r="H322" i="9"/>
  <c r="D322" i="9"/>
  <c r="E322" i="9" s="1"/>
  <c r="H321" i="9"/>
  <c r="E321" i="9"/>
  <c r="D321" i="9"/>
  <c r="H320" i="9"/>
  <c r="F320" i="9"/>
  <c r="E320" i="9"/>
  <c r="G320" i="9" s="1"/>
  <c r="D320" i="9"/>
  <c r="H319" i="9"/>
  <c r="G319" i="9"/>
  <c r="F319" i="9"/>
  <c r="E319" i="9"/>
  <c r="D319" i="9"/>
  <c r="H318" i="9"/>
  <c r="D318" i="9"/>
  <c r="E318" i="9" s="1"/>
  <c r="H317" i="9"/>
  <c r="E317" i="9"/>
  <c r="D317" i="9"/>
  <c r="H316" i="9"/>
  <c r="F316" i="9"/>
  <c r="E316" i="9"/>
  <c r="G316" i="9" s="1"/>
  <c r="D316" i="9"/>
  <c r="H314" i="9"/>
  <c r="E314" i="9"/>
  <c r="D314" i="9"/>
  <c r="H313" i="9"/>
  <c r="F313" i="9"/>
  <c r="E313" i="9"/>
  <c r="G313" i="9" s="1"/>
  <c r="D313" i="9"/>
  <c r="H312" i="9"/>
  <c r="G312" i="9"/>
  <c r="F312" i="9"/>
  <c r="E312" i="9"/>
  <c r="D312" i="9"/>
  <c r="H311" i="9"/>
  <c r="G311" i="9"/>
  <c r="D311" i="9"/>
  <c r="E311" i="9" s="1"/>
  <c r="F311" i="9" s="1"/>
  <c r="H310" i="9"/>
  <c r="D310" i="9"/>
  <c r="E310" i="9" s="1"/>
  <c r="H309" i="9"/>
  <c r="F309" i="9"/>
  <c r="E309" i="9"/>
  <c r="G309" i="9" s="1"/>
  <c r="D309" i="9"/>
  <c r="H308" i="9"/>
  <c r="G308" i="9"/>
  <c r="F308" i="9"/>
  <c r="E308" i="9"/>
  <c r="D308" i="9"/>
  <c r="H307" i="9"/>
  <c r="D307" i="9"/>
  <c r="E307" i="9" s="1"/>
  <c r="F307" i="9" s="1"/>
  <c r="H306" i="9"/>
  <c r="E306" i="9"/>
  <c r="D306" i="9"/>
  <c r="H305" i="9"/>
  <c r="E305" i="9"/>
  <c r="G305" i="9" s="1"/>
  <c r="D305" i="9"/>
  <c r="H304" i="9"/>
  <c r="G304" i="9"/>
  <c r="F304" i="9"/>
  <c r="E304" i="9"/>
  <c r="D304" i="9"/>
  <c r="H303" i="9"/>
  <c r="G303" i="9"/>
  <c r="D303" i="9"/>
  <c r="E303" i="9" s="1"/>
  <c r="F303" i="9" s="1"/>
  <c r="H302" i="9"/>
  <c r="D302" i="9"/>
  <c r="E302" i="9" s="1"/>
  <c r="H301" i="9"/>
  <c r="F301" i="9"/>
  <c r="E301" i="9"/>
  <c r="G301" i="9" s="1"/>
  <c r="D301" i="9"/>
  <c r="H300" i="9"/>
  <c r="G300" i="9"/>
  <c r="F300" i="9"/>
  <c r="E300" i="9"/>
  <c r="D300" i="9"/>
  <c r="H299" i="9"/>
  <c r="D299" i="9"/>
  <c r="E299" i="9" s="1"/>
  <c r="F299" i="9" s="1"/>
  <c r="H298" i="9"/>
  <c r="E298" i="9"/>
  <c r="D298" i="9"/>
  <c r="H297" i="9"/>
  <c r="E297" i="9"/>
  <c r="G297" i="9" s="1"/>
  <c r="D297" i="9"/>
  <c r="H296" i="9"/>
  <c r="G296" i="9"/>
  <c r="F296" i="9"/>
  <c r="E296" i="9"/>
  <c r="D296" i="9"/>
  <c r="H295" i="9"/>
  <c r="G295" i="9"/>
  <c r="D295" i="9"/>
  <c r="E295" i="9" s="1"/>
  <c r="F295" i="9" s="1"/>
  <c r="H294" i="9"/>
  <c r="D294" i="9"/>
  <c r="E294" i="9" s="1"/>
  <c r="H293" i="9"/>
  <c r="F293" i="9"/>
  <c r="E293" i="9"/>
  <c r="G293" i="9" s="1"/>
  <c r="D293" i="9"/>
  <c r="H292" i="9"/>
  <c r="G292" i="9"/>
  <c r="F292" i="9"/>
  <c r="E292" i="9"/>
  <c r="D292" i="9"/>
  <c r="H291" i="9"/>
  <c r="D291" i="9"/>
  <c r="E291" i="9" s="1"/>
  <c r="F291" i="9" s="1"/>
  <c r="H290" i="9"/>
  <c r="E290" i="9"/>
  <c r="D290" i="9"/>
  <c r="H289" i="9"/>
  <c r="E289" i="9"/>
  <c r="G289" i="9" s="1"/>
  <c r="D289" i="9"/>
  <c r="H288" i="9"/>
  <c r="F288" i="9"/>
  <c r="E288" i="9"/>
  <c r="G288" i="9" s="1"/>
  <c r="D288" i="9"/>
  <c r="H287" i="9"/>
  <c r="G287" i="9"/>
  <c r="D287" i="9"/>
  <c r="E287" i="9" s="1"/>
  <c r="F287" i="9" s="1"/>
  <c r="H286" i="9"/>
  <c r="D286" i="9"/>
  <c r="E286" i="9" s="1"/>
  <c r="H285" i="9"/>
  <c r="D285" i="9"/>
  <c r="E285" i="9" s="1"/>
  <c r="H284" i="9"/>
  <c r="G284" i="9"/>
  <c r="E284" i="9"/>
  <c r="F284" i="9" s="1"/>
  <c r="D284" i="9"/>
  <c r="H282" i="9"/>
  <c r="E282" i="9"/>
  <c r="G282" i="9" s="1"/>
  <c r="D282" i="9"/>
  <c r="H281" i="9"/>
  <c r="F281" i="9"/>
  <c r="E281" i="9"/>
  <c r="G281" i="9" s="1"/>
  <c r="D281" i="9"/>
  <c r="H280" i="9"/>
  <c r="G280" i="9"/>
  <c r="D280" i="9"/>
  <c r="E280" i="9" s="1"/>
  <c r="F280" i="9" s="1"/>
  <c r="H279" i="9"/>
  <c r="D279" i="9"/>
  <c r="E279" i="9" s="1"/>
  <c r="H278" i="9"/>
  <c r="D278" i="9"/>
  <c r="E278" i="9" s="1"/>
  <c r="H277" i="9"/>
  <c r="G277" i="9"/>
  <c r="E277" i="9"/>
  <c r="F277" i="9" s="1"/>
  <c r="D277" i="9"/>
  <c r="H276" i="9"/>
  <c r="F276" i="9"/>
  <c r="D276" i="9"/>
  <c r="E276" i="9" s="1"/>
  <c r="G276" i="9" s="1"/>
  <c r="H275" i="9"/>
  <c r="E275" i="9"/>
  <c r="F275" i="9" s="1"/>
  <c r="D275" i="9"/>
  <c r="H274" i="9"/>
  <c r="E274" i="9"/>
  <c r="G274" i="9" s="1"/>
  <c r="D274" i="9"/>
  <c r="H273" i="9"/>
  <c r="F273" i="9"/>
  <c r="E273" i="9"/>
  <c r="G273" i="9" s="1"/>
  <c r="D273" i="9"/>
  <c r="H272" i="9"/>
  <c r="D272" i="9"/>
  <c r="E272" i="9" s="1"/>
  <c r="G272" i="9" s="1"/>
  <c r="H271" i="9"/>
  <c r="D271" i="9"/>
  <c r="E271" i="9" s="1"/>
  <c r="H270" i="9"/>
  <c r="D270" i="9"/>
  <c r="E270" i="9" s="1"/>
  <c r="H269" i="9"/>
  <c r="E269" i="9"/>
  <c r="G269" i="9" s="1"/>
  <c r="D269" i="9"/>
  <c r="H268" i="9"/>
  <c r="F268" i="9"/>
  <c r="D268" i="9"/>
  <c r="E268" i="9" s="1"/>
  <c r="G268" i="9" s="1"/>
  <c r="H267" i="9"/>
  <c r="E267" i="9"/>
  <c r="F267" i="9" s="1"/>
  <c r="D267" i="9"/>
  <c r="H266" i="9"/>
  <c r="D266" i="9"/>
  <c r="E266" i="9" s="1"/>
  <c r="H265" i="9"/>
  <c r="G265" i="9"/>
  <c r="E265" i="9"/>
  <c r="F265" i="9" s="1"/>
  <c r="D265" i="9"/>
  <c r="H264" i="9"/>
  <c r="D264" i="9"/>
  <c r="E264" i="9" s="1"/>
  <c r="H263" i="9"/>
  <c r="E263" i="9"/>
  <c r="G263" i="9" s="1"/>
  <c r="D263" i="9"/>
  <c r="H262" i="9"/>
  <c r="D262" i="9"/>
  <c r="E262" i="9" s="1"/>
  <c r="H261" i="9"/>
  <c r="G261" i="9"/>
  <c r="E261" i="9"/>
  <c r="F261" i="9" s="1"/>
  <c r="D261" i="9"/>
  <c r="H260" i="9"/>
  <c r="D260" i="9"/>
  <c r="E260" i="9" s="1"/>
  <c r="H259" i="9"/>
  <c r="E259" i="9"/>
  <c r="D259" i="9"/>
  <c r="H258" i="9"/>
  <c r="F258" i="9"/>
  <c r="D258" i="9"/>
  <c r="E258" i="9" s="1"/>
  <c r="G258" i="9" s="1"/>
  <c r="H257" i="9"/>
  <c r="G257" i="9"/>
  <c r="E257" i="9"/>
  <c r="F257" i="9" s="1"/>
  <c r="D257" i="9"/>
  <c r="H256" i="9"/>
  <c r="D256" i="9"/>
  <c r="E256" i="9" s="1"/>
  <c r="H255" i="9"/>
  <c r="E255" i="9"/>
  <c r="D255" i="9"/>
  <c r="H254" i="9"/>
  <c r="F254" i="9"/>
  <c r="D254" i="9"/>
  <c r="E254" i="9" s="1"/>
  <c r="G254" i="9" s="1"/>
  <c r="H253" i="9"/>
  <c r="G253" i="9"/>
  <c r="E253" i="9"/>
  <c r="F253" i="9" s="1"/>
  <c r="D253" i="9"/>
  <c r="H251" i="9"/>
  <c r="F251" i="9"/>
  <c r="D251" i="9"/>
  <c r="E251" i="9" s="1"/>
  <c r="G251" i="9" s="1"/>
  <c r="H250" i="9"/>
  <c r="E250" i="9"/>
  <c r="F250" i="9" s="1"/>
  <c r="D250" i="9"/>
  <c r="H249" i="9"/>
  <c r="D249" i="9"/>
  <c r="E249" i="9" s="1"/>
  <c r="G249" i="9" s="1"/>
  <c r="H248" i="9"/>
  <c r="G248" i="9"/>
  <c r="E248" i="9"/>
  <c r="F248" i="9" s="1"/>
  <c r="D248" i="9"/>
  <c r="H247" i="9"/>
  <c r="F247" i="9"/>
  <c r="D247" i="9"/>
  <c r="E247" i="9" s="1"/>
  <c r="G247" i="9" s="1"/>
  <c r="H246" i="9"/>
  <c r="E246" i="9"/>
  <c r="F246" i="9" s="1"/>
  <c r="D246" i="9"/>
  <c r="H245" i="9"/>
  <c r="D245" i="9"/>
  <c r="E245" i="9" s="1"/>
  <c r="G245" i="9" s="1"/>
  <c r="H244" i="9"/>
  <c r="G244" i="9"/>
  <c r="E244" i="9"/>
  <c r="F244" i="9" s="1"/>
  <c r="D244" i="9"/>
  <c r="H243" i="9"/>
  <c r="F243" i="9"/>
  <c r="D243" i="9"/>
  <c r="E243" i="9" s="1"/>
  <c r="G243" i="9" s="1"/>
  <c r="H242" i="9"/>
  <c r="E242" i="9"/>
  <c r="F242" i="9" s="1"/>
  <c r="D242" i="9"/>
  <c r="H241" i="9"/>
  <c r="D241" i="9"/>
  <c r="E241" i="9" s="1"/>
  <c r="G241" i="9" s="1"/>
  <c r="H240" i="9"/>
  <c r="G240" i="9"/>
  <c r="E240" i="9"/>
  <c r="F240" i="9" s="1"/>
  <c r="D240" i="9"/>
  <c r="H239" i="9"/>
  <c r="F239" i="9"/>
  <c r="D239" i="9"/>
  <c r="E239" i="9" s="1"/>
  <c r="G239" i="9" s="1"/>
  <c r="H238" i="9"/>
  <c r="E238" i="9"/>
  <c r="F238" i="9" s="1"/>
  <c r="D238" i="9"/>
  <c r="H237" i="9"/>
  <c r="D237" i="9"/>
  <c r="E237" i="9" s="1"/>
  <c r="G237" i="9" s="1"/>
  <c r="H236" i="9"/>
  <c r="G236" i="9"/>
  <c r="E236" i="9"/>
  <c r="F236" i="9" s="1"/>
  <c r="D236" i="9"/>
  <c r="H235" i="9"/>
  <c r="F235" i="9"/>
  <c r="D235" i="9"/>
  <c r="E235" i="9" s="1"/>
  <c r="G235" i="9" s="1"/>
  <c r="H234" i="9"/>
  <c r="E234" i="9"/>
  <c r="F234" i="9" s="1"/>
  <c r="D234" i="9"/>
  <c r="H233" i="9"/>
  <c r="D233" i="9"/>
  <c r="E233" i="9" s="1"/>
  <c r="G233" i="9" s="1"/>
  <c r="H232" i="9"/>
  <c r="G232" i="9"/>
  <c r="E232" i="9"/>
  <c r="F232" i="9" s="1"/>
  <c r="D232" i="9"/>
  <c r="H231" i="9"/>
  <c r="F231" i="9"/>
  <c r="D231" i="9"/>
  <c r="E231" i="9" s="1"/>
  <c r="G231" i="9" s="1"/>
  <c r="H230" i="9"/>
  <c r="E230" i="9"/>
  <c r="F230" i="9" s="1"/>
  <c r="D230" i="9"/>
  <c r="H229" i="9"/>
  <c r="D229" i="9"/>
  <c r="E229" i="9" s="1"/>
  <c r="G229" i="9" s="1"/>
  <c r="H228" i="9"/>
  <c r="G228" i="9"/>
  <c r="E228" i="9"/>
  <c r="F228" i="9" s="1"/>
  <c r="D228" i="9"/>
  <c r="H227" i="9"/>
  <c r="F227" i="9"/>
  <c r="D227" i="9"/>
  <c r="E227" i="9" s="1"/>
  <c r="G227" i="9" s="1"/>
  <c r="H226" i="9"/>
  <c r="E226" i="9"/>
  <c r="F226" i="9" s="1"/>
  <c r="D226" i="9"/>
  <c r="H225" i="9"/>
  <c r="D225" i="9"/>
  <c r="E225" i="9" s="1"/>
  <c r="G225" i="9" s="1"/>
  <c r="H224" i="9"/>
  <c r="G224" i="9"/>
  <c r="E224" i="9"/>
  <c r="F224" i="9" s="1"/>
  <c r="D224" i="9"/>
  <c r="H223" i="9"/>
  <c r="F223" i="9"/>
  <c r="D223" i="9"/>
  <c r="E223" i="9" s="1"/>
  <c r="G223" i="9" s="1"/>
  <c r="H222" i="9"/>
  <c r="E222" i="9"/>
  <c r="F222" i="9" s="1"/>
  <c r="D222" i="9"/>
  <c r="H221" i="9"/>
  <c r="D221" i="9"/>
  <c r="E221" i="9" s="1"/>
  <c r="G221" i="9" s="1"/>
  <c r="H219" i="9"/>
  <c r="E219" i="9"/>
  <c r="F219" i="9" s="1"/>
  <c r="D219" i="9"/>
  <c r="H218" i="9"/>
  <c r="D218" i="9"/>
  <c r="E218" i="9" s="1"/>
  <c r="G218" i="9" s="1"/>
  <c r="H217" i="9"/>
  <c r="G217" i="9"/>
  <c r="E217" i="9"/>
  <c r="F217" i="9" s="1"/>
  <c r="D217" i="9"/>
  <c r="H216" i="9"/>
  <c r="F216" i="9"/>
  <c r="D216" i="9"/>
  <c r="E216" i="9" s="1"/>
  <c r="G216" i="9" s="1"/>
  <c r="H215" i="9"/>
  <c r="E215" i="9"/>
  <c r="F215" i="9" s="1"/>
  <c r="D215" i="9"/>
  <c r="H214" i="9"/>
  <c r="D214" i="9"/>
  <c r="E214" i="9" s="1"/>
  <c r="G214" i="9" s="1"/>
  <c r="H213" i="9"/>
  <c r="G213" i="9"/>
  <c r="E213" i="9"/>
  <c r="F213" i="9" s="1"/>
  <c r="D213" i="9"/>
  <c r="H212" i="9"/>
  <c r="F212" i="9"/>
  <c r="D212" i="9"/>
  <c r="E212" i="9" s="1"/>
  <c r="G212" i="9" s="1"/>
  <c r="H211" i="9"/>
  <c r="E211" i="9"/>
  <c r="F211" i="9" s="1"/>
  <c r="D211" i="9"/>
  <c r="H210" i="9"/>
  <c r="D210" i="9"/>
  <c r="E210" i="9" s="1"/>
  <c r="G210" i="9" s="1"/>
  <c r="H209" i="9"/>
  <c r="G209" i="9"/>
  <c r="E209" i="9"/>
  <c r="F209" i="9" s="1"/>
  <c r="D209" i="9"/>
  <c r="H208" i="9"/>
  <c r="F208" i="9"/>
  <c r="D208" i="9"/>
  <c r="E208" i="9" s="1"/>
  <c r="G208" i="9" s="1"/>
  <c r="H207" i="9"/>
  <c r="E207" i="9"/>
  <c r="F207" i="9" s="1"/>
  <c r="D207" i="9"/>
  <c r="H206" i="9"/>
  <c r="D206" i="9"/>
  <c r="E206" i="9" s="1"/>
  <c r="G206" i="9" s="1"/>
  <c r="H205" i="9"/>
  <c r="G205" i="9"/>
  <c r="E205" i="9"/>
  <c r="F205" i="9" s="1"/>
  <c r="D205" i="9"/>
  <c r="H204" i="9"/>
  <c r="F204" i="9"/>
  <c r="D204" i="9"/>
  <c r="E204" i="9" s="1"/>
  <c r="G204" i="9" s="1"/>
  <c r="H203" i="9"/>
  <c r="E203" i="9"/>
  <c r="F203" i="9" s="1"/>
  <c r="D203" i="9"/>
  <c r="H202" i="9"/>
  <c r="D202" i="9"/>
  <c r="E202" i="9" s="1"/>
  <c r="G202" i="9" s="1"/>
  <c r="H201" i="9"/>
  <c r="G201" i="9"/>
  <c r="E201" i="9"/>
  <c r="F201" i="9" s="1"/>
  <c r="D201" i="9"/>
  <c r="H200" i="9"/>
  <c r="F200" i="9"/>
  <c r="D200" i="9"/>
  <c r="E200" i="9" s="1"/>
  <c r="G200" i="9" s="1"/>
  <c r="H199" i="9"/>
  <c r="E199" i="9"/>
  <c r="F199" i="9" s="1"/>
  <c r="D199" i="9"/>
  <c r="H198" i="9"/>
  <c r="D198" i="9"/>
  <c r="E198" i="9" s="1"/>
  <c r="G198" i="9" s="1"/>
  <c r="H197" i="9"/>
  <c r="G197" i="9"/>
  <c r="E197" i="9"/>
  <c r="F197" i="9" s="1"/>
  <c r="D197" i="9"/>
  <c r="H196" i="9"/>
  <c r="F196" i="9"/>
  <c r="D196" i="9"/>
  <c r="E196" i="9" s="1"/>
  <c r="G196" i="9" s="1"/>
  <c r="H195" i="9"/>
  <c r="E195" i="9"/>
  <c r="F195" i="9" s="1"/>
  <c r="D195" i="9"/>
  <c r="H194" i="9"/>
  <c r="D194" i="9"/>
  <c r="E194" i="9" s="1"/>
  <c r="G194" i="9" s="1"/>
  <c r="H193" i="9"/>
  <c r="G193" i="9"/>
  <c r="E193" i="9"/>
  <c r="F193" i="9" s="1"/>
  <c r="D193" i="9"/>
  <c r="H192" i="9"/>
  <c r="F192" i="9"/>
  <c r="D192" i="9"/>
  <c r="E192" i="9" s="1"/>
  <c r="G192" i="9" s="1"/>
  <c r="H191" i="9"/>
  <c r="E191" i="9"/>
  <c r="F191" i="9" s="1"/>
  <c r="D191" i="9"/>
  <c r="H190" i="9"/>
  <c r="D190" i="9"/>
  <c r="E190" i="9" s="1"/>
  <c r="G190" i="9" s="1"/>
  <c r="H189" i="9"/>
  <c r="G189" i="9"/>
  <c r="E189" i="9"/>
  <c r="F189" i="9" s="1"/>
  <c r="D189" i="9"/>
  <c r="H187" i="9"/>
  <c r="D187" i="9"/>
  <c r="E187" i="9" s="1"/>
  <c r="G187" i="9" s="1"/>
  <c r="H186" i="9"/>
  <c r="G186" i="9"/>
  <c r="E186" i="9"/>
  <c r="F186" i="9" s="1"/>
  <c r="D186" i="9"/>
  <c r="H185" i="9"/>
  <c r="F185" i="9"/>
  <c r="D185" i="9"/>
  <c r="E185" i="9" s="1"/>
  <c r="G185" i="9" s="1"/>
  <c r="H184" i="9"/>
  <c r="E184" i="9"/>
  <c r="F184" i="9" s="1"/>
  <c r="D184" i="9"/>
  <c r="H183" i="9"/>
  <c r="E183" i="9"/>
  <c r="G183" i="9" s="1"/>
  <c r="D183" i="9"/>
  <c r="H182" i="9"/>
  <c r="D182" i="9"/>
  <c r="E182" i="9" s="1"/>
  <c r="H181" i="9"/>
  <c r="G181" i="9"/>
  <c r="E181" i="9"/>
  <c r="F181" i="9" s="1"/>
  <c r="D181" i="9"/>
  <c r="H180" i="9"/>
  <c r="D180" i="9"/>
  <c r="E180" i="9" s="1"/>
  <c r="H179" i="9"/>
  <c r="E179" i="9"/>
  <c r="G179" i="9" s="1"/>
  <c r="D179" i="9"/>
  <c r="H178" i="9"/>
  <c r="D178" i="9"/>
  <c r="E178" i="9" s="1"/>
  <c r="H177" i="9"/>
  <c r="G177" i="9"/>
  <c r="E177" i="9"/>
  <c r="F177" i="9" s="1"/>
  <c r="D177" i="9"/>
  <c r="H176" i="9"/>
  <c r="D176" i="9"/>
  <c r="E176" i="9" s="1"/>
  <c r="H175" i="9"/>
  <c r="E175" i="9"/>
  <c r="G175" i="9" s="1"/>
  <c r="D175" i="9"/>
  <c r="H174" i="9"/>
  <c r="D174" i="9"/>
  <c r="E174" i="9" s="1"/>
  <c r="H173" i="9"/>
  <c r="G173" i="9"/>
  <c r="E173" i="9"/>
  <c r="F173" i="9" s="1"/>
  <c r="D173" i="9"/>
  <c r="H172" i="9"/>
  <c r="D172" i="9"/>
  <c r="E172" i="9" s="1"/>
  <c r="H171" i="9"/>
  <c r="E171" i="9"/>
  <c r="G171" i="9" s="1"/>
  <c r="D171" i="9"/>
  <c r="H170" i="9"/>
  <c r="D170" i="9"/>
  <c r="E170" i="9" s="1"/>
  <c r="H169" i="9"/>
  <c r="G169" i="9"/>
  <c r="E169" i="9"/>
  <c r="F169" i="9" s="1"/>
  <c r="D169" i="9"/>
  <c r="H168" i="9"/>
  <c r="D168" i="9"/>
  <c r="E168" i="9" s="1"/>
  <c r="H167" i="9"/>
  <c r="E167" i="9"/>
  <c r="G167" i="9" s="1"/>
  <c r="D167" i="9"/>
  <c r="H166" i="9"/>
  <c r="D166" i="9"/>
  <c r="E166" i="9" s="1"/>
  <c r="H165" i="9"/>
  <c r="G165" i="9"/>
  <c r="E165" i="9"/>
  <c r="F165" i="9" s="1"/>
  <c r="D165" i="9"/>
  <c r="H164" i="9"/>
  <c r="D164" i="9"/>
  <c r="E164" i="9" s="1"/>
  <c r="H163" i="9"/>
  <c r="E163" i="9"/>
  <c r="G163" i="9" s="1"/>
  <c r="D163" i="9"/>
  <c r="H162" i="9"/>
  <c r="D162" i="9"/>
  <c r="E162" i="9" s="1"/>
  <c r="H161" i="9"/>
  <c r="G161" i="9"/>
  <c r="E161" i="9"/>
  <c r="F161" i="9" s="1"/>
  <c r="D161" i="9"/>
  <c r="H160" i="9"/>
  <c r="D160" i="9"/>
  <c r="E160" i="9" s="1"/>
  <c r="H159" i="9"/>
  <c r="E159" i="9"/>
  <c r="G159" i="9" s="1"/>
  <c r="D159" i="9"/>
  <c r="H158" i="9"/>
  <c r="D158" i="9"/>
  <c r="E158" i="9" s="1"/>
  <c r="H156" i="9"/>
  <c r="E156" i="9"/>
  <c r="G156" i="9" s="1"/>
  <c r="D156" i="9"/>
  <c r="H155" i="9"/>
  <c r="D155" i="9"/>
  <c r="E155" i="9" s="1"/>
  <c r="H154" i="9"/>
  <c r="G154" i="9"/>
  <c r="E154" i="9"/>
  <c r="F154" i="9" s="1"/>
  <c r="D154" i="9"/>
  <c r="H153" i="9"/>
  <c r="D153" i="9"/>
  <c r="E153" i="9" s="1"/>
  <c r="H152" i="9"/>
  <c r="E152" i="9"/>
  <c r="G152" i="9" s="1"/>
  <c r="D152" i="9"/>
  <c r="H151" i="9"/>
  <c r="D151" i="9"/>
  <c r="E151" i="9" s="1"/>
  <c r="H150" i="9"/>
  <c r="G150" i="9"/>
  <c r="E150" i="9"/>
  <c r="F150" i="9" s="1"/>
  <c r="D150" i="9"/>
  <c r="H149" i="9"/>
  <c r="D149" i="9"/>
  <c r="E149" i="9" s="1"/>
  <c r="H148" i="9"/>
  <c r="E148" i="9"/>
  <c r="G148" i="9" s="1"/>
  <c r="D148" i="9"/>
  <c r="H147" i="9"/>
  <c r="D147" i="9"/>
  <c r="E147" i="9" s="1"/>
  <c r="H146" i="9"/>
  <c r="G146" i="9"/>
  <c r="E146" i="9"/>
  <c r="F146" i="9" s="1"/>
  <c r="D146" i="9"/>
  <c r="H145" i="9"/>
  <c r="D145" i="9"/>
  <c r="E145" i="9" s="1"/>
  <c r="H144" i="9"/>
  <c r="E144" i="9"/>
  <c r="G144" i="9" s="1"/>
  <c r="D144" i="9"/>
  <c r="H143" i="9"/>
  <c r="D143" i="9"/>
  <c r="E143" i="9" s="1"/>
  <c r="H142" i="9"/>
  <c r="G142" i="9"/>
  <c r="E142" i="9"/>
  <c r="F142" i="9" s="1"/>
  <c r="D142" i="9"/>
  <c r="H141" i="9"/>
  <c r="D141" i="9"/>
  <c r="E141" i="9" s="1"/>
  <c r="H140" i="9"/>
  <c r="E140" i="9"/>
  <c r="G140" i="9" s="1"/>
  <c r="D140" i="9"/>
  <c r="H139" i="9"/>
  <c r="D139" i="9"/>
  <c r="E139" i="9" s="1"/>
  <c r="H138" i="9"/>
  <c r="G138" i="9"/>
  <c r="E138" i="9"/>
  <c r="F138" i="9" s="1"/>
  <c r="D138" i="9"/>
  <c r="H137" i="9"/>
  <c r="D137" i="9"/>
  <c r="E137" i="9" s="1"/>
  <c r="H136" i="9"/>
  <c r="E136" i="9"/>
  <c r="G136" i="9" s="1"/>
  <c r="D136" i="9"/>
  <c r="H135" i="9"/>
  <c r="D135" i="9"/>
  <c r="E135" i="9" s="1"/>
  <c r="H134" i="9"/>
  <c r="G134" i="9"/>
  <c r="E134" i="9"/>
  <c r="F134" i="9" s="1"/>
  <c r="D134" i="9"/>
  <c r="H133" i="9"/>
  <c r="D133" i="9"/>
  <c r="E133" i="9" s="1"/>
  <c r="H132" i="9"/>
  <c r="E132" i="9"/>
  <c r="G132" i="9" s="1"/>
  <c r="D132" i="9"/>
  <c r="H131" i="9"/>
  <c r="D131" i="9"/>
  <c r="E131" i="9" s="1"/>
  <c r="H130" i="9"/>
  <c r="G130" i="9"/>
  <c r="E130" i="9"/>
  <c r="F130" i="9" s="1"/>
  <c r="D130" i="9"/>
  <c r="H129" i="9"/>
  <c r="D129" i="9"/>
  <c r="E129" i="9" s="1"/>
  <c r="H128" i="9"/>
  <c r="E128" i="9"/>
  <c r="G128" i="9" s="1"/>
  <c r="D128" i="9"/>
  <c r="H127" i="9"/>
  <c r="D127" i="9"/>
  <c r="E127" i="9" s="1"/>
  <c r="H126" i="9"/>
  <c r="G126" i="9"/>
  <c r="E126" i="9"/>
  <c r="F126" i="9" s="1"/>
  <c r="D126" i="9"/>
  <c r="H124" i="9"/>
  <c r="D124" i="9"/>
  <c r="E124" i="9" s="1"/>
  <c r="H123" i="9"/>
  <c r="G123" i="9"/>
  <c r="E123" i="9"/>
  <c r="F123" i="9" s="1"/>
  <c r="D123" i="9"/>
  <c r="H122" i="9"/>
  <c r="D122" i="9"/>
  <c r="E122" i="9" s="1"/>
  <c r="H121" i="9"/>
  <c r="E121" i="9"/>
  <c r="G121" i="9" s="1"/>
  <c r="D121" i="9"/>
  <c r="H120" i="9"/>
  <c r="D120" i="9"/>
  <c r="E120" i="9" s="1"/>
  <c r="H119" i="9"/>
  <c r="G119" i="9"/>
  <c r="E119" i="9"/>
  <c r="F119" i="9" s="1"/>
  <c r="D119" i="9"/>
  <c r="H118" i="9"/>
  <c r="D118" i="9"/>
  <c r="E118" i="9" s="1"/>
  <c r="H117" i="9"/>
  <c r="E117" i="9"/>
  <c r="G117" i="9" s="1"/>
  <c r="D117" i="9"/>
  <c r="H116" i="9"/>
  <c r="D116" i="9"/>
  <c r="E116" i="9" s="1"/>
  <c r="H115" i="9"/>
  <c r="G115" i="9"/>
  <c r="E115" i="9"/>
  <c r="F115" i="9" s="1"/>
  <c r="D115" i="9"/>
  <c r="H114" i="9"/>
  <c r="D114" i="9"/>
  <c r="E114" i="9" s="1"/>
  <c r="H113" i="9"/>
  <c r="E113" i="9"/>
  <c r="G113" i="9" s="1"/>
  <c r="D113" i="9"/>
  <c r="H112" i="9"/>
  <c r="D112" i="9"/>
  <c r="E112" i="9" s="1"/>
  <c r="H111" i="9"/>
  <c r="G111" i="9"/>
  <c r="E111" i="9"/>
  <c r="F111" i="9" s="1"/>
  <c r="D111" i="9"/>
  <c r="H110" i="9"/>
  <c r="D110" i="9"/>
  <c r="E110" i="9" s="1"/>
  <c r="H109" i="9"/>
  <c r="E109" i="9"/>
  <c r="G109" i="9" s="1"/>
  <c r="D109" i="9"/>
  <c r="H108" i="9"/>
  <c r="D108" i="9"/>
  <c r="E108" i="9" s="1"/>
  <c r="H107" i="9"/>
  <c r="G107" i="9"/>
  <c r="E107" i="9"/>
  <c r="F107" i="9" s="1"/>
  <c r="D107" i="9"/>
  <c r="H106" i="9"/>
  <c r="D106" i="9"/>
  <c r="E106" i="9" s="1"/>
  <c r="H105" i="9"/>
  <c r="E105" i="9"/>
  <c r="G105" i="9" s="1"/>
  <c r="D105" i="9"/>
  <c r="H104" i="9"/>
  <c r="D104" i="9"/>
  <c r="E104" i="9" s="1"/>
  <c r="H103" i="9"/>
  <c r="G103" i="9"/>
  <c r="E103" i="9"/>
  <c r="F103" i="9" s="1"/>
  <c r="D103" i="9"/>
  <c r="H102" i="9"/>
  <c r="D102" i="9"/>
  <c r="E102" i="9" s="1"/>
  <c r="H101" i="9"/>
  <c r="E101" i="9"/>
  <c r="G101" i="9" s="1"/>
  <c r="D101" i="9"/>
  <c r="H100" i="9"/>
  <c r="D100" i="9"/>
  <c r="E100" i="9" s="1"/>
  <c r="H99" i="9"/>
  <c r="G99" i="9"/>
  <c r="E99" i="9"/>
  <c r="F99" i="9" s="1"/>
  <c r="D99" i="9"/>
  <c r="H98" i="9"/>
  <c r="D98" i="9"/>
  <c r="E98" i="9" s="1"/>
  <c r="H97" i="9"/>
  <c r="E97" i="9"/>
  <c r="G97" i="9" s="1"/>
  <c r="D97" i="9"/>
  <c r="H96" i="9"/>
  <c r="D96" i="9"/>
  <c r="E96" i="9" s="1"/>
  <c r="H95" i="9"/>
  <c r="G95" i="9"/>
  <c r="E95" i="9"/>
  <c r="F95" i="9" s="1"/>
  <c r="D95" i="9"/>
  <c r="H93" i="9"/>
  <c r="D93" i="9"/>
  <c r="E93" i="9" s="1"/>
  <c r="H92" i="9"/>
  <c r="G92" i="9"/>
  <c r="E92" i="9"/>
  <c r="F92" i="9" s="1"/>
  <c r="D92" i="9"/>
  <c r="H91" i="9"/>
  <c r="D91" i="9"/>
  <c r="E91" i="9" s="1"/>
  <c r="H90" i="9"/>
  <c r="E90" i="9"/>
  <c r="G90" i="9" s="1"/>
  <c r="D90" i="9"/>
  <c r="H89" i="9"/>
  <c r="D89" i="9"/>
  <c r="E89" i="9" s="1"/>
  <c r="H88" i="9"/>
  <c r="G88" i="9"/>
  <c r="E88" i="9"/>
  <c r="F88" i="9" s="1"/>
  <c r="D88" i="9"/>
  <c r="H87" i="9"/>
  <c r="D87" i="9"/>
  <c r="E87" i="9" s="1"/>
  <c r="H86" i="9"/>
  <c r="E86" i="9"/>
  <c r="G86" i="9" s="1"/>
  <c r="D86" i="9"/>
  <c r="H85" i="9"/>
  <c r="D85" i="9"/>
  <c r="E85" i="9" s="1"/>
  <c r="H84" i="9"/>
  <c r="G84" i="9"/>
  <c r="E84" i="9"/>
  <c r="F84" i="9" s="1"/>
  <c r="D84" i="9"/>
  <c r="H83" i="9"/>
  <c r="D83" i="9"/>
  <c r="E83" i="9" s="1"/>
  <c r="H82" i="9"/>
  <c r="E82" i="9"/>
  <c r="G82" i="9" s="1"/>
  <c r="D82" i="9"/>
  <c r="H81" i="9"/>
  <c r="D81" i="9"/>
  <c r="E81" i="9" s="1"/>
  <c r="H80" i="9"/>
  <c r="G80" i="9"/>
  <c r="E80" i="9"/>
  <c r="F80" i="9" s="1"/>
  <c r="D80" i="9"/>
  <c r="H79" i="9"/>
  <c r="D79" i="9"/>
  <c r="E79" i="9" s="1"/>
  <c r="H78" i="9"/>
  <c r="E78" i="9"/>
  <c r="G78" i="9" s="1"/>
  <c r="D78" i="9"/>
  <c r="H77" i="9"/>
  <c r="D77" i="9"/>
  <c r="E77" i="9" s="1"/>
  <c r="H76" i="9"/>
  <c r="G76" i="9"/>
  <c r="E76" i="9"/>
  <c r="F76" i="9" s="1"/>
  <c r="D76" i="9"/>
  <c r="H75" i="9"/>
  <c r="D75" i="9"/>
  <c r="E75" i="9" s="1"/>
  <c r="H74" i="9"/>
  <c r="E74" i="9"/>
  <c r="G74" i="9" s="1"/>
  <c r="D74" i="9"/>
  <c r="H73" i="9"/>
  <c r="D73" i="9"/>
  <c r="E73" i="9" s="1"/>
  <c r="H72" i="9"/>
  <c r="G72" i="9"/>
  <c r="E72" i="9"/>
  <c r="F72" i="9" s="1"/>
  <c r="D72" i="9"/>
  <c r="H71" i="9"/>
  <c r="D71" i="9"/>
  <c r="E71" i="9" s="1"/>
  <c r="H70" i="9"/>
  <c r="E70" i="9"/>
  <c r="G70" i="9" s="1"/>
  <c r="D70" i="9"/>
  <c r="H69" i="9"/>
  <c r="D69" i="9"/>
  <c r="E69" i="9" s="1"/>
  <c r="H68" i="9"/>
  <c r="G68" i="9"/>
  <c r="E68" i="9"/>
  <c r="F68" i="9" s="1"/>
  <c r="D68" i="9"/>
  <c r="H67" i="9"/>
  <c r="D67" i="9"/>
  <c r="E67" i="9" s="1"/>
  <c r="H66" i="9"/>
  <c r="E66" i="9"/>
  <c r="G66" i="9" s="1"/>
  <c r="D66" i="9"/>
  <c r="H65" i="9"/>
  <c r="D65" i="9"/>
  <c r="E65" i="9" s="1"/>
  <c r="H64" i="9"/>
  <c r="G64" i="9"/>
  <c r="E64" i="9"/>
  <c r="F64" i="9" s="1"/>
  <c r="D64" i="9"/>
  <c r="H63" i="9"/>
  <c r="D63" i="9"/>
  <c r="E63" i="9" s="1"/>
  <c r="H61" i="9"/>
  <c r="G61" i="9"/>
  <c r="E61" i="9"/>
  <c r="F61" i="9" s="1"/>
  <c r="D61" i="9"/>
  <c r="H60" i="9"/>
  <c r="D60" i="9"/>
  <c r="E60" i="9" s="1"/>
  <c r="H59" i="9"/>
  <c r="E59" i="9"/>
  <c r="G59" i="9" s="1"/>
  <c r="D59" i="9"/>
  <c r="H58" i="9"/>
  <c r="D58" i="9"/>
  <c r="E58" i="9" s="1"/>
  <c r="H57" i="9"/>
  <c r="G57" i="9"/>
  <c r="E57" i="9"/>
  <c r="F57" i="9" s="1"/>
  <c r="D57" i="9"/>
  <c r="H56" i="9"/>
  <c r="D56" i="9"/>
  <c r="E56" i="9" s="1"/>
  <c r="H55" i="9"/>
  <c r="E55" i="9"/>
  <c r="G55" i="9" s="1"/>
  <c r="D55" i="9"/>
  <c r="H54" i="9"/>
  <c r="D54" i="9"/>
  <c r="E54" i="9" s="1"/>
  <c r="H53" i="9"/>
  <c r="G53" i="9"/>
  <c r="E53" i="9"/>
  <c r="F53" i="9" s="1"/>
  <c r="D53" i="9"/>
  <c r="H52" i="9"/>
  <c r="D52" i="9"/>
  <c r="E52" i="9" s="1"/>
  <c r="H51" i="9"/>
  <c r="E51" i="9"/>
  <c r="G51" i="9" s="1"/>
  <c r="D51" i="9"/>
  <c r="H50" i="9"/>
  <c r="D50" i="9"/>
  <c r="E50" i="9" s="1"/>
  <c r="H49" i="9"/>
  <c r="G49" i="9"/>
  <c r="E49" i="9"/>
  <c r="F49" i="9" s="1"/>
  <c r="D49" i="9"/>
  <c r="H48" i="9"/>
  <c r="D48" i="9"/>
  <c r="E48" i="9" s="1"/>
  <c r="H47" i="9"/>
  <c r="E47" i="9"/>
  <c r="G47" i="9" s="1"/>
  <c r="D47" i="9"/>
  <c r="H46" i="9"/>
  <c r="D46" i="9"/>
  <c r="E46" i="9" s="1"/>
  <c r="H45" i="9"/>
  <c r="G45" i="9"/>
  <c r="E45" i="9"/>
  <c r="F45" i="9" s="1"/>
  <c r="D45" i="9"/>
  <c r="H44" i="9"/>
  <c r="D44" i="9"/>
  <c r="E44" i="9" s="1"/>
  <c r="H43" i="9"/>
  <c r="E43" i="9"/>
  <c r="G43" i="9" s="1"/>
  <c r="D43" i="9"/>
  <c r="H42" i="9"/>
  <c r="D42" i="9"/>
  <c r="E42" i="9" s="1"/>
  <c r="H41" i="9"/>
  <c r="G41" i="9"/>
  <c r="E41" i="9"/>
  <c r="F41" i="9" s="1"/>
  <c r="D41" i="9"/>
  <c r="H40" i="9"/>
  <c r="D40" i="9"/>
  <c r="E40" i="9" s="1"/>
  <c r="H39" i="9"/>
  <c r="E39" i="9"/>
  <c r="G39" i="9" s="1"/>
  <c r="D39" i="9"/>
  <c r="H38" i="9"/>
  <c r="D38" i="9"/>
  <c r="E38" i="9" s="1"/>
  <c r="H37" i="9"/>
  <c r="G37" i="9"/>
  <c r="E37" i="9"/>
  <c r="F37" i="9" s="1"/>
  <c r="D37" i="9"/>
  <c r="H36" i="9"/>
  <c r="D36" i="9"/>
  <c r="E36" i="9" s="1"/>
  <c r="H35" i="9"/>
  <c r="E35" i="9"/>
  <c r="G35" i="9" s="1"/>
  <c r="D35" i="9"/>
  <c r="H34" i="9"/>
  <c r="D34" i="9"/>
  <c r="E34" i="9" s="1"/>
  <c r="H32" i="9"/>
  <c r="E32" i="9"/>
  <c r="G32" i="9" s="1"/>
  <c r="D32" i="9"/>
  <c r="H31" i="9"/>
  <c r="F31" i="9"/>
  <c r="D31" i="9"/>
  <c r="E31" i="9" s="1"/>
  <c r="G31" i="9" s="1"/>
  <c r="H30" i="9"/>
  <c r="G30" i="9"/>
  <c r="E30" i="9"/>
  <c r="F30" i="9" s="1"/>
  <c r="D30" i="9"/>
  <c r="H29" i="9"/>
  <c r="D29" i="9"/>
  <c r="E29" i="9" s="1"/>
  <c r="H28" i="9"/>
  <c r="E28" i="9"/>
  <c r="D28" i="9"/>
  <c r="H27" i="9"/>
  <c r="D27" i="9"/>
  <c r="E27" i="9" s="1"/>
  <c r="G27" i="9" s="1"/>
  <c r="H26" i="9"/>
  <c r="G26" i="9"/>
  <c r="E26" i="9"/>
  <c r="F26" i="9" s="1"/>
  <c r="D26" i="9"/>
  <c r="H25" i="9"/>
  <c r="D25" i="9"/>
  <c r="E25" i="9" s="1"/>
  <c r="H24" i="9"/>
  <c r="E24" i="9"/>
  <c r="D24" i="9"/>
  <c r="H23" i="9"/>
  <c r="D23" i="9"/>
  <c r="E23" i="9" s="1"/>
  <c r="G23" i="9" s="1"/>
  <c r="H22" i="9"/>
  <c r="G22" i="9"/>
  <c r="E22" i="9"/>
  <c r="F22" i="9" s="1"/>
  <c r="D22" i="9"/>
  <c r="H21" i="9"/>
  <c r="D21" i="9"/>
  <c r="E21" i="9" s="1"/>
  <c r="H20" i="9"/>
  <c r="E20" i="9"/>
  <c r="D20" i="9"/>
  <c r="H19" i="9"/>
  <c r="D19" i="9"/>
  <c r="E19" i="9" s="1"/>
  <c r="G19" i="9" s="1"/>
  <c r="H18" i="9"/>
  <c r="G18" i="9"/>
  <c r="E18" i="9"/>
  <c r="F18" i="9" s="1"/>
  <c r="D18" i="9"/>
  <c r="H17" i="9"/>
  <c r="D17" i="9"/>
  <c r="E17" i="9" s="1"/>
  <c r="H16" i="9"/>
  <c r="E16" i="9"/>
  <c r="D16" i="9"/>
  <c r="H15" i="9"/>
  <c r="D15" i="9"/>
  <c r="E15" i="9" s="1"/>
  <c r="G15" i="9" s="1"/>
  <c r="H14" i="9"/>
  <c r="G14" i="9"/>
  <c r="E14" i="9"/>
  <c r="F14" i="9" s="1"/>
  <c r="D14" i="9"/>
  <c r="H13" i="9"/>
  <c r="D13" i="9"/>
  <c r="E13" i="9" s="1"/>
  <c r="H12" i="9"/>
  <c r="E12" i="9"/>
  <c r="D12" i="9"/>
  <c r="H11" i="9"/>
  <c r="D11" i="9"/>
  <c r="E11" i="9" s="1"/>
  <c r="G11" i="9" s="1"/>
  <c r="H10" i="9"/>
  <c r="G10" i="9"/>
  <c r="E10" i="9"/>
  <c r="F10" i="9" s="1"/>
  <c r="D10" i="9"/>
  <c r="H9" i="9"/>
  <c r="D9" i="9"/>
  <c r="E9" i="9" s="1"/>
  <c r="H8" i="9"/>
  <c r="E8" i="9"/>
  <c r="F8" i="9" s="1"/>
  <c r="D8" i="9"/>
  <c r="H7" i="9"/>
  <c r="D7" i="9"/>
  <c r="E7" i="9" s="1"/>
  <c r="G7" i="9" s="1"/>
  <c r="H6" i="9"/>
  <c r="G6" i="9"/>
  <c r="E6" i="9"/>
  <c r="F6" i="9" s="1"/>
  <c r="D6" i="9"/>
  <c r="H5" i="9"/>
  <c r="F5" i="9"/>
  <c r="D5" i="9"/>
  <c r="E5" i="9" s="1"/>
  <c r="G5" i="9" s="1"/>
  <c r="H4" i="9"/>
  <c r="E4" i="9"/>
  <c r="F4" i="9" s="1"/>
  <c r="D4" i="9"/>
  <c r="H3" i="9"/>
  <c r="D3" i="9"/>
  <c r="E3" i="9" s="1"/>
  <c r="G3" i="9" s="1"/>
  <c r="U2" i="9"/>
  <c r="T2" i="9"/>
  <c r="S2" i="9"/>
  <c r="R2" i="9"/>
  <c r="Q2" i="9"/>
  <c r="P2" i="9"/>
  <c r="O2" i="9"/>
  <c r="N2" i="9"/>
  <c r="M2" i="9"/>
  <c r="L2" i="9"/>
  <c r="J2" i="9"/>
  <c r="H2" i="9"/>
  <c r="E2" i="9"/>
  <c r="F2" i="9" s="1"/>
  <c r="D2" i="9"/>
  <c r="H2" i="2"/>
  <c r="H377" i="8"/>
  <c r="D377" i="8"/>
  <c r="E377" i="8" s="1"/>
  <c r="H376" i="8"/>
  <c r="E376" i="8"/>
  <c r="G376" i="8" s="1"/>
  <c r="D376" i="8"/>
  <c r="H375" i="8"/>
  <c r="D375" i="8"/>
  <c r="E375" i="8" s="1"/>
  <c r="H374" i="8"/>
  <c r="G374" i="8"/>
  <c r="E374" i="8"/>
  <c r="F374" i="8" s="1"/>
  <c r="D374" i="8"/>
  <c r="H373" i="8"/>
  <c r="D373" i="8"/>
  <c r="E373" i="8" s="1"/>
  <c r="H372" i="8"/>
  <c r="E372" i="8"/>
  <c r="G372" i="8" s="1"/>
  <c r="D372" i="8"/>
  <c r="H371" i="8"/>
  <c r="D371" i="8"/>
  <c r="E371" i="8" s="1"/>
  <c r="H370" i="8"/>
  <c r="E370" i="8"/>
  <c r="F370" i="8" s="1"/>
  <c r="D370" i="8"/>
  <c r="H369" i="8"/>
  <c r="D369" i="8"/>
  <c r="E369" i="8" s="1"/>
  <c r="H368" i="8"/>
  <c r="E368" i="8"/>
  <c r="G368" i="8" s="1"/>
  <c r="D368" i="8"/>
  <c r="H367" i="8"/>
  <c r="D367" i="8"/>
  <c r="E367" i="8" s="1"/>
  <c r="H366" i="8"/>
  <c r="E366" i="8"/>
  <c r="F366" i="8" s="1"/>
  <c r="D366" i="8"/>
  <c r="H365" i="8"/>
  <c r="D365" i="8"/>
  <c r="E365" i="8" s="1"/>
  <c r="H364" i="8"/>
  <c r="E364" i="8"/>
  <c r="G364" i="8" s="1"/>
  <c r="D364" i="8"/>
  <c r="H363" i="8"/>
  <c r="D363" i="8"/>
  <c r="E363" i="8" s="1"/>
  <c r="H362" i="8"/>
  <c r="E362" i="8"/>
  <c r="F362" i="8" s="1"/>
  <c r="D362" i="8"/>
  <c r="H361" i="8"/>
  <c r="D361" i="8"/>
  <c r="E361" i="8" s="1"/>
  <c r="H360" i="8"/>
  <c r="E360" i="8"/>
  <c r="G360" i="8" s="1"/>
  <c r="D360" i="8"/>
  <c r="H359" i="8"/>
  <c r="D359" i="8"/>
  <c r="E359" i="8" s="1"/>
  <c r="H358" i="8"/>
  <c r="G358" i="8"/>
  <c r="E358" i="8"/>
  <c r="F358" i="8" s="1"/>
  <c r="D358" i="8"/>
  <c r="H357" i="8"/>
  <c r="D357" i="8"/>
  <c r="E357" i="8" s="1"/>
  <c r="H356" i="8"/>
  <c r="E356" i="8"/>
  <c r="G356" i="8" s="1"/>
  <c r="D356" i="8"/>
  <c r="H355" i="8"/>
  <c r="D355" i="8"/>
  <c r="E355" i="8" s="1"/>
  <c r="H354" i="8"/>
  <c r="E354" i="8"/>
  <c r="F354" i="8" s="1"/>
  <c r="D354" i="8"/>
  <c r="H353" i="8"/>
  <c r="D353" i="8"/>
  <c r="E353" i="8" s="1"/>
  <c r="H352" i="8"/>
  <c r="E352" i="8"/>
  <c r="D352" i="8"/>
  <c r="H351" i="8"/>
  <c r="D351" i="8"/>
  <c r="E351" i="8" s="1"/>
  <c r="G351" i="8" s="1"/>
  <c r="H350" i="8"/>
  <c r="E350" i="8"/>
  <c r="F350" i="8" s="1"/>
  <c r="D350" i="8"/>
  <c r="H349" i="8"/>
  <c r="D349" i="8"/>
  <c r="E349" i="8" s="1"/>
  <c r="H348" i="8"/>
  <c r="E348" i="8"/>
  <c r="D348" i="8"/>
  <c r="H347" i="8"/>
  <c r="F347" i="8"/>
  <c r="D347" i="8"/>
  <c r="E347" i="8" s="1"/>
  <c r="G347" i="8" s="1"/>
  <c r="H345" i="8"/>
  <c r="E345" i="8"/>
  <c r="D345" i="8"/>
  <c r="H344" i="8"/>
  <c r="D344" i="8"/>
  <c r="E344" i="8" s="1"/>
  <c r="G344" i="8" s="1"/>
  <c r="H343" i="8"/>
  <c r="G343" i="8"/>
  <c r="E343" i="8"/>
  <c r="F343" i="8" s="1"/>
  <c r="D343" i="8"/>
  <c r="H342" i="8"/>
  <c r="F342" i="8"/>
  <c r="D342" i="8"/>
  <c r="E342" i="8" s="1"/>
  <c r="G342" i="8" s="1"/>
  <c r="H341" i="8"/>
  <c r="E341" i="8"/>
  <c r="F341" i="8" s="1"/>
  <c r="D341" i="8"/>
  <c r="H340" i="8"/>
  <c r="D340" i="8"/>
  <c r="E340" i="8" s="1"/>
  <c r="G340" i="8" s="1"/>
  <c r="H339" i="8"/>
  <c r="G339" i="8"/>
  <c r="E339" i="8"/>
  <c r="F339" i="8" s="1"/>
  <c r="D339" i="8"/>
  <c r="H338" i="8"/>
  <c r="F338" i="8"/>
  <c r="D338" i="8"/>
  <c r="E338" i="8" s="1"/>
  <c r="G338" i="8" s="1"/>
  <c r="H337" i="8"/>
  <c r="E337" i="8"/>
  <c r="F337" i="8" s="1"/>
  <c r="D337" i="8"/>
  <c r="H336" i="8"/>
  <c r="D336" i="8"/>
  <c r="E336" i="8" s="1"/>
  <c r="G336" i="8" s="1"/>
  <c r="H335" i="8"/>
  <c r="G335" i="8"/>
  <c r="E335" i="8"/>
  <c r="F335" i="8" s="1"/>
  <c r="D335" i="8"/>
  <c r="H334" i="8"/>
  <c r="F334" i="8"/>
  <c r="D334" i="8"/>
  <c r="E334" i="8" s="1"/>
  <c r="G334" i="8" s="1"/>
  <c r="H333" i="8"/>
  <c r="E333" i="8"/>
  <c r="F333" i="8" s="1"/>
  <c r="D333" i="8"/>
  <c r="H332" i="8"/>
  <c r="D332" i="8"/>
  <c r="E332" i="8" s="1"/>
  <c r="G332" i="8" s="1"/>
  <c r="H331" i="8"/>
  <c r="G331" i="8"/>
  <c r="E331" i="8"/>
  <c r="F331" i="8" s="1"/>
  <c r="D331" i="8"/>
  <c r="H330" i="8"/>
  <c r="F330" i="8"/>
  <c r="D330" i="8"/>
  <c r="E330" i="8" s="1"/>
  <c r="G330" i="8" s="1"/>
  <c r="H329" i="8"/>
  <c r="E329" i="8"/>
  <c r="F329" i="8" s="1"/>
  <c r="D329" i="8"/>
  <c r="H328" i="8"/>
  <c r="D328" i="8"/>
  <c r="E328" i="8" s="1"/>
  <c r="G328" i="8" s="1"/>
  <c r="H327" i="8"/>
  <c r="G327" i="8"/>
  <c r="E327" i="8"/>
  <c r="F327" i="8" s="1"/>
  <c r="D327" i="8"/>
  <c r="H326" i="8"/>
  <c r="F326" i="8"/>
  <c r="D326" i="8"/>
  <c r="E326" i="8" s="1"/>
  <c r="G326" i="8" s="1"/>
  <c r="H325" i="8"/>
  <c r="E325" i="8"/>
  <c r="F325" i="8" s="1"/>
  <c r="D325" i="8"/>
  <c r="H324" i="8"/>
  <c r="D324" i="8"/>
  <c r="E324" i="8" s="1"/>
  <c r="G324" i="8" s="1"/>
  <c r="H323" i="8"/>
  <c r="G323" i="8"/>
  <c r="E323" i="8"/>
  <c r="F323" i="8" s="1"/>
  <c r="D323" i="8"/>
  <c r="H322" i="8"/>
  <c r="F322" i="8"/>
  <c r="D322" i="8"/>
  <c r="E322" i="8" s="1"/>
  <c r="G322" i="8" s="1"/>
  <c r="H321" i="8"/>
  <c r="E321" i="8"/>
  <c r="F321" i="8" s="1"/>
  <c r="D321" i="8"/>
  <c r="H320" i="8"/>
  <c r="D320" i="8"/>
  <c r="E320" i="8" s="1"/>
  <c r="G320" i="8" s="1"/>
  <c r="H319" i="8"/>
  <c r="G319" i="8"/>
  <c r="E319" i="8"/>
  <c r="F319" i="8" s="1"/>
  <c r="D319" i="8"/>
  <c r="H318" i="8"/>
  <c r="F318" i="8"/>
  <c r="D318" i="8"/>
  <c r="E318" i="8" s="1"/>
  <c r="G318" i="8" s="1"/>
  <c r="H317" i="8"/>
  <c r="E317" i="8"/>
  <c r="F317" i="8" s="1"/>
  <c r="D317" i="8"/>
  <c r="H316" i="8"/>
  <c r="D316" i="8"/>
  <c r="E316" i="8" s="1"/>
  <c r="G316" i="8" s="1"/>
  <c r="H314" i="8"/>
  <c r="E314" i="8"/>
  <c r="F314" i="8" s="1"/>
  <c r="D314" i="8"/>
  <c r="H313" i="8"/>
  <c r="D313" i="8"/>
  <c r="E313" i="8" s="1"/>
  <c r="G313" i="8" s="1"/>
  <c r="H312" i="8"/>
  <c r="E312" i="8"/>
  <c r="F312" i="8" s="1"/>
  <c r="D312" i="8"/>
  <c r="H311" i="8"/>
  <c r="D311" i="8"/>
  <c r="E311" i="8" s="1"/>
  <c r="G311" i="8" s="1"/>
  <c r="H310" i="8"/>
  <c r="E310" i="8"/>
  <c r="F310" i="8" s="1"/>
  <c r="D310" i="8"/>
  <c r="H309" i="8"/>
  <c r="D309" i="8"/>
  <c r="E309" i="8" s="1"/>
  <c r="G309" i="8" s="1"/>
  <c r="H308" i="8"/>
  <c r="E308" i="8"/>
  <c r="F308" i="8" s="1"/>
  <c r="D308" i="8"/>
  <c r="H307" i="8"/>
  <c r="D307" i="8"/>
  <c r="E307" i="8" s="1"/>
  <c r="G307" i="8" s="1"/>
  <c r="H306" i="8"/>
  <c r="E306" i="8"/>
  <c r="F306" i="8" s="1"/>
  <c r="D306" i="8"/>
  <c r="H305" i="8"/>
  <c r="D305" i="8"/>
  <c r="E305" i="8" s="1"/>
  <c r="G305" i="8" s="1"/>
  <c r="H304" i="8"/>
  <c r="E304" i="8"/>
  <c r="F304" i="8" s="1"/>
  <c r="D304" i="8"/>
  <c r="H303" i="8"/>
  <c r="D303" i="8"/>
  <c r="E303" i="8" s="1"/>
  <c r="G303" i="8" s="1"/>
  <c r="H302" i="8"/>
  <c r="E302" i="8"/>
  <c r="F302" i="8" s="1"/>
  <c r="D302" i="8"/>
  <c r="H301" i="8"/>
  <c r="D301" i="8"/>
  <c r="E301" i="8" s="1"/>
  <c r="G301" i="8" s="1"/>
  <c r="H300" i="8"/>
  <c r="E300" i="8"/>
  <c r="F300" i="8" s="1"/>
  <c r="D300" i="8"/>
  <c r="H299" i="8"/>
  <c r="D299" i="8"/>
  <c r="E299" i="8" s="1"/>
  <c r="G299" i="8" s="1"/>
  <c r="H298" i="8"/>
  <c r="E298" i="8"/>
  <c r="D298" i="8"/>
  <c r="H297" i="8"/>
  <c r="D297" i="8"/>
  <c r="E297" i="8" s="1"/>
  <c r="H296" i="8"/>
  <c r="E296" i="8"/>
  <c r="F296" i="8" s="1"/>
  <c r="D296" i="8"/>
  <c r="H295" i="8"/>
  <c r="D295" i="8"/>
  <c r="E295" i="8" s="1"/>
  <c r="G295" i="8" s="1"/>
  <c r="H294" i="8"/>
  <c r="E294" i="8"/>
  <c r="D294" i="8"/>
  <c r="H293" i="8"/>
  <c r="D293" i="8"/>
  <c r="E293" i="8" s="1"/>
  <c r="H292" i="8"/>
  <c r="E292" i="8"/>
  <c r="F292" i="8" s="1"/>
  <c r="D292" i="8"/>
  <c r="H291" i="8"/>
  <c r="D291" i="8"/>
  <c r="E291" i="8" s="1"/>
  <c r="G291" i="8" s="1"/>
  <c r="H290" i="8"/>
  <c r="E290" i="8"/>
  <c r="D290" i="8"/>
  <c r="H289" i="8"/>
  <c r="D289" i="8"/>
  <c r="E289" i="8" s="1"/>
  <c r="H288" i="8"/>
  <c r="E288" i="8"/>
  <c r="F288" i="8" s="1"/>
  <c r="D288" i="8"/>
  <c r="H287" i="8"/>
  <c r="D287" i="8"/>
  <c r="E287" i="8" s="1"/>
  <c r="G287" i="8" s="1"/>
  <c r="H286" i="8"/>
  <c r="E286" i="8"/>
  <c r="D286" i="8"/>
  <c r="H285" i="8"/>
  <c r="D285" i="8"/>
  <c r="E285" i="8" s="1"/>
  <c r="H284" i="8"/>
  <c r="E284" i="8"/>
  <c r="F284" i="8" s="1"/>
  <c r="D284" i="8"/>
  <c r="H282" i="8"/>
  <c r="D282" i="8"/>
  <c r="E282" i="8" s="1"/>
  <c r="H281" i="8"/>
  <c r="E281" i="8"/>
  <c r="F281" i="8" s="1"/>
  <c r="D281" i="8"/>
  <c r="H280" i="8"/>
  <c r="D280" i="8"/>
  <c r="E280" i="8" s="1"/>
  <c r="G280" i="8" s="1"/>
  <c r="H279" i="8"/>
  <c r="E279" i="8"/>
  <c r="D279" i="8"/>
  <c r="H278" i="8"/>
  <c r="D278" i="8"/>
  <c r="E278" i="8" s="1"/>
  <c r="H277" i="8"/>
  <c r="E277" i="8"/>
  <c r="F277" i="8" s="1"/>
  <c r="D277" i="8"/>
  <c r="H276" i="8"/>
  <c r="D276" i="8"/>
  <c r="E276" i="8" s="1"/>
  <c r="G276" i="8" s="1"/>
  <c r="H275" i="8"/>
  <c r="E275" i="8"/>
  <c r="D275" i="8"/>
  <c r="H274" i="8"/>
  <c r="D274" i="8"/>
  <c r="E274" i="8" s="1"/>
  <c r="H273" i="8"/>
  <c r="E273" i="8"/>
  <c r="F273" i="8" s="1"/>
  <c r="D273" i="8"/>
  <c r="H272" i="8"/>
  <c r="D272" i="8"/>
  <c r="E272" i="8" s="1"/>
  <c r="G272" i="8" s="1"/>
  <c r="H271" i="8"/>
  <c r="E271" i="8"/>
  <c r="D271" i="8"/>
  <c r="H270" i="8"/>
  <c r="D270" i="8"/>
  <c r="E270" i="8" s="1"/>
  <c r="H269" i="8"/>
  <c r="E269" i="8"/>
  <c r="F269" i="8" s="1"/>
  <c r="D269" i="8"/>
  <c r="H268" i="8"/>
  <c r="D268" i="8"/>
  <c r="E268" i="8" s="1"/>
  <c r="G268" i="8" s="1"/>
  <c r="H267" i="8"/>
  <c r="E267" i="8"/>
  <c r="D267" i="8"/>
  <c r="H266" i="8"/>
  <c r="D266" i="8"/>
  <c r="E266" i="8" s="1"/>
  <c r="G266" i="8" s="1"/>
  <c r="H265" i="8"/>
  <c r="E265" i="8"/>
  <c r="F265" i="8" s="1"/>
  <c r="D265" i="8"/>
  <c r="H264" i="8"/>
  <c r="D264" i="8"/>
  <c r="E264" i="8" s="1"/>
  <c r="G264" i="8" s="1"/>
  <c r="H263" i="8"/>
  <c r="E263" i="8"/>
  <c r="F263" i="8" s="1"/>
  <c r="D263" i="8"/>
  <c r="H262" i="8"/>
  <c r="D262" i="8"/>
  <c r="E262" i="8" s="1"/>
  <c r="G262" i="8" s="1"/>
  <c r="H261" i="8"/>
  <c r="E261" i="8"/>
  <c r="F261" i="8" s="1"/>
  <c r="D261" i="8"/>
  <c r="H260" i="8"/>
  <c r="D260" i="8"/>
  <c r="E260" i="8" s="1"/>
  <c r="G260" i="8" s="1"/>
  <c r="H259" i="8"/>
  <c r="E259" i="8"/>
  <c r="F259" i="8" s="1"/>
  <c r="D259" i="8"/>
  <c r="H258" i="8"/>
  <c r="D258" i="8"/>
  <c r="E258" i="8" s="1"/>
  <c r="G258" i="8" s="1"/>
  <c r="H257" i="8"/>
  <c r="E257" i="8"/>
  <c r="F257" i="8" s="1"/>
  <c r="D257" i="8"/>
  <c r="H256" i="8"/>
  <c r="D256" i="8"/>
  <c r="E256" i="8" s="1"/>
  <c r="G256" i="8" s="1"/>
  <c r="H255" i="8"/>
  <c r="E255" i="8"/>
  <c r="F255" i="8" s="1"/>
  <c r="D255" i="8"/>
  <c r="H254" i="8"/>
  <c r="D254" i="8"/>
  <c r="E254" i="8" s="1"/>
  <c r="G254" i="8" s="1"/>
  <c r="H253" i="8"/>
  <c r="E253" i="8"/>
  <c r="F253" i="8" s="1"/>
  <c r="D253" i="8"/>
  <c r="H251" i="8"/>
  <c r="D251" i="8"/>
  <c r="E251" i="8" s="1"/>
  <c r="G251" i="8" s="1"/>
  <c r="H250" i="8"/>
  <c r="E250" i="8"/>
  <c r="F250" i="8" s="1"/>
  <c r="D250" i="8"/>
  <c r="H249" i="8"/>
  <c r="D249" i="8"/>
  <c r="E249" i="8" s="1"/>
  <c r="G249" i="8" s="1"/>
  <c r="H248" i="8"/>
  <c r="E248" i="8"/>
  <c r="F248" i="8" s="1"/>
  <c r="D248" i="8"/>
  <c r="H247" i="8"/>
  <c r="D247" i="8"/>
  <c r="E247" i="8" s="1"/>
  <c r="G247" i="8" s="1"/>
  <c r="H246" i="8"/>
  <c r="E246" i="8"/>
  <c r="F246" i="8" s="1"/>
  <c r="D246" i="8"/>
  <c r="H245" i="8"/>
  <c r="D245" i="8"/>
  <c r="E245" i="8" s="1"/>
  <c r="G245" i="8" s="1"/>
  <c r="H244" i="8"/>
  <c r="E244" i="8"/>
  <c r="F244" i="8" s="1"/>
  <c r="D244" i="8"/>
  <c r="H243" i="8"/>
  <c r="D243" i="8"/>
  <c r="E243" i="8" s="1"/>
  <c r="G243" i="8" s="1"/>
  <c r="H242" i="8"/>
  <c r="E242" i="8"/>
  <c r="F242" i="8" s="1"/>
  <c r="D242" i="8"/>
  <c r="H241" i="8"/>
  <c r="D241" i="8"/>
  <c r="E241" i="8" s="1"/>
  <c r="G241" i="8" s="1"/>
  <c r="H240" i="8"/>
  <c r="E240" i="8"/>
  <c r="F240" i="8" s="1"/>
  <c r="D240" i="8"/>
  <c r="H239" i="8"/>
  <c r="D239" i="8"/>
  <c r="E239" i="8" s="1"/>
  <c r="G239" i="8" s="1"/>
  <c r="H238" i="8"/>
  <c r="E238" i="8"/>
  <c r="F238" i="8" s="1"/>
  <c r="D238" i="8"/>
  <c r="H237" i="8"/>
  <c r="D237" i="8"/>
  <c r="E237" i="8" s="1"/>
  <c r="G237" i="8" s="1"/>
  <c r="H236" i="8"/>
  <c r="E236" i="8"/>
  <c r="F236" i="8" s="1"/>
  <c r="D236" i="8"/>
  <c r="H235" i="8"/>
  <c r="D235" i="8"/>
  <c r="E235" i="8" s="1"/>
  <c r="G235" i="8" s="1"/>
  <c r="H234" i="8"/>
  <c r="E234" i="8"/>
  <c r="F234" i="8" s="1"/>
  <c r="D234" i="8"/>
  <c r="H233" i="8"/>
  <c r="D233" i="8"/>
  <c r="E233" i="8" s="1"/>
  <c r="G233" i="8" s="1"/>
  <c r="H232" i="8"/>
  <c r="E232" i="8"/>
  <c r="F232" i="8" s="1"/>
  <c r="D232" i="8"/>
  <c r="H231" i="8"/>
  <c r="D231" i="8"/>
  <c r="E231" i="8" s="1"/>
  <c r="G231" i="8" s="1"/>
  <c r="H230" i="8"/>
  <c r="E230" i="8"/>
  <c r="F230" i="8" s="1"/>
  <c r="D230" i="8"/>
  <c r="H229" i="8"/>
  <c r="D229" i="8"/>
  <c r="E229" i="8" s="1"/>
  <c r="G229" i="8" s="1"/>
  <c r="H228" i="8"/>
  <c r="E228" i="8"/>
  <c r="F228" i="8" s="1"/>
  <c r="D228" i="8"/>
  <c r="H227" i="8"/>
  <c r="D227" i="8"/>
  <c r="E227" i="8" s="1"/>
  <c r="G227" i="8" s="1"/>
  <c r="H226" i="8"/>
  <c r="E226" i="8"/>
  <c r="F226" i="8" s="1"/>
  <c r="D226" i="8"/>
  <c r="H225" i="8"/>
  <c r="D225" i="8"/>
  <c r="E225" i="8" s="1"/>
  <c r="G225" i="8" s="1"/>
  <c r="H224" i="8"/>
  <c r="E224" i="8"/>
  <c r="F224" i="8" s="1"/>
  <c r="D224" i="8"/>
  <c r="H223" i="8"/>
  <c r="D223" i="8"/>
  <c r="E223" i="8" s="1"/>
  <c r="G223" i="8" s="1"/>
  <c r="H222" i="8"/>
  <c r="E222" i="8"/>
  <c r="F222" i="8" s="1"/>
  <c r="D222" i="8"/>
  <c r="H221" i="8"/>
  <c r="D221" i="8"/>
  <c r="E221" i="8" s="1"/>
  <c r="G221" i="8" s="1"/>
  <c r="H219" i="8"/>
  <c r="G219" i="8"/>
  <c r="E219" i="8"/>
  <c r="F219" i="8" s="1"/>
  <c r="D219" i="8"/>
  <c r="H218" i="8"/>
  <c r="F218" i="8"/>
  <c r="D218" i="8"/>
  <c r="E218" i="8" s="1"/>
  <c r="G218" i="8" s="1"/>
  <c r="H217" i="8"/>
  <c r="E217" i="8"/>
  <c r="F217" i="8" s="1"/>
  <c r="D217" i="8"/>
  <c r="H216" i="8"/>
  <c r="D216" i="8"/>
  <c r="E216" i="8" s="1"/>
  <c r="G216" i="8" s="1"/>
  <c r="H215" i="8"/>
  <c r="G215" i="8"/>
  <c r="E215" i="8"/>
  <c r="F215" i="8" s="1"/>
  <c r="D215" i="8"/>
  <c r="H214" i="8"/>
  <c r="F214" i="8"/>
  <c r="D214" i="8"/>
  <c r="E214" i="8" s="1"/>
  <c r="G214" i="8" s="1"/>
  <c r="H213" i="8"/>
  <c r="E213" i="8"/>
  <c r="F213" i="8" s="1"/>
  <c r="D213" i="8"/>
  <c r="H212" i="8"/>
  <c r="D212" i="8"/>
  <c r="E212" i="8" s="1"/>
  <c r="G212" i="8" s="1"/>
  <c r="H211" i="8"/>
  <c r="G211" i="8"/>
  <c r="E211" i="8"/>
  <c r="F211" i="8" s="1"/>
  <c r="D211" i="8"/>
  <c r="H210" i="8"/>
  <c r="F210" i="8"/>
  <c r="D210" i="8"/>
  <c r="E210" i="8" s="1"/>
  <c r="G210" i="8" s="1"/>
  <c r="H209" i="8"/>
  <c r="E209" i="8"/>
  <c r="F209" i="8" s="1"/>
  <c r="D209" i="8"/>
  <c r="H208" i="8"/>
  <c r="D208" i="8"/>
  <c r="E208" i="8" s="1"/>
  <c r="G208" i="8" s="1"/>
  <c r="H207" i="8"/>
  <c r="G207" i="8"/>
  <c r="E207" i="8"/>
  <c r="F207" i="8" s="1"/>
  <c r="D207" i="8"/>
  <c r="H206" i="8"/>
  <c r="F206" i="8"/>
  <c r="D206" i="8"/>
  <c r="E206" i="8" s="1"/>
  <c r="G206" i="8" s="1"/>
  <c r="H205" i="8"/>
  <c r="E205" i="8"/>
  <c r="F205" i="8" s="1"/>
  <c r="D205" i="8"/>
  <c r="H204" i="8"/>
  <c r="D204" i="8"/>
  <c r="E204" i="8" s="1"/>
  <c r="G204" i="8" s="1"/>
  <c r="H203" i="8"/>
  <c r="G203" i="8"/>
  <c r="E203" i="8"/>
  <c r="F203" i="8" s="1"/>
  <c r="D203" i="8"/>
  <c r="H202" i="8"/>
  <c r="F202" i="8"/>
  <c r="D202" i="8"/>
  <c r="E202" i="8" s="1"/>
  <c r="G202" i="8" s="1"/>
  <c r="H201" i="8"/>
  <c r="E201" i="8"/>
  <c r="F201" i="8" s="1"/>
  <c r="D201" i="8"/>
  <c r="H200" i="8"/>
  <c r="D200" i="8"/>
  <c r="E200" i="8" s="1"/>
  <c r="G200" i="8" s="1"/>
  <c r="H199" i="8"/>
  <c r="G199" i="8"/>
  <c r="E199" i="8"/>
  <c r="F199" i="8" s="1"/>
  <c r="D199" i="8"/>
  <c r="H198" i="8"/>
  <c r="F198" i="8"/>
  <c r="D198" i="8"/>
  <c r="E198" i="8" s="1"/>
  <c r="G198" i="8" s="1"/>
  <c r="H197" i="8"/>
  <c r="E197" i="8"/>
  <c r="F197" i="8" s="1"/>
  <c r="D197" i="8"/>
  <c r="H196" i="8"/>
  <c r="D196" i="8"/>
  <c r="E196" i="8" s="1"/>
  <c r="G196" i="8" s="1"/>
  <c r="H195" i="8"/>
  <c r="G195" i="8"/>
  <c r="E195" i="8"/>
  <c r="F195" i="8" s="1"/>
  <c r="D195" i="8"/>
  <c r="H194" i="8"/>
  <c r="F194" i="8"/>
  <c r="D194" i="8"/>
  <c r="E194" i="8" s="1"/>
  <c r="G194" i="8" s="1"/>
  <c r="H193" i="8"/>
  <c r="E193" i="8"/>
  <c r="F193" i="8" s="1"/>
  <c r="D193" i="8"/>
  <c r="H192" i="8"/>
  <c r="D192" i="8"/>
  <c r="E192" i="8" s="1"/>
  <c r="G192" i="8" s="1"/>
  <c r="H191" i="8"/>
  <c r="G191" i="8"/>
  <c r="E191" i="8"/>
  <c r="F191" i="8" s="1"/>
  <c r="D191" i="8"/>
  <c r="H190" i="8"/>
  <c r="F190" i="8"/>
  <c r="D190" i="8"/>
  <c r="E190" i="8" s="1"/>
  <c r="G190" i="8" s="1"/>
  <c r="H189" i="8"/>
  <c r="E189" i="8"/>
  <c r="F189" i="8" s="1"/>
  <c r="D189" i="8"/>
  <c r="H187" i="8"/>
  <c r="E187" i="8"/>
  <c r="G187" i="8" s="1"/>
  <c r="D187" i="8"/>
  <c r="H186" i="8"/>
  <c r="D186" i="8"/>
  <c r="E186" i="8" s="1"/>
  <c r="H185" i="8"/>
  <c r="E185" i="8"/>
  <c r="G185" i="8" s="1"/>
  <c r="D185" i="8"/>
  <c r="H184" i="8"/>
  <c r="D184" i="8"/>
  <c r="E184" i="8" s="1"/>
  <c r="H183" i="8"/>
  <c r="E183" i="8"/>
  <c r="G183" i="8" s="1"/>
  <c r="D183" i="8"/>
  <c r="H182" i="8"/>
  <c r="D182" i="8"/>
  <c r="E182" i="8" s="1"/>
  <c r="H181" i="8"/>
  <c r="E181" i="8"/>
  <c r="G181" i="8" s="1"/>
  <c r="D181" i="8"/>
  <c r="H180" i="8"/>
  <c r="D180" i="8"/>
  <c r="E180" i="8" s="1"/>
  <c r="H179" i="8"/>
  <c r="E179" i="8"/>
  <c r="G179" i="8" s="1"/>
  <c r="D179" i="8"/>
  <c r="H178" i="8"/>
  <c r="D178" i="8"/>
  <c r="E178" i="8" s="1"/>
  <c r="H177" i="8"/>
  <c r="E177" i="8"/>
  <c r="G177" i="8" s="1"/>
  <c r="D177" i="8"/>
  <c r="H176" i="8"/>
  <c r="D176" i="8"/>
  <c r="E176" i="8" s="1"/>
  <c r="H175" i="8"/>
  <c r="E175" i="8"/>
  <c r="G175" i="8" s="1"/>
  <c r="D175" i="8"/>
  <c r="H174" i="8"/>
  <c r="D174" i="8"/>
  <c r="E174" i="8" s="1"/>
  <c r="H173" i="8"/>
  <c r="E173" i="8"/>
  <c r="G173" i="8" s="1"/>
  <c r="D173" i="8"/>
  <c r="H172" i="8"/>
  <c r="D172" i="8"/>
  <c r="E172" i="8" s="1"/>
  <c r="H171" i="8"/>
  <c r="E171" i="8"/>
  <c r="G171" i="8" s="1"/>
  <c r="D171" i="8"/>
  <c r="H170" i="8"/>
  <c r="D170" i="8"/>
  <c r="E170" i="8" s="1"/>
  <c r="H169" i="8"/>
  <c r="E169" i="8"/>
  <c r="G169" i="8" s="1"/>
  <c r="D169" i="8"/>
  <c r="H168" i="8"/>
  <c r="D168" i="8"/>
  <c r="E168" i="8" s="1"/>
  <c r="H167" i="8"/>
  <c r="E167" i="8"/>
  <c r="G167" i="8" s="1"/>
  <c r="D167" i="8"/>
  <c r="H166" i="8"/>
  <c r="D166" i="8"/>
  <c r="E166" i="8" s="1"/>
  <c r="H165" i="8"/>
  <c r="E165" i="8"/>
  <c r="G165" i="8" s="1"/>
  <c r="D165" i="8"/>
  <c r="H164" i="8"/>
  <c r="D164" i="8"/>
  <c r="E164" i="8" s="1"/>
  <c r="H163" i="8"/>
  <c r="E163" i="8"/>
  <c r="G163" i="8" s="1"/>
  <c r="D163" i="8"/>
  <c r="H162" i="8"/>
  <c r="D162" i="8"/>
  <c r="E162" i="8" s="1"/>
  <c r="H161" i="8"/>
  <c r="E161" i="8"/>
  <c r="G161" i="8" s="1"/>
  <c r="D161" i="8"/>
  <c r="H160" i="8"/>
  <c r="D160" i="8"/>
  <c r="E160" i="8" s="1"/>
  <c r="H159" i="8"/>
  <c r="E159" i="8"/>
  <c r="G159" i="8" s="1"/>
  <c r="D159" i="8"/>
  <c r="H158" i="8"/>
  <c r="D158" i="8"/>
  <c r="E158" i="8" s="1"/>
  <c r="H156" i="8"/>
  <c r="E156" i="8"/>
  <c r="G156" i="8" s="1"/>
  <c r="D156" i="8"/>
  <c r="H155" i="8"/>
  <c r="D155" i="8"/>
  <c r="E155" i="8" s="1"/>
  <c r="H154" i="8"/>
  <c r="G154" i="8"/>
  <c r="E154" i="8"/>
  <c r="F154" i="8" s="1"/>
  <c r="D154" i="8"/>
  <c r="H153" i="8"/>
  <c r="D153" i="8"/>
  <c r="E153" i="8" s="1"/>
  <c r="H152" i="8"/>
  <c r="E152" i="8"/>
  <c r="G152" i="8" s="1"/>
  <c r="D152" i="8"/>
  <c r="H151" i="8"/>
  <c r="D151" i="8"/>
  <c r="E151" i="8" s="1"/>
  <c r="H150" i="8"/>
  <c r="E150" i="8"/>
  <c r="F150" i="8" s="1"/>
  <c r="D150" i="8"/>
  <c r="H149" i="8"/>
  <c r="D149" i="8"/>
  <c r="E149" i="8" s="1"/>
  <c r="H148" i="8"/>
  <c r="E148" i="8"/>
  <c r="G148" i="8" s="1"/>
  <c r="D148" i="8"/>
  <c r="H147" i="8"/>
  <c r="D147" i="8"/>
  <c r="E147" i="8" s="1"/>
  <c r="H146" i="8"/>
  <c r="E146" i="8"/>
  <c r="F146" i="8" s="1"/>
  <c r="D146" i="8"/>
  <c r="H145" i="8"/>
  <c r="D145" i="8"/>
  <c r="E145" i="8" s="1"/>
  <c r="H144" i="8"/>
  <c r="E144" i="8"/>
  <c r="G144" i="8" s="1"/>
  <c r="D144" i="8"/>
  <c r="H143" i="8"/>
  <c r="D143" i="8"/>
  <c r="E143" i="8" s="1"/>
  <c r="H142" i="8"/>
  <c r="E142" i="8"/>
  <c r="F142" i="8" s="1"/>
  <c r="D142" i="8"/>
  <c r="H141" i="8"/>
  <c r="D141" i="8"/>
  <c r="E141" i="8" s="1"/>
  <c r="H140" i="8"/>
  <c r="E140" i="8"/>
  <c r="G140" i="8" s="1"/>
  <c r="D140" i="8"/>
  <c r="H139" i="8"/>
  <c r="D139" i="8"/>
  <c r="E139" i="8" s="1"/>
  <c r="H138" i="8"/>
  <c r="G138" i="8"/>
  <c r="E138" i="8"/>
  <c r="F138" i="8" s="1"/>
  <c r="D138" i="8"/>
  <c r="H137" i="8"/>
  <c r="D137" i="8"/>
  <c r="E137" i="8" s="1"/>
  <c r="H136" i="8"/>
  <c r="E136" i="8"/>
  <c r="G136" i="8" s="1"/>
  <c r="D136" i="8"/>
  <c r="H135" i="8"/>
  <c r="D135" i="8"/>
  <c r="E135" i="8" s="1"/>
  <c r="H134" i="8"/>
  <c r="E134" i="8"/>
  <c r="F134" i="8" s="1"/>
  <c r="D134" i="8"/>
  <c r="H133" i="8"/>
  <c r="D133" i="8"/>
  <c r="E133" i="8" s="1"/>
  <c r="H132" i="8"/>
  <c r="E132" i="8"/>
  <c r="G132" i="8" s="1"/>
  <c r="D132" i="8"/>
  <c r="H131" i="8"/>
  <c r="D131" i="8"/>
  <c r="E131" i="8" s="1"/>
  <c r="H130" i="8"/>
  <c r="E130" i="8"/>
  <c r="F130" i="8" s="1"/>
  <c r="D130" i="8"/>
  <c r="H129" i="8"/>
  <c r="D129" i="8"/>
  <c r="E129" i="8" s="1"/>
  <c r="H128" i="8"/>
  <c r="E128" i="8"/>
  <c r="G128" i="8" s="1"/>
  <c r="D128" i="8"/>
  <c r="H127" i="8"/>
  <c r="D127" i="8"/>
  <c r="E127" i="8" s="1"/>
  <c r="H126" i="8"/>
  <c r="E126" i="8"/>
  <c r="F126" i="8" s="1"/>
  <c r="D126" i="8"/>
  <c r="H124" i="8"/>
  <c r="D124" i="8"/>
  <c r="E124" i="8" s="1"/>
  <c r="H123" i="8"/>
  <c r="E123" i="8"/>
  <c r="F123" i="8" s="1"/>
  <c r="D123" i="8"/>
  <c r="H122" i="8"/>
  <c r="D122" i="8"/>
  <c r="E122" i="8" s="1"/>
  <c r="H121" i="8"/>
  <c r="E121" i="8"/>
  <c r="G121" i="8" s="1"/>
  <c r="D121" i="8"/>
  <c r="H120" i="8"/>
  <c r="D120" i="8"/>
  <c r="E120" i="8" s="1"/>
  <c r="H119" i="8"/>
  <c r="E119" i="8"/>
  <c r="F119" i="8" s="1"/>
  <c r="D119" i="8"/>
  <c r="H118" i="8"/>
  <c r="D118" i="8"/>
  <c r="E118" i="8" s="1"/>
  <c r="H117" i="8"/>
  <c r="E117" i="8"/>
  <c r="G117" i="8" s="1"/>
  <c r="D117" i="8"/>
  <c r="H116" i="8"/>
  <c r="D116" i="8"/>
  <c r="E116" i="8" s="1"/>
  <c r="H115" i="8"/>
  <c r="E115" i="8"/>
  <c r="F115" i="8" s="1"/>
  <c r="D115" i="8"/>
  <c r="H114" i="8"/>
  <c r="D114" i="8"/>
  <c r="E114" i="8" s="1"/>
  <c r="H113" i="8"/>
  <c r="E113" i="8"/>
  <c r="G113" i="8" s="1"/>
  <c r="D113" i="8"/>
  <c r="H112" i="8"/>
  <c r="D112" i="8"/>
  <c r="E112" i="8" s="1"/>
  <c r="H111" i="8"/>
  <c r="G111" i="8"/>
  <c r="E111" i="8"/>
  <c r="F111" i="8" s="1"/>
  <c r="D111" i="8"/>
  <c r="H110" i="8"/>
  <c r="D110" i="8"/>
  <c r="E110" i="8" s="1"/>
  <c r="H109" i="8"/>
  <c r="E109" i="8"/>
  <c r="G109" i="8" s="1"/>
  <c r="D109" i="8"/>
  <c r="H108" i="8"/>
  <c r="D108" i="8"/>
  <c r="E108" i="8" s="1"/>
  <c r="H107" i="8"/>
  <c r="E107" i="8"/>
  <c r="F107" i="8" s="1"/>
  <c r="D107" i="8"/>
  <c r="H106" i="8"/>
  <c r="D106" i="8"/>
  <c r="E106" i="8" s="1"/>
  <c r="H105" i="8"/>
  <c r="E105" i="8"/>
  <c r="G105" i="8" s="1"/>
  <c r="D105" i="8"/>
  <c r="H104" i="8"/>
  <c r="D104" i="8"/>
  <c r="E104" i="8" s="1"/>
  <c r="H103" i="8"/>
  <c r="E103" i="8"/>
  <c r="F103" i="8" s="1"/>
  <c r="D103" i="8"/>
  <c r="H102" i="8"/>
  <c r="D102" i="8"/>
  <c r="E102" i="8" s="1"/>
  <c r="H101" i="8"/>
  <c r="E101" i="8"/>
  <c r="G101" i="8" s="1"/>
  <c r="D101" i="8"/>
  <c r="H100" i="8"/>
  <c r="D100" i="8"/>
  <c r="E100" i="8" s="1"/>
  <c r="H99" i="8"/>
  <c r="E99" i="8"/>
  <c r="F99" i="8" s="1"/>
  <c r="D99" i="8"/>
  <c r="H98" i="8"/>
  <c r="D98" i="8"/>
  <c r="E98" i="8" s="1"/>
  <c r="H97" i="8"/>
  <c r="E97" i="8"/>
  <c r="G97" i="8" s="1"/>
  <c r="D97" i="8"/>
  <c r="H96" i="8"/>
  <c r="D96" i="8"/>
  <c r="E96" i="8" s="1"/>
  <c r="H95" i="8"/>
  <c r="G95" i="8"/>
  <c r="E95" i="8"/>
  <c r="F95" i="8" s="1"/>
  <c r="D95" i="8"/>
  <c r="H93" i="8"/>
  <c r="D93" i="8"/>
  <c r="E93" i="8" s="1"/>
  <c r="H92" i="8"/>
  <c r="G92" i="8"/>
  <c r="E92" i="8"/>
  <c r="F92" i="8" s="1"/>
  <c r="D92" i="8"/>
  <c r="H91" i="8"/>
  <c r="D91" i="8"/>
  <c r="E91" i="8" s="1"/>
  <c r="H90" i="8"/>
  <c r="E90" i="8"/>
  <c r="G90" i="8" s="1"/>
  <c r="D90" i="8"/>
  <c r="H89" i="8"/>
  <c r="D89" i="8"/>
  <c r="E89" i="8" s="1"/>
  <c r="H88" i="8"/>
  <c r="E88" i="8"/>
  <c r="F88" i="8" s="1"/>
  <c r="D88" i="8"/>
  <c r="H87" i="8"/>
  <c r="D87" i="8"/>
  <c r="E87" i="8" s="1"/>
  <c r="H86" i="8"/>
  <c r="E86" i="8"/>
  <c r="G86" i="8" s="1"/>
  <c r="D86" i="8"/>
  <c r="H85" i="8"/>
  <c r="D85" i="8"/>
  <c r="E85" i="8" s="1"/>
  <c r="H84" i="8"/>
  <c r="E84" i="8"/>
  <c r="F84" i="8" s="1"/>
  <c r="D84" i="8"/>
  <c r="H83" i="8"/>
  <c r="D83" i="8"/>
  <c r="E83" i="8" s="1"/>
  <c r="H82" i="8"/>
  <c r="E82" i="8"/>
  <c r="G82" i="8" s="1"/>
  <c r="D82" i="8"/>
  <c r="H81" i="8"/>
  <c r="D81" i="8"/>
  <c r="E81" i="8" s="1"/>
  <c r="H80" i="8"/>
  <c r="E80" i="8"/>
  <c r="F80" i="8" s="1"/>
  <c r="D80" i="8"/>
  <c r="H79" i="8"/>
  <c r="D79" i="8"/>
  <c r="E79" i="8" s="1"/>
  <c r="H78" i="8"/>
  <c r="E78" i="8"/>
  <c r="G78" i="8" s="1"/>
  <c r="D78" i="8"/>
  <c r="H77" i="8"/>
  <c r="D77" i="8"/>
  <c r="E77" i="8" s="1"/>
  <c r="H76" i="8"/>
  <c r="G76" i="8"/>
  <c r="E76" i="8"/>
  <c r="F76" i="8" s="1"/>
  <c r="D76" i="8"/>
  <c r="H75" i="8"/>
  <c r="D75" i="8"/>
  <c r="E75" i="8" s="1"/>
  <c r="H74" i="8"/>
  <c r="E74" i="8"/>
  <c r="G74" i="8" s="1"/>
  <c r="D74" i="8"/>
  <c r="H73" i="8"/>
  <c r="D73" i="8"/>
  <c r="E73" i="8" s="1"/>
  <c r="H72" i="8"/>
  <c r="E72" i="8"/>
  <c r="F72" i="8" s="1"/>
  <c r="D72" i="8"/>
  <c r="H71" i="8"/>
  <c r="D71" i="8"/>
  <c r="E71" i="8" s="1"/>
  <c r="H70" i="8"/>
  <c r="E70" i="8"/>
  <c r="G70" i="8" s="1"/>
  <c r="D70" i="8"/>
  <c r="H69" i="8"/>
  <c r="D69" i="8"/>
  <c r="E69" i="8" s="1"/>
  <c r="H68" i="8"/>
  <c r="E68" i="8"/>
  <c r="F68" i="8" s="1"/>
  <c r="D68" i="8"/>
  <c r="H67" i="8"/>
  <c r="D67" i="8"/>
  <c r="E67" i="8" s="1"/>
  <c r="H66" i="8"/>
  <c r="E66" i="8"/>
  <c r="G66" i="8" s="1"/>
  <c r="D66" i="8"/>
  <c r="H65" i="8"/>
  <c r="D65" i="8"/>
  <c r="E65" i="8" s="1"/>
  <c r="H64" i="8"/>
  <c r="E64" i="8"/>
  <c r="F64" i="8" s="1"/>
  <c r="D64" i="8"/>
  <c r="H63" i="8"/>
  <c r="D63" i="8"/>
  <c r="E63" i="8" s="1"/>
  <c r="H61" i="8"/>
  <c r="E61" i="8"/>
  <c r="F61" i="8" s="1"/>
  <c r="D61" i="8"/>
  <c r="H60" i="8"/>
  <c r="D60" i="8"/>
  <c r="E60" i="8" s="1"/>
  <c r="H59" i="8"/>
  <c r="E59" i="8"/>
  <c r="G59" i="8" s="1"/>
  <c r="D59" i="8"/>
  <c r="H58" i="8"/>
  <c r="D58" i="8"/>
  <c r="E58" i="8" s="1"/>
  <c r="H57" i="8"/>
  <c r="E57" i="8"/>
  <c r="F57" i="8" s="1"/>
  <c r="D57" i="8"/>
  <c r="H56" i="8"/>
  <c r="D56" i="8"/>
  <c r="E56" i="8" s="1"/>
  <c r="H55" i="8"/>
  <c r="E55" i="8"/>
  <c r="G55" i="8" s="1"/>
  <c r="D55" i="8"/>
  <c r="H54" i="8"/>
  <c r="D54" i="8"/>
  <c r="E54" i="8" s="1"/>
  <c r="H53" i="8"/>
  <c r="E53" i="8"/>
  <c r="F53" i="8" s="1"/>
  <c r="D53" i="8"/>
  <c r="H52" i="8"/>
  <c r="D52" i="8"/>
  <c r="E52" i="8" s="1"/>
  <c r="H51" i="8"/>
  <c r="E51" i="8"/>
  <c r="G51" i="8" s="1"/>
  <c r="D51" i="8"/>
  <c r="H50" i="8"/>
  <c r="D50" i="8"/>
  <c r="E50" i="8" s="1"/>
  <c r="H49" i="8"/>
  <c r="G49" i="8"/>
  <c r="E49" i="8"/>
  <c r="F49" i="8" s="1"/>
  <c r="D49" i="8"/>
  <c r="H48" i="8"/>
  <c r="D48" i="8"/>
  <c r="E48" i="8" s="1"/>
  <c r="H47" i="8"/>
  <c r="E47" i="8"/>
  <c r="G47" i="8" s="1"/>
  <c r="D47" i="8"/>
  <c r="H46" i="8"/>
  <c r="D46" i="8"/>
  <c r="E46" i="8" s="1"/>
  <c r="H45" i="8"/>
  <c r="E45" i="8"/>
  <c r="F45" i="8" s="1"/>
  <c r="D45" i="8"/>
  <c r="H44" i="8"/>
  <c r="D44" i="8"/>
  <c r="E44" i="8" s="1"/>
  <c r="H43" i="8"/>
  <c r="E43" i="8"/>
  <c r="G43" i="8" s="1"/>
  <c r="D43" i="8"/>
  <c r="H42" i="8"/>
  <c r="D42" i="8"/>
  <c r="E42" i="8" s="1"/>
  <c r="H41" i="8"/>
  <c r="E41" i="8"/>
  <c r="F41" i="8" s="1"/>
  <c r="D41" i="8"/>
  <c r="H40" i="8"/>
  <c r="D40" i="8"/>
  <c r="E40" i="8" s="1"/>
  <c r="H39" i="8"/>
  <c r="E39" i="8"/>
  <c r="G39" i="8" s="1"/>
  <c r="D39" i="8"/>
  <c r="H38" i="8"/>
  <c r="D38" i="8"/>
  <c r="E38" i="8" s="1"/>
  <c r="H37" i="8"/>
  <c r="E37" i="8"/>
  <c r="F37" i="8" s="1"/>
  <c r="D37" i="8"/>
  <c r="H36" i="8"/>
  <c r="D36" i="8"/>
  <c r="E36" i="8" s="1"/>
  <c r="H35" i="8"/>
  <c r="E35" i="8"/>
  <c r="G35" i="8" s="1"/>
  <c r="D35" i="8"/>
  <c r="H34" i="8"/>
  <c r="D34" i="8"/>
  <c r="E34" i="8" s="1"/>
  <c r="H32" i="8"/>
  <c r="E32" i="8"/>
  <c r="G32" i="8" s="1"/>
  <c r="D32" i="8"/>
  <c r="H31" i="8"/>
  <c r="D31" i="8"/>
  <c r="E31" i="8" s="1"/>
  <c r="H30" i="8"/>
  <c r="E30" i="8"/>
  <c r="F30" i="8" s="1"/>
  <c r="D30" i="8"/>
  <c r="H29" i="8"/>
  <c r="D29" i="8"/>
  <c r="E29" i="8" s="1"/>
  <c r="H28" i="8"/>
  <c r="E28" i="8"/>
  <c r="D28" i="8"/>
  <c r="H27" i="8"/>
  <c r="D27" i="8"/>
  <c r="E27" i="8" s="1"/>
  <c r="G27" i="8" s="1"/>
  <c r="H26" i="8"/>
  <c r="E26" i="8"/>
  <c r="F26" i="8" s="1"/>
  <c r="D26" i="8"/>
  <c r="H25" i="8"/>
  <c r="D25" i="8"/>
  <c r="E25" i="8" s="1"/>
  <c r="H24" i="8"/>
  <c r="E24" i="8"/>
  <c r="D24" i="8"/>
  <c r="H23" i="8"/>
  <c r="F23" i="8"/>
  <c r="D23" i="8"/>
  <c r="E23" i="8" s="1"/>
  <c r="G23" i="8" s="1"/>
  <c r="H22" i="8"/>
  <c r="E22" i="8"/>
  <c r="F22" i="8" s="1"/>
  <c r="D22" i="8"/>
  <c r="H21" i="8"/>
  <c r="D21" i="8"/>
  <c r="E21" i="8" s="1"/>
  <c r="H20" i="8"/>
  <c r="E20" i="8"/>
  <c r="D20" i="8"/>
  <c r="H19" i="8"/>
  <c r="D19" i="8"/>
  <c r="E19" i="8" s="1"/>
  <c r="G19" i="8" s="1"/>
  <c r="H18" i="8"/>
  <c r="E18" i="8"/>
  <c r="F18" i="8" s="1"/>
  <c r="D18" i="8"/>
  <c r="H17" i="8"/>
  <c r="D17" i="8"/>
  <c r="E17" i="8" s="1"/>
  <c r="H16" i="8"/>
  <c r="E16" i="8"/>
  <c r="F16" i="8" s="1"/>
  <c r="D16" i="8"/>
  <c r="H15" i="8"/>
  <c r="D15" i="8"/>
  <c r="E15" i="8" s="1"/>
  <c r="G15" i="8" s="1"/>
  <c r="H14" i="8"/>
  <c r="G14" i="8"/>
  <c r="E14" i="8"/>
  <c r="F14" i="8" s="1"/>
  <c r="D14" i="8"/>
  <c r="H13" i="8"/>
  <c r="F13" i="8"/>
  <c r="D13" i="8"/>
  <c r="E13" i="8" s="1"/>
  <c r="G13" i="8" s="1"/>
  <c r="H12" i="8"/>
  <c r="E12" i="8"/>
  <c r="F12" i="8" s="1"/>
  <c r="D12" i="8"/>
  <c r="H11" i="8"/>
  <c r="D11" i="8"/>
  <c r="E11" i="8" s="1"/>
  <c r="G11" i="8" s="1"/>
  <c r="H10" i="8"/>
  <c r="G10" i="8"/>
  <c r="E10" i="8"/>
  <c r="F10" i="8" s="1"/>
  <c r="D10" i="8"/>
  <c r="H9" i="8"/>
  <c r="F9" i="8"/>
  <c r="D9" i="8"/>
  <c r="E9" i="8" s="1"/>
  <c r="G9" i="8" s="1"/>
  <c r="H8" i="8"/>
  <c r="E8" i="8"/>
  <c r="F8" i="8" s="1"/>
  <c r="D8" i="8"/>
  <c r="H7" i="8"/>
  <c r="D7" i="8"/>
  <c r="E7" i="8" s="1"/>
  <c r="G7" i="8" s="1"/>
  <c r="H6" i="8"/>
  <c r="G6" i="8"/>
  <c r="E6" i="8"/>
  <c r="F6" i="8" s="1"/>
  <c r="D6" i="8"/>
  <c r="H5" i="8"/>
  <c r="F5" i="8"/>
  <c r="D5" i="8"/>
  <c r="E5" i="8" s="1"/>
  <c r="G5" i="8" s="1"/>
  <c r="H4" i="8"/>
  <c r="E4" i="8"/>
  <c r="F4" i="8" s="1"/>
  <c r="D4" i="8"/>
  <c r="H3" i="8"/>
  <c r="D3" i="8"/>
  <c r="E3" i="8" s="1"/>
  <c r="G3" i="8" s="1"/>
  <c r="U2" i="8"/>
  <c r="T2" i="8"/>
  <c r="S2" i="8"/>
  <c r="R2" i="8"/>
  <c r="Q2" i="8"/>
  <c r="P2" i="8"/>
  <c r="O2" i="8"/>
  <c r="N2" i="8"/>
  <c r="L2" i="8"/>
  <c r="J2" i="8"/>
  <c r="H2" i="8"/>
  <c r="G2" i="8"/>
  <c r="E2" i="8"/>
  <c r="F2" i="8" s="1"/>
  <c r="D2" i="8"/>
  <c r="H377" i="7"/>
  <c r="D377" i="7"/>
  <c r="E377" i="7" s="1"/>
  <c r="H376" i="7"/>
  <c r="E376" i="7"/>
  <c r="G376" i="7" s="1"/>
  <c r="D376" i="7"/>
  <c r="H375" i="7"/>
  <c r="D375" i="7"/>
  <c r="E375" i="7" s="1"/>
  <c r="H374" i="7"/>
  <c r="E374" i="7"/>
  <c r="F374" i="7" s="1"/>
  <c r="D374" i="7"/>
  <c r="H373" i="7"/>
  <c r="D373" i="7"/>
  <c r="E373" i="7" s="1"/>
  <c r="H372" i="7"/>
  <c r="E372" i="7"/>
  <c r="G372" i="7" s="1"/>
  <c r="D372" i="7"/>
  <c r="H371" i="7"/>
  <c r="D371" i="7"/>
  <c r="E371" i="7" s="1"/>
  <c r="H370" i="7"/>
  <c r="E370" i="7"/>
  <c r="F370" i="7" s="1"/>
  <c r="D370" i="7"/>
  <c r="H369" i="7"/>
  <c r="D369" i="7"/>
  <c r="E369" i="7" s="1"/>
  <c r="H368" i="7"/>
  <c r="E368" i="7"/>
  <c r="G368" i="7" s="1"/>
  <c r="D368" i="7"/>
  <c r="H367" i="7"/>
  <c r="D367" i="7"/>
  <c r="E367" i="7" s="1"/>
  <c r="H366" i="7"/>
  <c r="E366" i="7"/>
  <c r="F366" i="7" s="1"/>
  <c r="D366" i="7"/>
  <c r="H365" i="7"/>
  <c r="D365" i="7"/>
  <c r="E365" i="7" s="1"/>
  <c r="H364" i="7"/>
  <c r="E364" i="7"/>
  <c r="G364" i="7" s="1"/>
  <c r="D364" i="7"/>
  <c r="H363" i="7"/>
  <c r="D363" i="7"/>
  <c r="E363" i="7" s="1"/>
  <c r="H362" i="7"/>
  <c r="G362" i="7"/>
  <c r="E362" i="7"/>
  <c r="F362" i="7" s="1"/>
  <c r="D362" i="7"/>
  <c r="H361" i="7"/>
  <c r="D361" i="7"/>
  <c r="E361" i="7" s="1"/>
  <c r="H360" i="7"/>
  <c r="E360" i="7"/>
  <c r="G360" i="7" s="1"/>
  <c r="D360" i="7"/>
  <c r="H359" i="7"/>
  <c r="D359" i="7"/>
  <c r="E359" i="7" s="1"/>
  <c r="H358" i="7"/>
  <c r="E358" i="7"/>
  <c r="F358" i="7" s="1"/>
  <c r="D358" i="7"/>
  <c r="H357" i="7"/>
  <c r="D357" i="7"/>
  <c r="E357" i="7" s="1"/>
  <c r="H356" i="7"/>
  <c r="E356" i="7"/>
  <c r="G356" i="7" s="1"/>
  <c r="D356" i="7"/>
  <c r="H355" i="7"/>
  <c r="D355" i="7"/>
  <c r="E355" i="7" s="1"/>
  <c r="H354" i="7"/>
  <c r="E354" i="7"/>
  <c r="F354" i="7" s="1"/>
  <c r="D354" i="7"/>
  <c r="H353" i="7"/>
  <c r="D353" i="7"/>
  <c r="E353" i="7" s="1"/>
  <c r="H352" i="7"/>
  <c r="E352" i="7"/>
  <c r="G352" i="7" s="1"/>
  <c r="D352" i="7"/>
  <c r="H351" i="7"/>
  <c r="D351" i="7"/>
  <c r="E351" i="7" s="1"/>
  <c r="H350" i="7"/>
  <c r="E350" i="7"/>
  <c r="F350" i="7" s="1"/>
  <c r="D350" i="7"/>
  <c r="H349" i="7"/>
  <c r="D349" i="7"/>
  <c r="E349" i="7" s="1"/>
  <c r="H348" i="7"/>
  <c r="E348" i="7"/>
  <c r="G348" i="7" s="1"/>
  <c r="D348" i="7"/>
  <c r="H347" i="7"/>
  <c r="D347" i="7"/>
  <c r="E347" i="7" s="1"/>
  <c r="H345" i="7"/>
  <c r="E345" i="7"/>
  <c r="G345" i="7" s="1"/>
  <c r="D345" i="7"/>
  <c r="H344" i="7"/>
  <c r="D344" i="7"/>
  <c r="E344" i="7" s="1"/>
  <c r="H343" i="7"/>
  <c r="E343" i="7"/>
  <c r="F343" i="7" s="1"/>
  <c r="D343" i="7"/>
  <c r="H342" i="7"/>
  <c r="D342" i="7"/>
  <c r="E342" i="7" s="1"/>
  <c r="H341" i="7"/>
  <c r="E341" i="7"/>
  <c r="G341" i="7" s="1"/>
  <c r="D341" i="7"/>
  <c r="H340" i="7"/>
  <c r="D340" i="7"/>
  <c r="E340" i="7" s="1"/>
  <c r="H339" i="7"/>
  <c r="E339" i="7"/>
  <c r="F339" i="7" s="1"/>
  <c r="D339" i="7"/>
  <c r="H338" i="7"/>
  <c r="D338" i="7"/>
  <c r="E338" i="7" s="1"/>
  <c r="H337" i="7"/>
  <c r="E337" i="7"/>
  <c r="G337" i="7" s="1"/>
  <c r="D337" i="7"/>
  <c r="H336" i="7"/>
  <c r="D336" i="7"/>
  <c r="E336" i="7" s="1"/>
  <c r="H335" i="7"/>
  <c r="E335" i="7"/>
  <c r="F335" i="7" s="1"/>
  <c r="D335" i="7"/>
  <c r="H334" i="7"/>
  <c r="D334" i="7"/>
  <c r="E334" i="7" s="1"/>
  <c r="H333" i="7"/>
  <c r="E333" i="7"/>
  <c r="G333" i="7" s="1"/>
  <c r="D333" i="7"/>
  <c r="H332" i="7"/>
  <c r="D332" i="7"/>
  <c r="E332" i="7" s="1"/>
  <c r="G332" i="7" s="1"/>
  <c r="H331" i="7"/>
  <c r="G331" i="7"/>
  <c r="E331" i="7"/>
  <c r="F331" i="7" s="1"/>
  <c r="D331" i="7"/>
  <c r="H330" i="7"/>
  <c r="D330" i="7"/>
  <c r="E330" i="7" s="1"/>
  <c r="H329" i="7"/>
  <c r="E329" i="7"/>
  <c r="D329" i="7"/>
  <c r="H328" i="7"/>
  <c r="D328" i="7"/>
  <c r="E328" i="7" s="1"/>
  <c r="G328" i="7" s="1"/>
  <c r="H327" i="7"/>
  <c r="E327" i="7"/>
  <c r="F327" i="7" s="1"/>
  <c r="D327" i="7"/>
  <c r="H326" i="7"/>
  <c r="D326" i="7"/>
  <c r="E326" i="7" s="1"/>
  <c r="H325" i="7"/>
  <c r="E325" i="7"/>
  <c r="D325" i="7"/>
  <c r="H324" i="7"/>
  <c r="D324" i="7"/>
  <c r="E324" i="7" s="1"/>
  <c r="G324" i="7" s="1"/>
  <c r="H323" i="7"/>
  <c r="E323" i="7"/>
  <c r="F323" i="7" s="1"/>
  <c r="D323" i="7"/>
  <c r="H322" i="7"/>
  <c r="D322" i="7"/>
  <c r="E322" i="7" s="1"/>
  <c r="G322" i="7" s="1"/>
  <c r="H321" i="7"/>
  <c r="E321" i="7"/>
  <c r="F321" i="7" s="1"/>
  <c r="D321" i="7"/>
  <c r="H320" i="7"/>
  <c r="D320" i="7"/>
  <c r="E320" i="7" s="1"/>
  <c r="G320" i="7" s="1"/>
  <c r="H319" i="7"/>
  <c r="E319" i="7"/>
  <c r="F319" i="7" s="1"/>
  <c r="D319" i="7"/>
  <c r="H318" i="7"/>
  <c r="D318" i="7"/>
  <c r="E318" i="7" s="1"/>
  <c r="G318" i="7" s="1"/>
  <c r="H317" i="7"/>
  <c r="E317" i="7"/>
  <c r="F317" i="7" s="1"/>
  <c r="D317" i="7"/>
  <c r="H316" i="7"/>
  <c r="D316" i="7"/>
  <c r="E316" i="7" s="1"/>
  <c r="G316" i="7" s="1"/>
  <c r="H314" i="7"/>
  <c r="E314" i="7"/>
  <c r="F314" i="7" s="1"/>
  <c r="D314" i="7"/>
  <c r="H313" i="7"/>
  <c r="D313" i="7"/>
  <c r="E313" i="7" s="1"/>
  <c r="G313" i="7" s="1"/>
  <c r="H312" i="7"/>
  <c r="E312" i="7"/>
  <c r="F312" i="7" s="1"/>
  <c r="D312" i="7"/>
  <c r="H311" i="7"/>
  <c r="D311" i="7"/>
  <c r="E311" i="7" s="1"/>
  <c r="G311" i="7" s="1"/>
  <c r="H310" i="7"/>
  <c r="E310" i="7"/>
  <c r="F310" i="7" s="1"/>
  <c r="D310" i="7"/>
  <c r="H309" i="7"/>
  <c r="D309" i="7"/>
  <c r="E309" i="7" s="1"/>
  <c r="G309" i="7" s="1"/>
  <c r="H308" i="7"/>
  <c r="E308" i="7"/>
  <c r="F308" i="7" s="1"/>
  <c r="D308" i="7"/>
  <c r="H307" i="7"/>
  <c r="D307" i="7"/>
  <c r="E307" i="7" s="1"/>
  <c r="G307" i="7" s="1"/>
  <c r="H306" i="7"/>
  <c r="E306" i="7"/>
  <c r="F306" i="7" s="1"/>
  <c r="D306" i="7"/>
  <c r="H305" i="7"/>
  <c r="D305" i="7"/>
  <c r="E305" i="7" s="1"/>
  <c r="G305" i="7" s="1"/>
  <c r="H304" i="7"/>
  <c r="E304" i="7"/>
  <c r="F304" i="7" s="1"/>
  <c r="D304" i="7"/>
  <c r="H303" i="7"/>
  <c r="D303" i="7"/>
  <c r="E303" i="7" s="1"/>
  <c r="G303" i="7" s="1"/>
  <c r="H302" i="7"/>
  <c r="E302" i="7"/>
  <c r="F302" i="7" s="1"/>
  <c r="D302" i="7"/>
  <c r="H301" i="7"/>
  <c r="D301" i="7"/>
  <c r="E301" i="7" s="1"/>
  <c r="G301" i="7" s="1"/>
  <c r="H300" i="7"/>
  <c r="E300" i="7"/>
  <c r="F300" i="7" s="1"/>
  <c r="D300" i="7"/>
  <c r="H299" i="7"/>
  <c r="D299" i="7"/>
  <c r="E299" i="7" s="1"/>
  <c r="G299" i="7" s="1"/>
  <c r="H298" i="7"/>
  <c r="E298" i="7"/>
  <c r="F298" i="7" s="1"/>
  <c r="D298" i="7"/>
  <c r="H297" i="7"/>
  <c r="D297" i="7"/>
  <c r="E297" i="7" s="1"/>
  <c r="G297" i="7" s="1"/>
  <c r="H296" i="7"/>
  <c r="E296" i="7"/>
  <c r="F296" i="7" s="1"/>
  <c r="D296" i="7"/>
  <c r="H295" i="7"/>
  <c r="D295" i="7"/>
  <c r="E295" i="7" s="1"/>
  <c r="G295" i="7" s="1"/>
  <c r="H294" i="7"/>
  <c r="E294" i="7"/>
  <c r="F294" i="7" s="1"/>
  <c r="D294" i="7"/>
  <c r="H293" i="7"/>
  <c r="D293" i="7"/>
  <c r="E293" i="7" s="1"/>
  <c r="G293" i="7" s="1"/>
  <c r="H292" i="7"/>
  <c r="E292" i="7"/>
  <c r="F292" i="7" s="1"/>
  <c r="D292" i="7"/>
  <c r="H291" i="7"/>
  <c r="D291" i="7"/>
  <c r="E291" i="7" s="1"/>
  <c r="G291" i="7" s="1"/>
  <c r="H290" i="7"/>
  <c r="E290" i="7"/>
  <c r="F290" i="7" s="1"/>
  <c r="D290" i="7"/>
  <c r="H289" i="7"/>
  <c r="D289" i="7"/>
  <c r="E289" i="7" s="1"/>
  <c r="G289" i="7" s="1"/>
  <c r="H288" i="7"/>
  <c r="E288" i="7"/>
  <c r="F288" i="7" s="1"/>
  <c r="D288" i="7"/>
  <c r="H287" i="7"/>
  <c r="D287" i="7"/>
  <c r="E287" i="7" s="1"/>
  <c r="G287" i="7" s="1"/>
  <c r="H286" i="7"/>
  <c r="E286" i="7"/>
  <c r="F286" i="7" s="1"/>
  <c r="D286" i="7"/>
  <c r="H285" i="7"/>
  <c r="D285" i="7"/>
  <c r="E285" i="7" s="1"/>
  <c r="G285" i="7" s="1"/>
  <c r="H284" i="7"/>
  <c r="E284" i="7"/>
  <c r="F284" i="7" s="1"/>
  <c r="D284" i="7"/>
  <c r="H282" i="7"/>
  <c r="D282" i="7"/>
  <c r="E282" i="7" s="1"/>
  <c r="G282" i="7" s="1"/>
  <c r="H281" i="7"/>
  <c r="E281" i="7"/>
  <c r="F281" i="7" s="1"/>
  <c r="D281" i="7"/>
  <c r="H280" i="7"/>
  <c r="D280" i="7"/>
  <c r="E280" i="7" s="1"/>
  <c r="G280" i="7" s="1"/>
  <c r="H279" i="7"/>
  <c r="E279" i="7"/>
  <c r="F279" i="7" s="1"/>
  <c r="D279" i="7"/>
  <c r="H278" i="7"/>
  <c r="D278" i="7"/>
  <c r="E278" i="7" s="1"/>
  <c r="G278" i="7" s="1"/>
  <c r="H277" i="7"/>
  <c r="E277" i="7"/>
  <c r="F277" i="7" s="1"/>
  <c r="D277" i="7"/>
  <c r="H276" i="7"/>
  <c r="D276" i="7"/>
  <c r="E276" i="7" s="1"/>
  <c r="G276" i="7" s="1"/>
  <c r="H275" i="7"/>
  <c r="E275" i="7"/>
  <c r="F275" i="7" s="1"/>
  <c r="D275" i="7"/>
  <c r="H274" i="7"/>
  <c r="D274" i="7"/>
  <c r="E274" i="7" s="1"/>
  <c r="G274" i="7" s="1"/>
  <c r="H273" i="7"/>
  <c r="E273" i="7"/>
  <c r="F273" i="7" s="1"/>
  <c r="D273" i="7"/>
  <c r="H272" i="7"/>
  <c r="D272" i="7"/>
  <c r="E272" i="7" s="1"/>
  <c r="G272" i="7" s="1"/>
  <c r="H271" i="7"/>
  <c r="E271" i="7"/>
  <c r="F271" i="7" s="1"/>
  <c r="D271" i="7"/>
  <c r="H270" i="7"/>
  <c r="D270" i="7"/>
  <c r="E270" i="7" s="1"/>
  <c r="H269" i="7"/>
  <c r="E269" i="7"/>
  <c r="F269" i="7" s="1"/>
  <c r="D269" i="7"/>
  <c r="H268" i="7"/>
  <c r="D268" i="7"/>
  <c r="E268" i="7" s="1"/>
  <c r="G268" i="7" s="1"/>
  <c r="H267" i="7"/>
  <c r="E267" i="7"/>
  <c r="F267" i="7" s="1"/>
  <c r="D267" i="7"/>
  <c r="H266" i="7"/>
  <c r="D266" i="7"/>
  <c r="E266" i="7" s="1"/>
  <c r="G266" i="7" s="1"/>
  <c r="H265" i="7"/>
  <c r="E265" i="7"/>
  <c r="F265" i="7" s="1"/>
  <c r="D265" i="7"/>
  <c r="H264" i="7"/>
  <c r="E264" i="7"/>
  <c r="G264" i="7" s="1"/>
  <c r="D264" i="7"/>
  <c r="H263" i="7"/>
  <c r="D263" i="7"/>
  <c r="E263" i="7" s="1"/>
  <c r="H262" i="7"/>
  <c r="E262" i="7"/>
  <c r="D262" i="7"/>
  <c r="H261" i="7"/>
  <c r="D261" i="7"/>
  <c r="E261" i="7" s="1"/>
  <c r="G261" i="7" s="1"/>
  <c r="H260" i="7"/>
  <c r="G260" i="7"/>
  <c r="E260" i="7"/>
  <c r="F260" i="7" s="1"/>
  <c r="D260" i="7"/>
  <c r="H259" i="7"/>
  <c r="D259" i="7"/>
  <c r="E259" i="7" s="1"/>
  <c r="H258" i="7"/>
  <c r="E258" i="7"/>
  <c r="D258" i="7"/>
  <c r="H257" i="7"/>
  <c r="D257" i="7"/>
  <c r="E257" i="7" s="1"/>
  <c r="G257" i="7" s="1"/>
  <c r="H256" i="7"/>
  <c r="E256" i="7"/>
  <c r="F256" i="7" s="1"/>
  <c r="D256" i="7"/>
  <c r="H255" i="7"/>
  <c r="D255" i="7"/>
  <c r="E255" i="7" s="1"/>
  <c r="G255" i="7" s="1"/>
  <c r="H254" i="7"/>
  <c r="E254" i="7"/>
  <c r="F254" i="7" s="1"/>
  <c r="D254" i="7"/>
  <c r="H253" i="7"/>
  <c r="D253" i="7"/>
  <c r="E253" i="7" s="1"/>
  <c r="G253" i="7" s="1"/>
  <c r="H251" i="7"/>
  <c r="E251" i="7"/>
  <c r="F251" i="7" s="1"/>
  <c r="D251" i="7"/>
  <c r="H250" i="7"/>
  <c r="D250" i="7"/>
  <c r="E250" i="7" s="1"/>
  <c r="G250" i="7" s="1"/>
  <c r="H249" i="7"/>
  <c r="E249" i="7"/>
  <c r="F249" i="7" s="1"/>
  <c r="D249" i="7"/>
  <c r="H248" i="7"/>
  <c r="D248" i="7"/>
  <c r="E248" i="7" s="1"/>
  <c r="G248" i="7" s="1"/>
  <c r="H247" i="7"/>
  <c r="E247" i="7"/>
  <c r="F247" i="7" s="1"/>
  <c r="D247" i="7"/>
  <c r="H246" i="7"/>
  <c r="D246" i="7"/>
  <c r="E246" i="7" s="1"/>
  <c r="G246" i="7" s="1"/>
  <c r="H245" i="7"/>
  <c r="E245" i="7"/>
  <c r="F245" i="7" s="1"/>
  <c r="D245" i="7"/>
  <c r="H244" i="7"/>
  <c r="D244" i="7"/>
  <c r="E244" i="7" s="1"/>
  <c r="G244" i="7" s="1"/>
  <c r="H243" i="7"/>
  <c r="E243" i="7"/>
  <c r="F243" i="7" s="1"/>
  <c r="D243" i="7"/>
  <c r="H242" i="7"/>
  <c r="D242" i="7"/>
  <c r="E242" i="7" s="1"/>
  <c r="G242" i="7" s="1"/>
  <c r="H241" i="7"/>
  <c r="E241" i="7"/>
  <c r="F241" i="7" s="1"/>
  <c r="D241" i="7"/>
  <c r="H240" i="7"/>
  <c r="D240" i="7"/>
  <c r="E240" i="7" s="1"/>
  <c r="G240" i="7" s="1"/>
  <c r="H239" i="7"/>
  <c r="E239" i="7"/>
  <c r="F239" i="7" s="1"/>
  <c r="D239" i="7"/>
  <c r="H238" i="7"/>
  <c r="D238" i="7"/>
  <c r="E238" i="7" s="1"/>
  <c r="G238" i="7" s="1"/>
  <c r="H237" i="7"/>
  <c r="E237" i="7"/>
  <c r="F237" i="7" s="1"/>
  <c r="D237" i="7"/>
  <c r="H236" i="7"/>
  <c r="D236" i="7"/>
  <c r="E236" i="7" s="1"/>
  <c r="G236" i="7" s="1"/>
  <c r="H235" i="7"/>
  <c r="E235" i="7"/>
  <c r="F235" i="7" s="1"/>
  <c r="D235" i="7"/>
  <c r="H234" i="7"/>
  <c r="D234" i="7"/>
  <c r="E234" i="7" s="1"/>
  <c r="G234" i="7" s="1"/>
  <c r="H233" i="7"/>
  <c r="E233" i="7"/>
  <c r="F233" i="7" s="1"/>
  <c r="D233" i="7"/>
  <c r="H232" i="7"/>
  <c r="D232" i="7"/>
  <c r="E232" i="7" s="1"/>
  <c r="G232" i="7" s="1"/>
  <c r="H231" i="7"/>
  <c r="E231" i="7"/>
  <c r="F231" i="7" s="1"/>
  <c r="D231" i="7"/>
  <c r="H230" i="7"/>
  <c r="D230" i="7"/>
  <c r="E230" i="7" s="1"/>
  <c r="G230" i="7" s="1"/>
  <c r="H229" i="7"/>
  <c r="E229" i="7"/>
  <c r="F229" i="7" s="1"/>
  <c r="D229" i="7"/>
  <c r="H228" i="7"/>
  <c r="D228" i="7"/>
  <c r="E228" i="7" s="1"/>
  <c r="G228" i="7" s="1"/>
  <c r="H227" i="7"/>
  <c r="E227" i="7"/>
  <c r="F227" i="7" s="1"/>
  <c r="D227" i="7"/>
  <c r="H226" i="7"/>
  <c r="D226" i="7"/>
  <c r="E226" i="7" s="1"/>
  <c r="G226" i="7" s="1"/>
  <c r="H225" i="7"/>
  <c r="E225" i="7"/>
  <c r="F225" i="7" s="1"/>
  <c r="D225" i="7"/>
  <c r="H224" i="7"/>
  <c r="D224" i="7"/>
  <c r="E224" i="7" s="1"/>
  <c r="G224" i="7" s="1"/>
  <c r="H223" i="7"/>
  <c r="E223" i="7"/>
  <c r="F223" i="7" s="1"/>
  <c r="D223" i="7"/>
  <c r="H222" i="7"/>
  <c r="D222" i="7"/>
  <c r="E222" i="7" s="1"/>
  <c r="G222" i="7" s="1"/>
  <c r="H221" i="7"/>
  <c r="E221" i="7"/>
  <c r="F221" i="7" s="1"/>
  <c r="D221" i="7"/>
  <c r="H219" i="7"/>
  <c r="D219" i="7"/>
  <c r="E219" i="7" s="1"/>
  <c r="G219" i="7" s="1"/>
  <c r="H218" i="7"/>
  <c r="E218" i="7"/>
  <c r="F218" i="7" s="1"/>
  <c r="D218" i="7"/>
  <c r="H217" i="7"/>
  <c r="D217" i="7"/>
  <c r="E217" i="7" s="1"/>
  <c r="G217" i="7" s="1"/>
  <c r="H216" i="7"/>
  <c r="E216" i="7"/>
  <c r="F216" i="7" s="1"/>
  <c r="D216" i="7"/>
  <c r="H215" i="7"/>
  <c r="D215" i="7"/>
  <c r="E215" i="7" s="1"/>
  <c r="G215" i="7" s="1"/>
  <c r="H214" i="7"/>
  <c r="E214" i="7"/>
  <c r="F214" i="7" s="1"/>
  <c r="D214" i="7"/>
  <c r="H213" i="7"/>
  <c r="D213" i="7"/>
  <c r="E213" i="7" s="1"/>
  <c r="G213" i="7" s="1"/>
  <c r="H212" i="7"/>
  <c r="E212" i="7"/>
  <c r="F212" i="7" s="1"/>
  <c r="D212" i="7"/>
  <c r="H211" i="7"/>
  <c r="D211" i="7"/>
  <c r="E211" i="7" s="1"/>
  <c r="G211" i="7" s="1"/>
  <c r="H210" i="7"/>
  <c r="E210" i="7"/>
  <c r="F210" i="7" s="1"/>
  <c r="D210" i="7"/>
  <c r="H209" i="7"/>
  <c r="D209" i="7"/>
  <c r="E209" i="7" s="1"/>
  <c r="G209" i="7" s="1"/>
  <c r="H208" i="7"/>
  <c r="E208" i="7"/>
  <c r="F208" i="7" s="1"/>
  <c r="D208" i="7"/>
  <c r="H207" i="7"/>
  <c r="D207" i="7"/>
  <c r="E207" i="7" s="1"/>
  <c r="G207" i="7" s="1"/>
  <c r="H206" i="7"/>
  <c r="E206" i="7"/>
  <c r="F206" i="7" s="1"/>
  <c r="D206" i="7"/>
  <c r="H205" i="7"/>
  <c r="D205" i="7"/>
  <c r="E205" i="7" s="1"/>
  <c r="G205" i="7" s="1"/>
  <c r="H204" i="7"/>
  <c r="E204" i="7"/>
  <c r="F204" i="7" s="1"/>
  <c r="D204" i="7"/>
  <c r="H203" i="7"/>
  <c r="D203" i="7"/>
  <c r="E203" i="7" s="1"/>
  <c r="G203" i="7" s="1"/>
  <c r="H202" i="7"/>
  <c r="E202" i="7"/>
  <c r="F202" i="7" s="1"/>
  <c r="D202" i="7"/>
  <c r="H201" i="7"/>
  <c r="D201" i="7"/>
  <c r="E201" i="7" s="1"/>
  <c r="G201" i="7" s="1"/>
  <c r="H200" i="7"/>
  <c r="E200" i="7"/>
  <c r="F200" i="7" s="1"/>
  <c r="D200" i="7"/>
  <c r="H199" i="7"/>
  <c r="D199" i="7"/>
  <c r="E199" i="7" s="1"/>
  <c r="G199" i="7" s="1"/>
  <c r="H198" i="7"/>
  <c r="E198" i="7"/>
  <c r="F198" i="7" s="1"/>
  <c r="D198" i="7"/>
  <c r="H197" i="7"/>
  <c r="D197" i="7"/>
  <c r="E197" i="7" s="1"/>
  <c r="G197" i="7" s="1"/>
  <c r="H196" i="7"/>
  <c r="E196" i="7"/>
  <c r="F196" i="7" s="1"/>
  <c r="D196" i="7"/>
  <c r="H195" i="7"/>
  <c r="D195" i="7"/>
  <c r="E195" i="7" s="1"/>
  <c r="G195" i="7" s="1"/>
  <c r="H194" i="7"/>
  <c r="E194" i="7"/>
  <c r="F194" i="7" s="1"/>
  <c r="D194" i="7"/>
  <c r="H193" i="7"/>
  <c r="D193" i="7"/>
  <c r="E193" i="7" s="1"/>
  <c r="G193" i="7" s="1"/>
  <c r="H192" i="7"/>
  <c r="E192" i="7"/>
  <c r="F192" i="7" s="1"/>
  <c r="D192" i="7"/>
  <c r="H191" i="7"/>
  <c r="D191" i="7"/>
  <c r="E191" i="7" s="1"/>
  <c r="G191" i="7" s="1"/>
  <c r="H190" i="7"/>
  <c r="E190" i="7"/>
  <c r="F190" i="7" s="1"/>
  <c r="D190" i="7"/>
  <c r="H189" i="7"/>
  <c r="D189" i="7"/>
  <c r="E189" i="7" s="1"/>
  <c r="G189" i="7" s="1"/>
  <c r="H187" i="7"/>
  <c r="E187" i="7"/>
  <c r="F187" i="7" s="1"/>
  <c r="D187" i="7"/>
  <c r="H186" i="7"/>
  <c r="D186" i="7"/>
  <c r="E186" i="7" s="1"/>
  <c r="G186" i="7" s="1"/>
  <c r="H185" i="7"/>
  <c r="E185" i="7"/>
  <c r="F185" i="7" s="1"/>
  <c r="D185" i="7"/>
  <c r="H184" i="7"/>
  <c r="D184" i="7"/>
  <c r="E184" i="7" s="1"/>
  <c r="G184" i="7" s="1"/>
  <c r="H183" i="7"/>
  <c r="E183" i="7"/>
  <c r="F183" i="7" s="1"/>
  <c r="D183" i="7"/>
  <c r="H182" i="7"/>
  <c r="D182" i="7"/>
  <c r="E182" i="7" s="1"/>
  <c r="G182" i="7" s="1"/>
  <c r="H181" i="7"/>
  <c r="E181" i="7"/>
  <c r="F181" i="7" s="1"/>
  <c r="D181" i="7"/>
  <c r="H180" i="7"/>
  <c r="D180" i="7"/>
  <c r="E180" i="7" s="1"/>
  <c r="G180" i="7" s="1"/>
  <c r="H179" i="7"/>
  <c r="E179" i="7"/>
  <c r="F179" i="7" s="1"/>
  <c r="D179" i="7"/>
  <c r="H178" i="7"/>
  <c r="E178" i="7"/>
  <c r="G178" i="7" s="1"/>
  <c r="D178" i="7"/>
  <c r="H177" i="7"/>
  <c r="D177" i="7"/>
  <c r="E177" i="7" s="1"/>
  <c r="H176" i="7"/>
  <c r="E176" i="7"/>
  <c r="F176" i="7" s="1"/>
  <c r="D176" i="7"/>
  <c r="H175" i="7"/>
  <c r="D175" i="7"/>
  <c r="E175" i="7" s="1"/>
  <c r="H174" i="7"/>
  <c r="E174" i="7"/>
  <c r="G174" i="7" s="1"/>
  <c r="D174" i="7"/>
  <c r="H173" i="7"/>
  <c r="D173" i="7"/>
  <c r="E173" i="7" s="1"/>
  <c r="H172" i="7"/>
  <c r="E172" i="7"/>
  <c r="F172" i="7" s="1"/>
  <c r="D172" i="7"/>
  <c r="H171" i="7"/>
  <c r="D171" i="7"/>
  <c r="E171" i="7" s="1"/>
  <c r="H170" i="7"/>
  <c r="E170" i="7"/>
  <c r="G170" i="7" s="1"/>
  <c r="D170" i="7"/>
  <c r="H169" i="7"/>
  <c r="D169" i="7"/>
  <c r="E169" i="7" s="1"/>
  <c r="H168" i="7"/>
  <c r="G168" i="7"/>
  <c r="E168" i="7"/>
  <c r="F168" i="7" s="1"/>
  <c r="D168" i="7"/>
  <c r="H167" i="7"/>
  <c r="D167" i="7"/>
  <c r="E167" i="7" s="1"/>
  <c r="H166" i="7"/>
  <c r="E166" i="7"/>
  <c r="G166" i="7" s="1"/>
  <c r="D166" i="7"/>
  <c r="H165" i="7"/>
  <c r="D165" i="7"/>
  <c r="E165" i="7" s="1"/>
  <c r="H164" i="7"/>
  <c r="E164" i="7"/>
  <c r="F164" i="7" s="1"/>
  <c r="D164" i="7"/>
  <c r="H163" i="7"/>
  <c r="D163" i="7"/>
  <c r="E163" i="7" s="1"/>
  <c r="H162" i="7"/>
  <c r="E162" i="7"/>
  <c r="G162" i="7" s="1"/>
  <c r="D162" i="7"/>
  <c r="H161" i="7"/>
  <c r="D161" i="7"/>
  <c r="E161" i="7" s="1"/>
  <c r="H160" i="7"/>
  <c r="E160" i="7"/>
  <c r="F160" i="7" s="1"/>
  <c r="D160" i="7"/>
  <c r="H159" i="7"/>
  <c r="D159" i="7"/>
  <c r="E159" i="7" s="1"/>
  <c r="H158" i="7"/>
  <c r="E158" i="7"/>
  <c r="G158" i="7" s="1"/>
  <c r="D158" i="7"/>
  <c r="H156" i="7"/>
  <c r="D156" i="7"/>
  <c r="E156" i="7" s="1"/>
  <c r="H155" i="7"/>
  <c r="E155" i="7"/>
  <c r="G155" i="7" s="1"/>
  <c r="D155" i="7"/>
  <c r="H154" i="7"/>
  <c r="D154" i="7"/>
  <c r="E154" i="7" s="1"/>
  <c r="H153" i="7"/>
  <c r="E153" i="7"/>
  <c r="F153" i="7" s="1"/>
  <c r="D153" i="7"/>
  <c r="H152" i="7"/>
  <c r="D152" i="7"/>
  <c r="E152" i="7" s="1"/>
  <c r="H151" i="7"/>
  <c r="E151" i="7"/>
  <c r="G151" i="7" s="1"/>
  <c r="D151" i="7"/>
  <c r="H150" i="7"/>
  <c r="D150" i="7"/>
  <c r="E150" i="7" s="1"/>
  <c r="H149" i="7"/>
  <c r="E149" i="7"/>
  <c r="F149" i="7" s="1"/>
  <c r="D149" i="7"/>
  <c r="H148" i="7"/>
  <c r="D148" i="7"/>
  <c r="E148" i="7" s="1"/>
  <c r="H147" i="7"/>
  <c r="E147" i="7"/>
  <c r="G147" i="7" s="1"/>
  <c r="D147" i="7"/>
  <c r="H146" i="7"/>
  <c r="D146" i="7"/>
  <c r="E146" i="7" s="1"/>
  <c r="H145" i="7"/>
  <c r="G145" i="7"/>
  <c r="E145" i="7"/>
  <c r="F145" i="7" s="1"/>
  <c r="D145" i="7"/>
  <c r="H144" i="7"/>
  <c r="D144" i="7"/>
  <c r="E144" i="7" s="1"/>
  <c r="H143" i="7"/>
  <c r="E143" i="7"/>
  <c r="G143" i="7" s="1"/>
  <c r="D143" i="7"/>
  <c r="H142" i="7"/>
  <c r="D142" i="7"/>
  <c r="E142" i="7" s="1"/>
  <c r="H141" i="7"/>
  <c r="E141" i="7"/>
  <c r="F141" i="7" s="1"/>
  <c r="D141" i="7"/>
  <c r="H140" i="7"/>
  <c r="D140" i="7"/>
  <c r="E140" i="7" s="1"/>
  <c r="H139" i="7"/>
  <c r="E139" i="7"/>
  <c r="G139" i="7" s="1"/>
  <c r="D139" i="7"/>
  <c r="H138" i="7"/>
  <c r="D138" i="7"/>
  <c r="E138" i="7" s="1"/>
  <c r="H137" i="7"/>
  <c r="E137" i="7"/>
  <c r="F137" i="7" s="1"/>
  <c r="D137" i="7"/>
  <c r="H136" i="7"/>
  <c r="D136" i="7"/>
  <c r="E136" i="7" s="1"/>
  <c r="H135" i="7"/>
  <c r="E135" i="7"/>
  <c r="G135" i="7" s="1"/>
  <c r="D135" i="7"/>
  <c r="H134" i="7"/>
  <c r="D134" i="7"/>
  <c r="E134" i="7" s="1"/>
  <c r="H133" i="7"/>
  <c r="E133" i="7"/>
  <c r="F133" i="7" s="1"/>
  <c r="D133" i="7"/>
  <c r="H132" i="7"/>
  <c r="D132" i="7"/>
  <c r="E132" i="7" s="1"/>
  <c r="H131" i="7"/>
  <c r="E131" i="7"/>
  <c r="G131" i="7" s="1"/>
  <c r="D131" i="7"/>
  <c r="H130" i="7"/>
  <c r="D130" i="7"/>
  <c r="E130" i="7" s="1"/>
  <c r="H129" i="7"/>
  <c r="G129" i="7"/>
  <c r="E129" i="7"/>
  <c r="F129" i="7" s="1"/>
  <c r="D129" i="7"/>
  <c r="H128" i="7"/>
  <c r="D128" i="7"/>
  <c r="E128" i="7" s="1"/>
  <c r="H127" i="7"/>
  <c r="E127" i="7"/>
  <c r="G127" i="7" s="1"/>
  <c r="D127" i="7"/>
  <c r="H126" i="7"/>
  <c r="D126" i="7"/>
  <c r="E126" i="7" s="1"/>
  <c r="H124" i="7"/>
  <c r="E124" i="7"/>
  <c r="G124" i="7" s="1"/>
  <c r="D124" i="7"/>
  <c r="H123" i="7"/>
  <c r="D123" i="7"/>
  <c r="E123" i="7" s="1"/>
  <c r="H122" i="7"/>
  <c r="G122" i="7"/>
  <c r="E122" i="7"/>
  <c r="F122" i="7" s="1"/>
  <c r="D122" i="7"/>
  <c r="H121" i="7"/>
  <c r="D121" i="7"/>
  <c r="E121" i="7" s="1"/>
  <c r="H120" i="7"/>
  <c r="E120" i="7"/>
  <c r="G120" i="7" s="1"/>
  <c r="D120" i="7"/>
  <c r="H119" i="7"/>
  <c r="D119" i="7"/>
  <c r="E119" i="7" s="1"/>
  <c r="H118" i="7"/>
  <c r="E118" i="7"/>
  <c r="F118" i="7" s="1"/>
  <c r="D118" i="7"/>
  <c r="H117" i="7"/>
  <c r="D117" i="7"/>
  <c r="E117" i="7" s="1"/>
  <c r="H116" i="7"/>
  <c r="E116" i="7"/>
  <c r="G116" i="7" s="1"/>
  <c r="D116" i="7"/>
  <c r="H115" i="7"/>
  <c r="D115" i="7"/>
  <c r="E115" i="7" s="1"/>
  <c r="H114" i="7"/>
  <c r="E114" i="7"/>
  <c r="F114" i="7" s="1"/>
  <c r="D114" i="7"/>
  <c r="H113" i="7"/>
  <c r="D113" i="7"/>
  <c r="E113" i="7" s="1"/>
  <c r="H112" i="7"/>
  <c r="E112" i="7"/>
  <c r="G112" i="7" s="1"/>
  <c r="D112" i="7"/>
  <c r="H111" i="7"/>
  <c r="D111" i="7"/>
  <c r="E111" i="7" s="1"/>
  <c r="H110" i="7"/>
  <c r="E110" i="7"/>
  <c r="F110" i="7" s="1"/>
  <c r="D110" i="7"/>
  <c r="H109" i="7"/>
  <c r="D109" i="7"/>
  <c r="E109" i="7" s="1"/>
  <c r="H108" i="7"/>
  <c r="E108" i="7"/>
  <c r="G108" i="7" s="1"/>
  <c r="D108" i="7"/>
  <c r="H107" i="7"/>
  <c r="D107" i="7"/>
  <c r="E107" i="7" s="1"/>
  <c r="H106" i="7"/>
  <c r="G106" i="7"/>
  <c r="E106" i="7"/>
  <c r="F106" i="7" s="1"/>
  <c r="D106" i="7"/>
  <c r="H105" i="7"/>
  <c r="D105" i="7"/>
  <c r="E105" i="7" s="1"/>
  <c r="H104" i="7"/>
  <c r="E104" i="7"/>
  <c r="G104" i="7" s="1"/>
  <c r="D104" i="7"/>
  <c r="H103" i="7"/>
  <c r="D103" i="7"/>
  <c r="E103" i="7" s="1"/>
  <c r="H102" i="7"/>
  <c r="E102" i="7"/>
  <c r="F102" i="7" s="1"/>
  <c r="D102" i="7"/>
  <c r="H101" i="7"/>
  <c r="D101" i="7"/>
  <c r="E101" i="7" s="1"/>
  <c r="H100" i="7"/>
  <c r="E100" i="7"/>
  <c r="G100" i="7" s="1"/>
  <c r="D100" i="7"/>
  <c r="H99" i="7"/>
  <c r="D99" i="7"/>
  <c r="E99" i="7" s="1"/>
  <c r="H98" i="7"/>
  <c r="E98" i="7"/>
  <c r="F98" i="7" s="1"/>
  <c r="D98" i="7"/>
  <c r="H97" i="7"/>
  <c r="D97" i="7"/>
  <c r="E97" i="7" s="1"/>
  <c r="H96" i="7"/>
  <c r="E96" i="7"/>
  <c r="G96" i="7" s="1"/>
  <c r="D96" i="7"/>
  <c r="H95" i="7"/>
  <c r="D95" i="7"/>
  <c r="E95" i="7" s="1"/>
  <c r="H93" i="7"/>
  <c r="E93" i="7"/>
  <c r="G93" i="7" s="1"/>
  <c r="D93" i="7"/>
  <c r="H92" i="7"/>
  <c r="D92" i="7"/>
  <c r="E92" i="7" s="1"/>
  <c r="H91" i="7"/>
  <c r="E91" i="7"/>
  <c r="F91" i="7" s="1"/>
  <c r="D91" i="7"/>
  <c r="H90" i="7"/>
  <c r="D90" i="7"/>
  <c r="E90" i="7" s="1"/>
  <c r="H89" i="7"/>
  <c r="E89" i="7"/>
  <c r="G89" i="7" s="1"/>
  <c r="D89" i="7"/>
  <c r="H88" i="7"/>
  <c r="D88" i="7"/>
  <c r="E88" i="7" s="1"/>
  <c r="H87" i="7"/>
  <c r="E87" i="7"/>
  <c r="F87" i="7" s="1"/>
  <c r="D87" i="7"/>
  <c r="H86" i="7"/>
  <c r="D86" i="7"/>
  <c r="E86" i="7" s="1"/>
  <c r="H85" i="7"/>
  <c r="E85" i="7"/>
  <c r="G85" i="7" s="1"/>
  <c r="D85" i="7"/>
  <c r="H84" i="7"/>
  <c r="D84" i="7"/>
  <c r="E84" i="7" s="1"/>
  <c r="H83" i="7"/>
  <c r="G83" i="7"/>
  <c r="E83" i="7"/>
  <c r="F83" i="7" s="1"/>
  <c r="D83" i="7"/>
  <c r="H82" i="7"/>
  <c r="D82" i="7"/>
  <c r="E82" i="7" s="1"/>
  <c r="H81" i="7"/>
  <c r="E81" i="7"/>
  <c r="G81" i="7" s="1"/>
  <c r="D81" i="7"/>
  <c r="H80" i="7"/>
  <c r="D80" i="7"/>
  <c r="E80" i="7" s="1"/>
  <c r="H79" i="7"/>
  <c r="E79" i="7"/>
  <c r="F79" i="7" s="1"/>
  <c r="D79" i="7"/>
  <c r="H78" i="7"/>
  <c r="D78" i="7"/>
  <c r="E78" i="7" s="1"/>
  <c r="H77" i="7"/>
  <c r="E77" i="7"/>
  <c r="G77" i="7" s="1"/>
  <c r="D77" i="7"/>
  <c r="H76" i="7"/>
  <c r="D76" i="7"/>
  <c r="E76" i="7" s="1"/>
  <c r="H75" i="7"/>
  <c r="E75" i="7"/>
  <c r="F75" i="7" s="1"/>
  <c r="D75" i="7"/>
  <c r="H74" i="7"/>
  <c r="D74" i="7"/>
  <c r="E74" i="7" s="1"/>
  <c r="H73" i="7"/>
  <c r="E73" i="7"/>
  <c r="G73" i="7" s="1"/>
  <c r="D73" i="7"/>
  <c r="H72" i="7"/>
  <c r="D72" i="7"/>
  <c r="E72" i="7" s="1"/>
  <c r="H71" i="7"/>
  <c r="E71" i="7"/>
  <c r="F71" i="7" s="1"/>
  <c r="D71" i="7"/>
  <c r="H70" i="7"/>
  <c r="D70" i="7"/>
  <c r="E70" i="7" s="1"/>
  <c r="H69" i="7"/>
  <c r="E69" i="7"/>
  <c r="G69" i="7" s="1"/>
  <c r="D69" i="7"/>
  <c r="H68" i="7"/>
  <c r="D68" i="7"/>
  <c r="E68" i="7" s="1"/>
  <c r="H67" i="7"/>
  <c r="G67" i="7"/>
  <c r="E67" i="7"/>
  <c r="F67" i="7" s="1"/>
  <c r="D67" i="7"/>
  <c r="H66" i="7"/>
  <c r="D66" i="7"/>
  <c r="E66" i="7" s="1"/>
  <c r="H65" i="7"/>
  <c r="E65" i="7"/>
  <c r="G65" i="7" s="1"/>
  <c r="D65" i="7"/>
  <c r="H64" i="7"/>
  <c r="D64" i="7"/>
  <c r="L2" i="7" s="1"/>
  <c r="H63" i="7"/>
  <c r="E63" i="7"/>
  <c r="F63" i="7" s="1"/>
  <c r="D63" i="7"/>
  <c r="H61" i="7"/>
  <c r="D61" i="7"/>
  <c r="E61" i="7" s="1"/>
  <c r="H60" i="7"/>
  <c r="E60" i="7"/>
  <c r="F60" i="7" s="1"/>
  <c r="D60" i="7"/>
  <c r="H59" i="7"/>
  <c r="D59" i="7"/>
  <c r="E59" i="7" s="1"/>
  <c r="H58" i="7"/>
  <c r="E58" i="7"/>
  <c r="G58" i="7" s="1"/>
  <c r="D58" i="7"/>
  <c r="H57" i="7"/>
  <c r="D57" i="7"/>
  <c r="E57" i="7" s="1"/>
  <c r="H56" i="7"/>
  <c r="G56" i="7"/>
  <c r="E56" i="7"/>
  <c r="F56" i="7" s="1"/>
  <c r="D56" i="7"/>
  <c r="H55" i="7"/>
  <c r="D55" i="7"/>
  <c r="E55" i="7" s="1"/>
  <c r="H54" i="7"/>
  <c r="E54" i="7"/>
  <c r="G54" i="7" s="1"/>
  <c r="D54" i="7"/>
  <c r="H53" i="7"/>
  <c r="D53" i="7"/>
  <c r="E53" i="7" s="1"/>
  <c r="H52" i="7"/>
  <c r="E52" i="7"/>
  <c r="F52" i="7" s="1"/>
  <c r="D52" i="7"/>
  <c r="H51" i="7"/>
  <c r="D51" i="7"/>
  <c r="E51" i="7" s="1"/>
  <c r="H50" i="7"/>
  <c r="E50" i="7"/>
  <c r="G50" i="7" s="1"/>
  <c r="D50" i="7"/>
  <c r="H49" i="7"/>
  <c r="D49" i="7"/>
  <c r="E49" i="7" s="1"/>
  <c r="H48" i="7"/>
  <c r="E48" i="7"/>
  <c r="F48" i="7" s="1"/>
  <c r="D48" i="7"/>
  <c r="H47" i="7"/>
  <c r="D47" i="7"/>
  <c r="E47" i="7" s="1"/>
  <c r="H46" i="7"/>
  <c r="E46" i="7"/>
  <c r="G46" i="7" s="1"/>
  <c r="D46" i="7"/>
  <c r="H45" i="7"/>
  <c r="D45" i="7"/>
  <c r="E45" i="7" s="1"/>
  <c r="H44" i="7"/>
  <c r="E44" i="7"/>
  <c r="F44" i="7" s="1"/>
  <c r="D44" i="7"/>
  <c r="H43" i="7"/>
  <c r="D43" i="7"/>
  <c r="E43" i="7" s="1"/>
  <c r="H42" i="7"/>
  <c r="E42" i="7"/>
  <c r="G42" i="7" s="1"/>
  <c r="D42" i="7"/>
  <c r="H41" i="7"/>
  <c r="D41" i="7"/>
  <c r="E41" i="7" s="1"/>
  <c r="H40" i="7"/>
  <c r="G40" i="7"/>
  <c r="E40" i="7"/>
  <c r="F40" i="7" s="1"/>
  <c r="D40" i="7"/>
  <c r="H39" i="7"/>
  <c r="D39" i="7"/>
  <c r="E39" i="7" s="1"/>
  <c r="H38" i="7"/>
  <c r="E38" i="7"/>
  <c r="G38" i="7" s="1"/>
  <c r="D38" i="7"/>
  <c r="H37" i="7"/>
  <c r="D37" i="7"/>
  <c r="E37" i="7" s="1"/>
  <c r="H36" i="7"/>
  <c r="E36" i="7"/>
  <c r="F36" i="7" s="1"/>
  <c r="D36" i="7"/>
  <c r="H35" i="7"/>
  <c r="D35" i="7"/>
  <c r="E35" i="7" s="1"/>
  <c r="H34" i="7"/>
  <c r="E34" i="7"/>
  <c r="D34" i="7"/>
  <c r="H32" i="7"/>
  <c r="D32" i="7"/>
  <c r="E32" i="7" s="1"/>
  <c r="H31" i="7"/>
  <c r="E31" i="7"/>
  <c r="D31" i="7"/>
  <c r="H30" i="7"/>
  <c r="D30" i="7"/>
  <c r="E30" i="7" s="1"/>
  <c r="G30" i="7" s="1"/>
  <c r="H29" i="7"/>
  <c r="G29" i="7"/>
  <c r="E29" i="7"/>
  <c r="F29" i="7" s="1"/>
  <c r="D29" i="7"/>
  <c r="H28" i="7"/>
  <c r="D28" i="7"/>
  <c r="E28" i="7" s="1"/>
  <c r="H27" i="7"/>
  <c r="E27" i="7"/>
  <c r="D27" i="7"/>
  <c r="H26" i="7"/>
  <c r="D26" i="7"/>
  <c r="E26" i="7" s="1"/>
  <c r="G26" i="7" s="1"/>
  <c r="H25" i="7"/>
  <c r="E25" i="7"/>
  <c r="F25" i="7" s="1"/>
  <c r="D25" i="7"/>
  <c r="H24" i="7"/>
  <c r="D24" i="7"/>
  <c r="E24" i="7" s="1"/>
  <c r="H23" i="7"/>
  <c r="E23" i="7"/>
  <c r="D23" i="7"/>
  <c r="H22" i="7"/>
  <c r="D22" i="7"/>
  <c r="E22" i="7" s="1"/>
  <c r="G22" i="7" s="1"/>
  <c r="H21" i="7"/>
  <c r="G21" i="7"/>
  <c r="E21" i="7"/>
  <c r="F21" i="7" s="1"/>
  <c r="D21" i="7"/>
  <c r="H20" i="7"/>
  <c r="D20" i="7"/>
  <c r="E20" i="7" s="1"/>
  <c r="H19" i="7"/>
  <c r="E19" i="7"/>
  <c r="D19" i="7"/>
  <c r="H18" i="7"/>
  <c r="D18" i="7"/>
  <c r="E18" i="7" s="1"/>
  <c r="G18" i="7" s="1"/>
  <c r="H17" i="7"/>
  <c r="E17" i="7"/>
  <c r="F17" i="7" s="1"/>
  <c r="D17" i="7"/>
  <c r="H16" i="7"/>
  <c r="D16" i="7"/>
  <c r="E16" i="7" s="1"/>
  <c r="H15" i="7"/>
  <c r="E15" i="7"/>
  <c r="D15" i="7"/>
  <c r="H14" i="7"/>
  <c r="D14" i="7"/>
  <c r="E14" i="7" s="1"/>
  <c r="G14" i="7" s="1"/>
  <c r="H13" i="7"/>
  <c r="G13" i="7"/>
  <c r="E13" i="7"/>
  <c r="F13" i="7" s="1"/>
  <c r="D13" i="7"/>
  <c r="H12" i="7"/>
  <c r="F12" i="7"/>
  <c r="D12" i="7"/>
  <c r="E12" i="7" s="1"/>
  <c r="G12" i="7" s="1"/>
  <c r="H11" i="7"/>
  <c r="E11" i="7"/>
  <c r="D11" i="7"/>
  <c r="H10" i="7"/>
  <c r="D10" i="7"/>
  <c r="E10" i="7" s="1"/>
  <c r="G10" i="7" s="1"/>
  <c r="H9" i="7"/>
  <c r="G9" i="7"/>
  <c r="E9" i="7"/>
  <c r="F9" i="7" s="1"/>
  <c r="D9" i="7"/>
  <c r="H8" i="7"/>
  <c r="D8" i="7"/>
  <c r="E8" i="7" s="1"/>
  <c r="H7" i="7"/>
  <c r="E7" i="7"/>
  <c r="F7" i="7" s="1"/>
  <c r="D7" i="7"/>
  <c r="H6" i="7"/>
  <c r="D6" i="7"/>
  <c r="E6" i="7" s="1"/>
  <c r="G6" i="7" s="1"/>
  <c r="H5" i="7"/>
  <c r="E5" i="7"/>
  <c r="F5" i="7" s="1"/>
  <c r="D5" i="7"/>
  <c r="H4" i="7"/>
  <c r="D4" i="7"/>
  <c r="E4" i="7" s="1"/>
  <c r="H3" i="7"/>
  <c r="E3" i="7"/>
  <c r="F3" i="7" s="1"/>
  <c r="D3" i="7"/>
  <c r="U2" i="7"/>
  <c r="T2" i="7"/>
  <c r="S2" i="7"/>
  <c r="R2" i="7"/>
  <c r="Q2" i="7"/>
  <c r="P2" i="7"/>
  <c r="O2" i="7"/>
  <c r="M2" i="7"/>
  <c r="H2" i="7"/>
  <c r="D2" i="7"/>
  <c r="H377" i="6"/>
  <c r="D377" i="6"/>
  <c r="E377" i="6" s="1"/>
  <c r="H376" i="6"/>
  <c r="E376" i="6"/>
  <c r="G376" i="6" s="1"/>
  <c r="D376" i="6"/>
  <c r="H375" i="6"/>
  <c r="D375" i="6"/>
  <c r="E375" i="6" s="1"/>
  <c r="H374" i="6"/>
  <c r="G374" i="6"/>
  <c r="E374" i="6"/>
  <c r="F374" i="6" s="1"/>
  <c r="D374" i="6"/>
  <c r="H373" i="6"/>
  <c r="D373" i="6"/>
  <c r="E373" i="6" s="1"/>
  <c r="H372" i="6"/>
  <c r="E372" i="6"/>
  <c r="G372" i="6" s="1"/>
  <c r="D372" i="6"/>
  <c r="H371" i="6"/>
  <c r="D371" i="6"/>
  <c r="E371" i="6" s="1"/>
  <c r="H370" i="6"/>
  <c r="E370" i="6"/>
  <c r="F370" i="6" s="1"/>
  <c r="D370" i="6"/>
  <c r="H369" i="6"/>
  <c r="D369" i="6"/>
  <c r="E369" i="6" s="1"/>
  <c r="H368" i="6"/>
  <c r="E368" i="6"/>
  <c r="G368" i="6" s="1"/>
  <c r="D368" i="6"/>
  <c r="H367" i="6"/>
  <c r="D367" i="6"/>
  <c r="E367" i="6" s="1"/>
  <c r="H366" i="6"/>
  <c r="E366" i="6"/>
  <c r="F366" i="6" s="1"/>
  <c r="D366" i="6"/>
  <c r="H365" i="6"/>
  <c r="D365" i="6"/>
  <c r="E365" i="6" s="1"/>
  <c r="H364" i="6"/>
  <c r="E364" i="6"/>
  <c r="G364" i="6" s="1"/>
  <c r="D364" i="6"/>
  <c r="H363" i="6"/>
  <c r="D363" i="6"/>
  <c r="E363" i="6" s="1"/>
  <c r="H362" i="6"/>
  <c r="E362" i="6"/>
  <c r="F362" i="6" s="1"/>
  <c r="D362" i="6"/>
  <c r="H361" i="6"/>
  <c r="D361" i="6"/>
  <c r="E361" i="6" s="1"/>
  <c r="H360" i="6"/>
  <c r="E360" i="6"/>
  <c r="G360" i="6" s="1"/>
  <c r="D360" i="6"/>
  <c r="H359" i="6"/>
  <c r="D359" i="6"/>
  <c r="E359" i="6" s="1"/>
  <c r="H358" i="6"/>
  <c r="G358" i="6"/>
  <c r="E358" i="6"/>
  <c r="F358" i="6" s="1"/>
  <c r="D358" i="6"/>
  <c r="H357" i="6"/>
  <c r="D357" i="6"/>
  <c r="E357" i="6" s="1"/>
  <c r="H356" i="6"/>
  <c r="E356" i="6"/>
  <c r="G356" i="6" s="1"/>
  <c r="D356" i="6"/>
  <c r="H355" i="6"/>
  <c r="D355" i="6"/>
  <c r="E355" i="6" s="1"/>
  <c r="H354" i="6"/>
  <c r="E354" i="6"/>
  <c r="F354" i="6" s="1"/>
  <c r="D354" i="6"/>
  <c r="H353" i="6"/>
  <c r="D353" i="6"/>
  <c r="E353" i="6" s="1"/>
  <c r="H352" i="6"/>
  <c r="E352" i="6"/>
  <c r="G352" i="6" s="1"/>
  <c r="D352" i="6"/>
  <c r="H351" i="6"/>
  <c r="D351" i="6"/>
  <c r="E351" i="6" s="1"/>
  <c r="G351" i="6" s="1"/>
  <c r="H350" i="6"/>
  <c r="E350" i="6"/>
  <c r="F350" i="6" s="1"/>
  <c r="D350" i="6"/>
  <c r="H349" i="6"/>
  <c r="D349" i="6"/>
  <c r="E349" i="6" s="1"/>
  <c r="H348" i="6"/>
  <c r="E348" i="6"/>
  <c r="D348" i="6"/>
  <c r="H347" i="6"/>
  <c r="F347" i="6"/>
  <c r="D347" i="6"/>
  <c r="E347" i="6" s="1"/>
  <c r="G347" i="6" s="1"/>
  <c r="H345" i="6"/>
  <c r="E345" i="6"/>
  <c r="F345" i="6" s="1"/>
  <c r="D345" i="6"/>
  <c r="H344" i="6"/>
  <c r="D344" i="6"/>
  <c r="E344" i="6" s="1"/>
  <c r="G344" i="6" s="1"/>
  <c r="H343" i="6"/>
  <c r="E343" i="6"/>
  <c r="F343" i="6" s="1"/>
  <c r="D343" i="6"/>
  <c r="H342" i="6"/>
  <c r="D342" i="6"/>
  <c r="E342" i="6" s="1"/>
  <c r="G342" i="6" s="1"/>
  <c r="H341" i="6"/>
  <c r="E341" i="6"/>
  <c r="F341" i="6" s="1"/>
  <c r="D341" i="6"/>
  <c r="H340" i="6"/>
  <c r="D340" i="6"/>
  <c r="E340" i="6" s="1"/>
  <c r="G340" i="6" s="1"/>
  <c r="H339" i="6"/>
  <c r="E339" i="6"/>
  <c r="F339" i="6" s="1"/>
  <c r="D339" i="6"/>
  <c r="H338" i="6"/>
  <c r="D338" i="6"/>
  <c r="E338" i="6" s="1"/>
  <c r="G338" i="6" s="1"/>
  <c r="H337" i="6"/>
  <c r="E337" i="6"/>
  <c r="F337" i="6" s="1"/>
  <c r="D337" i="6"/>
  <c r="H336" i="6"/>
  <c r="D336" i="6"/>
  <c r="E336" i="6" s="1"/>
  <c r="G336" i="6" s="1"/>
  <c r="H335" i="6"/>
  <c r="E335" i="6"/>
  <c r="F335" i="6" s="1"/>
  <c r="D335" i="6"/>
  <c r="H334" i="6"/>
  <c r="D334" i="6"/>
  <c r="E334" i="6" s="1"/>
  <c r="G334" i="6" s="1"/>
  <c r="H333" i="6"/>
  <c r="E333" i="6"/>
  <c r="F333" i="6" s="1"/>
  <c r="D333" i="6"/>
  <c r="H332" i="6"/>
  <c r="D332" i="6"/>
  <c r="E332" i="6" s="1"/>
  <c r="G332" i="6" s="1"/>
  <c r="H331" i="6"/>
  <c r="E331" i="6"/>
  <c r="F331" i="6" s="1"/>
  <c r="D331" i="6"/>
  <c r="H330" i="6"/>
  <c r="D330" i="6"/>
  <c r="E330" i="6" s="1"/>
  <c r="G330" i="6" s="1"/>
  <c r="H329" i="6"/>
  <c r="E329" i="6"/>
  <c r="F329" i="6" s="1"/>
  <c r="D329" i="6"/>
  <c r="H328" i="6"/>
  <c r="D328" i="6"/>
  <c r="E328" i="6" s="1"/>
  <c r="G328" i="6" s="1"/>
  <c r="H327" i="6"/>
  <c r="E327" i="6"/>
  <c r="F327" i="6" s="1"/>
  <c r="D327" i="6"/>
  <c r="H326" i="6"/>
  <c r="D326" i="6"/>
  <c r="E326" i="6" s="1"/>
  <c r="G326" i="6" s="1"/>
  <c r="H325" i="6"/>
  <c r="E325" i="6"/>
  <c r="F325" i="6" s="1"/>
  <c r="D325" i="6"/>
  <c r="H324" i="6"/>
  <c r="D324" i="6"/>
  <c r="E324" i="6" s="1"/>
  <c r="G324" i="6" s="1"/>
  <c r="H323" i="6"/>
  <c r="E323" i="6"/>
  <c r="F323" i="6" s="1"/>
  <c r="D323" i="6"/>
  <c r="H322" i="6"/>
  <c r="D322" i="6"/>
  <c r="E322" i="6" s="1"/>
  <c r="G322" i="6" s="1"/>
  <c r="H321" i="6"/>
  <c r="E321" i="6"/>
  <c r="F321" i="6" s="1"/>
  <c r="D321" i="6"/>
  <c r="H320" i="6"/>
  <c r="D320" i="6"/>
  <c r="E320" i="6" s="1"/>
  <c r="G320" i="6" s="1"/>
  <c r="H319" i="6"/>
  <c r="E319" i="6"/>
  <c r="F319" i="6" s="1"/>
  <c r="D319" i="6"/>
  <c r="H318" i="6"/>
  <c r="D318" i="6"/>
  <c r="E318" i="6" s="1"/>
  <c r="G318" i="6" s="1"/>
  <c r="H317" i="6"/>
  <c r="E317" i="6"/>
  <c r="F317" i="6" s="1"/>
  <c r="D317" i="6"/>
  <c r="H316" i="6"/>
  <c r="D316" i="6"/>
  <c r="E316" i="6" s="1"/>
  <c r="G316" i="6" s="1"/>
  <c r="H314" i="6"/>
  <c r="G314" i="6"/>
  <c r="E314" i="6"/>
  <c r="F314" i="6" s="1"/>
  <c r="D314" i="6"/>
  <c r="H313" i="6"/>
  <c r="F313" i="6"/>
  <c r="D313" i="6"/>
  <c r="E313" i="6" s="1"/>
  <c r="G313" i="6" s="1"/>
  <c r="H312" i="6"/>
  <c r="E312" i="6"/>
  <c r="F312" i="6" s="1"/>
  <c r="D312" i="6"/>
  <c r="H311" i="6"/>
  <c r="D311" i="6"/>
  <c r="E311" i="6" s="1"/>
  <c r="G311" i="6" s="1"/>
  <c r="H310" i="6"/>
  <c r="G310" i="6"/>
  <c r="E310" i="6"/>
  <c r="F310" i="6" s="1"/>
  <c r="D310" i="6"/>
  <c r="H309" i="6"/>
  <c r="F309" i="6"/>
  <c r="D309" i="6"/>
  <c r="E309" i="6" s="1"/>
  <c r="G309" i="6" s="1"/>
  <c r="H308" i="6"/>
  <c r="E308" i="6"/>
  <c r="F308" i="6" s="1"/>
  <c r="D308" i="6"/>
  <c r="H307" i="6"/>
  <c r="D307" i="6"/>
  <c r="E307" i="6" s="1"/>
  <c r="G307" i="6" s="1"/>
  <c r="H306" i="6"/>
  <c r="G306" i="6"/>
  <c r="E306" i="6"/>
  <c r="F306" i="6" s="1"/>
  <c r="D306" i="6"/>
  <c r="H305" i="6"/>
  <c r="F305" i="6"/>
  <c r="D305" i="6"/>
  <c r="E305" i="6" s="1"/>
  <c r="G305" i="6" s="1"/>
  <c r="H304" i="6"/>
  <c r="E304" i="6"/>
  <c r="F304" i="6" s="1"/>
  <c r="D304" i="6"/>
  <c r="H303" i="6"/>
  <c r="D303" i="6"/>
  <c r="E303" i="6" s="1"/>
  <c r="G303" i="6" s="1"/>
  <c r="H302" i="6"/>
  <c r="G302" i="6"/>
  <c r="E302" i="6"/>
  <c r="F302" i="6" s="1"/>
  <c r="D302" i="6"/>
  <c r="H301" i="6"/>
  <c r="F301" i="6"/>
  <c r="D301" i="6"/>
  <c r="E301" i="6" s="1"/>
  <c r="G301" i="6" s="1"/>
  <c r="H300" i="6"/>
  <c r="E300" i="6"/>
  <c r="F300" i="6" s="1"/>
  <c r="D300" i="6"/>
  <c r="H299" i="6"/>
  <c r="D299" i="6"/>
  <c r="E299" i="6" s="1"/>
  <c r="G299" i="6" s="1"/>
  <c r="H298" i="6"/>
  <c r="G298" i="6"/>
  <c r="E298" i="6"/>
  <c r="F298" i="6" s="1"/>
  <c r="D298" i="6"/>
  <c r="H297" i="6"/>
  <c r="F297" i="6"/>
  <c r="D297" i="6"/>
  <c r="E297" i="6" s="1"/>
  <c r="G297" i="6" s="1"/>
  <c r="H296" i="6"/>
  <c r="E296" i="6"/>
  <c r="F296" i="6" s="1"/>
  <c r="D296" i="6"/>
  <c r="H295" i="6"/>
  <c r="D295" i="6"/>
  <c r="E295" i="6" s="1"/>
  <c r="G295" i="6" s="1"/>
  <c r="H294" i="6"/>
  <c r="G294" i="6"/>
  <c r="E294" i="6"/>
  <c r="F294" i="6" s="1"/>
  <c r="D294" i="6"/>
  <c r="H293" i="6"/>
  <c r="F293" i="6"/>
  <c r="D293" i="6"/>
  <c r="E293" i="6" s="1"/>
  <c r="G293" i="6" s="1"/>
  <c r="H292" i="6"/>
  <c r="E292" i="6"/>
  <c r="F292" i="6" s="1"/>
  <c r="D292" i="6"/>
  <c r="H291" i="6"/>
  <c r="D291" i="6"/>
  <c r="E291" i="6" s="1"/>
  <c r="G291" i="6" s="1"/>
  <c r="H290" i="6"/>
  <c r="G290" i="6"/>
  <c r="E290" i="6"/>
  <c r="F290" i="6" s="1"/>
  <c r="D290" i="6"/>
  <c r="H289" i="6"/>
  <c r="F289" i="6"/>
  <c r="D289" i="6"/>
  <c r="E289" i="6" s="1"/>
  <c r="G289" i="6" s="1"/>
  <c r="H288" i="6"/>
  <c r="E288" i="6"/>
  <c r="F288" i="6" s="1"/>
  <c r="D288" i="6"/>
  <c r="H287" i="6"/>
  <c r="D287" i="6"/>
  <c r="E287" i="6" s="1"/>
  <c r="G287" i="6" s="1"/>
  <c r="H286" i="6"/>
  <c r="G286" i="6"/>
  <c r="E286" i="6"/>
  <c r="F286" i="6" s="1"/>
  <c r="D286" i="6"/>
  <c r="H285" i="6"/>
  <c r="F285" i="6"/>
  <c r="D285" i="6"/>
  <c r="E285" i="6" s="1"/>
  <c r="G285" i="6" s="1"/>
  <c r="H284" i="6"/>
  <c r="E284" i="6"/>
  <c r="F284" i="6" s="1"/>
  <c r="D284" i="6"/>
  <c r="H282" i="6"/>
  <c r="F282" i="6"/>
  <c r="D282" i="6"/>
  <c r="E282" i="6" s="1"/>
  <c r="G282" i="6" s="1"/>
  <c r="H281" i="6"/>
  <c r="E281" i="6"/>
  <c r="F281" i="6" s="1"/>
  <c r="D281" i="6"/>
  <c r="H280" i="6"/>
  <c r="D280" i="6"/>
  <c r="E280" i="6" s="1"/>
  <c r="H279" i="6"/>
  <c r="G279" i="6"/>
  <c r="E279" i="6"/>
  <c r="F279" i="6" s="1"/>
  <c r="D279" i="6"/>
  <c r="H278" i="6"/>
  <c r="F278" i="6"/>
  <c r="D278" i="6"/>
  <c r="E278" i="6" s="1"/>
  <c r="G278" i="6" s="1"/>
  <c r="H277" i="6"/>
  <c r="E277" i="6"/>
  <c r="D277" i="6"/>
  <c r="H276" i="6"/>
  <c r="D276" i="6"/>
  <c r="E276" i="6" s="1"/>
  <c r="H275" i="6"/>
  <c r="G275" i="6"/>
  <c r="E275" i="6"/>
  <c r="F275" i="6" s="1"/>
  <c r="D275" i="6"/>
  <c r="H274" i="6"/>
  <c r="F274" i="6"/>
  <c r="D274" i="6"/>
  <c r="E274" i="6" s="1"/>
  <c r="G274" i="6" s="1"/>
  <c r="H273" i="6"/>
  <c r="E273" i="6"/>
  <c r="D273" i="6"/>
  <c r="H272" i="6"/>
  <c r="D272" i="6"/>
  <c r="E272" i="6" s="1"/>
  <c r="H271" i="6"/>
  <c r="G271" i="6"/>
  <c r="E271" i="6"/>
  <c r="F271" i="6" s="1"/>
  <c r="D271" i="6"/>
  <c r="H270" i="6"/>
  <c r="F270" i="6"/>
  <c r="D270" i="6"/>
  <c r="E270" i="6" s="1"/>
  <c r="G270" i="6" s="1"/>
  <c r="H269" i="6"/>
  <c r="E269" i="6"/>
  <c r="D269" i="6"/>
  <c r="H268" i="6"/>
  <c r="D268" i="6"/>
  <c r="E268" i="6" s="1"/>
  <c r="H267" i="6"/>
  <c r="G267" i="6"/>
  <c r="E267" i="6"/>
  <c r="F267" i="6" s="1"/>
  <c r="D267" i="6"/>
  <c r="H266" i="6"/>
  <c r="D266" i="6"/>
  <c r="E266" i="6" s="1"/>
  <c r="F266" i="6" s="1"/>
  <c r="H265" i="6"/>
  <c r="E265" i="6"/>
  <c r="F265" i="6" s="1"/>
  <c r="D265" i="6"/>
  <c r="H264" i="6"/>
  <c r="D264" i="6"/>
  <c r="E264" i="6" s="1"/>
  <c r="G264" i="6" s="1"/>
  <c r="H263" i="6"/>
  <c r="E263" i="6"/>
  <c r="F263" i="6" s="1"/>
  <c r="D263" i="6"/>
  <c r="H262" i="6"/>
  <c r="D262" i="6"/>
  <c r="E262" i="6" s="1"/>
  <c r="G262" i="6" s="1"/>
  <c r="H261" i="6"/>
  <c r="G261" i="6"/>
  <c r="E261" i="6"/>
  <c r="F261" i="6" s="1"/>
  <c r="D261" i="6"/>
  <c r="H260" i="6"/>
  <c r="F260" i="6"/>
  <c r="D260" i="6"/>
  <c r="E260" i="6" s="1"/>
  <c r="G260" i="6" s="1"/>
  <c r="H259" i="6"/>
  <c r="E259" i="6"/>
  <c r="F259" i="6" s="1"/>
  <c r="D259" i="6"/>
  <c r="H258" i="6"/>
  <c r="D258" i="6"/>
  <c r="E258" i="6" s="1"/>
  <c r="G258" i="6" s="1"/>
  <c r="H257" i="6"/>
  <c r="E257" i="6"/>
  <c r="F257" i="6" s="1"/>
  <c r="D257" i="6"/>
  <c r="H256" i="6"/>
  <c r="D256" i="6"/>
  <c r="E256" i="6" s="1"/>
  <c r="G256" i="6" s="1"/>
  <c r="H255" i="6"/>
  <c r="E255" i="6"/>
  <c r="F255" i="6" s="1"/>
  <c r="D255" i="6"/>
  <c r="H254" i="6"/>
  <c r="D254" i="6"/>
  <c r="E254" i="6" s="1"/>
  <c r="G254" i="6" s="1"/>
  <c r="H253" i="6"/>
  <c r="G253" i="6"/>
  <c r="E253" i="6"/>
  <c r="F253" i="6" s="1"/>
  <c r="D253" i="6"/>
  <c r="H251" i="6"/>
  <c r="F251" i="6"/>
  <c r="D251" i="6"/>
  <c r="E251" i="6" s="1"/>
  <c r="G251" i="6" s="1"/>
  <c r="H250" i="6"/>
  <c r="E250" i="6"/>
  <c r="F250" i="6" s="1"/>
  <c r="D250" i="6"/>
  <c r="H249" i="6"/>
  <c r="D249" i="6"/>
  <c r="E249" i="6" s="1"/>
  <c r="G249" i="6" s="1"/>
  <c r="H248" i="6"/>
  <c r="E248" i="6"/>
  <c r="F248" i="6" s="1"/>
  <c r="D248" i="6"/>
  <c r="H247" i="6"/>
  <c r="D247" i="6"/>
  <c r="E247" i="6" s="1"/>
  <c r="G247" i="6" s="1"/>
  <c r="H246" i="6"/>
  <c r="E246" i="6"/>
  <c r="F246" i="6" s="1"/>
  <c r="D246" i="6"/>
  <c r="H245" i="6"/>
  <c r="D245" i="6"/>
  <c r="E245" i="6" s="1"/>
  <c r="G245" i="6" s="1"/>
  <c r="H244" i="6"/>
  <c r="E244" i="6"/>
  <c r="F244" i="6" s="1"/>
  <c r="D244" i="6"/>
  <c r="H243" i="6"/>
  <c r="D243" i="6"/>
  <c r="E243" i="6" s="1"/>
  <c r="G243" i="6" s="1"/>
  <c r="H242" i="6"/>
  <c r="E242" i="6"/>
  <c r="F242" i="6" s="1"/>
  <c r="D242" i="6"/>
  <c r="H241" i="6"/>
  <c r="D241" i="6"/>
  <c r="E241" i="6" s="1"/>
  <c r="G241" i="6" s="1"/>
  <c r="H240" i="6"/>
  <c r="E240" i="6"/>
  <c r="F240" i="6" s="1"/>
  <c r="D240" i="6"/>
  <c r="H239" i="6"/>
  <c r="D239" i="6"/>
  <c r="E239" i="6" s="1"/>
  <c r="G239" i="6" s="1"/>
  <c r="H238" i="6"/>
  <c r="E238" i="6"/>
  <c r="F238" i="6" s="1"/>
  <c r="D238" i="6"/>
  <c r="H237" i="6"/>
  <c r="D237" i="6"/>
  <c r="E237" i="6" s="1"/>
  <c r="G237" i="6" s="1"/>
  <c r="H236" i="6"/>
  <c r="E236" i="6"/>
  <c r="F236" i="6" s="1"/>
  <c r="D236" i="6"/>
  <c r="H235" i="6"/>
  <c r="D235" i="6"/>
  <c r="E235" i="6" s="1"/>
  <c r="G235" i="6" s="1"/>
  <c r="H234" i="6"/>
  <c r="E234" i="6"/>
  <c r="F234" i="6" s="1"/>
  <c r="D234" i="6"/>
  <c r="H233" i="6"/>
  <c r="D233" i="6"/>
  <c r="E233" i="6" s="1"/>
  <c r="G233" i="6" s="1"/>
  <c r="H232" i="6"/>
  <c r="E232" i="6"/>
  <c r="F232" i="6" s="1"/>
  <c r="D232" i="6"/>
  <c r="H231" i="6"/>
  <c r="D231" i="6"/>
  <c r="E231" i="6" s="1"/>
  <c r="G231" i="6" s="1"/>
  <c r="H230" i="6"/>
  <c r="E230" i="6"/>
  <c r="F230" i="6" s="1"/>
  <c r="D230" i="6"/>
  <c r="H229" i="6"/>
  <c r="D229" i="6"/>
  <c r="E229" i="6" s="1"/>
  <c r="G229" i="6" s="1"/>
  <c r="H228" i="6"/>
  <c r="E228" i="6"/>
  <c r="F228" i="6" s="1"/>
  <c r="D228" i="6"/>
  <c r="H227" i="6"/>
  <c r="D227" i="6"/>
  <c r="E227" i="6" s="1"/>
  <c r="G227" i="6" s="1"/>
  <c r="H226" i="6"/>
  <c r="E226" i="6"/>
  <c r="F226" i="6" s="1"/>
  <c r="D226" i="6"/>
  <c r="H225" i="6"/>
  <c r="D225" i="6"/>
  <c r="E225" i="6" s="1"/>
  <c r="G225" i="6" s="1"/>
  <c r="H224" i="6"/>
  <c r="E224" i="6"/>
  <c r="F224" i="6" s="1"/>
  <c r="D224" i="6"/>
  <c r="H223" i="6"/>
  <c r="D223" i="6"/>
  <c r="E223" i="6" s="1"/>
  <c r="G223" i="6" s="1"/>
  <c r="H222" i="6"/>
  <c r="E222" i="6"/>
  <c r="F222" i="6" s="1"/>
  <c r="D222" i="6"/>
  <c r="H221" i="6"/>
  <c r="D221" i="6"/>
  <c r="E221" i="6" s="1"/>
  <c r="G221" i="6" s="1"/>
  <c r="H219" i="6"/>
  <c r="E219" i="6"/>
  <c r="F219" i="6" s="1"/>
  <c r="D219" i="6"/>
  <c r="H218" i="6"/>
  <c r="D218" i="6"/>
  <c r="E218" i="6" s="1"/>
  <c r="G218" i="6" s="1"/>
  <c r="H217" i="6"/>
  <c r="E217" i="6"/>
  <c r="F217" i="6" s="1"/>
  <c r="D217" i="6"/>
  <c r="H216" i="6"/>
  <c r="D216" i="6"/>
  <c r="E216" i="6" s="1"/>
  <c r="G216" i="6" s="1"/>
  <c r="H215" i="6"/>
  <c r="E215" i="6"/>
  <c r="F215" i="6" s="1"/>
  <c r="D215" i="6"/>
  <c r="H214" i="6"/>
  <c r="D214" i="6"/>
  <c r="E214" i="6" s="1"/>
  <c r="G214" i="6" s="1"/>
  <c r="H213" i="6"/>
  <c r="E213" i="6"/>
  <c r="F213" i="6" s="1"/>
  <c r="D213" i="6"/>
  <c r="H212" i="6"/>
  <c r="D212" i="6"/>
  <c r="E212" i="6" s="1"/>
  <c r="G212" i="6" s="1"/>
  <c r="H211" i="6"/>
  <c r="E211" i="6"/>
  <c r="F211" i="6" s="1"/>
  <c r="D211" i="6"/>
  <c r="H210" i="6"/>
  <c r="D210" i="6"/>
  <c r="E210" i="6" s="1"/>
  <c r="G210" i="6" s="1"/>
  <c r="H209" i="6"/>
  <c r="E209" i="6"/>
  <c r="F209" i="6" s="1"/>
  <c r="D209" i="6"/>
  <c r="H208" i="6"/>
  <c r="D208" i="6"/>
  <c r="E208" i="6" s="1"/>
  <c r="G208" i="6" s="1"/>
  <c r="H207" i="6"/>
  <c r="E207" i="6"/>
  <c r="F207" i="6" s="1"/>
  <c r="D207" i="6"/>
  <c r="H206" i="6"/>
  <c r="D206" i="6"/>
  <c r="E206" i="6" s="1"/>
  <c r="G206" i="6" s="1"/>
  <c r="H205" i="6"/>
  <c r="E205" i="6"/>
  <c r="F205" i="6" s="1"/>
  <c r="D205" i="6"/>
  <c r="H204" i="6"/>
  <c r="D204" i="6"/>
  <c r="E204" i="6" s="1"/>
  <c r="G204" i="6" s="1"/>
  <c r="H203" i="6"/>
  <c r="E203" i="6"/>
  <c r="F203" i="6" s="1"/>
  <c r="D203" i="6"/>
  <c r="H202" i="6"/>
  <c r="D202" i="6"/>
  <c r="E202" i="6" s="1"/>
  <c r="G202" i="6" s="1"/>
  <c r="H201" i="6"/>
  <c r="E201" i="6"/>
  <c r="F201" i="6" s="1"/>
  <c r="D201" i="6"/>
  <c r="H200" i="6"/>
  <c r="D200" i="6"/>
  <c r="E200" i="6" s="1"/>
  <c r="H199" i="6"/>
  <c r="E199" i="6"/>
  <c r="F199" i="6" s="1"/>
  <c r="D199" i="6"/>
  <c r="H198" i="6"/>
  <c r="D198" i="6"/>
  <c r="E198" i="6" s="1"/>
  <c r="G198" i="6" s="1"/>
  <c r="H197" i="6"/>
  <c r="E197" i="6"/>
  <c r="F197" i="6" s="1"/>
  <c r="D197" i="6"/>
  <c r="H196" i="6"/>
  <c r="D196" i="6"/>
  <c r="E196" i="6" s="1"/>
  <c r="G196" i="6" s="1"/>
  <c r="H195" i="6"/>
  <c r="E195" i="6"/>
  <c r="F195" i="6" s="1"/>
  <c r="D195" i="6"/>
  <c r="H194" i="6"/>
  <c r="D194" i="6"/>
  <c r="E194" i="6" s="1"/>
  <c r="G194" i="6" s="1"/>
  <c r="H193" i="6"/>
  <c r="E193" i="6"/>
  <c r="D193" i="6"/>
  <c r="H192" i="6"/>
  <c r="D192" i="6"/>
  <c r="E192" i="6" s="1"/>
  <c r="H191" i="6"/>
  <c r="E191" i="6"/>
  <c r="F191" i="6" s="1"/>
  <c r="D191" i="6"/>
  <c r="H190" i="6"/>
  <c r="D190" i="6"/>
  <c r="E190" i="6" s="1"/>
  <c r="G190" i="6" s="1"/>
  <c r="H189" i="6"/>
  <c r="E189" i="6"/>
  <c r="F189" i="6" s="1"/>
  <c r="D189" i="6"/>
  <c r="H187" i="6"/>
  <c r="D187" i="6"/>
  <c r="E187" i="6" s="1"/>
  <c r="G187" i="6" s="1"/>
  <c r="H186" i="6"/>
  <c r="E186" i="6"/>
  <c r="F186" i="6" s="1"/>
  <c r="D186" i="6"/>
  <c r="H185" i="6"/>
  <c r="D185" i="6"/>
  <c r="E185" i="6" s="1"/>
  <c r="G185" i="6" s="1"/>
  <c r="H184" i="6"/>
  <c r="E184" i="6"/>
  <c r="F184" i="6" s="1"/>
  <c r="D184" i="6"/>
  <c r="H183" i="6"/>
  <c r="D183" i="6"/>
  <c r="E183" i="6" s="1"/>
  <c r="H182" i="6"/>
  <c r="D182" i="6"/>
  <c r="E182" i="6" s="1"/>
  <c r="H181" i="6"/>
  <c r="E181" i="6"/>
  <c r="G181" i="6" s="1"/>
  <c r="D181" i="6"/>
  <c r="H180" i="6"/>
  <c r="D180" i="6"/>
  <c r="E180" i="6" s="1"/>
  <c r="H179" i="6"/>
  <c r="D179" i="6"/>
  <c r="E179" i="6" s="1"/>
  <c r="H178" i="6"/>
  <c r="D178" i="6"/>
  <c r="E178" i="6" s="1"/>
  <c r="H177" i="6"/>
  <c r="E177" i="6"/>
  <c r="G177" i="6" s="1"/>
  <c r="D177" i="6"/>
  <c r="H176" i="6"/>
  <c r="D176" i="6"/>
  <c r="E176" i="6" s="1"/>
  <c r="H175" i="6"/>
  <c r="D175" i="6"/>
  <c r="E175" i="6" s="1"/>
  <c r="H174" i="6"/>
  <c r="D174" i="6"/>
  <c r="E174" i="6" s="1"/>
  <c r="H173" i="6"/>
  <c r="E173" i="6"/>
  <c r="G173" i="6" s="1"/>
  <c r="D173" i="6"/>
  <c r="H172" i="6"/>
  <c r="D172" i="6"/>
  <c r="E172" i="6" s="1"/>
  <c r="H171" i="6"/>
  <c r="D171" i="6"/>
  <c r="E171" i="6" s="1"/>
  <c r="H170" i="6"/>
  <c r="D170" i="6"/>
  <c r="E170" i="6" s="1"/>
  <c r="H169" i="6"/>
  <c r="E169" i="6"/>
  <c r="G169" i="6" s="1"/>
  <c r="D169" i="6"/>
  <c r="H168" i="6"/>
  <c r="D168" i="6"/>
  <c r="E168" i="6" s="1"/>
  <c r="H167" i="6"/>
  <c r="D167" i="6"/>
  <c r="E167" i="6" s="1"/>
  <c r="H166" i="6"/>
  <c r="D166" i="6"/>
  <c r="E166" i="6" s="1"/>
  <c r="H165" i="6"/>
  <c r="E165" i="6"/>
  <c r="G165" i="6" s="1"/>
  <c r="D165" i="6"/>
  <c r="H164" i="6"/>
  <c r="D164" i="6"/>
  <c r="E164" i="6" s="1"/>
  <c r="H163" i="6"/>
  <c r="D163" i="6"/>
  <c r="E163" i="6" s="1"/>
  <c r="H162" i="6"/>
  <c r="D162" i="6"/>
  <c r="E162" i="6" s="1"/>
  <c r="H161" i="6"/>
  <c r="E161" i="6"/>
  <c r="G161" i="6" s="1"/>
  <c r="D161" i="6"/>
  <c r="H160" i="6"/>
  <c r="D160" i="6"/>
  <c r="E160" i="6" s="1"/>
  <c r="H159" i="6"/>
  <c r="D159" i="6"/>
  <c r="E159" i="6" s="1"/>
  <c r="H158" i="6"/>
  <c r="D158" i="6"/>
  <c r="E158" i="6" s="1"/>
  <c r="H156" i="6"/>
  <c r="D156" i="6"/>
  <c r="E156" i="6" s="1"/>
  <c r="H155" i="6"/>
  <c r="D155" i="6"/>
  <c r="E155" i="6" s="1"/>
  <c r="H154" i="6"/>
  <c r="E154" i="6"/>
  <c r="G154" i="6" s="1"/>
  <c r="D154" i="6"/>
  <c r="H153" i="6"/>
  <c r="D153" i="6"/>
  <c r="E153" i="6" s="1"/>
  <c r="H152" i="6"/>
  <c r="D152" i="6"/>
  <c r="E152" i="6" s="1"/>
  <c r="H151" i="6"/>
  <c r="D151" i="6"/>
  <c r="E151" i="6" s="1"/>
  <c r="H150" i="6"/>
  <c r="E150" i="6"/>
  <c r="G150" i="6" s="1"/>
  <c r="D150" i="6"/>
  <c r="H149" i="6"/>
  <c r="D149" i="6"/>
  <c r="E149" i="6" s="1"/>
  <c r="H148" i="6"/>
  <c r="D148" i="6"/>
  <c r="E148" i="6" s="1"/>
  <c r="H147" i="6"/>
  <c r="D147" i="6"/>
  <c r="E147" i="6" s="1"/>
  <c r="H146" i="6"/>
  <c r="E146" i="6"/>
  <c r="G146" i="6" s="1"/>
  <c r="D146" i="6"/>
  <c r="H145" i="6"/>
  <c r="D145" i="6"/>
  <c r="E145" i="6" s="1"/>
  <c r="H144" i="6"/>
  <c r="D144" i="6"/>
  <c r="E144" i="6" s="1"/>
  <c r="H143" i="6"/>
  <c r="D143" i="6"/>
  <c r="E143" i="6" s="1"/>
  <c r="H142" i="6"/>
  <c r="E142" i="6"/>
  <c r="G142" i="6" s="1"/>
  <c r="D142" i="6"/>
  <c r="H141" i="6"/>
  <c r="D141" i="6"/>
  <c r="E141" i="6" s="1"/>
  <c r="H140" i="6"/>
  <c r="D140" i="6"/>
  <c r="E140" i="6" s="1"/>
  <c r="H139" i="6"/>
  <c r="D139" i="6"/>
  <c r="E139" i="6" s="1"/>
  <c r="H138" i="6"/>
  <c r="E138" i="6"/>
  <c r="G138" i="6" s="1"/>
  <c r="D138" i="6"/>
  <c r="H137" i="6"/>
  <c r="D137" i="6"/>
  <c r="E137" i="6" s="1"/>
  <c r="H136" i="6"/>
  <c r="D136" i="6"/>
  <c r="E136" i="6" s="1"/>
  <c r="H135" i="6"/>
  <c r="D135" i="6"/>
  <c r="E135" i="6" s="1"/>
  <c r="H134" i="6"/>
  <c r="E134" i="6"/>
  <c r="G134" i="6" s="1"/>
  <c r="D134" i="6"/>
  <c r="H133" i="6"/>
  <c r="D133" i="6"/>
  <c r="E133" i="6" s="1"/>
  <c r="H132" i="6"/>
  <c r="D132" i="6"/>
  <c r="E132" i="6" s="1"/>
  <c r="H131" i="6"/>
  <c r="D131" i="6"/>
  <c r="E131" i="6" s="1"/>
  <c r="H130" i="6"/>
  <c r="E130" i="6"/>
  <c r="G130" i="6" s="1"/>
  <c r="D130" i="6"/>
  <c r="H129" i="6"/>
  <c r="D129" i="6"/>
  <c r="E129" i="6" s="1"/>
  <c r="H128" i="6"/>
  <c r="D128" i="6"/>
  <c r="E128" i="6" s="1"/>
  <c r="H127" i="6"/>
  <c r="D127" i="6"/>
  <c r="E127" i="6" s="1"/>
  <c r="H126" i="6"/>
  <c r="E126" i="6"/>
  <c r="D126" i="6"/>
  <c r="H124" i="6"/>
  <c r="D124" i="6"/>
  <c r="E124" i="6" s="1"/>
  <c r="H123" i="6"/>
  <c r="E123" i="6"/>
  <c r="D123" i="6"/>
  <c r="H122" i="6"/>
  <c r="D122" i="6"/>
  <c r="E122" i="6" s="1"/>
  <c r="G122" i="6" s="1"/>
  <c r="H121" i="6"/>
  <c r="D121" i="6"/>
  <c r="E121" i="6" s="1"/>
  <c r="F121" i="6" s="1"/>
  <c r="H120" i="6"/>
  <c r="D120" i="6"/>
  <c r="E120" i="6" s="1"/>
  <c r="H119" i="6"/>
  <c r="E119" i="6"/>
  <c r="D119" i="6"/>
  <c r="H118" i="6"/>
  <c r="D118" i="6"/>
  <c r="E118" i="6" s="1"/>
  <c r="G118" i="6" s="1"/>
  <c r="H117" i="6"/>
  <c r="D117" i="6"/>
  <c r="E117" i="6" s="1"/>
  <c r="F117" i="6" s="1"/>
  <c r="H116" i="6"/>
  <c r="D116" i="6"/>
  <c r="E116" i="6" s="1"/>
  <c r="H115" i="6"/>
  <c r="E115" i="6"/>
  <c r="D115" i="6"/>
  <c r="H114" i="6"/>
  <c r="D114" i="6"/>
  <c r="E114" i="6" s="1"/>
  <c r="G114" i="6" s="1"/>
  <c r="H113" i="6"/>
  <c r="D113" i="6"/>
  <c r="E113" i="6" s="1"/>
  <c r="F113" i="6" s="1"/>
  <c r="H112" i="6"/>
  <c r="D112" i="6"/>
  <c r="E112" i="6" s="1"/>
  <c r="H111" i="6"/>
  <c r="E111" i="6"/>
  <c r="D111" i="6"/>
  <c r="H110" i="6"/>
  <c r="D110" i="6"/>
  <c r="E110" i="6" s="1"/>
  <c r="G110" i="6" s="1"/>
  <c r="H109" i="6"/>
  <c r="D109" i="6"/>
  <c r="E109" i="6" s="1"/>
  <c r="F109" i="6" s="1"/>
  <c r="H108" i="6"/>
  <c r="D108" i="6"/>
  <c r="E108" i="6" s="1"/>
  <c r="H107" i="6"/>
  <c r="E107" i="6"/>
  <c r="D107" i="6"/>
  <c r="H106" i="6"/>
  <c r="D106" i="6"/>
  <c r="E106" i="6" s="1"/>
  <c r="G106" i="6" s="1"/>
  <c r="H105" i="6"/>
  <c r="D105" i="6"/>
  <c r="E105" i="6" s="1"/>
  <c r="F105" i="6" s="1"/>
  <c r="H104" i="6"/>
  <c r="D104" i="6"/>
  <c r="E104" i="6" s="1"/>
  <c r="H103" i="6"/>
  <c r="F103" i="6"/>
  <c r="E103" i="6"/>
  <c r="G103" i="6" s="1"/>
  <c r="D103" i="6"/>
  <c r="H102" i="6"/>
  <c r="G102" i="6"/>
  <c r="D102" i="6"/>
  <c r="E102" i="6" s="1"/>
  <c r="F102" i="6" s="1"/>
  <c r="H101" i="6"/>
  <c r="D101" i="6"/>
  <c r="E101" i="6" s="1"/>
  <c r="F101" i="6" s="1"/>
  <c r="H100" i="6"/>
  <c r="E100" i="6"/>
  <c r="G100" i="6" s="1"/>
  <c r="D100" i="6"/>
  <c r="H99" i="6"/>
  <c r="E99" i="6"/>
  <c r="G99" i="6" s="1"/>
  <c r="D99" i="6"/>
  <c r="H98" i="6"/>
  <c r="D98" i="6"/>
  <c r="E98" i="6" s="1"/>
  <c r="F98" i="6" s="1"/>
  <c r="H97" i="6"/>
  <c r="D97" i="6"/>
  <c r="E97" i="6" s="1"/>
  <c r="H96" i="6"/>
  <c r="D96" i="6"/>
  <c r="M2" i="6" s="1"/>
  <c r="H95" i="6"/>
  <c r="E95" i="6"/>
  <c r="G95" i="6" s="1"/>
  <c r="D95" i="6"/>
  <c r="H93" i="6"/>
  <c r="E93" i="6"/>
  <c r="G93" i="6" s="1"/>
  <c r="D93" i="6"/>
  <c r="H92" i="6"/>
  <c r="E92" i="6"/>
  <c r="G92" i="6" s="1"/>
  <c r="D92" i="6"/>
  <c r="H91" i="6"/>
  <c r="D91" i="6"/>
  <c r="E91" i="6" s="1"/>
  <c r="G91" i="6" s="1"/>
  <c r="H90" i="6"/>
  <c r="D90" i="6"/>
  <c r="E90" i="6" s="1"/>
  <c r="H89" i="6"/>
  <c r="D89" i="6"/>
  <c r="E89" i="6" s="1"/>
  <c r="H88" i="6"/>
  <c r="E88" i="6"/>
  <c r="G88" i="6" s="1"/>
  <c r="D88" i="6"/>
  <c r="H87" i="6"/>
  <c r="F87" i="6"/>
  <c r="D87" i="6"/>
  <c r="E87" i="6" s="1"/>
  <c r="G87" i="6" s="1"/>
  <c r="H86" i="6"/>
  <c r="E86" i="6"/>
  <c r="F86" i="6" s="1"/>
  <c r="D86" i="6"/>
  <c r="H85" i="6"/>
  <c r="E85" i="6"/>
  <c r="G85" i="6" s="1"/>
  <c r="D85" i="6"/>
  <c r="H84" i="6"/>
  <c r="E84" i="6"/>
  <c r="G84" i="6" s="1"/>
  <c r="D84" i="6"/>
  <c r="H83" i="6"/>
  <c r="D83" i="6"/>
  <c r="E83" i="6" s="1"/>
  <c r="F83" i="6" s="1"/>
  <c r="H82" i="6"/>
  <c r="D82" i="6"/>
  <c r="E82" i="6" s="1"/>
  <c r="H81" i="6"/>
  <c r="D81" i="6"/>
  <c r="E81" i="6" s="1"/>
  <c r="H80" i="6"/>
  <c r="E80" i="6"/>
  <c r="F80" i="6" s="1"/>
  <c r="D80" i="6"/>
  <c r="H79" i="6"/>
  <c r="D79" i="6"/>
  <c r="E79" i="6" s="1"/>
  <c r="G79" i="6" s="1"/>
  <c r="H78" i="6"/>
  <c r="E78" i="6"/>
  <c r="F78" i="6" s="1"/>
  <c r="D78" i="6"/>
  <c r="H77" i="6"/>
  <c r="E77" i="6"/>
  <c r="G77" i="6" s="1"/>
  <c r="D77" i="6"/>
  <c r="H76" i="6"/>
  <c r="E76" i="6"/>
  <c r="G76" i="6" s="1"/>
  <c r="D76" i="6"/>
  <c r="H75" i="6"/>
  <c r="D75" i="6"/>
  <c r="E75" i="6" s="1"/>
  <c r="G75" i="6" s="1"/>
  <c r="H74" i="6"/>
  <c r="D74" i="6"/>
  <c r="E74" i="6" s="1"/>
  <c r="H73" i="6"/>
  <c r="D73" i="6"/>
  <c r="E73" i="6" s="1"/>
  <c r="H72" i="6"/>
  <c r="E72" i="6"/>
  <c r="G72" i="6" s="1"/>
  <c r="D72" i="6"/>
  <c r="H71" i="6"/>
  <c r="G71" i="6"/>
  <c r="D71" i="6"/>
  <c r="E71" i="6" s="1"/>
  <c r="F71" i="6" s="1"/>
  <c r="H70" i="6"/>
  <c r="E70" i="6"/>
  <c r="F70" i="6" s="1"/>
  <c r="D70" i="6"/>
  <c r="H69" i="6"/>
  <c r="E69" i="6"/>
  <c r="G69" i="6" s="1"/>
  <c r="D69" i="6"/>
  <c r="H68" i="6"/>
  <c r="F68" i="6"/>
  <c r="E68" i="6"/>
  <c r="G68" i="6" s="1"/>
  <c r="D68" i="6"/>
  <c r="H67" i="6"/>
  <c r="G67" i="6"/>
  <c r="D67" i="6"/>
  <c r="E67" i="6" s="1"/>
  <c r="F67" i="6" s="1"/>
  <c r="H66" i="6"/>
  <c r="D66" i="6"/>
  <c r="E66" i="6" s="1"/>
  <c r="H65" i="6"/>
  <c r="D65" i="6"/>
  <c r="E65" i="6" s="1"/>
  <c r="H64" i="6"/>
  <c r="E64" i="6"/>
  <c r="F64" i="6" s="1"/>
  <c r="D64" i="6"/>
  <c r="H63" i="6"/>
  <c r="D63" i="6"/>
  <c r="E63" i="6" s="1"/>
  <c r="G63" i="6" s="1"/>
  <c r="H61" i="6"/>
  <c r="E61" i="6"/>
  <c r="F61" i="6" s="1"/>
  <c r="D61" i="6"/>
  <c r="H60" i="6"/>
  <c r="D60" i="6"/>
  <c r="E60" i="6" s="1"/>
  <c r="F60" i="6" s="1"/>
  <c r="H59" i="6"/>
  <c r="D59" i="6"/>
  <c r="E59" i="6" s="1"/>
  <c r="H58" i="6"/>
  <c r="D58" i="6"/>
  <c r="E58" i="6" s="1"/>
  <c r="H57" i="6"/>
  <c r="E57" i="6"/>
  <c r="F57" i="6" s="1"/>
  <c r="D57" i="6"/>
  <c r="H56" i="6"/>
  <c r="D56" i="6"/>
  <c r="E56" i="6" s="1"/>
  <c r="G56" i="6" s="1"/>
  <c r="H55" i="6"/>
  <c r="E55" i="6"/>
  <c r="F55" i="6" s="1"/>
  <c r="D55" i="6"/>
  <c r="H54" i="6"/>
  <c r="E54" i="6"/>
  <c r="G54" i="6" s="1"/>
  <c r="D54" i="6"/>
  <c r="H53" i="6"/>
  <c r="E53" i="6"/>
  <c r="G53" i="6" s="1"/>
  <c r="D53" i="6"/>
  <c r="H52" i="6"/>
  <c r="D52" i="6"/>
  <c r="E52" i="6" s="1"/>
  <c r="G52" i="6" s="1"/>
  <c r="H51" i="6"/>
  <c r="D51" i="6"/>
  <c r="E51" i="6" s="1"/>
  <c r="H50" i="6"/>
  <c r="D50" i="6"/>
  <c r="E50" i="6" s="1"/>
  <c r="H49" i="6"/>
  <c r="E49" i="6"/>
  <c r="G49" i="6" s="1"/>
  <c r="D49" i="6"/>
  <c r="H48" i="6"/>
  <c r="G48" i="6"/>
  <c r="D48" i="6"/>
  <c r="E48" i="6" s="1"/>
  <c r="F48" i="6" s="1"/>
  <c r="H47" i="6"/>
  <c r="E47" i="6"/>
  <c r="F47" i="6" s="1"/>
  <c r="D47" i="6"/>
  <c r="H46" i="6"/>
  <c r="E46" i="6"/>
  <c r="G46" i="6" s="1"/>
  <c r="D46" i="6"/>
  <c r="H45" i="6"/>
  <c r="E45" i="6"/>
  <c r="F45" i="6" s="1"/>
  <c r="D45" i="6"/>
  <c r="H44" i="6"/>
  <c r="D44" i="6"/>
  <c r="E44" i="6" s="1"/>
  <c r="F44" i="6" s="1"/>
  <c r="H43" i="6"/>
  <c r="D43" i="6"/>
  <c r="E43" i="6" s="1"/>
  <c r="H42" i="6"/>
  <c r="D42" i="6"/>
  <c r="E42" i="6" s="1"/>
  <c r="H41" i="6"/>
  <c r="G41" i="6"/>
  <c r="E41" i="6"/>
  <c r="F41" i="6" s="1"/>
  <c r="D41" i="6"/>
  <c r="H40" i="6"/>
  <c r="F40" i="6"/>
  <c r="D40" i="6"/>
  <c r="E40" i="6" s="1"/>
  <c r="G40" i="6" s="1"/>
  <c r="H39" i="6"/>
  <c r="E39" i="6"/>
  <c r="F39" i="6" s="1"/>
  <c r="D39" i="6"/>
  <c r="H38" i="6"/>
  <c r="E38" i="6"/>
  <c r="G38" i="6" s="1"/>
  <c r="D38" i="6"/>
  <c r="H37" i="6"/>
  <c r="E37" i="6"/>
  <c r="G37" i="6" s="1"/>
  <c r="D37" i="6"/>
  <c r="H36" i="6"/>
  <c r="D36" i="6"/>
  <c r="E36" i="6" s="1"/>
  <c r="G36" i="6" s="1"/>
  <c r="H35" i="6"/>
  <c r="D35" i="6"/>
  <c r="E35" i="6" s="1"/>
  <c r="H34" i="6"/>
  <c r="D34" i="6"/>
  <c r="E34" i="6" s="1"/>
  <c r="H32" i="6"/>
  <c r="E32" i="6"/>
  <c r="F32" i="6" s="1"/>
  <c r="D32" i="6"/>
  <c r="H31" i="6"/>
  <c r="E31" i="6"/>
  <c r="G31" i="6" s="1"/>
  <c r="D31" i="6"/>
  <c r="H30" i="6"/>
  <c r="F30" i="6"/>
  <c r="E30" i="6"/>
  <c r="G30" i="6" s="1"/>
  <c r="D30" i="6"/>
  <c r="H29" i="6"/>
  <c r="G29" i="6"/>
  <c r="D29" i="6"/>
  <c r="E29" i="6" s="1"/>
  <c r="F29" i="6" s="1"/>
  <c r="H28" i="6"/>
  <c r="D28" i="6"/>
  <c r="E28" i="6" s="1"/>
  <c r="H27" i="6"/>
  <c r="D27" i="6"/>
  <c r="E27" i="6" s="1"/>
  <c r="H26" i="6"/>
  <c r="E26" i="6"/>
  <c r="F26" i="6" s="1"/>
  <c r="D26" i="6"/>
  <c r="H25" i="6"/>
  <c r="D25" i="6"/>
  <c r="E25" i="6" s="1"/>
  <c r="G25" i="6" s="1"/>
  <c r="H24" i="6"/>
  <c r="E24" i="6"/>
  <c r="F24" i="6" s="1"/>
  <c r="D24" i="6"/>
  <c r="H23" i="6"/>
  <c r="E23" i="6"/>
  <c r="G23" i="6" s="1"/>
  <c r="D23" i="6"/>
  <c r="H22" i="6"/>
  <c r="F22" i="6"/>
  <c r="E22" i="6"/>
  <c r="G22" i="6" s="1"/>
  <c r="D22" i="6"/>
  <c r="H21" i="6"/>
  <c r="D21" i="6"/>
  <c r="E21" i="6" s="1"/>
  <c r="G21" i="6" s="1"/>
  <c r="H20" i="6"/>
  <c r="D20" i="6"/>
  <c r="E20" i="6" s="1"/>
  <c r="H19" i="6"/>
  <c r="D19" i="6"/>
  <c r="E19" i="6" s="1"/>
  <c r="H18" i="6"/>
  <c r="E18" i="6"/>
  <c r="G18" i="6" s="1"/>
  <c r="D18" i="6"/>
  <c r="H17" i="6"/>
  <c r="F17" i="6"/>
  <c r="D17" i="6"/>
  <c r="E17" i="6" s="1"/>
  <c r="G17" i="6" s="1"/>
  <c r="H16" i="6"/>
  <c r="E16" i="6"/>
  <c r="F16" i="6" s="1"/>
  <c r="D16" i="6"/>
  <c r="H15" i="6"/>
  <c r="E15" i="6"/>
  <c r="G15" i="6" s="1"/>
  <c r="D15" i="6"/>
  <c r="H14" i="6"/>
  <c r="E14" i="6"/>
  <c r="G14" i="6" s="1"/>
  <c r="D14" i="6"/>
  <c r="H13" i="6"/>
  <c r="D13" i="6"/>
  <c r="E13" i="6" s="1"/>
  <c r="F13" i="6" s="1"/>
  <c r="H12" i="6"/>
  <c r="D12" i="6"/>
  <c r="E12" i="6" s="1"/>
  <c r="H11" i="6"/>
  <c r="D11" i="6"/>
  <c r="E11" i="6" s="1"/>
  <c r="H10" i="6"/>
  <c r="E10" i="6"/>
  <c r="F10" i="6" s="1"/>
  <c r="D10" i="6"/>
  <c r="H9" i="6"/>
  <c r="D9" i="6"/>
  <c r="E9" i="6" s="1"/>
  <c r="G9" i="6" s="1"/>
  <c r="H8" i="6"/>
  <c r="E8" i="6"/>
  <c r="F8" i="6" s="1"/>
  <c r="D8" i="6"/>
  <c r="H7" i="6"/>
  <c r="E7" i="6"/>
  <c r="G7" i="6" s="1"/>
  <c r="D7" i="6"/>
  <c r="H6" i="6"/>
  <c r="E6" i="6"/>
  <c r="G6" i="6" s="1"/>
  <c r="D6" i="6"/>
  <c r="H5" i="6"/>
  <c r="D5" i="6"/>
  <c r="E5" i="6" s="1"/>
  <c r="G5" i="6" s="1"/>
  <c r="H4" i="6"/>
  <c r="D4" i="6"/>
  <c r="E4" i="6" s="1"/>
  <c r="H3" i="6"/>
  <c r="E3" i="6"/>
  <c r="G3" i="6" s="1"/>
  <c r="D3" i="6"/>
  <c r="U2" i="6"/>
  <c r="T2" i="6"/>
  <c r="S2" i="6"/>
  <c r="R2" i="6"/>
  <c r="Q2" i="6"/>
  <c r="P2" i="6"/>
  <c r="O2" i="6"/>
  <c r="N2" i="6"/>
  <c r="L2" i="6"/>
  <c r="J2" i="6"/>
  <c r="H2" i="6"/>
  <c r="E2" i="6"/>
  <c r="G2" i="6" s="1"/>
  <c r="D2" i="6"/>
  <c r="H377" i="5"/>
  <c r="D377" i="5"/>
  <c r="E377" i="5" s="1"/>
  <c r="H376" i="5"/>
  <c r="E376" i="5"/>
  <c r="G376" i="5" s="1"/>
  <c r="D376" i="5"/>
  <c r="H375" i="5"/>
  <c r="E375" i="5"/>
  <c r="G375" i="5" s="1"/>
  <c r="D375" i="5"/>
  <c r="H374" i="5"/>
  <c r="E374" i="5"/>
  <c r="G374" i="5" s="1"/>
  <c r="D374" i="5"/>
  <c r="H373" i="5"/>
  <c r="D373" i="5"/>
  <c r="E373" i="5" s="1"/>
  <c r="H372" i="5"/>
  <c r="E372" i="5"/>
  <c r="G372" i="5" s="1"/>
  <c r="D372" i="5"/>
  <c r="H371" i="5"/>
  <c r="E371" i="5"/>
  <c r="G371" i="5" s="1"/>
  <c r="D371" i="5"/>
  <c r="H370" i="5"/>
  <c r="E370" i="5"/>
  <c r="G370" i="5" s="1"/>
  <c r="D370" i="5"/>
  <c r="H369" i="5"/>
  <c r="D369" i="5"/>
  <c r="E369" i="5" s="1"/>
  <c r="H368" i="5"/>
  <c r="E368" i="5"/>
  <c r="G368" i="5" s="1"/>
  <c r="D368" i="5"/>
  <c r="H367" i="5"/>
  <c r="E367" i="5"/>
  <c r="G367" i="5" s="1"/>
  <c r="D367" i="5"/>
  <c r="H366" i="5"/>
  <c r="E366" i="5"/>
  <c r="G366" i="5" s="1"/>
  <c r="D366" i="5"/>
  <c r="H365" i="5"/>
  <c r="D365" i="5"/>
  <c r="E365" i="5" s="1"/>
  <c r="H364" i="5"/>
  <c r="E364" i="5"/>
  <c r="G364" i="5" s="1"/>
  <c r="D364" i="5"/>
  <c r="H363" i="5"/>
  <c r="E363" i="5"/>
  <c r="F363" i="5" s="1"/>
  <c r="D363" i="5"/>
  <c r="H362" i="5"/>
  <c r="E362" i="5"/>
  <c r="F362" i="5" s="1"/>
  <c r="D362" i="5"/>
  <c r="H361" i="5"/>
  <c r="D361" i="5"/>
  <c r="E361" i="5" s="1"/>
  <c r="H360" i="5"/>
  <c r="D360" i="5"/>
  <c r="E360" i="5" s="1"/>
  <c r="H359" i="5"/>
  <c r="E359" i="5"/>
  <c r="F359" i="5" s="1"/>
  <c r="D359" i="5"/>
  <c r="H358" i="5"/>
  <c r="E358" i="5"/>
  <c r="F358" i="5" s="1"/>
  <c r="D358" i="5"/>
  <c r="H357" i="5"/>
  <c r="D357" i="5"/>
  <c r="E357" i="5" s="1"/>
  <c r="H356" i="5"/>
  <c r="D356" i="5"/>
  <c r="E356" i="5" s="1"/>
  <c r="H355" i="5"/>
  <c r="E355" i="5"/>
  <c r="F355" i="5" s="1"/>
  <c r="D355" i="5"/>
  <c r="H354" i="5"/>
  <c r="E354" i="5"/>
  <c r="F354" i="5" s="1"/>
  <c r="D354" i="5"/>
  <c r="H353" i="5"/>
  <c r="D353" i="5"/>
  <c r="E353" i="5" s="1"/>
  <c r="H352" i="5"/>
  <c r="D352" i="5"/>
  <c r="E352" i="5" s="1"/>
  <c r="H351" i="5"/>
  <c r="E351" i="5"/>
  <c r="F351" i="5" s="1"/>
  <c r="D351" i="5"/>
  <c r="H350" i="5"/>
  <c r="E350" i="5"/>
  <c r="F350" i="5" s="1"/>
  <c r="D350" i="5"/>
  <c r="H349" i="5"/>
  <c r="D349" i="5"/>
  <c r="E349" i="5" s="1"/>
  <c r="H348" i="5"/>
  <c r="D348" i="5"/>
  <c r="E348" i="5" s="1"/>
  <c r="H347" i="5"/>
  <c r="E347" i="5"/>
  <c r="F347" i="5" s="1"/>
  <c r="D347" i="5"/>
  <c r="H345" i="5"/>
  <c r="D345" i="5"/>
  <c r="E345" i="5" s="1"/>
  <c r="H344" i="5"/>
  <c r="E344" i="5"/>
  <c r="F344" i="5" s="1"/>
  <c r="D344" i="5"/>
  <c r="H343" i="5"/>
  <c r="E343" i="5"/>
  <c r="G343" i="5" s="1"/>
  <c r="D343" i="5"/>
  <c r="H342" i="5"/>
  <c r="D342" i="5"/>
  <c r="E342" i="5" s="1"/>
  <c r="F342" i="5" s="1"/>
  <c r="H341" i="5"/>
  <c r="D341" i="5"/>
  <c r="E341" i="5" s="1"/>
  <c r="H340" i="5"/>
  <c r="E340" i="5"/>
  <c r="G340" i="5" s="1"/>
  <c r="D340" i="5"/>
  <c r="H339" i="5"/>
  <c r="E339" i="5"/>
  <c r="F339" i="5" s="1"/>
  <c r="D339" i="5"/>
  <c r="H338" i="5"/>
  <c r="D338" i="5"/>
  <c r="E338" i="5" s="1"/>
  <c r="F338" i="5" s="1"/>
  <c r="H337" i="5"/>
  <c r="D337" i="5"/>
  <c r="E337" i="5" s="1"/>
  <c r="H336" i="5"/>
  <c r="E336" i="5"/>
  <c r="G336" i="5" s="1"/>
  <c r="D336" i="5"/>
  <c r="H335" i="5"/>
  <c r="E335" i="5"/>
  <c r="G335" i="5" s="1"/>
  <c r="D335" i="5"/>
  <c r="H334" i="5"/>
  <c r="D334" i="5"/>
  <c r="E334" i="5" s="1"/>
  <c r="F334" i="5" s="1"/>
  <c r="H333" i="5"/>
  <c r="E333" i="5"/>
  <c r="D333" i="5"/>
  <c r="H332" i="5"/>
  <c r="E332" i="5"/>
  <c r="G332" i="5" s="1"/>
  <c r="D332" i="5"/>
  <c r="H331" i="5"/>
  <c r="F331" i="5"/>
  <c r="E331" i="5"/>
  <c r="G331" i="5" s="1"/>
  <c r="D331" i="5"/>
  <c r="H330" i="5"/>
  <c r="G330" i="5"/>
  <c r="D330" i="5"/>
  <c r="E330" i="5" s="1"/>
  <c r="F330" i="5" s="1"/>
  <c r="H329" i="5"/>
  <c r="E329" i="5"/>
  <c r="D329" i="5"/>
  <c r="H328" i="5"/>
  <c r="E328" i="5"/>
  <c r="G328" i="5" s="1"/>
  <c r="D328" i="5"/>
  <c r="H327" i="5"/>
  <c r="E327" i="5"/>
  <c r="G327" i="5" s="1"/>
  <c r="D327" i="5"/>
  <c r="H326" i="5"/>
  <c r="D326" i="5"/>
  <c r="E326" i="5" s="1"/>
  <c r="F326" i="5" s="1"/>
  <c r="H325" i="5"/>
  <c r="D325" i="5"/>
  <c r="E325" i="5" s="1"/>
  <c r="H324" i="5"/>
  <c r="E324" i="5"/>
  <c r="G324" i="5" s="1"/>
  <c r="D324" i="5"/>
  <c r="H323" i="5"/>
  <c r="E323" i="5"/>
  <c r="F323" i="5" s="1"/>
  <c r="D323" i="5"/>
  <c r="H322" i="5"/>
  <c r="D322" i="5"/>
  <c r="E322" i="5" s="1"/>
  <c r="F322" i="5" s="1"/>
  <c r="H321" i="5"/>
  <c r="D321" i="5"/>
  <c r="E321" i="5" s="1"/>
  <c r="H320" i="5"/>
  <c r="E320" i="5"/>
  <c r="G320" i="5" s="1"/>
  <c r="D320" i="5"/>
  <c r="H319" i="5"/>
  <c r="G319" i="5"/>
  <c r="F319" i="5"/>
  <c r="E319" i="5"/>
  <c r="D319" i="5"/>
  <c r="H318" i="5"/>
  <c r="D318" i="5"/>
  <c r="E318" i="5" s="1"/>
  <c r="F318" i="5" s="1"/>
  <c r="H317" i="5"/>
  <c r="E317" i="5"/>
  <c r="D317" i="5"/>
  <c r="H316" i="5"/>
  <c r="E316" i="5"/>
  <c r="G316" i="5" s="1"/>
  <c r="D316" i="5"/>
  <c r="H314" i="5"/>
  <c r="E314" i="5"/>
  <c r="D314" i="5"/>
  <c r="H313" i="5"/>
  <c r="E313" i="5"/>
  <c r="G313" i="5" s="1"/>
  <c r="D313" i="5"/>
  <c r="H312" i="5"/>
  <c r="G312" i="5"/>
  <c r="F312" i="5"/>
  <c r="E312" i="5"/>
  <c r="D312" i="5"/>
  <c r="H311" i="5"/>
  <c r="G311" i="5"/>
  <c r="D311" i="5"/>
  <c r="E311" i="5" s="1"/>
  <c r="F311" i="5" s="1"/>
  <c r="H310" i="5"/>
  <c r="E310" i="5"/>
  <c r="D310" i="5"/>
  <c r="H309" i="5"/>
  <c r="E309" i="5"/>
  <c r="G309" i="5" s="1"/>
  <c r="D309" i="5"/>
  <c r="H308" i="5"/>
  <c r="E308" i="5"/>
  <c r="F308" i="5" s="1"/>
  <c r="D308" i="5"/>
  <c r="H307" i="5"/>
  <c r="D307" i="5"/>
  <c r="E307" i="5" s="1"/>
  <c r="F307" i="5" s="1"/>
  <c r="H306" i="5"/>
  <c r="D306" i="5"/>
  <c r="E306" i="5" s="1"/>
  <c r="H305" i="5"/>
  <c r="E305" i="5"/>
  <c r="G305" i="5" s="1"/>
  <c r="D305" i="5"/>
  <c r="H304" i="5"/>
  <c r="F304" i="5"/>
  <c r="E304" i="5"/>
  <c r="G304" i="5" s="1"/>
  <c r="D304" i="5"/>
  <c r="H303" i="5"/>
  <c r="D303" i="5"/>
  <c r="E303" i="5" s="1"/>
  <c r="F303" i="5" s="1"/>
  <c r="H302" i="5"/>
  <c r="D302" i="5"/>
  <c r="E302" i="5" s="1"/>
  <c r="H301" i="5"/>
  <c r="F301" i="5"/>
  <c r="E301" i="5"/>
  <c r="G301" i="5" s="1"/>
  <c r="D301" i="5"/>
  <c r="H300" i="5"/>
  <c r="G300" i="5"/>
  <c r="E300" i="5"/>
  <c r="F300" i="5" s="1"/>
  <c r="D300" i="5"/>
  <c r="H299" i="5"/>
  <c r="D299" i="5"/>
  <c r="E299" i="5" s="1"/>
  <c r="F299" i="5" s="1"/>
  <c r="H298" i="5"/>
  <c r="E298" i="5"/>
  <c r="D298" i="5"/>
  <c r="H297" i="5"/>
  <c r="E297" i="5"/>
  <c r="G297" i="5" s="1"/>
  <c r="D297" i="5"/>
  <c r="H296" i="5"/>
  <c r="E296" i="5"/>
  <c r="F296" i="5" s="1"/>
  <c r="D296" i="5"/>
  <c r="H295" i="5"/>
  <c r="D295" i="5"/>
  <c r="E295" i="5" s="1"/>
  <c r="F295" i="5" s="1"/>
  <c r="H294" i="5"/>
  <c r="E294" i="5"/>
  <c r="D294" i="5"/>
  <c r="H293" i="5"/>
  <c r="E293" i="5"/>
  <c r="G293" i="5" s="1"/>
  <c r="D293" i="5"/>
  <c r="H292" i="5"/>
  <c r="G292" i="5"/>
  <c r="E292" i="5"/>
  <c r="F292" i="5" s="1"/>
  <c r="D292" i="5"/>
  <c r="H291" i="5"/>
  <c r="D291" i="5"/>
  <c r="E291" i="5" s="1"/>
  <c r="F291" i="5" s="1"/>
  <c r="H290" i="5"/>
  <c r="D290" i="5"/>
  <c r="E290" i="5" s="1"/>
  <c r="H289" i="5"/>
  <c r="E289" i="5"/>
  <c r="G289" i="5" s="1"/>
  <c r="D289" i="5"/>
  <c r="H288" i="5"/>
  <c r="G288" i="5"/>
  <c r="F288" i="5"/>
  <c r="E288" i="5"/>
  <c r="D288" i="5"/>
  <c r="H287" i="5"/>
  <c r="F287" i="5"/>
  <c r="D287" i="5"/>
  <c r="E287" i="5" s="1"/>
  <c r="G287" i="5" s="1"/>
  <c r="H286" i="5"/>
  <c r="E286" i="5"/>
  <c r="F286" i="5" s="1"/>
  <c r="D286" i="5"/>
  <c r="H285" i="5"/>
  <c r="E285" i="5"/>
  <c r="G285" i="5" s="1"/>
  <c r="D285" i="5"/>
  <c r="H284" i="5"/>
  <c r="E284" i="5"/>
  <c r="G284" i="5" s="1"/>
  <c r="D284" i="5"/>
  <c r="H282" i="5"/>
  <c r="D282" i="5"/>
  <c r="E282" i="5" s="1"/>
  <c r="H281" i="5"/>
  <c r="E281" i="5"/>
  <c r="G281" i="5" s="1"/>
  <c r="D281" i="5"/>
  <c r="H280" i="5"/>
  <c r="D280" i="5"/>
  <c r="E280" i="5" s="1"/>
  <c r="G280" i="5" s="1"/>
  <c r="H279" i="5"/>
  <c r="E279" i="5"/>
  <c r="F279" i="5" s="1"/>
  <c r="D279" i="5"/>
  <c r="H278" i="5"/>
  <c r="E278" i="5"/>
  <c r="G278" i="5" s="1"/>
  <c r="D278" i="5"/>
  <c r="H277" i="5"/>
  <c r="F277" i="5"/>
  <c r="E277" i="5"/>
  <c r="G277" i="5" s="1"/>
  <c r="D277" i="5"/>
  <c r="H276" i="5"/>
  <c r="G276" i="5"/>
  <c r="D276" i="5"/>
  <c r="E276" i="5" s="1"/>
  <c r="F276" i="5" s="1"/>
  <c r="H275" i="5"/>
  <c r="G275" i="5"/>
  <c r="E275" i="5"/>
  <c r="F275" i="5" s="1"/>
  <c r="D275" i="5"/>
  <c r="H274" i="5"/>
  <c r="F274" i="5"/>
  <c r="E274" i="5"/>
  <c r="G274" i="5" s="1"/>
  <c r="D274" i="5"/>
  <c r="H273" i="5"/>
  <c r="G273" i="5"/>
  <c r="E273" i="5"/>
  <c r="F273" i="5" s="1"/>
  <c r="D273" i="5"/>
  <c r="H272" i="5"/>
  <c r="D272" i="5"/>
  <c r="E272" i="5" s="1"/>
  <c r="F272" i="5" s="1"/>
  <c r="H271" i="5"/>
  <c r="D271" i="5"/>
  <c r="E271" i="5" s="1"/>
  <c r="H270" i="5"/>
  <c r="D270" i="5"/>
  <c r="E270" i="5" s="1"/>
  <c r="H269" i="5"/>
  <c r="G269" i="5"/>
  <c r="E269" i="5"/>
  <c r="F269" i="5" s="1"/>
  <c r="D269" i="5"/>
  <c r="H268" i="5"/>
  <c r="D268" i="5"/>
  <c r="E268" i="5" s="1"/>
  <c r="G268" i="5" s="1"/>
  <c r="H267" i="5"/>
  <c r="D267" i="5"/>
  <c r="E267" i="5" s="1"/>
  <c r="H266" i="5"/>
  <c r="E266" i="5"/>
  <c r="G266" i="5" s="1"/>
  <c r="D266" i="5"/>
  <c r="H265" i="5"/>
  <c r="E265" i="5"/>
  <c r="G265" i="5" s="1"/>
  <c r="D265" i="5"/>
  <c r="H264" i="5"/>
  <c r="D264" i="5"/>
  <c r="E264" i="5" s="1"/>
  <c r="H263" i="5"/>
  <c r="D263" i="5"/>
  <c r="E263" i="5" s="1"/>
  <c r="H262" i="5"/>
  <c r="E262" i="5"/>
  <c r="G262" i="5" s="1"/>
  <c r="D262" i="5"/>
  <c r="H261" i="5"/>
  <c r="E261" i="5"/>
  <c r="G261" i="5" s="1"/>
  <c r="D261" i="5"/>
  <c r="H260" i="5"/>
  <c r="D260" i="5"/>
  <c r="E260" i="5" s="1"/>
  <c r="H259" i="5"/>
  <c r="D259" i="5"/>
  <c r="E259" i="5" s="1"/>
  <c r="H258" i="5"/>
  <c r="E258" i="5"/>
  <c r="G258" i="5" s="1"/>
  <c r="D258" i="5"/>
  <c r="H257" i="5"/>
  <c r="F257" i="5"/>
  <c r="E257" i="5"/>
  <c r="G257" i="5" s="1"/>
  <c r="D257" i="5"/>
  <c r="H256" i="5"/>
  <c r="D256" i="5"/>
  <c r="E256" i="5" s="1"/>
  <c r="H255" i="5"/>
  <c r="D255" i="5"/>
  <c r="E255" i="5" s="1"/>
  <c r="H254" i="5"/>
  <c r="E254" i="5"/>
  <c r="G254" i="5" s="1"/>
  <c r="D254" i="5"/>
  <c r="H253" i="5"/>
  <c r="E253" i="5"/>
  <c r="G253" i="5" s="1"/>
  <c r="D253" i="5"/>
  <c r="H251" i="5"/>
  <c r="E251" i="5"/>
  <c r="G251" i="5" s="1"/>
  <c r="D251" i="5"/>
  <c r="H250" i="5"/>
  <c r="F250" i="5"/>
  <c r="E250" i="5"/>
  <c r="G250" i="5" s="1"/>
  <c r="D250" i="5"/>
  <c r="H249" i="5"/>
  <c r="D249" i="5"/>
  <c r="E249" i="5" s="1"/>
  <c r="H248" i="5"/>
  <c r="D248" i="5"/>
  <c r="E248" i="5" s="1"/>
  <c r="H247" i="5"/>
  <c r="E247" i="5"/>
  <c r="D247" i="5"/>
  <c r="H246" i="5"/>
  <c r="E246" i="5"/>
  <c r="G246" i="5" s="1"/>
  <c r="D246" i="5"/>
  <c r="H245" i="5"/>
  <c r="D245" i="5"/>
  <c r="E245" i="5" s="1"/>
  <c r="F245" i="5" s="1"/>
  <c r="H244" i="5"/>
  <c r="D244" i="5"/>
  <c r="E244" i="5" s="1"/>
  <c r="H243" i="5"/>
  <c r="E243" i="5"/>
  <c r="D243" i="5"/>
  <c r="H242" i="5"/>
  <c r="E242" i="5"/>
  <c r="G242" i="5" s="1"/>
  <c r="D242" i="5"/>
  <c r="H241" i="5"/>
  <c r="F241" i="5"/>
  <c r="E241" i="5"/>
  <c r="G241" i="5" s="1"/>
  <c r="D241" i="5"/>
  <c r="H240" i="5"/>
  <c r="D240" i="5"/>
  <c r="E240" i="5" s="1"/>
  <c r="H239" i="5"/>
  <c r="E239" i="5"/>
  <c r="D239" i="5"/>
  <c r="H238" i="5"/>
  <c r="E238" i="5"/>
  <c r="G238" i="5" s="1"/>
  <c r="D238" i="5"/>
  <c r="H237" i="5"/>
  <c r="E237" i="5"/>
  <c r="G237" i="5" s="1"/>
  <c r="D237" i="5"/>
  <c r="H236" i="5"/>
  <c r="D236" i="5"/>
  <c r="E236" i="5" s="1"/>
  <c r="F236" i="5" s="1"/>
  <c r="H235" i="5"/>
  <c r="D235" i="5"/>
  <c r="E235" i="5" s="1"/>
  <c r="H234" i="5"/>
  <c r="E234" i="5"/>
  <c r="G234" i="5" s="1"/>
  <c r="D234" i="5"/>
  <c r="H233" i="5"/>
  <c r="F233" i="5"/>
  <c r="E233" i="5"/>
  <c r="G233" i="5" s="1"/>
  <c r="D233" i="5"/>
  <c r="H232" i="5"/>
  <c r="G232" i="5"/>
  <c r="D232" i="5"/>
  <c r="E232" i="5" s="1"/>
  <c r="F232" i="5" s="1"/>
  <c r="H231" i="5"/>
  <c r="E231" i="5"/>
  <c r="D231" i="5"/>
  <c r="H230" i="5"/>
  <c r="E230" i="5"/>
  <c r="G230" i="5" s="1"/>
  <c r="D230" i="5"/>
  <c r="H229" i="5"/>
  <c r="E229" i="5"/>
  <c r="G229" i="5" s="1"/>
  <c r="D229" i="5"/>
  <c r="H228" i="5"/>
  <c r="D228" i="5"/>
  <c r="E228" i="5" s="1"/>
  <c r="F228" i="5" s="1"/>
  <c r="H227" i="5"/>
  <c r="D227" i="5"/>
  <c r="E227" i="5" s="1"/>
  <c r="H226" i="5"/>
  <c r="E226" i="5"/>
  <c r="G226" i="5" s="1"/>
  <c r="D226" i="5"/>
  <c r="H225" i="5"/>
  <c r="G225" i="5"/>
  <c r="F225" i="5"/>
  <c r="E225" i="5"/>
  <c r="D225" i="5"/>
  <c r="H224" i="5"/>
  <c r="D224" i="5"/>
  <c r="E224" i="5" s="1"/>
  <c r="F224" i="5" s="1"/>
  <c r="H223" i="5"/>
  <c r="D223" i="5"/>
  <c r="E223" i="5" s="1"/>
  <c r="H222" i="5"/>
  <c r="F222" i="5"/>
  <c r="E222" i="5"/>
  <c r="G222" i="5" s="1"/>
  <c r="D222" i="5"/>
  <c r="H221" i="5"/>
  <c r="E221" i="5"/>
  <c r="G221" i="5" s="1"/>
  <c r="D221" i="5"/>
  <c r="H219" i="5"/>
  <c r="E219" i="5"/>
  <c r="G219" i="5" s="1"/>
  <c r="D219" i="5"/>
  <c r="H218" i="5"/>
  <c r="E218" i="5"/>
  <c r="F218" i="5" s="1"/>
  <c r="D218" i="5"/>
  <c r="H217" i="5"/>
  <c r="D217" i="5"/>
  <c r="E217" i="5" s="1"/>
  <c r="F217" i="5" s="1"/>
  <c r="H216" i="5"/>
  <c r="E216" i="5"/>
  <c r="D216" i="5"/>
  <c r="H215" i="5"/>
  <c r="E215" i="5"/>
  <c r="G215" i="5" s="1"/>
  <c r="D215" i="5"/>
  <c r="H214" i="5"/>
  <c r="E214" i="5"/>
  <c r="G214" i="5" s="1"/>
  <c r="D214" i="5"/>
  <c r="H213" i="5"/>
  <c r="D213" i="5"/>
  <c r="E213" i="5" s="1"/>
  <c r="F213" i="5" s="1"/>
  <c r="H212" i="5"/>
  <c r="D212" i="5"/>
  <c r="E212" i="5" s="1"/>
  <c r="H211" i="5"/>
  <c r="E211" i="5"/>
  <c r="G211" i="5" s="1"/>
  <c r="D211" i="5"/>
  <c r="H210" i="5"/>
  <c r="G210" i="5"/>
  <c r="F210" i="5"/>
  <c r="E210" i="5"/>
  <c r="D210" i="5"/>
  <c r="H209" i="5"/>
  <c r="D209" i="5"/>
  <c r="E209" i="5" s="1"/>
  <c r="F209" i="5" s="1"/>
  <c r="H208" i="5"/>
  <c r="D208" i="5"/>
  <c r="E208" i="5" s="1"/>
  <c r="H207" i="5"/>
  <c r="F207" i="5"/>
  <c r="E207" i="5"/>
  <c r="G207" i="5" s="1"/>
  <c r="D207" i="5"/>
  <c r="H206" i="5"/>
  <c r="E206" i="5"/>
  <c r="F206" i="5" s="1"/>
  <c r="D206" i="5"/>
  <c r="H205" i="5"/>
  <c r="D205" i="5"/>
  <c r="E205" i="5" s="1"/>
  <c r="F205" i="5" s="1"/>
  <c r="H204" i="5"/>
  <c r="E204" i="5"/>
  <c r="D204" i="5"/>
  <c r="H203" i="5"/>
  <c r="F203" i="5"/>
  <c r="E203" i="5"/>
  <c r="G203" i="5" s="1"/>
  <c r="D203" i="5"/>
  <c r="H202" i="5"/>
  <c r="G202" i="5"/>
  <c r="E202" i="5"/>
  <c r="F202" i="5" s="1"/>
  <c r="D202" i="5"/>
  <c r="H201" i="5"/>
  <c r="D201" i="5"/>
  <c r="E201" i="5" s="1"/>
  <c r="F201" i="5" s="1"/>
  <c r="H200" i="5"/>
  <c r="E200" i="5"/>
  <c r="D200" i="5"/>
  <c r="H199" i="5"/>
  <c r="E199" i="5"/>
  <c r="G199" i="5" s="1"/>
  <c r="D199" i="5"/>
  <c r="H198" i="5"/>
  <c r="E198" i="5"/>
  <c r="F198" i="5" s="1"/>
  <c r="D198" i="5"/>
  <c r="H197" i="5"/>
  <c r="D197" i="5"/>
  <c r="E197" i="5" s="1"/>
  <c r="F197" i="5" s="1"/>
  <c r="H196" i="5"/>
  <c r="D196" i="5"/>
  <c r="E196" i="5" s="1"/>
  <c r="H195" i="5"/>
  <c r="E195" i="5"/>
  <c r="G195" i="5" s="1"/>
  <c r="D195" i="5"/>
  <c r="H194" i="5"/>
  <c r="F194" i="5"/>
  <c r="E194" i="5"/>
  <c r="G194" i="5" s="1"/>
  <c r="D194" i="5"/>
  <c r="H193" i="5"/>
  <c r="D193" i="5"/>
  <c r="E193" i="5" s="1"/>
  <c r="F193" i="5" s="1"/>
  <c r="H192" i="5"/>
  <c r="D192" i="5"/>
  <c r="E192" i="5" s="1"/>
  <c r="H191" i="5"/>
  <c r="F191" i="5"/>
  <c r="E191" i="5"/>
  <c r="G191" i="5" s="1"/>
  <c r="D191" i="5"/>
  <c r="H190" i="5"/>
  <c r="G190" i="5"/>
  <c r="E190" i="5"/>
  <c r="F190" i="5" s="1"/>
  <c r="D190" i="5"/>
  <c r="H189" i="5"/>
  <c r="D189" i="5"/>
  <c r="E189" i="5" s="1"/>
  <c r="F189" i="5" s="1"/>
  <c r="H187" i="5"/>
  <c r="E187" i="5"/>
  <c r="G187" i="5" s="1"/>
  <c r="D187" i="5"/>
  <c r="H186" i="5"/>
  <c r="D186" i="5"/>
  <c r="E186" i="5" s="1"/>
  <c r="F186" i="5" s="1"/>
  <c r="H185" i="5"/>
  <c r="D185" i="5"/>
  <c r="E185" i="5" s="1"/>
  <c r="H184" i="5"/>
  <c r="E184" i="5"/>
  <c r="G184" i="5" s="1"/>
  <c r="D184" i="5"/>
  <c r="H183" i="5"/>
  <c r="F183" i="5"/>
  <c r="E183" i="5"/>
  <c r="G183" i="5" s="1"/>
  <c r="D183" i="5"/>
  <c r="H182" i="5"/>
  <c r="D182" i="5"/>
  <c r="E182" i="5" s="1"/>
  <c r="F182" i="5" s="1"/>
  <c r="H181" i="5"/>
  <c r="E181" i="5"/>
  <c r="D181" i="5"/>
  <c r="H180" i="5"/>
  <c r="E180" i="5"/>
  <c r="G180" i="5" s="1"/>
  <c r="D180" i="5"/>
  <c r="H179" i="5"/>
  <c r="E179" i="5"/>
  <c r="F179" i="5" s="1"/>
  <c r="D179" i="5"/>
  <c r="H178" i="5"/>
  <c r="D178" i="5"/>
  <c r="E178" i="5" s="1"/>
  <c r="F178" i="5" s="1"/>
  <c r="H177" i="5"/>
  <c r="E177" i="5"/>
  <c r="D177" i="5"/>
  <c r="H176" i="5"/>
  <c r="E176" i="5"/>
  <c r="G176" i="5" s="1"/>
  <c r="D176" i="5"/>
  <c r="H175" i="5"/>
  <c r="G175" i="5"/>
  <c r="E175" i="5"/>
  <c r="F175" i="5" s="1"/>
  <c r="D175" i="5"/>
  <c r="H174" i="5"/>
  <c r="D174" i="5"/>
  <c r="E174" i="5" s="1"/>
  <c r="F174" i="5" s="1"/>
  <c r="H173" i="5"/>
  <c r="D173" i="5"/>
  <c r="E173" i="5" s="1"/>
  <c r="H172" i="5"/>
  <c r="E172" i="5"/>
  <c r="G172" i="5" s="1"/>
  <c r="D172" i="5"/>
  <c r="H171" i="5"/>
  <c r="G171" i="5"/>
  <c r="F171" i="5"/>
  <c r="E171" i="5"/>
  <c r="D171" i="5"/>
  <c r="H170" i="5"/>
  <c r="D170" i="5"/>
  <c r="E170" i="5" s="1"/>
  <c r="F170" i="5" s="1"/>
  <c r="H169" i="5"/>
  <c r="D169" i="5"/>
  <c r="E169" i="5" s="1"/>
  <c r="H168" i="5"/>
  <c r="F168" i="5"/>
  <c r="E168" i="5"/>
  <c r="G168" i="5" s="1"/>
  <c r="D168" i="5"/>
  <c r="H167" i="5"/>
  <c r="E167" i="5"/>
  <c r="F167" i="5" s="1"/>
  <c r="D167" i="5"/>
  <c r="H166" i="5"/>
  <c r="D166" i="5"/>
  <c r="E166" i="5" s="1"/>
  <c r="F166" i="5" s="1"/>
  <c r="H165" i="5"/>
  <c r="E165" i="5"/>
  <c r="D165" i="5"/>
  <c r="H164" i="5"/>
  <c r="F164" i="5"/>
  <c r="E164" i="5"/>
  <c r="G164" i="5" s="1"/>
  <c r="D164" i="5"/>
  <c r="H163" i="5"/>
  <c r="E163" i="5"/>
  <c r="G163" i="5" s="1"/>
  <c r="D163" i="5"/>
  <c r="H162" i="5"/>
  <c r="D162" i="5"/>
  <c r="E162" i="5" s="1"/>
  <c r="F162" i="5" s="1"/>
  <c r="H161" i="5"/>
  <c r="E161" i="5"/>
  <c r="D161" i="5"/>
  <c r="H160" i="5"/>
  <c r="E160" i="5"/>
  <c r="G160" i="5" s="1"/>
  <c r="D160" i="5"/>
  <c r="H159" i="5"/>
  <c r="E159" i="5"/>
  <c r="F159" i="5" s="1"/>
  <c r="D159" i="5"/>
  <c r="H158" i="5"/>
  <c r="D158" i="5"/>
  <c r="E158" i="5" s="1"/>
  <c r="F158" i="5" s="1"/>
  <c r="H156" i="5"/>
  <c r="E156" i="5"/>
  <c r="F156" i="5" s="1"/>
  <c r="D156" i="5"/>
  <c r="H155" i="5"/>
  <c r="D155" i="5"/>
  <c r="E155" i="5" s="1"/>
  <c r="F155" i="5" s="1"/>
  <c r="H154" i="5"/>
  <c r="E154" i="5"/>
  <c r="D154" i="5"/>
  <c r="H153" i="5"/>
  <c r="E153" i="5"/>
  <c r="G153" i="5" s="1"/>
  <c r="D153" i="5"/>
  <c r="H152" i="5"/>
  <c r="G152" i="5"/>
  <c r="E152" i="5"/>
  <c r="F152" i="5" s="1"/>
  <c r="D152" i="5"/>
  <c r="H151" i="5"/>
  <c r="D151" i="5"/>
  <c r="E151" i="5" s="1"/>
  <c r="F151" i="5" s="1"/>
  <c r="H150" i="5"/>
  <c r="D150" i="5"/>
  <c r="E150" i="5" s="1"/>
  <c r="H149" i="5"/>
  <c r="E149" i="5"/>
  <c r="G149" i="5" s="1"/>
  <c r="D149" i="5"/>
  <c r="H148" i="5"/>
  <c r="G148" i="5"/>
  <c r="F148" i="5"/>
  <c r="E148" i="5"/>
  <c r="D148" i="5"/>
  <c r="H147" i="5"/>
  <c r="D147" i="5"/>
  <c r="E147" i="5" s="1"/>
  <c r="F147" i="5" s="1"/>
  <c r="H146" i="5"/>
  <c r="D146" i="5"/>
  <c r="E146" i="5" s="1"/>
  <c r="H145" i="5"/>
  <c r="F145" i="5"/>
  <c r="E145" i="5"/>
  <c r="G145" i="5" s="1"/>
  <c r="D145" i="5"/>
  <c r="H144" i="5"/>
  <c r="E144" i="5"/>
  <c r="F144" i="5" s="1"/>
  <c r="D144" i="5"/>
  <c r="H143" i="5"/>
  <c r="D143" i="5"/>
  <c r="E143" i="5" s="1"/>
  <c r="F143" i="5" s="1"/>
  <c r="H142" i="5"/>
  <c r="D142" i="5"/>
  <c r="E142" i="5" s="1"/>
  <c r="H141" i="5"/>
  <c r="D141" i="5"/>
  <c r="E141" i="5" s="1"/>
  <c r="H140" i="5"/>
  <c r="E140" i="5"/>
  <c r="G140" i="5" s="1"/>
  <c r="D140" i="5"/>
  <c r="H139" i="5"/>
  <c r="D139" i="5"/>
  <c r="E139" i="5" s="1"/>
  <c r="F139" i="5" s="1"/>
  <c r="H138" i="5"/>
  <c r="D138" i="5"/>
  <c r="E138" i="5" s="1"/>
  <c r="H137" i="5"/>
  <c r="D137" i="5"/>
  <c r="E137" i="5" s="1"/>
  <c r="H136" i="5"/>
  <c r="E136" i="5"/>
  <c r="F136" i="5" s="1"/>
  <c r="D136" i="5"/>
  <c r="H135" i="5"/>
  <c r="F135" i="5"/>
  <c r="D135" i="5"/>
  <c r="E135" i="5" s="1"/>
  <c r="G135" i="5" s="1"/>
  <c r="H134" i="5"/>
  <c r="E134" i="5"/>
  <c r="F134" i="5" s="1"/>
  <c r="D134" i="5"/>
  <c r="H133" i="5"/>
  <c r="E133" i="5"/>
  <c r="G133" i="5" s="1"/>
  <c r="D133" i="5"/>
  <c r="H132" i="5"/>
  <c r="E132" i="5"/>
  <c r="G132" i="5" s="1"/>
  <c r="D132" i="5"/>
  <c r="H131" i="5"/>
  <c r="G131" i="5"/>
  <c r="F131" i="5"/>
  <c r="D131" i="5"/>
  <c r="E131" i="5" s="1"/>
  <c r="H130" i="5"/>
  <c r="E130" i="5"/>
  <c r="F130" i="5" s="1"/>
  <c r="D130" i="5"/>
  <c r="H129" i="5"/>
  <c r="E129" i="5"/>
  <c r="G129" i="5" s="1"/>
  <c r="D129" i="5"/>
  <c r="H128" i="5"/>
  <c r="G128" i="5"/>
  <c r="F128" i="5"/>
  <c r="E128" i="5"/>
  <c r="D128" i="5"/>
  <c r="H127" i="5"/>
  <c r="D127" i="5"/>
  <c r="E127" i="5" s="1"/>
  <c r="H126" i="5"/>
  <c r="E126" i="5"/>
  <c r="F126" i="5" s="1"/>
  <c r="D126" i="5"/>
  <c r="H124" i="5"/>
  <c r="D124" i="5"/>
  <c r="E124" i="5" s="1"/>
  <c r="H123" i="5"/>
  <c r="E123" i="5"/>
  <c r="F123" i="5" s="1"/>
  <c r="D123" i="5"/>
  <c r="H122" i="5"/>
  <c r="F122" i="5"/>
  <c r="E122" i="5"/>
  <c r="G122" i="5" s="1"/>
  <c r="D122" i="5"/>
  <c r="H121" i="5"/>
  <c r="D121" i="5"/>
  <c r="E121" i="5" s="1"/>
  <c r="H120" i="5"/>
  <c r="D120" i="5"/>
  <c r="E120" i="5" s="1"/>
  <c r="H119" i="5"/>
  <c r="E119" i="5"/>
  <c r="F119" i="5" s="1"/>
  <c r="D119" i="5"/>
  <c r="H118" i="5"/>
  <c r="E118" i="5"/>
  <c r="G118" i="5" s="1"/>
  <c r="D118" i="5"/>
  <c r="H117" i="5"/>
  <c r="D117" i="5"/>
  <c r="E117" i="5" s="1"/>
  <c r="H116" i="5"/>
  <c r="D116" i="5"/>
  <c r="E116" i="5" s="1"/>
  <c r="H115" i="5"/>
  <c r="E115" i="5"/>
  <c r="F115" i="5" s="1"/>
  <c r="D115" i="5"/>
  <c r="H114" i="5"/>
  <c r="F114" i="5"/>
  <c r="E114" i="5"/>
  <c r="G114" i="5" s="1"/>
  <c r="D114" i="5"/>
  <c r="H113" i="5"/>
  <c r="D113" i="5"/>
  <c r="E113" i="5" s="1"/>
  <c r="H112" i="5"/>
  <c r="D112" i="5"/>
  <c r="E112" i="5" s="1"/>
  <c r="H111" i="5"/>
  <c r="E111" i="5"/>
  <c r="F111" i="5" s="1"/>
  <c r="D111" i="5"/>
  <c r="H110" i="5"/>
  <c r="E110" i="5"/>
  <c r="G110" i="5" s="1"/>
  <c r="D110" i="5"/>
  <c r="H109" i="5"/>
  <c r="D109" i="5"/>
  <c r="E109" i="5" s="1"/>
  <c r="H108" i="5"/>
  <c r="D108" i="5"/>
  <c r="E108" i="5" s="1"/>
  <c r="H107" i="5"/>
  <c r="E107" i="5"/>
  <c r="F107" i="5" s="1"/>
  <c r="D107" i="5"/>
  <c r="H106" i="5"/>
  <c r="F106" i="5"/>
  <c r="E106" i="5"/>
  <c r="G106" i="5" s="1"/>
  <c r="D106" i="5"/>
  <c r="H105" i="5"/>
  <c r="D105" i="5"/>
  <c r="E105" i="5" s="1"/>
  <c r="H104" i="5"/>
  <c r="D104" i="5"/>
  <c r="E104" i="5" s="1"/>
  <c r="H103" i="5"/>
  <c r="E103" i="5"/>
  <c r="F103" i="5" s="1"/>
  <c r="D103" i="5"/>
  <c r="H102" i="5"/>
  <c r="E102" i="5"/>
  <c r="G102" i="5" s="1"/>
  <c r="D102" i="5"/>
  <c r="H101" i="5"/>
  <c r="D101" i="5"/>
  <c r="E101" i="5" s="1"/>
  <c r="H100" i="5"/>
  <c r="D100" i="5"/>
  <c r="E100" i="5" s="1"/>
  <c r="H99" i="5"/>
  <c r="E99" i="5"/>
  <c r="F99" i="5" s="1"/>
  <c r="D99" i="5"/>
  <c r="H98" i="5"/>
  <c r="F98" i="5"/>
  <c r="E98" i="5"/>
  <c r="G98" i="5" s="1"/>
  <c r="D98" i="5"/>
  <c r="H97" i="5"/>
  <c r="D97" i="5"/>
  <c r="E97" i="5" s="1"/>
  <c r="H96" i="5"/>
  <c r="D96" i="5"/>
  <c r="E96" i="5" s="1"/>
  <c r="H95" i="5"/>
  <c r="E95" i="5"/>
  <c r="F95" i="5" s="1"/>
  <c r="D95" i="5"/>
  <c r="H93" i="5"/>
  <c r="D93" i="5"/>
  <c r="E93" i="5" s="1"/>
  <c r="H92" i="5"/>
  <c r="E92" i="5"/>
  <c r="F92" i="5" s="1"/>
  <c r="D92" i="5"/>
  <c r="H91" i="5"/>
  <c r="E91" i="5"/>
  <c r="G91" i="5" s="1"/>
  <c r="D91" i="5"/>
  <c r="H90" i="5"/>
  <c r="D90" i="5"/>
  <c r="E90" i="5" s="1"/>
  <c r="H89" i="5"/>
  <c r="D89" i="5"/>
  <c r="E89" i="5" s="1"/>
  <c r="H88" i="5"/>
  <c r="E88" i="5"/>
  <c r="F88" i="5" s="1"/>
  <c r="D88" i="5"/>
  <c r="H87" i="5"/>
  <c r="E87" i="5"/>
  <c r="G87" i="5" s="1"/>
  <c r="D87" i="5"/>
  <c r="H86" i="5"/>
  <c r="D86" i="5"/>
  <c r="E86" i="5" s="1"/>
  <c r="H85" i="5"/>
  <c r="D85" i="5"/>
  <c r="E85" i="5" s="1"/>
  <c r="H84" i="5"/>
  <c r="E84" i="5"/>
  <c r="F84" i="5" s="1"/>
  <c r="D84" i="5"/>
  <c r="H83" i="5"/>
  <c r="E83" i="5"/>
  <c r="G83" i="5" s="1"/>
  <c r="D83" i="5"/>
  <c r="H82" i="5"/>
  <c r="D82" i="5"/>
  <c r="E82" i="5" s="1"/>
  <c r="H81" i="5"/>
  <c r="D81" i="5"/>
  <c r="E81" i="5" s="1"/>
  <c r="H80" i="5"/>
  <c r="E80" i="5"/>
  <c r="F80" i="5" s="1"/>
  <c r="D80" i="5"/>
  <c r="H79" i="5"/>
  <c r="E79" i="5"/>
  <c r="G79" i="5" s="1"/>
  <c r="D79" i="5"/>
  <c r="H78" i="5"/>
  <c r="D78" i="5"/>
  <c r="E78" i="5" s="1"/>
  <c r="H77" i="5"/>
  <c r="D77" i="5"/>
  <c r="E77" i="5" s="1"/>
  <c r="H76" i="5"/>
  <c r="E76" i="5"/>
  <c r="F76" i="5" s="1"/>
  <c r="D76" i="5"/>
  <c r="H75" i="5"/>
  <c r="E75" i="5"/>
  <c r="G75" i="5" s="1"/>
  <c r="D75" i="5"/>
  <c r="H74" i="5"/>
  <c r="D74" i="5"/>
  <c r="E74" i="5" s="1"/>
  <c r="H73" i="5"/>
  <c r="D73" i="5"/>
  <c r="E73" i="5" s="1"/>
  <c r="H72" i="5"/>
  <c r="E72" i="5"/>
  <c r="F72" i="5" s="1"/>
  <c r="D72" i="5"/>
  <c r="H71" i="5"/>
  <c r="E71" i="5"/>
  <c r="G71" i="5" s="1"/>
  <c r="D71" i="5"/>
  <c r="H70" i="5"/>
  <c r="D70" i="5"/>
  <c r="E70" i="5" s="1"/>
  <c r="H69" i="5"/>
  <c r="D69" i="5"/>
  <c r="E69" i="5" s="1"/>
  <c r="H68" i="5"/>
  <c r="E68" i="5"/>
  <c r="F68" i="5" s="1"/>
  <c r="D68" i="5"/>
  <c r="H67" i="5"/>
  <c r="E67" i="5"/>
  <c r="G67" i="5" s="1"/>
  <c r="D67" i="5"/>
  <c r="H66" i="5"/>
  <c r="D66" i="5"/>
  <c r="E66" i="5" s="1"/>
  <c r="H65" i="5"/>
  <c r="D65" i="5"/>
  <c r="E65" i="5" s="1"/>
  <c r="H64" i="5"/>
  <c r="E64" i="5"/>
  <c r="F64" i="5" s="1"/>
  <c r="D64" i="5"/>
  <c r="H63" i="5"/>
  <c r="E63" i="5"/>
  <c r="G63" i="5" s="1"/>
  <c r="D63" i="5"/>
  <c r="H61" i="5"/>
  <c r="E61" i="5"/>
  <c r="F61" i="5" s="1"/>
  <c r="D61" i="5"/>
  <c r="H60" i="5"/>
  <c r="E60" i="5"/>
  <c r="G60" i="5" s="1"/>
  <c r="D60" i="5"/>
  <c r="H59" i="5"/>
  <c r="D59" i="5"/>
  <c r="E59" i="5" s="1"/>
  <c r="H58" i="5"/>
  <c r="D58" i="5"/>
  <c r="E58" i="5" s="1"/>
  <c r="H57" i="5"/>
  <c r="E57" i="5"/>
  <c r="F57" i="5" s="1"/>
  <c r="D57" i="5"/>
  <c r="H56" i="5"/>
  <c r="E56" i="5"/>
  <c r="G56" i="5" s="1"/>
  <c r="D56" i="5"/>
  <c r="H55" i="5"/>
  <c r="D55" i="5"/>
  <c r="E55" i="5" s="1"/>
  <c r="F55" i="5" s="1"/>
  <c r="H54" i="5"/>
  <c r="D54" i="5"/>
  <c r="E54" i="5" s="1"/>
  <c r="H53" i="5"/>
  <c r="E53" i="5"/>
  <c r="D53" i="5"/>
  <c r="H52" i="5"/>
  <c r="G52" i="5"/>
  <c r="F52" i="5"/>
  <c r="E52" i="5"/>
  <c r="D52" i="5"/>
  <c r="H51" i="5"/>
  <c r="D51" i="5"/>
  <c r="E51" i="5" s="1"/>
  <c r="F51" i="5" s="1"/>
  <c r="H50" i="5"/>
  <c r="D50" i="5"/>
  <c r="E50" i="5" s="1"/>
  <c r="H49" i="5"/>
  <c r="E49" i="5"/>
  <c r="D49" i="5"/>
  <c r="H48" i="5"/>
  <c r="G48" i="5"/>
  <c r="F48" i="5"/>
  <c r="E48" i="5"/>
  <c r="D48" i="5"/>
  <c r="H47" i="5"/>
  <c r="G47" i="5"/>
  <c r="D47" i="5"/>
  <c r="E47" i="5" s="1"/>
  <c r="F47" i="5" s="1"/>
  <c r="H46" i="5"/>
  <c r="D46" i="5"/>
  <c r="E46" i="5" s="1"/>
  <c r="H45" i="5"/>
  <c r="E45" i="5"/>
  <c r="D45" i="5"/>
  <c r="H44" i="5"/>
  <c r="E44" i="5"/>
  <c r="F44" i="5" s="1"/>
  <c r="D44" i="5"/>
  <c r="H43" i="5"/>
  <c r="D43" i="5"/>
  <c r="E43" i="5" s="1"/>
  <c r="F43" i="5" s="1"/>
  <c r="H42" i="5"/>
  <c r="D42" i="5"/>
  <c r="E42" i="5" s="1"/>
  <c r="H41" i="5"/>
  <c r="E41" i="5"/>
  <c r="D41" i="5"/>
  <c r="H40" i="5"/>
  <c r="E40" i="5"/>
  <c r="F40" i="5" s="1"/>
  <c r="D40" i="5"/>
  <c r="H39" i="5"/>
  <c r="D39" i="5"/>
  <c r="E39" i="5" s="1"/>
  <c r="F39" i="5" s="1"/>
  <c r="H38" i="5"/>
  <c r="D38" i="5"/>
  <c r="E38" i="5" s="1"/>
  <c r="H37" i="5"/>
  <c r="E37" i="5"/>
  <c r="D37" i="5"/>
  <c r="H36" i="5"/>
  <c r="F36" i="5"/>
  <c r="E36" i="5"/>
  <c r="G36" i="5" s="1"/>
  <c r="D36" i="5"/>
  <c r="H35" i="5"/>
  <c r="D35" i="5"/>
  <c r="E35" i="5" s="1"/>
  <c r="F35" i="5" s="1"/>
  <c r="H34" i="5"/>
  <c r="D34" i="5"/>
  <c r="E34" i="5" s="1"/>
  <c r="H32" i="5"/>
  <c r="G32" i="5"/>
  <c r="D32" i="5"/>
  <c r="E32" i="5" s="1"/>
  <c r="F32" i="5" s="1"/>
  <c r="H31" i="5"/>
  <c r="D31" i="5"/>
  <c r="E31" i="5" s="1"/>
  <c r="H30" i="5"/>
  <c r="E30" i="5"/>
  <c r="D30" i="5"/>
  <c r="H29" i="5"/>
  <c r="G29" i="5"/>
  <c r="E29" i="5"/>
  <c r="F29" i="5" s="1"/>
  <c r="D29" i="5"/>
  <c r="H28" i="5"/>
  <c r="D28" i="5"/>
  <c r="E28" i="5" s="1"/>
  <c r="F28" i="5" s="1"/>
  <c r="H27" i="5"/>
  <c r="D27" i="5"/>
  <c r="E27" i="5" s="1"/>
  <c r="H26" i="5"/>
  <c r="E26" i="5"/>
  <c r="D26" i="5"/>
  <c r="H25" i="5"/>
  <c r="G25" i="5"/>
  <c r="E25" i="5"/>
  <c r="F25" i="5" s="1"/>
  <c r="D25" i="5"/>
  <c r="H24" i="5"/>
  <c r="D24" i="5"/>
  <c r="E24" i="5" s="1"/>
  <c r="F24" i="5" s="1"/>
  <c r="H23" i="5"/>
  <c r="D23" i="5"/>
  <c r="E23" i="5" s="1"/>
  <c r="H22" i="5"/>
  <c r="E22" i="5"/>
  <c r="D22" i="5"/>
  <c r="H21" i="5"/>
  <c r="F21" i="5"/>
  <c r="E21" i="5"/>
  <c r="G21" i="5" s="1"/>
  <c r="D21" i="5"/>
  <c r="H20" i="5"/>
  <c r="D20" i="5"/>
  <c r="E20" i="5" s="1"/>
  <c r="F20" i="5" s="1"/>
  <c r="H19" i="5"/>
  <c r="D19" i="5"/>
  <c r="E19" i="5" s="1"/>
  <c r="H18" i="5"/>
  <c r="E18" i="5"/>
  <c r="D18" i="5"/>
  <c r="H17" i="5"/>
  <c r="F17" i="5"/>
  <c r="E17" i="5"/>
  <c r="G17" i="5" s="1"/>
  <c r="D17" i="5"/>
  <c r="H16" i="5"/>
  <c r="G16" i="5"/>
  <c r="D16" i="5"/>
  <c r="E16" i="5" s="1"/>
  <c r="F16" i="5" s="1"/>
  <c r="H15" i="5"/>
  <c r="D15" i="5"/>
  <c r="E15" i="5" s="1"/>
  <c r="H14" i="5"/>
  <c r="E14" i="5"/>
  <c r="D14" i="5"/>
  <c r="H13" i="5"/>
  <c r="F13" i="5"/>
  <c r="E13" i="5"/>
  <c r="G13" i="5" s="1"/>
  <c r="D13" i="5"/>
  <c r="H12" i="5"/>
  <c r="D12" i="5"/>
  <c r="E12" i="5" s="1"/>
  <c r="F12" i="5" s="1"/>
  <c r="H11" i="5"/>
  <c r="E11" i="5"/>
  <c r="D11" i="5"/>
  <c r="H10" i="5"/>
  <c r="E10" i="5"/>
  <c r="G10" i="5" s="1"/>
  <c r="D10" i="5"/>
  <c r="H9" i="5"/>
  <c r="E9" i="5"/>
  <c r="G9" i="5" s="1"/>
  <c r="D9" i="5"/>
  <c r="H8" i="5"/>
  <c r="D8" i="5"/>
  <c r="E8" i="5" s="1"/>
  <c r="F8" i="5" s="1"/>
  <c r="H7" i="5"/>
  <c r="D7" i="5"/>
  <c r="E7" i="5" s="1"/>
  <c r="H6" i="5"/>
  <c r="F6" i="5"/>
  <c r="E6" i="5"/>
  <c r="G6" i="5" s="1"/>
  <c r="D6" i="5"/>
  <c r="H5" i="5"/>
  <c r="E5" i="5"/>
  <c r="D5" i="5"/>
  <c r="H4" i="5"/>
  <c r="D4" i="5"/>
  <c r="E4" i="5" s="1"/>
  <c r="F4" i="5" s="1"/>
  <c r="H3" i="5"/>
  <c r="E3" i="5"/>
  <c r="D3" i="5"/>
  <c r="U2" i="5"/>
  <c r="T2" i="5"/>
  <c r="S2" i="5"/>
  <c r="R2" i="5"/>
  <c r="Q2" i="5"/>
  <c r="P2" i="5"/>
  <c r="O2" i="5"/>
  <c r="N2" i="5"/>
  <c r="M2" i="5"/>
  <c r="J2" i="5"/>
  <c r="H2" i="5"/>
  <c r="F2" i="5"/>
  <c r="E2" i="5"/>
  <c r="G2" i="5" s="1"/>
  <c r="D2" i="5"/>
  <c r="H377" i="4"/>
  <c r="D377" i="4"/>
  <c r="E377" i="4" s="1"/>
  <c r="H376" i="4"/>
  <c r="G376" i="4"/>
  <c r="E376" i="4"/>
  <c r="F376" i="4" s="1"/>
  <c r="D376" i="4"/>
  <c r="H375" i="4"/>
  <c r="D375" i="4"/>
  <c r="E375" i="4" s="1"/>
  <c r="G375" i="4" s="1"/>
  <c r="H374" i="4"/>
  <c r="D374" i="4"/>
  <c r="E374" i="4" s="1"/>
  <c r="H373" i="4"/>
  <c r="D373" i="4"/>
  <c r="E373" i="4" s="1"/>
  <c r="H372" i="4"/>
  <c r="E372" i="4"/>
  <c r="G372" i="4" s="1"/>
  <c r="D372" i="4"/>
  <c r="H371" i="4"/>
  <c r="D371" i="4"/>
  <c r="E371" i="4" s="1"/>
  <c r="F371" i="4" s="1"/>
  <c r="H370" i="4"/>
  <c r="D370" i="4"/>
  <c r="E370" i="4" s="1"/>
  <c r="H369" i="4"/>
  <c r="D369" i="4"/>
  <c r="E369" i="4" s="1"/>
  <c r="H368" i="4"/>
  <c r="E368" i="4"/>
  <c r="F368" i="4" s="1"/>
  <c r="D368" i="4"/>
  <c r="H367" i="4"/>
  <c r="D367" i="4"/>
  <c r="E367" i="4" s="1"/>
  <c r="H366" i="4"/>
  <c r="E366" i="4"/>
  <c r="F366" i="4" s="1"/>
  <c r="D366" i="4"/>
  <c r="H365" i="4"/>
  <c r="E365" i="4"/>
  <c r="G365" i="4" s="1"/>
  <c r="D365" i="4"/>
  <c r="H364" i="4"/>
  <c r="E364" i="4"/>
  <c r="G364" i="4" s="1"/>
  <c r="D364" i="4"/>
  <c r="H363" i="4"/>
  <c r="D363" i="4"/>
  <c r="E363" i="4" s="1"/>
  <c r="F363" i="4" s="1"/>
  <c r="H362" i="4"/>
  <c r="D362" i="4"/>
  <c r="E362" i="4" s="1"/>
  <c r="H361" i="4"/>
  <c r="D361" i="4"/>
  <c r="E361" i="4" s="1"/>
  <c r="H360" i="4"/>
  <c r="G360" i="4"/>
  <c r="E360" i="4"/>
  <c r="F360" i="4" s="1"/>
  <c r="D360" i="4"/>
  <c r="H359" i="4"/>
  <c r="D359" i="4"/>
  <c r="E359" i="4" s="1"/>
  <c r="G359" i="4" s="1"/>
  <c r="H358" i="4"/>
  <c r="D358" i="4"/>
  <c r="E358" i="4" s="1"/>
  <c r="H357" i="4"/>
  <c r="D357" i="4"/>
  <c r="E357" i="4" s="1"/>
  <c r="H356" i="4"/>
  <c r="E356" i="4"/>
  <c r="G356" i="4" s="1"/>
  <c r="D356" i="4"/>
  <c r="H355" i="4"/>
  <c r="D355" i="4"/>
  <c r="E355" i="4" s="1"/>
  <c r="F355" i="4" s="1"/>
  <c r="H354" i="4"/>
  <c r="D354" i="4"/>
  <c r="E354" i="4" s="1"/>
  <c r="H353" i="4"/>
  <c r="D353" i="4"/>
  <c r="E353" i="4" s="1"/>
  <c r="H352" i="4"/>
  <c r="E352" i="4"/>
  <c r="F352" i="4" s="1"/>
  <c r="D352" i="4"/>
  <c r="H351" i="4"/>
  <c r="D351" i="4"/>
  <c r="E351" i="4" s="1"/>
  <c r="H350" i="4"/>
  <c r="E350" i="4"/>
  <c r="F350" i="4" s="1"/>
  <c r="D350" i="4"/>
  <c r="H349" i="4"/>
  <c r="E349" i="4"/>
  <c r="G349" i="4" s="1"/>
  <c r="D349" i="4"/>
  <c r="H348" i="4"/>
  <c r="G348" i="4"/>
  <c r="E348" i="4"/>
  <c r="F348" i="4" s="1"/>
  <c r="D348" i="4"/>
  <c r="H347" i="4"/>
  <c r="D347" i="4"/>
  <c r="E347" i="4" s="1"/>
  <c r="F347" i="4" s="1"/>
  <c r="H345" i="4"/>
  <c r="E345" i="4"/>
  <c r="F345" i="4" s="1"/>
  <c r="D345" i="4"/>
  <c r="H344" i="4"/>
  <c r="D344" i="4"/>
  <c r="E344" i="4" s="1"/>
  <c r="H343" i="4"/>
  <c r="E343" i="4"/>
  <c r="D343" i="4"/>
  <c r="H342" i="4"/>
  <c r="E342" i="4"/>
  <c r="D342" i="4"/>
  <c r="H341" i="4"/>
  <c r="G341" i="4"/>
  <c r="E341" i="4"/>
  <c r="F341" i="4" s="1"/>
  <c r="D341" i="4"/>
  <c r="H340" i="4"/>
  <c r="D340" i="4"/>
  <c r="E340" i="4" s="1"/>
  <c r="F340" i="4" s="1"/>
  <c r="H339" i="4"/>
  <c r="D339" i="4"/>
  <c r="E339" i="4" s="1"/>
  <c r="F339" i="4" s="1"/>
  <c r="H338" i="4"/>
  <c r="D338" i="4"/>
  <c r="E338" i="4" s="1"/>
  <c r="G338" i="4" s="1"/>
  <c r="H337" i="4"/>
  <c r="G337" i="4"/>
  <c r="E337" i="4"/>
  <c r="F337" i="4" s="1"/>
  <c r="D337" i="4"/>
  <c r="H336" i="4"/>
  <c r="D336" i="4"/>
  <c r="E336" i="4" s="1"/>
  <c r="G336" i="4" s="1"/>
  <c r="H335" i="4"/>
  <c r="D335" i="4"/>
  <c r="E335" i="4" s="1"/>
  <c r="H334" i="4"/>
  <c r="D334" i="4"/>
  <c r="E334" i="4" s="1"/>
  <c r="H333" i="4"/>
  <c r="E333" i="4"/>
  <c r="G333" i="4" s="1"/>
  <c r="D333" i="4"/>
  <c r="H332" i="4"/>
  <c r="D332" i="4"/>
  <c r="E332" i="4" s="1"/>
  <c r="H331" i="4"/>
  <c r="D331" i="4"/>
  <c r="E331" i="4" s="1"/>
  <c r="H330" i="4"/>
  <c r="D330" i="4"/>
  <c r="E330" i="4" s="1"/>
  <c r="H329" i="4"/>
  <c r="E329" i="4"/>
  <c r="D329" i="4"/>
  <c r="H328" i="4"/>
  <c r="F328" i="4"/>
  <c r="D328" i="4"/>
  <c r="E328" i="4" s="1"/>
  <c r="G328" i="4" s="1"/>
  <c r="H327" i="4"/>
  <c r="E327" i="4"/>
  <c r="D327" i="4"/>
  <c r="H326" i="4"/>
  <c r="E326" i="4"/>
  <c r="D326" i="4"/>
  <c r="H325" i="4"/>
  <c r="G325" i="4"/>
  <c r="F325" i="4"/>
  <c r="E325" i="4"/>
  <c r="D325" i="4"/>
  <c r="H324" i="4"/>
  <c r="G324" i="4"/>
  <c r="D324" i="4"/>
  <c r="E324" i="4" s="1"/>
  <c r="F324" i="4" s="1"/>
  <c r="H323" i="4"/>
  <c r="D323" i="4"/>
  <c r="E323" i="4" s="1"/>
  <c r="F323" i="4" s="1"/>
  <c r="H322" i="4"/>
  <c r="D322" i="4"/>
  <c r="E322" i="4" s="1"/>
  <c r="H321" i="4"/>
  <c r="E321" i="4"/>
  <c r="D321" i="4"/>
  <c r="H320" i="4"/>
  <c r="D320" i="4"/>
  <c r="E320" i="4" s="1"/>
  <c r="G320" i="4" s="1"/>
  <c r="H319" i="4"/>
  <c r="D319" i="4"/>
  <c r="E319" i="4" s="1"/>
  <c r="H318" i="4"/>
  <c r="D318" i="4"/>
  <c r="E318" i="4" s="1"/>
  <c r="H317" i="4"/>
  <c r="E317" i="4"/>
  <c r="D317" i="4"/>
  <c r="H316" i="4"/>
  <c r="D316" i="4"/>
  <c r="E316" i="4" s="1"/>
  <c r="H314" i="4"/>
  <c r="G314" i="4"/>
  <c r="E314" i="4"/>
  <c r="F314" i="4" s="1"/>
  <c r="D314" i="4"/>
  <c r="H313" i="4"/>
  <c r="D313" i="4"/>
  <c r="E313" i="4" s="1"/>
  <c r="H312" i="4"/>
  <c r="D312" i="4"/>
  <c r="E312" i="4" s="1"/>
  <c r="H311" i="4"/>
  <c r="D311" i="4"/>
  <c r="E311" i="4" s="1"/>
  <c r="H310" i="4"/>
  <c r="E310" i="4"/>
  <c r="D310" i="4"/>
  <c r="H309" i="4"/>
  <c r="D309" i="4"/>
  <c r="E309" i="4" s="1"/>
  <c r="H308" i="4"/>
  <c r="D308" i="4"/>
  <c r="E308" i="4" s="1"/>
  <c r="H307" i="4"/>
  <c r="D307" i="4"/>
  <c r="E307" i="4" s="1"/>
  <c r="H306" i="4"/>
  <c r="E306" i="4"/>
  <c r="G306" i="4" s="1"/>
  <c r="D306" i="4"/>
  <c r="H305" i="4"/>
  <c r="D305" i="4"/>
  <c r="E305" i="4" s="1"/>
  <c r="F305" i="4" s="1"/>
  <c r="H304" i="4"/>
  <c r="E304" i="4"/>
  <c r="F304" i="4" s="1"/>
  <c r="D304" i="4"/>
  <c r="H303" i="4"/>
  <c r="E303" i="4"/>
  <c r="G303" i="4" s="1"/>
  <c r="D303" i="4"/>
  <c r="H302" i="4"/>
  <c r="F302" i="4"/>
  <c r="E302" i="4"/>
  <c r="G302" i="4" s="1"/>
  <c r="D302" i="4"/>
  <c r="H301" i="4"/>
  <c r="G301" i="4"/>
  <c r="D301" i="4"/>
  <c r="E301" i="4" s="1"/>
  <c r="F301" i="4" s="1"/>
  <c r="H300" i="4"/>
  <c r="D300" i="4"/>
  <c r="E300" i="4" s="1"/>
  <c r="F300" i="4" s="1"/>
  <c r="H299" i="4"/>
  <c r="D299" i="4"/>
  <c r="E299" i="4" s="1"/>
  <c r="H298" i="4"/>
  <c r="G298" i="4"/>
  <c r="E298" i="4"/>
  <c r="F298" i="4" s="1"/>
  <c r="D298" i="4"/>
  <c r="H297" i="4"/>
  <c r="D297" i="4"/>
  <c r="E297" i="4" s="1"/>
  <c r="H296" i="4"/>
  <c r="D296" i="4"/>
  <c r="E296" i="4" s="1"/>
  <c r="H295" i="4"/>
  <c r="D295" i="4"/>
  <c r="E295" i="4" s="1"/>
  <c r="H294" i="4"/>
  <c r="E294" i="4"/>
  <c r="D294" i="4"/>
  <c r="H293" i="4"/>
  <c r="D293" i="4"/>
  <c r="E293" i="4" s="1"/>
  <c r="H292" i="4"/>
  <c r="D292" i="4"/>
  <c r="E292" i="4" s="1"/>
  <c r="H291" i="4"/>
  <c r="D291" i="4"/>
  <c r="E291" i="4" s="1"/>
  <c r="H290" i="4"/>
  <c r="E290" i="4"/>
  <c r="G290" i="4" s="1"/>
  <c r="D290" i="4"/>
  <c r="H289" i="4"/>
  <c r="D289" i="4"/>
  <c r="E289" i="4" s="1"/>
  <c r="H288" i="4"/>
  <c r="E288" i="4"/>
  <c r="F288" i="4" s="1"/>
  <c r="D288" i="4"/>
  <c r="H287" i="4"/>
  <c r="E287" i="4"/>
  <c r="G287" i="4" s="1"/>
  <c r="D287" i="4"/>
  <c r="H286" i="4"/>
  <c r="E286" i="4"/>
  <c r="F286" i="4" s="1"/>
  <c r="D286" i="4"/>
  <c r="H285" i="4"/>
  <c r="D285" i="4"/>
  <c r="E285" i="4" s="1"/>
  <c r="H284" i="4"/>
  <c r="D284" i="4"/>
  <c r="E284" i="4" s="1"/>
  <c r="F284" i="4" s="1"/>
  <c r="H282" i="4"/>
  <c r="D282" i="4"/>
  <c r="E282" i="4" s="1"/>
  <c r="H281" i="4"/>
  <c r="D281" i="4"/>
  <c r="E281" i="4" s="1"/>
  <c r="H280" i="4"/>
  <c r="D280" i="4"/>
  <c r="E280" i="4" s="1"/>
  <c r="H279" i="4"/>
  <c r="E279" i="4"/>
  <c r="D279" i="4"/>
  <c r="H278" i="4"/>
  <c r="D278" i="4"/>
  <c r="E278" i="4" s="1"/>
  <c r="G278" i="4" s="1"/>
  <c r="H277" i="4"/>
  <c r="D277" i="4"/>
  <c r="E277" i="4" s="1"/>
  <c r="H276" i="4"/>
  <c r="E276" i="4"/>
  <c r="D276" i="4"/>
  <c r="H275" i="4"/>
  <c r="E275" i="4"/>
  <c r="G275" i="4" s="1"/>
  <c r="D275" i="4"/>
  <c r="H274" i="4"/>
  <c r="D274" i="4"/>
  <c r="E274" i="4" s="1"/>
  <c r="H273" i="4"/>
  <c r="E273" i="4"/>
  <c r="F273" i="4" s="1"/>
  <c r="D273" i="4"/>
  <c r="H272" i="4"/>
  <c r="E272" i="4"/>
  <c r="G272" i="4" s="1"/>
  <c r="D272" i="4"/>
  <c r="H271" i="4"/>
  <c r="G271" i="4"/>
  <c r="F271" i="4"/>
  <c r="E271" i="4"/>
  <c r="D271" i="4"/>
  <c r="H270" i="4"/>
  <c r="G270" i="4"/>
  <c r="D270" i="4"/>
  <c r="E270" i="4" s="1"/>
  <c r="F270" i="4" s="1"/>
  <c r="H269" i="4"/>
  <c r="D269" i="4"/>
  <c r="E269" i="4" s="1"/>
  <c r="F269" i="4" s="1"/>
  <c r="H268" i="4"/>
  <c r="D268" i="4"/>
  <c r="E268" i="4" s="1"/>
  <c r="G268" i="4" s="1"/>
  <c r="H267" i="4"/>
  <c r="E267" i="4"/>
  <c r="D267" i="4"/>
  <c r="H266" i="4"/>
  <c r="D266" i="4"/>
  <c r="E266" i="4" s="1"/>
  <c r="H265" i="4"/>
  <c r="D265" i="4"/>
  <c r="E265" i="4" s="1"/>
  <c r="H264" i="4"/>
  <c r="D264" i="4"/>
  <c r="E264" i="4" s="1"/>
  <c r="H263" i="4"/>
  <c r="D263" i="4"/>
  <c r="E263" i="4" s="1"/>
  <c r="H262" i="4"/>
  <c r="E262" i="4"/>
  <c r="G262" i="4" s="1"/>
  <c r="D262" i="4"/>
  <c r="H261" i="4"/>
  <c r="D261" i="4"/>
  <c r="E261" i="4" s="1"/>
  <c r="F261" i="4" s="1"/>
  <c r="H260" i="4"/>
  <c r="D260" i="4"/>
  <c r="E260" i="4" s="1"/>
  <c r="F260" i="4" s="1"/>
  <c r="H259" i="4"/>
  <c r="D259" i="4"/>
  <c r="E259" i="4" s="1"/>
  <c r="H258" i="4"/>
  <c r="F258" i="4"/>
  <c r="E258" i="4"/>
  <c r="G258" i="4" s="1"/>
  <c r="D258" i="4"/>
  <c r="H257" i="4"/>
  <c r="G257" i="4"/>
  <c r="D257" i="4"/>
  <c r="E257" i="4" s="1"/>
  <c r="F257" i="4" s="1"/>
  <c r="H256" i="4"/>
  <c r="D256" i="4"/>
  <c r="E256" i="4" s="1"/>
  <c r="F256" i="4" s="1"/>
  <c r="H255" i="4"/>
  <c r="D255" i="4"/>
  <c r="E255" i="4" s="1"/>
  <c r="H254" i="4"/>
  <c r="E254" i="4"/>
  <c r="G254" i="4" s="1"/>
  <c r="D254" i="4"/>
  <c r="H253" i="4"/>
  <c r="D253" i="4"/>
  <c r="E253" i="4" s="1"/>
  <c r="H251" i="4"/>
  <c r="E251" i="4"/>
  <c r="D251" i="4"/>
  <c r="H250" i="4"/>
  <c r="D250" i="4"/>
  <c r="E250" i="4" s="1"/>
  <c r="H249" i="4"/>
  <c r="G249" i="4"/>
  <c r="D249" i="4"/>
  <c r="E249" i="4" s="1"/>
  <c r="F249" i="4" s="1"/>
  <c r="H248" i="4"/>
  <c r="D248" i="4"/>
  <c r="E248" i="4" s="1"/>
  <c r="H247" i="4"/>
  <c r="E247" i="4"/>
  <c r="G247" i="4" s="1"/>
  <c r="D247" i="4"/>
  <c r="H246" i="4"/>
  <c r="G246" i="4"/>
  <c r="E246" i="4"/>
  <c r="F246" i="4" s="1"/>
  <c r="D246" i="4"/>
  <c r="H245" i="4"/>
  <c r="D245" i="4"/>
  <c r="E245" i="4" s="1"/>
  <c r="H244" i="4"/>
  <c r="D244" i="4"/>
  <c r="E244" i="4" s="1"/>
  <c r="H243" i="4"/>
  <c r="E243" i="4"/>
  <c r="G243" i="4" s="1"/>
  <c r="D243" i="4"/>
  <c r="H242" i="4"/>
  <c r="E242" i="4"/>
  <c r="F242" i="4" s="1"/>
  <c r="D242" i="4"/>
  <c r="H241" i="4"/>
  <c r="D241" i="4"/>
  <c r="E241" i="4" s="1"/>
  <c r="F241" i="4" s="1"/>
  <c r="H240" i="4"/>
  <c r="D240" i="4"/>
  <c r="E240" i="4" s="1"/>
  <c r="H239" i="4"/>
  <c r="E239" i="4"/>
  <c r="D239" i="4"/>
  <c r="H238" i="4"/>
  <c r="E238" i="4"/>
  <c r="D238" i="4"/>
  <c r="H237" i="4"/>
  <c r="D237" i="4"/>
  <c r="E237" i="4" s="1"/>
  <c r="F237" i="4" s="1"/>
  <c r="H236" i="4"/>
  <c r="E236" i="4"/>
  <c r="D236" i="4"/>
  <c r="H235" i="4"/>
  <c r="E235" i="4"/>
  <c r="D235" i="4"/>
  <c r="H234" i="4"/>
  <c r="E234" i="4"/>
  <c r="G234" i="4" s="1"/>
  <c r="D234" i="4"/>
  <c r="H233" i="4"/>
  <c r="D233" i="4"/>
  <c r="E233" i="4" s="1"/>
  <c r="F233" i="4" s="1"/>
  <c r="H232" i="4"/>
  <c r="D232" i="4"/>
  <c r="E232" i="4" s="1"/>
  <c r="H231" i="4"/>
  <c r="D231" i="4"/>
  <c r="E231" i="4" s="1"/>
  <c r="H230" i="4"/>
  <c r="E230" i="4"/>
  <c r="D230" i="4"/>
  <c r="H229" i="4"/>
  <c r="D229" i="4"/>
  <c r="E229" i="4" s="1"/>
  <c r="H228" i="4"/>
  <c r="E228" i="4"/>
  <c r="F228" i="4" s="1"/>
  <c r="D228" i="4"/>
  <c r="H227" i="4"/>
  <c r="E227" i="4"/>
  <c r="G227" i="4" s="1"/>
  <c r="D227" i="4"/>
  <c r="H226" i="4"/>
  <c r="D226" i="4"/>
  <c r="E226" i="4" s="1"/>
  <c r="F226" i="4" s="1"/>
  <c r="H225" i="4"/>
  <c r="D225" i="4"/>
  <c r="E225" i="4" s="1"/>
  <c r="F225" i="4" s="1"/>
  <c r="H224" i="4"/>
  <c r="D224" i="4"/>
  <c r="E224" i="4" s="1"/>
  <c r="H223" i="4"/>
  <c r="E223" i="4"/>
  <c r="G223" i="4" s="1"/>
  <c r="D223" i="4"/>
  <c r="H222" i="4"/>
  <c r="D222" i="4"/>
  <c r="E222" i="4" s="1"/>
  <c r="F222" i="4" s="1"/>
  <c r="H221" i="4"/>
  <c r="D221" i="4"/>
  <c r="E221" i="4" s="1"/>
  <c r="F221" i="4" s="1"/>
  <c r="H219" i="4"/>
  <c r="D219" i="4"/>
  <c r="E219" i="4" s="1"/>
  <c r="F219" i="4" s="1"/>
  <c r="H218" i="4"/>
  <c r="D218" i="4"/>
  <c r="E218" i="4" s="1"/>
  <c r="F218" i="4" s="1"/>
  <c r="H217" i="4"/>
  <c r="E217" i="4"/>
  <c r="D217" i="4"/>
  <c r="H216" i="4"/>
  <c r="E216" i="4"/>
  <c r="G216" i="4" s="1"/>
  <c r="D216" i="4"/>
  <c r="H215" i="4"/>
  <c r="F215" i="4"/>
  <c r="D215" i="4"/>
  <c r="E215" i="4" s="1"/>
  <c r="G215" i="4" s="1"/>
  <c r="H214" i="4"/>
  <c r="D214" i="4"/>
  <c r="E214" i="4" s="1"/>
  <c r="F214" i="4" s="1"/>
  <c r="H213" i="4"/>
  <c r="D213" i="4"/>
  <c r="E213" i="4" s="1"/>
  <c r="H212" i="4"/>
  <c r="E212" i="4"/>
  <c r="G212" i="4" s="1"/>
  <c r="D212" i="4"/>
  <c r="H211" i="4"/>
  <c r="D211" i="4"/>
  <c r="E211" i="4" s="1"/>
  <c r="F211" i="4" s="1"/>
  <c r="H210" i="4"/>
  <c r="D210" i="4"/>
  <c r="E210" i="4" s="1"/>
  <c r="F210" i="4" s="1"/>
  <c r="H209" i="4"/>
  <c r="E209" i="4"/>
  <c r="D209" i="4"/>
  <c r="H208" i="4"/>
  <c r="E208" i="4"/>
  <c r="G208" i="4" s="1"/>
  <c r="D208" i="4"/>
  <c r="H207" i="4"/>
  <c r="D207" i="4"/>
  <c r="E207" i="4" s="1"/>
  <c r="F207" i="4" s="1"/>
  <c r="H206" i="4"/>
  <c r="G206" i="4"/>
  <c r="D206" i="4"/>
  <c r="E206" i="4" s="1"/>
  <c r="F206" i="4" s="1"/>
  <c r="H205" i="4"/>
  <c r="D205" i="4"/>
  <c r="E205" i="4" s="1"/>
  <c r="H204" i="4"/>
  <c r="E204" i="4"/>
  <c r="G204" i="4" s="1"/>
  <c r="D204" i="4"/>
  <c r="H203" i="4"/>
  <c r="D203" i="4"/>
  <c r="E203" i="4" s="1"/>
  <c r="F203" i="4" s="1"/>
  <c r="H202" i="4"/>
  <c r="D202" i="4"/>
  <c r="E202" i="4" s="1"/>
  <c r="F202" i="4" s="1"/>
  <c r="H201" i="4"/>
  <c r="E201" i="4"/>
  <c r="D201" i="4"/>
  <c r="H200" i="4"/>
  <c r="E200" i="4"/>
  <c r="D200" i="4"/>
  <c r="H199" i="4"/>
  <c r="D199" i="4"/>
  <c r="E199" i="4" s="1"/>
  <c r="G199" i="4" s="1"/>
  <c r="H198" i="4"/>
  <c r="G198" i="4"/>
  <c r="D198" i="4"/>
  <c r="E198" i="4" s="1"/>
  <c r="F198" i="4" s="1"/>
  <c r="H197" i="4"/>
  <c r="D197" i="4"/>
  <c r="E197" i="4" s="1"/>
  <c r="H196" i="4"/>
  <c r="E196" i="4"/>
  <c r="G196" i="4" s="1"/>
  <c r="D196" i="4"/>
  <c r="H195" i="4"/>
  <c r="D195" i="4"/>
  <c r="E195" i="4" s="1"/>
  <c r="F195" i="4" s="1"/>
  <c r="H194" i="4"/>
  <c r="D194" i="4"/>
  <c r="E194" i="4" s="1"/>
  <c r="F194" i="4" s="1"/>
  <c r="H193" i="4"/>
  <c r="E193" i="4"/>
  <c r="D193" i="4"/>
  <c r="H192" i="4"/>
  <c r="E192" i="4"/>
  <c r="G192" i="4" s="1"/>
  <c r="D192" i="4"/>
  <c r="H191" i="4"/>
  <c r="G191" i="4"/>
  <c r="D191" i="4"/>
  <c r="E191" i="4" s="1"/>
  <c r="F191" i="4" s="1"/>
  <c r="H190" i="4"/>
  <c r="D190" i="4"/>
  <c r="E190" i="4" s="1"/>
  <c r="F190" i="4" s="1"/>
  <c r="H189" i="4"/>
  <c r="D189" i="4"/>
  <c r="E189" i="4" s="1"/>
  <c r="H187" i="4"/>
  <c r="D187" i="4"/>
  <c r="E187" i="4" s="1"/>
  <c r="F187" i="4" s="1"/>
  <c r="H186" i="4"/>
  <c r="E186" i="4"/>
  <c r="D186" i="4"/>
  <c r="H185" i="4"/>
  <c r="E185" i="4"/>
  <c r="G185" i="4" s="1"/>
  <c r="D185" i="4"/>
  <c r="H184" i="4"/>
  <c r="F184" i="4"/>
  <c r="D184" i="4"/>
  <c r="E184" i="4" s="1"/>
  <c r="G184" i="4" s="1"/>
  <c r="H183" i="4"/>
  <c r="D183" i="4"/>
  <c r="E183" i="4" s="1"/>
  <c r="F183" i="4" s="1"/>
  <c r="H182" i="4"/>
  <c r="D182" i="4"/>
  <c r="E182" i="4" s="1"/>
  <c r="H181" i="4"/>
  <c r="E181" i="4"/>
  <c r="G181" i="4" s="1"/>
  <c r="D181" i="4"/>
  <c r="H180" i="4"/>
  <c r="D180" i="4"/>
  <c r="E180" i="4" s="1"/>
  <c r="F180" i="4" s="1"/>
  <c r="H179" i="4"/>
  <c r="D179" i="4"/>
  <c r="E179" i="4" s="1"/>
  <c r="F179" i="4" s="1"/>
  <c r="H178" i="4"/>
  <c r="E178" i="4"/>
  <c r="D178" i="4"/>
  <c r="H177" i="4"/>
  <c r="E177" i="4"/>
  <c r="G177" i="4" s="1"/>
  <c r="D177" i="4"/>
  <c r="H176" i="4"/>
  <c r="D176" i="4"/>
  <c r="E176" i="4" s="1"/>
  <c r="G176" i="4" s="1"/>
  <c r="H175" i="4"/>
  <c r="D175" i="4"/>
  <c r="E175" i="4" s="1"/>
  <c r="F175" i="4" s="1"/>
  <c r="H174" i="4"/>
  <c r="D174" i="4"/>
  <c r="E174" i="4" s="1"/>
  <c r="H173" i="4"/>
  <c r="E173" i="4"/>
  <c r="G173" i="4" s="1"/>
  <c r="D173" i="4"/>
  <c r="H172" i="4"/>
  <c r="D172" i="4"/>
  <c r="E172" i="4" s="1"/>
  <c r="F172" i="4" s="1"/>
  <c r="H171" i="4"/>
  <c r="D171" i="4"/>
  <c r="E171" i="4" s="1"/>
  <c r="F171" i="4" s="1"/>
  <c r="H170" i="4"/>
  <c r="E170" i="4"/>
  <c r="D170" i="4"/>
  <c r="H169" i="4"/>
  <c r="E169" i="4"/>
  <c r="G169" i="4" s="1"/>
  <c r="D169" i="4"/>
  <c r="H168" i="4"/>
  <c r="F168" i="4"/>
  <c r="D168" i="4"/>
  <c r="E168" i="4" s="1"/>
  <c r="G168" i="4" s="1"/>
  <c r="H167" i="4"/>
  <c r="D167" i="4"/>
  <c r="E167" i="4" s="1"/>
  <c r="F167" i="4" s="1"/>
  <c r="H166" i="4"/>
  <c r="D166" i="4"/>
  <c r="E166" i="4" s="1"/>
  <c r="H165" i="4"/>
  <c r="E165" i="4"/>
  <c r="G165" i="4" s="1"/>
  <c r="D165" i="4"/>
  <c r="H164" i="4"/>
  <c r="D164" i="4"/>
  <c r="E164" i="4" s="1"/>
  <c r="F164" i="4" s="1"/>
  <c r="H163" i="4"/>
  <c r="D163" i="4"/>
  <c r="E163" i="4" s="1"/>
  <c r="F163" i="4" s="1"/>
  <c r="H162" i="4"/>
  <c r="E162" i="4"/>
  <c r="D162" i="4"/>
  <c r="H161" i="4"/>
  <c r="E161" i="4"/>
  <c r="G161" i="4" s="1"/>
  <c r="D161" i="4"/>
  <c r="H160" i="4"/>
  <c r="D160" i="4"/>
  <c r="E160" i="4" s="1"/>
  <c r="F160" i="4" s="1"/>
  <c r="H159" i="4"/>
  <c r="G159" i="4"/>
  <c r="D159" i="4"/>
  <c r="E159" i="4" s="1"/>
  <c r="F159" i="4" s="1"/>
  <c r="H158" i="4"/>
  <c r="D158" i="4"/>
  <c r="E158" i="4" s="1"/>
  <c r="H156" i="4"/>
  <c r="D156" i="4"/>
  <c r="E156" i="4" s="1"/>
  <c r="F156" i="4" s="1"/>
  <c r="H155" i="4"/>
  <c r="E155" i="4"/>
  <c r="D155" i="4"/>
  <c r="H154" i="4"/>
  <c r="F154" i="4"/>
  <c r="E154" i="4"/>
  <c r="G154" i="4" s="1"/>
  <c r="D154" i="4"/>
  <c r="H153" i="4"/>
  <c r="D153" i="4"/>
  <c r="E153" i="4" s="1"/>
  <c r="G153" i="4" s="1"/>
  <c r="H152" i="4"/>
  <c r="G152" i="4"/>
  <c r="D152" i="4"/>
  <c r="E152" i="4" s="1"/>
  <c r="F152" i="4" s="1"/>
  <c r="H151" i="4"/>
  <c r="D151" i="4"/>
  <c r="E151" i="4" s="1"/>
  <c r="H150" i="4"/>
  <c r="E150" i="4"/>
  <c r="G150" i="4" s="1"/>
  <c r="D150" i="4"/>
  <c r="H149" i="4"/>
  <c r="D149" i="4"/>
  <c r="E149" i="4" s="1"/>
  <c r="F149" i="4" s="1"/>
  <c r="H148" i="4"/>
  <c r="D148" i="4"/>
  <c r="E148" i="4" s="1"/>
  <c r="H147" i="4"/>
  <c r="E147" i="4"/>
  <c r="F147" i="4" s="1"/>
  <c r="D147" i="4"/>
  <c r="H146" i="4"/>
  <c r="F146" i="4"/>
  <c r="E146" i="4"/>
  <c r="G146" i="4" s="1"/>
  <c r="D146" i="4"/>
  <c r="H145" i="4"/>
  <c r="D145" i="4"/>
  <c r="E145" i="4" s="1"/>
  <c r="H144" i="4"/>
  <c r="D144" i="4"/>
  <c r="E144" i="4" s="1"/>
  <c r="H143" i="4"/>
  <c r="E143" i="4"/>
  <c r="F143" i="4" s="1"/>
  <c r="D143" i="4"/>
  <c r="H142" i="4"/>
  <c r="F142" i="4"/>
  <c r="E142" i="4"/>
  <c r="G142" i="4" s="1"/>
  <c r="D142" i="4"/>
  <c r="H141" i="4"/>
  <c r="D141" i="4"/>
  <c r="E141" i="4" s="1"/>
  <c r="H140" i="4"/>
  <c r="D140" i="4"/>
  <c r="E140" i="4" s="1"/>
  <c r="H139" i="4"/>
  <c r="E139" i="4"/>
  <c r="F139" i="4" s="1"/>
  <c r="D139" i="4"/>
  <c r="H138" i="4"/>
  <c r="F138" i="4"/>
  <c r="E138" i="4"/>
  <c r="G138" i="4" s="1"/>
  <c r="D138" i="4"/>
  <c r="H137" i="4"/>
  <c r="D137" i="4"/>
  <c r="E137" i="4" s="1"/>
  <c r="H136" i="4"/>
  <c r="D136" i="4"/>
  <c r="E136" i="4" s="1"/>
  <c r="H135" i="4"/>
  <c r="E135" i="4"/>
  <c r="F135" i="4" s="1"/>
  <c r="D135" i="4"/>
  <c r="H134" i="4"/>
  <c r="F134" i="4"/>
  <c r="E134" i="4"/>
  <c r="G134" i="4" s="1"/>
  <c r="D134" i="4"/>
  <c r="H133" i="4"/>
  <c r="D133" i="4"/>
  <c r="E133" i="4" s="1"/>
  <c r="H132" i="4"/>
  <c r="D132" i="4"/>
  <c r="E132" i="4" s="1"/>
  <c r="H131" i="4"/>
  <c r="E131" i="4"/>
  <c r="F131" i="4" s="1"/>
  <c r="D131" i="4"/>
  <c r="H130" i="4"/>
  <c r="F130" i="4"/>
  <c r="E130" i="4"/>
  <c r="G130" i="4" s="1"/>
  <c r="D130" i="4"/>
  <c r="H129" i="4"/>
  <c r="D129" i="4"/>
  <c r="E129" i="4" s="1"/>
  <c r="H128" i="4"/>
  <c r="D128" i="4"/>
  <c r="E128" i="4" s="1"/>
  <c r="H127" i="4"/>
  <c r="E127" i="4"/>
  <c r="F127" i="4" s="1"/>
  <c r="D127" i="4"/>
  <c r="H126" i="4"/>
  <c r="F126" i="4"/>
  <c r="E126" i="4"/>
  <c r="G126" i="4" s="1"/>
  <c r="D126" i="4"/>
  <c r="H124" i="4"/>
  <c r="E124" i="4"/>
  <c r="F124" i="4" s="1"/>
  <c r="D124" i="4"/>
  <c r="H123" i="4"/>
  <c r="F123" i="4"/>
  <c r="E123" i="4"/>
  <c r="G123" i="4" s="1"/>
  <c r="D123" i="4"/>
  <c r="H122" i="4"/>
  <c r="D122" i="4"/>
  <c r="E122" i="4" s="1"/>
  <c r="H121" i="4"/>
  <c r="D121" i="4"/>
  <c r="E121" i="4" s="1"/>
  <c r="H120" i="4"/>
  <c r="E120" i="4"/>
  <c r="F120" i="4" s="1"/>
  <c r="D120" i="4"/>
  <c r="H119" i="4"/>
  <c r="F119" i="4"/>
  <c r="E119" i="4"/>
  <c r="G119" i="4" s="1"/>
  <c r="D119" i="4"/>
  <c r="H118" i="4"/>
  <c r="D118" i="4"/>
  <c r="E118" i="4" s="1"/>
  <c r="H117" i="4"/>
  <c r="D117" i="4"/>
  <c r="E117" i="4" s="1"/>
  <c r="H116" i="4"/>
  <c r="E116" i="4"/>
  <c r="F116" i="4" s="1"/>
  <c r="D116" i="4"/>
  <c r="H115" i="4"/>
  <c r="F115" i="4"/>
  <c r="E115" i="4"/>
  <c r="G115" i="4" s="1"/>
  <c r="D115" i="4"/>
  <c r="H114" i="4"/>
  <c r="D114" i="4"/>
  <c r="E114" i="4" s="1"/>
  <c r="H113" i="4"/>
  <c r="D113" i="4"/>
  <c r="E113" i="4" s="1"/>
  <c r="H112" i="4"/>
  <c r="E112" i="4"/>
  <c r="F112" i="4" s="1"/>
  <c r="D112" i="4"/>
  <c r="H111" i="4"/>
  <c r="F111" i="4"/>
  <c r="E111" i="4"/>
  <c r="G111" i="4" s="1"/>
  <c r="D111" i="4"/>
  <c r="H110" i="4"/>
  <c r="D110" i="4"/>
  <c r="E110" i="4" s="1"/>
  <c r="H109" i="4"/>
  <c r="D109" i="4"/>
  <c r="E109" i="4" s="1"/>
  <c r="H108" i="4"/>
  <c r="E108" i="4"/>
  <c r="F108" i="4" s="1"/>
  <c r="D108" i="4"/>
  <c r="H107" i="4"/>
  <c r="F107" i="4"/>
  <c r="E107" i="4"/>
  <c r="G107" i="4" s="1"/>
  <c r="D107" i="4"/>
  <c r="H106" i="4"/>
  <c r="D106" i="4"/>
  <c r="E106" i="4" s="1"/>
  <c r="H105" i="4"/>
  <c r="D105" i="4"/>
  <c r="E105" i="4" s="1"/>
  <c r="H104" i="4"/>
  <c r="E104" i="4"/>
  <c r="F104" i="4" s="1"/>
  <c r="D104" i="4"/>
  <c r="H103" i="4"/>
  <c r="F103" i="4"/>
  <c r="E103" i="4"/>
  <c r="G103" i="4" s="1"/>
  <c r="D103" i="4"/>
  <c r="H102" i="4"/>
  <c r="D102" i="4"/>
  <c r="E102" i="4" s="1"/>
  <c r="H101" i="4"/>
  <c r="D101" i="4"/>
  <c r="E101" i="4" s="1"/>
  <c r="H100" i="4"/>
  <c r="E100" i="4"/>
  <c r="F100" i="4" s="1"/>
  <c r="D100" i="4"/>
  <c r="H99" i="4"/>
  <c r="F99" i="4"/>
  <c r="E99" i="4"/>
  <c r="G99" i="4" s="1"/>
  <c r="D99" i="4"/>
  <c r="H98" i="4"/>
  <c r="D98" i="4"/>
  <c r="E98" i="4" s="1"/>
  <c r="H97" i="4"/>
  <c r="D97" i="4"/>
  <c r="E97" i="4" s="1"/>
  <c r="H96" i="4"/>
  <c r="E96" i="4"/>
  <c r="F96" i="4" s="1"/>
  <c r="D96" i="4"/>
  <c r="H95" i="4"/>
  <c r="F95" i="4"/>
  <c r="E95" i="4"/>
  <c r="G95" i="4" s="1"/>
  <c r="D95" i="4"/>
  <c r="H93" i="4"/>
  <c r="E93" i="4"/>
  <c r="F93" i="4" s="1"/>
  <c r="D93" i="4"/>
  <c r="H92" i="4"/>
  <c r="F92" i="4"/>
  <c r="E92" i="4"/>
  <c r="G92" i="4" s="1"/>
  <c r="D92" i="4"/>
  <c r="H91" i="4"/>
  <c r="D91" i="4"/>
  <c r="E91" i="4" s="1"/>
  <c r="H90" i="4"/>
  <c r="D90" i="4"/>
  <c r="E90" i="4" s="1"/>
  <c r="H89" i="4"/>
  <c r="E89" i="4"/>
  <c r="F89" i="4" s="1"/>
  <c r="D89" i="4"/>
  <c r="H88" i="4"/>
  <c r="F88" i="4"/>
  <c r="E88" i="4"/>
  <c r="G88" i="4" s="1"/>
  <c r="D88" i="4"/>
  <c r="H87" i="4"/>
  <c r="D87" i="4"/>
  <c r="E87" i="4" s="1"/>
  <c r="H86" i="4"/>
  <c r="D86" i="4"/>
  <c r="E86" i="4" s="1"/>
  <c r="H85" i="4"/>
  <c r="E85" i="4"/>
  <c r="F85" i="4" s="1"/>
  <c r="D85" i="4"/>
  <c r="H84" i="4"/>
  <c r="F84" i="4"/>
  <c r="E84" i="4"/>
  <c r="G84" i="4" s="1"/>
  <c r="D84" i="4"/>
  <c r="H83" i="4"/>
  <c r="D83" i="4"/>
  <c r="E83" i="4" s="1"/>
  <c r="H82" i="4"/>
  <c r="D82" i="4"/>
  <c r="E82" i="4" s="1"/>
  <c r="H81" i="4"/>
  <c r="E81" i="4"/>
  <c r="F81" i="4" s="1"/>
  <c r="D81" i="4"/>
  <c r="H80" i="4"/>
  <c r="F80" i="4"/>
  <c r="E80" i="4"/>
  <c r="G80" i="4" s="1"/>
  <c r="D80" i="4"/>
  <c r="H79" i="4"/>
  <c r="D79" i="4"/>
  <c r="E79" i="4" s="1"/>
  <c r="H78" i="4"/>
  <c r="D78" i="4"/>
  <c r="E78" i="4" s="1"/>
  <c r="H77" i="4"/>
  <c r="E77" i="4"/>
  <c r="F77" i="4" s="1"/>
  <c r="D77" i="4"/>
  <c r="H76" i="4"/>
  <c r="F76" i="4"/>
  <c r="E76" i="4"/>
  <c r="G76" i="4" s="1"/>
  <c r="D76" i="4"/>
  <c r="H75" i="4"/>
  <c r="D75" i="4"/>
  <c r="E75" i="4" s="1"/>
  <c r="H74" i="4"/>
  <c r="D74" i="4"/>
  <c r="E74" i="4" s="1"/>
  <c r="H73" i="4"/>
  <c r="E73" i="4"/>
  <c r="F73" i="4" s="1"/>
  <c r="D73" i="4"/>
  <c r="H72" i="4"/>
  <c r="F72" i="4"/>
  <c r="E72" i="4"/>
  <c r="G72" i="4" s="1"/>
  <c r="D72" i="4"/>
  <c r="H71" i="4"/>
  <c r="D71" i="4"/>
  <c r="E71" i="4" s="1"/>
  <c r="H70" i="4"/>
  <c r="D70" i="4"/>
  <c r="E70" i="4" s="1"/>
  <c r="H69" i="4"/>
  <c r="E69" i="4"/>
  <c r="F69" i="4" s="1"/>
  <c r="D69" i="4"/>
  <c r="H68" i="4"/>
  <c r="F68" i="4"/>
  <c r="E68" i="4"/>
  <c r="G68" i="4" s="1"/>
  <c r="D68" i="4"/>
  <c r="H67" i="4"/>
  <c r="D67" i="4"/>
  <c r="E67" i="4" s="1"/>
  <c r="H66" i="4"/>
  <c r="D66" i="4"/>
  <c r="E66" i="4" s="1"/>
  <c r="H65" i="4"/>
  <c r="E65" i="4"/>
  <c r="F65" i="4" s="1"/>
  <c r="D65" i="4"/>
  <c r="H64" i="4"/>
  <c r="F64" i="4"/>
  <c r="E64" i="4"/>
  <c r="G64" i="4" s="1"/>
  <c r="D64" i="4"/>
  <c r="H63" i="4"/>
  <c r="D63" i="4"/>
  <c r="E63" i="4" s="1"/>
  <c r="H61" i="4"/>
  <c r="E61" i="4"/>
  <c r="F61" i="4" s="1"/>
  <c r="D61" i="4"/>
  <c r="H60" i="4"/>
  <c r="D60" i="4"/>
  <c r="E60" i="4" s="1"/>
  <c r="H59" i="4"/>
  <c r="D59" i="4"/>
  <c r="E59" i="4" s="1"/>
  <c r="H58" i="4"/>
  <c r="E58" i="4"/>
  <c r="F58" i="4" s="1"/>
  <c r="D58" i="4"/>
  <c r="H57" i="4"/>
  <c r="E57" i="4"/>
  <c r="F57" i="4" s="1"/>
  <c r="D57" i="4"/>
  <c r="H56" i="4"/>
  <c r="D56" i="4"/>
  <c r="E56" i="4" s="1"/>
  <c r="F56" i="4" s="1"/>
  <c r="H55" i="4"/>
  <c r="D55" i="4"/>
  <c r="E55" i="4" s="1"/>
  <c r="H54" i="4"/>
  <c r="E54" i="4"/>
  <c r="D54" i="4"/>
  <c r="H53" i="4"/>
  <c r="E53" i="4"/>
  <c r="F53" i="4" s="1"/>
  <c r="D53" i="4"/>
  <c r="H52" i="4"/>
  <c r="D52" i="4"/>
  <c r="E52" i="4" s="1"/>
  <c r="F52" i="4" s="1"/>
  <c r="H51" i="4"/>
  <c r="D51" i="4"/>
  <c r="E51" i="4" s="1"/>
  <c r="H50" i="4"/>
  <c r="E50" i="4"/>
  <c r="D50" i="4"/>
  <c r="H49" i="4"/>
  <c r="G49" i="4"/>
  <c r="E49" i="4"/>
  <c r="F49" i="4" s="1"/>
  <c r="D49" i="4"/>
  <c r="H48" i="4"/>
  <c r="D48" i="4"/>
  <c r="E48" i="4" s="1"/>
  <c r="F48" i="4" s="1"/>
  <c r="H47" i="4"/>
  <c r="D47" i="4"/>
  <c r="E47" i="4" s="1"/>
  <c r="H46" i="4"/>
  <c r="E46" i="4"/>
  <c r="D46" i="4"/>
  <c r="H45" i="4"/>
  <c r="G45" i="4"/>
  <c r="E45" i="4"/>
  <c r="F45" i="4" s="1"/>
  <c r="D45" i="4"/>
  <c r="H44" i="4"/>
  <c r="D44" i="4"/>
  <c r="E44" i="4" s="1"/>
  <c r="F44" i="4" s="1"/>
  <c r="H43" i="4"/>
  <c r="D43" i="4"/>
  <c r="E43" i="4" s="1"/>
  <c r="H42" i="4"/>
  <c r="E42" i="4"/>
  <c r="D42" i="4"/>
  <c r="H41" i="4"/>
  <c r="E41" i="4"/>
  <c r="F41" i="4" s="1"/>
  <c r="D41" i="4"/>
  <c r="H40" i="4"/>
  <c r="D40" i="4"/>
  <c r="E40" i="4" s="1"/>
  <c r="F40" i="4" s="1"/>
  <c r="H39" i="4"/>
  <c r="D39" i="4"/>
  <c r="E39" i="4" s="1"/>
  <c r="H38" i="4"/>
  <c r="E38" i="4"/>
  <c r="D38" i="4"/>
  <c r="H37" i="4"/>
  <c r="G37" i="4"/>
  <c r="E37" i="4"/>
  <c r="F37" i="4" s="1"/>
  <c r="D37" i="4"/>
  <c r="H36" i="4"/>
  <c r="D36" i="4"/>
  <c r="E36" i="4" s="1"/>
  <c r="F36" i="4" s="1"/>
  <c r="H35" i="4"/>
  <c r="D35" i="4"/>
  <c r="E35" i="4" s="1"/>
  <c r="H34" i="4"/>
  <c r="E34" i="4"/>
  <c r="D34" i="4"/>
  <c r="H32" i="4"/>
  <c r="D32" i="4"/>
  <c r="E32" i="4" s="1"/>
  <c r="H31" i="4"/>
  <c r="E31" i="4"/>
  <c r="D31" i="4"/>
  <c r="H30" i="4"/>
  <c r="E30" i="4"/>
  <c r="F30" i="4" s="1"/>
  <c r="D30" i="4"/>
  <c r="H29" i="4"/>
  <c r="D29" i="4"/>
  <c r="E29" i="4" s="1"/>
  <c r="F29" i="4" s="1"/>
  <c r="H28" i="4"/>
  <c r="D28" i="4"/>
  <c r="E28" i="4" s="1"/>
  <c r="H27" i="4"/>
  <c r="E27" i="4"/>
  <c r="D27" i="4"/>
  <c r="H26" i="4"/>
  <c r="E26" i="4"/>
  <c r="G26" i="4" s="1"/>
  <c r="D26" i="4"/>
  <c r="H25" i="4"/>
  <c r="D25" i="4"/>
  <c r="E25" i="4" s="1"/>
  <c r="F25" i="4" s="1"/>
  <c r="H24" i="4"/>
  <c r="D24" i="4"/>
  <c r="E24" i="4" s="1"/>
  <c r="H23" i="4"/>
  <c r="E23" i="4"/>
  <c r="D23" i="4"/>
  <c r="H22" i="4"/>
  <c r="E22" i="4"/>
  <c r="G22" i="4" s="1"/>
  <c r="D22" i="4"/>
  <c r="H21" i="4"/>
  <c r="D21" i="4"/>
  <c r="E21" i="4" s="1"/>
  <c r="F21" i="4" s="1"/>
  <c r="H20" i="4"/>
  <c r="D20" i="4"/>
  <c r="E20" i="4" s="1"/>
  <c r="H19" i="4"/>
  <c r="E19" i="4"/>
  <c r="G19" i="4" s="1"/>
  <c r="D19" i="4"/>
  <c r="H18" i="4"/>
  <c r="E18" i="4"/>
  <c r="G18" i="4" s="1"/>
  <c r="D18" i="4"/>
  <c r="H17" i="4"/>
  <c r="D17" i="4"/>
  <c r="E17" i="4" s="1"/>
  <c r="F17" i="4" s="1"/>
  <c r="H16" i="4"/>
  <c r="E16" i="4"/>
  <c r="D16" i="4"/>
  <c r="H15" i="4"/>
  <c r="E15" i="4"/>
  <c r="G15" i="4" s="1"/>
  <c r="D15" i="4"/>
  <c r="H14" i="4"/>
  <c r="E14" i="4"/>
  <c r="F14" i="4" s="1"/>
  <c r="D14" i="4"/>
  <c r="H13" i="4"/>
  <c r="D13" i="4"/>
  <c r="E13" i="4" s="1"/>
  <c r="F13" i="4" s="1"/>
  <c r="H12" i="4"/>
  <c r="D12" i="4"/>
  <c r="E12" i="4" s="1"/>
  <c r="H11" i="4"/>
  <c r="F11" i="4"/>
  <c r="E11" i="4"/>
  <c r="G11" i="4" s="1"/>
  <c r="D11" i="4"/>
  <c r="H10" i="4"/>
  <c r="G10" i="4"/>
  <c r="E10" i="4"/>
  <c r="F10" i="4" s="1"/>
  <c r="D10" i="4"/>
  <c r="H9" i="4"/>
  <c r="D9" i="4"/>
  <c r="E9" i="4" s="1"/>
  <c r="F9" i="4" s="1"/>
  <c r="H8" i="4"/>
  <c r="E8" i="4"/>
  <c r="D8" i="4"/>
  <c r="H7" i="4"/>
  <c r="E7" i="4"/>
  <c r="G7" i="4" s="1"/>
  <c r="D7" i="4"/>
  <c r="H6" i="4"/>
  <c r="F6" i="4"/>
  <c r="E6" i="4"/>
  <c r="G6" i="4" s="1"/>
  <c r="D6" i="4"/>
  <c r="H5" i="4"/>
  <c r="G5" i="4"/>
  <c r="D5" i="4"/>
  <c r="E5" i="4" s="1"/>
  <c r="F5" i="4" s="1"/>
  <c r="H4" i="4"/>
  <c r="D4" i="4"/>
  <c r="J2" i="4" s="1"/>
  <c r="H3" i="4"/>
  <c r="E3" i="4"/>
  <c r="G3" i="4" s="1"/>
  <c r="D3" i="4"/>
  <c r="U2" i="4"/>
  <c r="T2" i="4"/>
  <c r="S2" i="4"/>
  <c r="R2" i="4"/>
  <c r="Q2" i="4"/>
  <c r="P2" i="4"/>
  <c r="O2" i="4"/>
  <c r="N2" i="4"/>
  <c r="M2" i="4"/>
  <c r="L2" i="4"/>
  <c r="H2" i="4"/>
  <c r="E2" i="4"/>
  <c r="F2" i="4" s="1"/>
  <c r="D2" i="4"/>
  <c r="Q5" i="2"/>
  <c r="P5" i="2"/>
  <c r="D66" i="3"/>
  <c r="D64" i="3"/>
  <c r="D34" i="3"/>
  <c r="F36" i="9" l="1"/>
  <c r="G36" i="9"/>
  <c r="G46" i="9"/>
  <c r="F46" i="9"/>
  <c r="F52" i="9"/>
  <c r="G52" i="9"/>
  <c r="F63" i="9"/>
  <c r="G63" i="9"/>
  <c r="G73" i="9"/>
  <c r="F73" i="9"/>
  <c r="F79" i="9"/>
  <c r="G79" i="9"/>
  <c r="G89" i="9"/>
  <c r="F89" i="9"/>
  <c r="G100" i="9"/>
  <c r="F100" i="9"/>
  <c r="F106" i="9"/>
  <c r="G106" i="9"/>
  <c r="G116" i="9"/>
  <c r="F116" i="9"/>
  <c r="F122" i="9"/>
  <c r="G122" i="9"/>
  <c r="G127" i="9"/>
  <c r="F127" i="9"/>
  <c r="F157" i="9" s="1"/>
  <c r="F133" i="9"/>
  <c r="G133" i="9"/>
  <c r="G143" i="9"/>
  <c r="F143" i="9"/>
  <c r="F149" i="9"/>
  <c r="G149" i="9"/>
  <c r="G166" i="9"/>
  <c r="F166" i="9"/>
  <c r="F172" i="9"/>
  <c r="G172" i="9"/>
  <c r="G182" i="9"/>
  <c r="F182" i="9"/>
  <c r="F3" i="9"/>
  <c r="F7" i="9"/>
  <c r="G8" i="9"/>
  <c r="G12" i="9"/>
  <c r="F12" i="9"/>
  <c r="G16" i="9"/>
  <c r="F16" i="9"/>
  <c r="G20" i="9"/>
  <c r="F20" i="9"/>
  <c r="G24" i="9"/>
  <c r="F24" i="9"/>
  <c r="G28" i="9"/>
  <c r="F28" i="9"/>
  <c r="G42" i="9"/>
  <c r="F42" i="9"/>
  <c r="F48" i="9"/>
  <c r="G48" i="9"/>
  <c r="G58" i="9"/>
  <c r="F58" i="9"/>
  <c r="G69" i="9"/>
  <c r="F69" i="9"/>
  <c r="F75" i="9"/>
  <c r="G75" i="9"/>
  <c r="G85" i="9"/>
  <c r="F85" i="9"/>
  <c r="F91" i="9"/>
  <c r="G91" i="9"/>
  <c r="G96" i="9"/>
  <c r="F96" i="9"/>
  <c r="F102" i="9"/>
  <c r="G102" i="9"/>
  <c r="G125" i="9" s="1"/>
  <c r="G112" i="9"/>
  <c r="F112" i="9"/>
  <c r="F118" i="9"/>
  <c r="G118" i="9"/>
  <c r="F129" i="9"/>
  <c r="G129" i="9"/>
  <c r="G139" i="9"/>
  <c r="F139" i="9"/>
  <c r="F145" i="9"/>
  <c r="G145" i="9"/>
  <c r="G155" i="9"/>
  <c r="F155" i="9"/>
  <c r="G162" i="9"/>
  <c r="F162" i="9"/>
  <c r="F168" i="9"/>
  <c r="G168" i="9"/>
  <c r="G178" i="9"/>
  <c r="F178" i="9"/>
  <c r="F11" i="9"/>
  <c r="F15" i="9"/>
  <c r="F19" i="9"/>
  <c r="F23" i="9"/>
  <c r="F27" i="9"/>
  <c r="G38" i="9"/>
  <c r="F38" i="9"/>
  <c r="F44" i="9"/>
  <c r="G44" i="9"/>
  <c r="G54" i="9"/>
  <c r="F54" i="9"/>
  <c r="F60" i="9"/>
  <c r="G60" i="9"/>
  <c r="G65" i="9"/>
  <c r="F65" i="9"/>
  <c r="F71" i="9"/>
  <c r="G71" i="9"/>
  <c r="G81" i="9"/>
  <c r="F81" i="9"/>
  <c r="F87" i="9"/>
  <c r="G87" i="9"/>
  <c r="F98" i="9"/>
  <c r="G98" i="9"/>
  <c r="G108" i="9"/>
  <c r="F108" i="9"/>
  <c r="F114" i="9"/>
  <c r="G114" i="9"/>
  <c r="G124" i="9"/>
  <c r="F124" i="9"/>
  <c r="G157" i="9"/>
  <c r="G135" i="9"/>
  <c r="F135" i="9"/>
  <c r="F141" i="9"/>
  <c r="G141" i="9"/>
  <c r="G151" i="9"/>
  <c r="F151" i="9"/>
  <c r="G158" i="9"/>
  <c r="F158" i="9"/>
  <c r="F164" i="9"/>
  <c r="G164" i="9"/>
  <c r="G174" i="9"/>
  <c r="F174" i="9"/>
  <c r="F180" i="9"/>
  <c r="G180" i="9"/>
  <c r="G252" i="9"/>
  <c r="G2" i="9"/>
  <c r="G4" i="9"/>
  <c r="F9" i="9"/>
  <c r="F33" i="9" s="1"/>
  <c r="G9" i="9"/>
  <c r="F13" i="9"/>
  <c r="G13" i="9"/>
  <c r="F17" i="9"/>
  <c r="G17" i="9"/>
  <c r="F21" i="9"/>
  <c r="G21" i="9"/>
  <c r="F25" i="9"/>
  <c r="G25" i="9"/>
  <c r="F29" i="9"/>
  <c r="G29" i="9"/>
  <c r="G34" i="9"/>
  <c r="F34" i="9"/>
  <c r="F40" i="9"/>
  <c r="G40" i="9"/>
  <c r="G50" i="9"/>
  <c r="F50" i="9"/>
  <c r="F56" i="9"/>
  <c r="G56" i="9"/>
  <c r="F67" i="9"/>
  <c r="G67" i="9"/>
  <c r="G77" i="9"/>
  <c r="F77" i="9"/>
  <c r="F83" i="9"/>
  <c r="G83" i="9"/>
  <c r="G93" i="9"/>
  <c r="F93" i="9"/>
  <c r="G104" i="9"/>
  <c r="F104" i="9"/>
  <c r="F110" i="9"/>
  <c r="G110" i="9"/>
  <c r="G120" i="9"/>
  <c r="F120" i="9"/>
  <c r="G131" i="9"/>
  <c r="F131" i="9"/>
  <c r="F137" i="9"/>
  <c r="G137" i="9"/>
  <c r="G147" i="9"/>
  <c r="F147" i="9"/>
  <c r="F153" i="9"/>
  <c r="G153" i="9"/>
  <c r="F160" i="9"/>
  <c r="G160" i="9"/>
  <c r="G170" i="9"/>
  <c r="F170" i="9"/>
  <c r="F176" i="9"/>
  <c r="G176" i="9"/>
  <c r="K2" i="9"/>
  <c r="F187" i="9"/>
  <c r="F190" i="9"/>
  <c r="F220" i="9" s="1"/>
  <c r="G191" i="9"/>
  <c r="F198" i="9"/>
  <c r="G199" i="9"/>
  <c r="F206" i="9"/>
  <c r="G207" i="9"/>
  <c r="F214" i="9"/>
  <c r="G215" i="9"/>
  <c r="F225" i="9"/>
  <c r="G226" i="9"/>
  <c r="F233" i="9"/>
  <c r="G234" i="9"/>
  <c r="F241" i="9"/>
  <c r="G242" i="9"/>
  <c r="F249" i="9"/>
  <c r="G250" i="9"/>
  <c r="G256" i="9"/>
  <c r="F256" i="9"/>
  <c r="F283" i="9" s="1"/>
  <c r="G260" i="9"/>
  <c r="F260" i="9"/>
  <c r="G270" i="9"/>
  <c r="F270" i="9"/>
  <c r="G302" i="9"/>
  <c r="F302" i="9"/>
  <c r="F266" i="9"/>
  <c r="G266" i="9"/>
  <c r="F279" i="9"/>
  <c r="G279" i="9"/>
  <c r="G285" i="9"/>
  <c r="F285" i="9"/>
  <c r="G294" i="9"/>
  <c r="F294" i="9"/>
  <c r="F32" i="9"/>
  <c r="F35" i="9"/>
  <c r="F39" i="9"/>
  <c r="F43" i="9"/>
  <c r="F47" i="9"/>
  <c r="F51" i="9"/>
  <c r="F55" i="9"/>
  <c r="F59" i="9"/>
  <c r="F66" i="9"/>
  <c r="F70" i="9"/>
  <c r="F74" i="9"/>
  <c r="F78" i="9"/>
  <c r="F82" i="9"/>
  <c r="F86" i="9"/>
  <c r="F90" i="9"/>
  <c r="F97" i="9"/>
  <c r="F125" i="9" s="1"/>
  <c r="F101" i="9"/>
  <c r="F105" i="9"/>
  <c r="F109" i="9"/>
  <c r="F113" i="9"/>
  <c r="F117" i="9"/>
  <c r="F121" i="9"/>
  <c r="F128" i="9"/>
  <c r="F132" i="9"/>
  <c r="F136" i="9"/>
  <c r="F140" i="9"/>
  <c r="F144" i="9"/>
  <c r="F148" i="9"/>
  <c r="F152" i="9"/>
  <c r="F156" i="9"/>
  <c r="F159" i="9"/>
  <c r="F163" i="9"/>
  <c r="F167" i="9"/>
  <c r="F171" i="9"/>
  <c r="F175" i="9"/>
  <c r="F179" i="9"/>
  <c r="F183" i="9"/>
  <c r="G184" i="9"/>
  <c r="F194" i="9"/>
  <c r="G195" i="9"/>
  <c r="G220" i="9" s="1"/>
  <c r="F202" i="9"/>
  <c r="G203" i="9"/>
  <c r="F210" i="9"/>
  <c r="G211" i="9"/>
  <c r="F218" i="9"/>
  <c r="G219" i="9"/>
  <c r="F221" i="9"/>
  <c r="G222" i="9"/>
  <c r="F229" i="9"/>
  <c r="G230" i="9"/>
  <c r="F237" i="9"/>
  <c r="G238" i="9"/>
  <c r="F245" i="9"/>
  <c r="G246" i="9"/>
  <c r="G255" i="9"/>
  <c r="G283" i="9" s="1"/>
  <c r="F255" i="9"/>
  <c r="G259" i="9"/>
  <c r="F259" i="9"/>
  <c r="F262" i="9"/>
  <c r="G262" i="9"/>
  <c r="F271" i="9"/>
  <c r="G271" i="9"/>
  <c r="G264" i="9"/>
  <c r="F264" i="9"/>
  <c r="G278" i="9"/>
  <c r="F278" i="9"/>
  <c r="F286" i="9"/>
  <c r="F315" i="9" s="1"/>
  <c r="G286" i="9"/>
  <c r="G310" i="9"/>
  <c r="F310" i="9"/>
  <c r="F263" i="9"/>
  <c r="G267" i="9"/>
  <c r="F269" i="9"/>
  <c r="F272" i="9"/>
  <c r="F282" i="9"/>
  <c r="F289" i="9"/>
  <c r="G299" i="9"/>
  <c r="F305" i="9"/>
  <c r="G349" i="9"/>
  <c r="G378" i="9" s="1"/>
  <c r="F349" i="9"/>
  <c r="G357" i="9"/>
  <c r="F357" i="9"/>
  <c r="G365" i="9"/>
  <c r="F365" i="9"/>
  <c r="G373" i="9"/>
  <c r="F373" i="9"/>
  <c r="G298" i="9"/>
  <c r="F298" i="9"/>
  <c r="G314" i="9"/>
  <c r="F314" i="9"/>
  <c r="G346" i="9"/>
  <c r="G317" i="9"/>
  <c r="F317" i="9"/>
  <c r="G322" i="9"/>
  <c r="F322" i="9"/>
  <c r="G330" i="9"/>
  <c r="F330" i="9"/>
  <c r="G338" i="9"/>
  <c r="F338" i="9"/>
  <c r="F274" i="9"/>
  <c r="G275" i="9"/>
  <c r="G291" i="9"/>
  <c r="F297" i="9"/>
  <c r="G307" i="9"/>
  <c r="G353" i="9"/>
  <c r="F353" i="9"/>
  <c r="G361" i="9"/>
  <c r="F361" i="9"/>
  <c r="G369" i="9"/>
  <c r="F369" i="9"/>
  <c r="G377" i="9"/>
  <c r="F377" i="9"/>
  <c r="G315" i="9"/>
  <c r="G290" i="9"/>
  <c r="F290" i="9"/>
  <c r="G306" i="9"/>
  <c r="F306" i="9"/>
  <c r="G318" i="9"/>
  <c r="F318" i="9"/>
  <c r="F346" i="9" s="1"/>
  <c r="G321" i="9"/>
  <c r="F321" i="9"/>
  <c r="G326" i="9"/>
  <c r="F326" i="9"/>
  <c r="G334" i="9"/>
  <c r="F334" i="9"/>
  <c r="G342" i="9"/>
  <c r="F342" i="9"/>
  <c r="F325" i="9"/>
  <c r="F329" i="9"/>
  <c r="F333" i="9"/>
  <c r="F337" i="9"/>
  <c r="F341" i="9"/>
  <c r="F345" i="9"/>
  <c r="F348" i="9"/>
  <c r="F352" i="9"/>
  <c r="F378" i="9" s="1"/>
  <c r="F356" i="9"/>
  <c r="F360" i="9"/>
  <c r="F364" i="9"/>
  <c r="F368" i="9"/>
  <c r="F372" i="9"/>
  <c r="F376" i="9"/>
  <c r="F18" i="4"/>
  <c r="G21" i="4"/>
  <c r="F22" i="4"/>
  <c r="F26" i="4"/>
  <c r="F177" i="4"/>
  <c r="F227" i="4"/>
  <c r="G228" i="4"/>
  <c r="G239" i="4"/>
  <c r="F239" i="4"/>
  <c r="G242" i="4"/>
  <c r="G251" i="4"/>
  <c r="F251" i="4"/>
  <c r="F285" i="4"/>
  <c r="G285" i="4"/>
  <c r="G286" i="4"/>
  <c r="G289" i="4"/>
  <c r="F289" i="4"/>
  <c r="G299" i="4"/>
  <c r="F299" i="4"/>
  <c r="F250" i="4"/>
  <c r="G250" i="4"/>
  <c r="F267" i="4"/>
  <c r="G267" i="4"/>
  <c r="G293" i="4"/>
  <c r="F293" i="4"/>
  <c r="G41" i="4"/>
  <c r="G44" i="4"/>
  <c r="G160" i="4"/>
  <c r="F161" i="4"/>
  <c r="G175" i="4"/>
  <c r="G207" i="4"/>
  <c r="F208" i="4"/>
  <c r="G225" i="4"/>
  <c r="G256" i="4"/>
  <c r="G305" i="4"/>
  <c r="F321" i="4"/>
  <c r="G321" i="4"/>
  <c r="G344" i="4"/>
  <c r="F344" i="4"/>
  <c r="G340" i="4"/>
  <c r="G347" i="4"/>
  <c r="G24" i="5"/>
  <c r="F110" i="5"/>
  <c r="F129" i="5"/>
  <c r="G130" i="5"/>
  <c r="F132" i="5"/>
  <c r="G151" i="5"/>
  <c r="G174" i="5"/>
  <c r="F180" i="5"/>
  <c r="G201" i="5"/>
  <c r="G228" i="5"/>
  <c r="F229" i="5"/>
  <c r="G272" i="5"/>
  <c r="G291" i="5"/>
  <c r="F366" i="5"/>
  <c r="F370" i="5"/>
  <c r="F374" i="5"/>
  <c r="F6" i="6"/>
  <c r="G83" i="6"/>
  <c r="F84" i="6"/>
  <c r="F235" i="6"/>
  <c r="G236" i="6"/>
  <c r="G242" i="6"/>
  <c r="F351" i="6"/>
  <c r="G366" i="6"/>
  <c r="G17" i="7"/>
  <c r="G48" i="7"/>
  <c r="G75" i="7"/>
  <c r="G114" i="7"/>
  <c r="G153" i="7"/>
  <c r="G160" i="7"/>
  <c r="F222" i="7"/>
  <c r="G223" i="7"/>
  <c r="F226" i="7"/>
  <c r="G227" i="7"/>
  <c r="F230" i="7"/>
  <c r="G231" i="7"/>
  <c r="F234" i="7"/>
  <c r="G235" i="7"/>
  <c r="F238" i="7"/>
  <c r="G239" i="7"/>
  <c r="F242" i="7"/>
  <c r="G243" i="7"/>
  <c r="F246" i="7"/>
  <c r="G247" i="7"/>
  <c r="F250" i="7"/>
  <c r="G251" i="7"/>
  <c r="G339" i="7"/>
  <c r="G354" i="7"/>
  <c r="F27" i="8"/>
  <c r="G57" i="8"/>
  <c r="G84" i="8"/>
  <c r="G103" i="8"/>
  <c r="G130" i="8"/>
  <c r="G363" i="4"/>
  <c r="F364" i="4"/>
  <c r="G8" i="5"/>
  <c r="F9" i="5"/>
  <c r="G55" i="5"/>
  <c r="F56" i="5"/>
  <c r="F60" i="5"/>
  <c r="F63" i="5"/>
  <c r="F67" i="5"/>
  <c r="F71" i="5"/>
  <c r="F75" i="5"/>
  <c r="F79" i="5"/>
  <c r="F83" i="5"/>
  <c r="F87" i="5"/>
  <c r="F91" i="5"/>
  <c r="F102" i="5"/>
  <c r="F118" i="5"/>
  <c r="G162" i="5"/>
  <c r="F163" i="5"/>
  <c r="F184" i="5"/>
  <c r="F187" i="5"/>
  <c r="G213" i="5"/>
  <c r="F214" i="5"/>
  <c r="F219" i="5"/>
  <c r="F221" i="5"/>
  <c r="F234" i="5"/>
  <c r="F237" i="5"/>
  <c r="F253" i="5"/>
  <c r="F265" i="5"/>
  <c r="F280" i="5"/>
  <c r="F313" i="5"/>
  <c r="G339" i="5"/>
  <c r="G342" i="5"/>
  <c r="F343" i="5"/>
  <c r="G13" i="6"/>
  <c r="F14" i="6"/>
  <c r="F56" i="6"/>
  <c r="G57" i="6"/>
  <c r="F76" i="6"/>
  <c r="F92" i="6"/>
  <c r="F227" i="6"/>
  <c r="G228" i="6"/>
  <c r="G25" i="7"/>
  <c r="G91" i="7"/>
  <c r="G98" i="7"/>
  <c r="G137" i="7"/>
  <c r="G176" i="7"/>
  <c r="F191" i="7"/>
  <c r="G192" i="7"/>
  <c r="F195" i="7"/>
  <c r="G196" i="7"/>
  <c r="F199" i="7"/>
  <c r="G200" i="7"/>
  <c r="F203" i="7"/>
  <c r="G204" i="7"/>
  <c r="F207" i="7"/>
  <c r="G208" i="7"/>
  <c r="F211" i="7"/>
  <c r="G212" i="7"/>
  <c r="F215" i="7"/>
  <c r="G216" i="7"/>
  <c r="F219" i="7"/>
  <c r="F318" i="7"/>
  <c r="G319" i="7"/>
  <c r="F322" i="7"/>
  <c r="G323" i="7"/>
  <c r="G370" i="7"/>
  <c r="F19" i="8"/>
  <c r="G41" i="8"/>
  <c r="G68" i="8"/>
  <c r="G119" i="8"/>
  <c r="G146" i="8"/>
  <c r="F351" i="8"/>
  <c r="G366" i="8"/>
  <c r="G30" i="4"/>
  <c r="G57" i="4"/>
  <c r="F238" i="4"/>
  <c r="G238" i="4"/>
  <c r="G322" i="4"/>
  <c r="F322" i="4"/>
  <c r="G14" i="4"/>
  <c r="G53" i="4"/>
  <c r="G61" i="4"/>
  <c r="G2" i="4"/>
  <c r="F19" i="4"/>
  <c r="G36" i="4"/>
  <c r="F153" i="4"/>
  <c r="F176" i="4"/>
  <c r="G183" i="4"/>
  <c r="F185" i="4"/>
  <c r="F199" i="4"/>
  <c r="G200" i="4"/>
  <c r="F200" i="4"/>
  <c r="G226" i="4"/>
  <c r="G233" i="4"/>
  <c r="F234" i="4"/>
  <c r="G316" i="4"/>
  <c r="F316" i="4"/>
  <c r="F351" i="4"/>
  <c r="G351" i="4"/>
  <c r="F5" i="5"/>
  <c r="G5" i="5"/>
  <c r="F274" i="4"/>
  <c r="G274" i="4"/>
  <c r="G309" i="4"/>
  <c r="F309" i="4"/>
  <c r="G14" i="5"/>
  <c r="F14" i="5"/>
  <c r="F3" i="4"/>
  <c r="G13" i="4"/>
  <c r="G29" i="4"/>
  <c r="G52" i="4"/>
  <c r="G167" i="4"/>
  <c r="F169" i="4"/>
  <c r="G190" i="4"/>
  <c r="F192" i="4"/>
  <c r="G214" i="4"/>
  <c r="F216" i="4"/>
  <c r="F229" i="4"/>
  <c r="G229" i="4"/>
  <c r="F367" i="4"/>
  <c r="G367" i="4"/>
  <c r="G40" i="5"/>
  <c r="G44" i="5"/>
  <c r="G144" i="5"/>
  <c r="G156" i="5"/>
  <c r="G159" i="5"/>
  <c r="G167" i="5"/>
  <c r="G179" i="5"/>
  <c r="G198" i="5"/>
  <c r="G206" i="5"/>
  <c r="G218" i="5"/>
  <c r="G296" i="5"/>
  <c r="F297" i="5"/>
  <c r="G308" i="5"/>
  <c r="G323" i="5"/>
  <c r="G326" i="5"/>
  <c r="F327" i="5"/>
  <c r="F335" i="5"/>
  <c r="G350" i="5"/>
  <c r="G354" i="5"/>
  <c r="G358" i="5"/>
  <c r="G362" i="5"/>
  <c r="G45" i="6"/>
  <c r="G61" i="6"/>
  <c r="G192" i="6"/>
  <c r="F192" i="6"/>
  <c r="G200" i="6"/>
  <c r="F200" i="6"/>
  <c r="F316" i="5"/>
  <c r="F336" i="5"/>
  <c r="F367" i="5"/>
  <c r="F375" i="5"/>
  <c r="G101" i="6"/>
  <c r="G105" i="6"/>
  <c r="F110" i="6"/>
  <c r="G113" i="6"/>
  <c r="F118" i="6"/>
  <c r="G121" i="6"/>
  <c r="G39" i="5"/>
  <c r="G155" i="5"/>
  <c r="G158" i="5"/>
  <c r="G178" i="5"/>
  <c r="G197" i="5"/>
  <c r="G217" i="5"/>
  <c r="F242" i="5"/>
  <c r="G245" i="5"/>
  <c r="F246" i="5"/>
  <c r="F261" i="5"/>
  <c r="F284" i="5"/>
  <c r="G295" i="5"/>
  <c r="G307" i="5"/>
  <c r="F320" i="5"/>
  <c r="F332" i="5"/>
  <c r="F371" i="5"/>
  <c r="F9" i="6"/>
  <c r="G10" i="6"/>
  <c r="F25" i="6"/>
  <c r="G26" i="6"/>
  <c r="F37" i="6"/>
  <c r="G44" i="6"/>
  <c r="F53" i="6"/>
  <c r="G60" i="6"/>
  <c r="F63" i="6"/>
  <c r="G64" i="6"/>
  <c r="F79" i="6"/>
  <c r="G80" i="6"/>
  <c r="G98" i="6"/>
  <c r="F99" i="6"/>
  <c r="F193" i="6"/>
  <c r="G193" i="6"/>
  <c r="F208" i="6"/>
  <c r="G209" i="6"/>
  <c r="F254" i="6"/>
  <c r="G255" i="6"/>
  <c r="F262" i="6"/>
  <c r="G263" i="6"/>
  <c r="F316" i="6"/>
  <c r="G317" i="6"/>
  <c r="F320" i="6"/>
  <c r="G321" i="6"/>
  <c r="F324" i="6"/>
  <c r="G325" i="6"/>
  <c r="F328" i="6"/>
  <c r="G329" i="6"/>
  <c r="F332" i="6"/>
  <c r="G333" i="6"/>
  <c r="F336" i="6"/>
  <c r="G337" i="6"/>
  <c r="F340" i="6"/>
  <c r="G341" i="6"/>
  <c r="F344" i="6"/>
  <c r="G345" i="6"/>
  <c r="G350" i="6"/>
  <c r="G354" i="6"/>
  <c r="G370" i="6"/>
  <c r="G36" i="7"/>
  <c r="G52" i="7"/>
  <c r="G63" i="7"/>
  <c r="G79" i="7"/>
  <c r="G102" i="7"/>
  <c r="G118" i="7"/>
  <c r="G141" i="7"/>
  <c r="G164" i="7"/>
  <c r="F180" i="7"/>
  <c r="G181" i="7"/>
  <c r="F184" i="7"/>
  <c r="G185" i="7"/>
  <c r="F266" i="7"/>
  <c r="G284" i="7"/>
  <c r="F287" i="7"/>
  <c r="G288" i="7"/>
  <c r="F291" i="7"/>
  <c r="G292" i="7"/>
  <c r="F295" i="7"/>
  <c r="G296" i="7"/>
  <c r="F299" i="7"/>
  <c r="G300" i="7"/>
  <c r="F303" i="7"/>
  <c r="G304" i="7"/>
  <c r="F307" i="7"/>
  <c r="G308" i="7"/>
  <c r="F311" i="7"/>
  <c r="G312" i="7"/>
  <c r="G327" i="7"/>
  <c r="G343" i="7"/>
  <c r="G350" i="7"/>
  <c r="G366" i="7"/>
  <c r="G45" i="8"/>
  <c r="G61" i="8"/>
  <c r="G72" i="8"/>
  <c r="G88" i="8"/>
  <c r="G99" i="8"/>
  <c r="G115" i="8"/>
  <c r="G126" i="8"/>
  <c r="G142" i="8"/>
  <c r="G253" i="8"/>
  <c r="F256" i="8"/>
  <c r="G257" i="8"/>
  <c r="F260" i="8"/>
  <c r="G261" i="8"/>
  <c r="F264" i="8"/>
  <c r="G265" i="8"/>
  <c r="F268" i="8"/>
  <c r="G269" i="8"/>
  <c r="F272" i="8"/>
  <c r="G273" i="8"/>
  <c r="F276" i="8"/>
  <c r="G277" i="8"/>
  <c r="F280" i="8"/>
  <c r="G281" i="8"/>
  <c r="G350" i="8"/>
  <c r="G354" i="8"/>
  <c r="G370" i="8"/>
  <c r="G201" i="6"/>
  <c r="F216" i="6"/>
  <c r="G217" i="6"/>
  <c r="F243" i="6"/>
  <c r="G244" i="6"/>
  <c r="G250" i="6"/>
  <c r="G362" i="6"/>
  <c r="F14" i="7"/>
  <c r="F18" i="7"/>
  <c r="F22" i="7"/>
  <c r="F26" i="7"/>
  <c r="F30" i="7"/>
  <c r="G44" i="7"/>
  <c r="G60" i="7"/>
  <c r="G71" i="7"/>
  <c r="G87" i="7"/>
  <c r="G110" i="7"/>
  <c r="G133" i="7"/>
  <c r="G149" i="7"/>
  <c r="G172" i="7"/>
  <c r="F253" i="7"/>
  <c r="G254" i="7"/>
  <c r="F257" i="7"/>
  <c r="F261" i="7"/>
  <c r="F268" i="7"/>
  <c r="G269" i="7"/>
  <c r="F272" i="7"/>
  <c r="G273" i="7"/>
  <c r="F276" i="7"/>
  <c r="G277" i="7"/>
  <c r="F280" i="7"/>
  <c r="G281" i="7"/>
  <c r="G335" i="7"/>
  <c r="G358" i="7"/>
  <c r="G374" i="7"/>
  <c r="G18" i="8"/>
  <c r="G22" i="8"/>
  <c r="G26" i="8"/>
  <c r="G30" i="8"/>
  <c r="G37" i="8"/>
  <c r="G53" i="8"/>
  <c r="G64" i="8"/>
  <c r="G80" i="8"/>
  <c r="G107" i="8"/>
  <c r="G123" i="8"/>
  <c r="G134" i="8"/>
  <c r="G150" i="8"/>
  <c r="F221" i="8"/>
  <c r="G222" i="8"/>
  <c r="F225" i="8"/>
  <c r="G226" i="8"/>
  <c r="F229" i="8"/>
  <c r="G230" i="8"/>
  <c r="F233" i="8"/>
  <c r="G234" i="8"/>
  <c r="F237" i="8"/>
  <c r="G238" i="8"/>
  <c r="F241" i="8"/>
  <c r="G242" i="8"/>
  <c r="F245" i="8"/>
  <c r="G246" i="8"/>
  <c r="F249" i="8"/>
  <c r="G250" i="8"/>
  <c r="G284" i="8"/>
  <c r="F287" i="8"/>
  <c r="G288" i="8"/>
  <c r="F291" i="8"/>
  <c r="G292" i="8"/>
  <c r="F295" i="8"/>
  <c r="G296" i="8"/>
  <c r="F299" i="8"/>
  <c r="G300" i="8"/>
  <c r="F303" i="8"/>
  <c r="G304" i="8"/>
  <c r="F307" i="8"/>
  <c r="G308" i="8"/>
  <c r="F311" i="8"/>
  <c r="G312" i="8"/>
  <c r="G362" i="8"/>
  <c r="F3" i="8"/>
  <c r="F7" i="8"/>
  <c r="G8" i="8"/>
  <c r="F15" i="8"/>
  <c r="G16" i="8"/>
  <c r="G20" i="8"/>
  <c r="F20" i="8"/>
  <c r="G24" i="8"/>
  <c r="F24" i="8"/>
  <c r="G28" i="8"/>
  <c r="F28" i="8"/>
  <c r="F31" i="8"/>
  <c r="G31" i="8"/>
  <c r="F38" i="8"/>
  <c r="G38" i="8"/>
  <c r="G44" i="8"/>
  <c r="F44" i="8"/>
  <c r="F54" i="8"/>
  <c r="G54" i="8"/>
  <c r="G60" i="8"/>
  <c r="F60" i="8"/>
  <c r="F65" i="8"/>
  <c r="G65" i="8"/>
  <c r="G71" i="8"/>
  <c r="F71" i="8"/>
  <c r="F81" i="8"/>
  <c r="G81" i="8"/>
  <c r="G87" i="8"/>
  <c r="F87" i="8"/>
  <c r="G98" i="8"/>
  <c r="F98" i="8"/>
  <c r="F108" i="8"/>
  <c r="G108" i="8"/>
  <c r="G114" i="8"/>
  <c r="F114" i="8"/>
  <c r="F124" i="8"/>
  <c r="G124" i="8"/>
  <c r="F135" i="8"/>
  <c r="G135" i="8"/>
  <c r="G141" i="8"/>
  <c r="F141" i="8"/>
  <c r="F151" i="8"/>
  <c r="G151" i="8"/>
  <c r="F158" i="8"/>
  <c r="G158" i="8"/>
  <c r="F166" i="8"/>
  <c r="G166" i="8"/>
  <c r="F174" i="8"/>
  <c r="G174" i="8"/>
  <c r="F182" i="8"/>
  <c r="G182" i="8"/>
  <c r="F34" i="8"/>
  <c r="G34" i="8"/>
  <c r="G40" i="8"/>
  <c r="F40" i="8"/>
  <c r="F50" i="8"/>
  <c r="G50" i="8"/>
  <c r="G56" i="8"/>
  <c r="F56" i="8"/>
  <c r="G67" i="8"/>
  <c r="F67" i="8"/>
  <c r="F77" i="8"/>
  <c r="G77" i="8"/>
  <c r="G83" i="8"/>
  <c r="F83" i="8"/>
  <c r="F93" i="8"/>
  <c r="G93" i="8"/>
  <c r="F104" i="8"/>
  <c r="G104" i="8"/>
  <c r="G110" i="8"/>
  <c r="F110" i="8"/>
  <c r="F120" i="8"/>
  <c r="G120" i="8"/>
  <c r="F131" i="8"/>
  <c r="G131" i="8"/>
  <c r="G137" i="8"/>
  <c r="F137" i="8"/>
  <c r="F147" i="8"/>
  <c r="G147" i="8"/>
  <c r="G153" i="8"/>
  <c r="F153" i="8"/>
  <c r="G160" i="8"/>
  <c r="F160" i="8"/>
  <c r="G168" i="8"/>
  <c r="F168" i="8"/>
  <c r="G176" i="8"/>
  <c r="F176" i="8"/>
  <c r="G184" i="8"/>
  <c r="F184" i="8"/>
  <c r="F11" i="8"/>
  <c r="G12" i="8"/>
  <c r="G17" i="8"/>
  <c r="F17" i="8"/>
  <c r="G21" i="8"/>
  <c r="F21" i="8"/>
  <c r="G25" i="8"/>
  <c r="F25" i="8"/>
  <c r="G29" i="8"/>
  <c r="F29" i="8"/>
  <c r="G36" i="8"/>
  <c r="F36" i="8"/>
  <c r="F46" i="8"/>
  <c r="G46" i="8"/>
  <c r="G52" i="8"/>
  <c r="F52" i="8"/>
  <c r="G63" i="8"/>
  <c r="F63" i="8"/>
  <c r="F73" i="8"/>
  <c r="G73" i="8"/>
  <c r="G79" i="8"/>
  <c r="F79" i="8"/>
  <c r="F89" i="8"/>
  <c r="G89" i="8"/>
  <c r="F100" i="8"/>
  <c r="G100" i="8"/>
  <c r="G106" i="8"/>
  <c r="F106" i="8"/>
  <c r="F116" i="8"/>
  <c r="G116" i="8"/>
  <c r="G122" i="8"/>
  <c r="F122" i="8"/>
  <c r="F127" i="8"/>
  <c r="G127" i="8"/>
  <c r="G133" i="8"/>
  <c r="F133" i="8"/>
  <c r="F143" i="8"/>
  <c r="G143" i="8"/>
  <c r="G149" i="8"/>
  <c r="F149" i="8"/>
  <c r="F162" i="8"/>
  <c r="G162" i="8"/>
  <c r="F170" i="8"/>
  <c r="G170" i="8"/>
  <c r="F178" i="8"/>
  <c r="G178" i="8"/>
  <c r="F186" i="8"/>
  <c r="G186" i="8"/>
  <c r="F42" i="8"/>
  <c r="G42" i="8"/>
  <c r="G48" i="8"/>
  <c r="F48" i="8"/>
  <c r="F58" i="8"/>
  <c r="G58" i="8"/>
  <c r="F69" i="8"/>
  <c r="G69" i="8"/>
  <c r="G75" i="8"/>
  <c r="F75" i="8"/>
  <c r="F85" i="8"/>
  <c r="G85" i="8"/>
  <c r="G91" i="8"/>
  <c r="F91" i="8"/>
  <c r="F96" i="8"/>
  <c r="G96" i="8"/>
  <c r="G102" i="8"/>
  <c r="F102" i="8"/>
  <c r="F112" i="8"/>
  <c r="G112" i="8"/>
  <c r="G118" i="8"/>
  <c r="F118" i="8"/>
  <c r="G129" i="8"/>
  <c r="F129" i="8"/>
  <c r="F139" i="8"/>
  <c r="G139" i="8"/>
  <c r="G145" i="8"/>
  <c r="F145" i="8"/>
  <c r="F155" i="8"/>
  <c r="G155" i="8"/>
  <c r="G164" i="8"/>
  <c r="F164" i="8"/>
  <c r="G172" i="8"/>
  <c r="F172" i="8"/>
  <c r="G180" i="8"/>
  <c r="F180" i="8"/>
  <c r="M2" i="8"/>
  <c r="F32" i="8"/>
  <c r="F35" i="8"/>
  <c r="F39" i="8"/>
  <c r="F43" i="8"/>
  <c r="F47" i="8"/>
  <c r="F51" i="8"/>
  <c r="F55" i="8"/>
  <c r="F59" i="8"/>
  <c r="F66" i="8"/>
  <c r="F70" i="8"/>
  <c r="F74" i="8"/>
  <c r="F78" i="8"/>
  <c r="F82" i="8"/>
  <c r="F86" i="8"/>
  <c r="F90" i="8"/>
  <c r="F97" i="8"/>
  <c r="F101" i="8"/>
  <c r="F105" i="8"/>
  <c r="F109" i="8"/>
  <c r="F113" i="8"/>
  <c r="F117" i="8"/>
  <c r="F121" i="8"/>
  <c r="F128" i="8"/>
  <c r="F132" i="8"/>
  <c r="F136" i="8"/>
  <c r="F140" i="8"/>
  <c r="F144" i="8"/>
  <c r="F148" i="8"/>
  <c r="F152" i="8"/>
  <c r="F156" i="8"/>
  <c r="F159" i="8"/>
  <c r="F163" i="8"/>
  <c r="F167" i="8"/>
  <c r="F171" i="8"/>
  <c r="F175" i="8"/>
  <c r="F179" i="8"/>
  <c r="F183" i="8"/>
  <c r="F187" i="8"/>
  <c r="F192" i="8"/>
  <c r="G193" i="8"/>
  <c r="F200" i="8"/>
  <c r="G201" i="8"/>
  <c r="F208" i="8"/>
  <c r="G209" i="8"/>
  <c r="F216" i="8"/>
  <c r="G217" i="8"/>
  <c r="F227" i="8"/>
  <c r="G228" i="8"/>
  <c r="F235" i="8"/>
  <c r="G236" i="8"/>
  <c r="F243" i="8"/>
  <c r="G244" i="8"/>
  <c r="F251" i="8"/>
  <c r="F254" i="8"/>
  <c r="G255" i="8"/>
  <c r="F262" i="8"/>
  <c r="G263" i="8"/>
  <c r="G285" i="8"/>
  <c r="F285" i="8"/>
  <c r="G289" i="8"/>
  <c r="F289" i="8"/>
  <c r="G293" i="8"/>
  <c r="F293" i="8"/>
  <c r="G297" i="8"/>
  <c r="F297" i="8"/>
  <c r="F267" i="8"/>
  <c r="G267" i="8"/>
  <c r="F271" i="8"/>
  <c r="G271" i="8"/>
  <c r="F275" i="8"/>
  <c r="G275" i="8"/>
  <c r="F279" i="8"/>
  <c r="G279" i="8"/>
  <c r="K2" i="8"/>
  <c r="F161" i="8"/>
  <c r="F165" i="8"/>
  <c r="F169" i="8"/>
  <c r="F173" i="8"/>
  <c r="F177" i="8"/>
  <c r="F181" i="8"/>
  <c r="F185" i="8"/>
  <c r="G189" i="8"/>
  <c r="F196" i="8"/>
  <c r="G197" i="8"/>
  <c r="F204" i="8"/>
  <c r="G205" i="8"/>
  <c r="F212" i="8"/>
  <c r="G213" i="8"/>
  <c r="F223" i="8"/>
  <c r="G224" i="8"/>
  <c r="F231" i="8"/>
  <c r="G232" i="8"/>
  <c r="F239" i="8"/>
  <c r="G240" i="8"/>
  <c r="F247" i="8"/>
  <c r="G248" i="8"/>
  <c r="F258" i="8"/>
  <c r="G259" i="8"/>
  <c r="F266" i="8"/>
  <c r="G270" i="8"/>
  <c r="F270" i="8"/>
  <c r="G274" i="8"/>
  <c r="F274" i="8"/>
  <c r="G278" i="8"/>
  <c r="F278" i="8"/>
  <c r="G282" i="8"/>
  <c r="F282" i="8"/>
  <c r="F286" i="8"/>
  <c r="G286" i="8"/>
  <c r="F290" i="8"/>
  <c r="G290" i="8"/>
  <c r="F294" i="8"/>
  <c r="G294" i="8"/>
  <c r="F298" i="8"/>
  <c r="G298" i="8"/>
  <c r="F301" i="8"/>
  <c r="G302" i="8"/>
  <c r="F309" i="8"/>
  <c r="G310" i="8"/>
  <c r="F320" i="8"/>
  <c r="G321" i="8"/>
  <c r="F328" i="8"/>
  <c r="G329" i="8"/>
  <c r="F336" i="8"/>
  <c r="G337" i="8"/>
  <c r="F344" i="8"/>
  <c r="G349" i="8"/>
  <c r="F349" i="8"/>
  <c r="G353" i="8"/>
  <c r="F353" i="8"/>
  <c r="F363" i="8"/>
  <c r="G363" i="8"/>
  <c r="G369" i="8"/>
  <c r="F369" i="8"/>
  <c r="F359" i="8"/>
  <c r="G359" i="8"/>
  <c r="G365" i="8"/>
  <c r="F365" i="8"/>
  <c r="F375" i="8"/>
  <c r="G375" i="8"/>
  <c r="F305" i="8"/>
  <c r="G306" i="8"/>
  <c r="F313" i="8"/>
  <c r="G314" i="8"/>
  <c r="F316" i="8"/>
  <c r="G317" i="8"/>
  <c r="F324" i="8"/>
  <c r="G325" i="8"/>
  <c r="F332" i="8"/>
  <c r="G333" i="8"/>
  <c r="F340" i="8"/>
  <c r="G341" i="8"/>
  <c r="G348" i="8"/>
  <c r="F348" i="8"/>
  <c r="G352" i="8"/>
  <c r="F352" i="8"/>
  <c r="F355" i="8"/>
  <c r="G355" i="8"/>
  <c r="G361" i="8"/>
  <c r="F361" i="8"/>
  <c r="F371" i="8"/>
  <c r="G371" i="8"/>
  <c r="G377" i="8"/>
  <c r="F377" i="8"/>
  <c r="G345" i="8"/>
  <c r="F345" i="8"/>
  <c r="G357" i="8"/>
  <c r="F357" i="8"/>
  <c r="F367" i="8"/>
  <c r="G367" i="8"/>
  <c r="G373" i="8"/>
  <c r="F373" i="8"/>
  <c r="F356" i="8"/>
  <c r="F360" i="8"/>
  <c r="F364" i="8"/>
  <c r="F368" i="8"/>
  <c r="F372" i="8"/>
  <c r="F376" i="8"/>
  <c r="F16" i="7"/>
  <c r="G16" i="7"/>
  <c r="F20" i="7"/>
  <c r="G20" i="7"/>
  <c r="F24" i="7"/>
  <c r="G24" i="7"/>
  <c r="F28" i="7"/>
  <c r="G28" i="7"/>
  <c r="F32" i="7"/>
  <c r="G32" i="7"/>
  <c r="F39" i="7"/>
  <c r="G39" i="7"/>
  <c r="G49" i="7"/>
  <c r="F49" i="7"/>
  <c r="F55" i="7"/>
  <c r="G55" i="7"/>
  <c r="F66" i="7"/>
  <c r="G66" i="7"/>
  <c r="G76" i="7"/>
  <c r="F76" i="7"/>
  <c r="F82" i="7"/>
  <c r="G82" i="7"/>
  <c r="G92" i="7"/>
  <c r="F92" i="7"/>
  <c r="G99" i="7"/>
  <c r="F99" i="7"/>
  <c r="F105" i="7"/>
  <c r="G105" i="7"/>
  <c r="G115" i="7"/>
  <c r="F115" i="7"/>
  <c r="F121" i="7"/>
  <c r="G121" i="7"/>
  <c r="F128" i="7"/>
  <c r="G128" i="7"/>
  <c r="G138" i="7"/>
  <c r="F138" i="7"/>
  <c r="F144" i="7"/>
  <c r="G144" i="7"/>
  <c r="G154" i="7"/>
  <c r="F154" i="7"/>
  <c r="G161" i="7"/>
  <c r="F161" i="7"/>
  <c r="F167" i="7"/>
  <c r="G167" i="7"/>
  <c r="G177" i="7"/>
  <c r="F177" i="7"/>
  <c r="G3" i="7"/>
  <c r="F6" i="7"/>
  <c r="G7" i="7"/>
  <c r="G11" i="7"/>
  <c r="F11" i="7"/>
  <c r="F35" i="7"/>
  <c r="G35" i="7"/>
  <c r="G45" i="7"/>
  <c r="F45" i="7"/>
  <c r="F51" i="7"/>
  <c r="G51" i="7"/>
  <c r="G61" i="7"/>
  <c r="F61" i="7"/>
  <c r="G72" i="7"/>
  <c r="F72" i="7"/>
  <c r="F78" i="7"/>
  <c r="G78" i="7"/>
  <c r="G88" i="7"/>
  <c r="F88" i="7"/>
  <c r="G95" i="7"/>
  <c r="F95" i="7"/>
  <c r="F101" i="7"/>
  <c r="G101" i="7"/>
  <c r="G111" i="7"/>
  <c r="F111" i="7"/>
  <c r="F117" i="7"/>
  <c r="G117" i="7"/>
  <c r="G134" i="7"/>
  <c r="F134" i="7"/>
  <c r="F140" i="7"/>
  <c r="G140" i="7"/>
  <c r="G150" i="7"/>
  <c r="F150" i="7"/>
  <c r="F156" i="7"/>
  <c r="G156" i="7"/>
  <c r="F163" i="7"/>
  <c r="G163" i="7"/>
  <c r="G173" i="7"/>
  <c r="F173" i="7"/>
  <c r="K2" i="7"/>
  <c r="F4" i="7"/>
  <c r="G5" i="7"/>
  <c r="F10" i="7"/>
  <c r="G15" i="7"/>
  <c r="F15" i="7"/>
  <c r="G19" i="7"/>
  <c r="F19" i="7"/>
  <c r="G23" i="7"/>
  <c r="F23" i="7"/>
  <c r="G27" i="7"/>
  <c r="F27" i="7"/>
  <c r="G31" i="7"/>
  <c r="F31" i="7"/>
  <c r="G41" i="7"/>
  <c r="F41" i="7"/>
  <c r="F47" i="7"/>
  <c r="G47" i="7"/>
  <c r="G57" i="7"/>
  <c r="F57" i="7"/>
  <c r="G68" i="7"/>
  <c r="F68" i="7"/>
  <c r="F74" i="7"/>
  <c r="G74" i="7"/>
  <c r="G84" i="7"/>
  <c r="F84" i="7"/>
  <c r="F90" i="7"/>
  <c r="G90" i="7"/>
  <c r="F97" i="7"/>
  <c r="G97" i="7"/>
  <c r="G107" i="7"/>
  <c r="F107" i="7"/>
  <c r="F113" i="7"/>
  <c r="G113" i="7"/>
  <c r="G123" i="7"/>
  <c r="F123" i="7"/>
  <c r="G130" i="7"/>
  <c r="F130" i="7"/>
  <c r="F136" i="7"/>
  <c r="G136" i="7"/>
  <c r="G146" i="7"/>
  <c r="F146" i="7"/>
  <c r="F152" i="7"/>
  <c r="G152" i="7"/>
  <c r="F159" i="7"/>
  <c r="G159" i="7"/>
  <c r="G169" i="7"/>
  <c r="F169" i="7"/>
  <c r="F175" i="7"/>
  <c r="G175" i="7"/>
  <c r="J2" i="7"/>
  <c r="E2" i="7"/>
  <c r="F8" i="7"/>
  <c r="G8" i="7"/>
  <c r="G34" i="7"/>
  <c r="F34" i="7"/>
  <c r="G37" i="7"/>
  <c r="F37" i="7"/>
  <c r="F43" i="7"/>
  <c r="G43" i="7"/>
  <c r="G53" i="7"/>
  <c r="F53" i="7"/>
  <c r="F59" i="7"/>
  <c r="G59" i="7"/>
  <c r="F70" i="7"/>
  <c r="G70" i="7"/>
  <c r="G80" i="7"/>
  <c r="F80" i="7"/>
  <c r="F86" i="7"/>
  <c r="G86" i="7"/>
  <c r="G103" i="7"/>
  <c r="F103" i="7"/>
  <c r="F109" i="7"/>
  <c r="G109" i="7"/>
  <c r="G119" i="7"/>
  <c r="F119" i="7"/>
  <c r="G126" i="7"/>
  <c r="F126" i="7"/>
  <c r="F132" i="7"/>
  <c r="G132" i="7"/>
  <c r="G142" i="7"/>
  <c r="F142" i="7"/>
  <c r="F148" i="7"/>
  <c r="G148" i="7"/>
  <c r="G165" i="7"/>
  <c r="F165" i="7"/>
  <c r="F171" i="7"/>
  <c r="G171" i="7"/>
  <c r="N2" i="7"/>
  <c r="E64" i="7"/>
  <c r="F182" i="7"/>
  <c r="G183" i="7"/>
  <c r="F193" i="7"/>
  <c r="G194" i="7"/>
  <c r="F201" i="7"/>
  <c r="G202" i="7"/>
  <c r="F209" i="7"/>
  <c r="G210" i="7"/>
  <c r="F217" i="7"/>
  <c r="G218" i="7"/>
  <c r="G221" i="7"/>
  <c r="F228" i="7"/>
  <c r="G229" i="7"/>
  <c r="F236" i="7"/>
  <c r="G237" i="7"/>
  <c r="F244" i="7"/>
  <c r="G245" i="7"/>
  <c r="F255" i="7"/>
  <c r="G256" i="7"/>
  <c r="F259" i="7"/>
  <c r="G259" i="7"/>
  <c r="F263" i="7"/>
  <c r="G263" i="7"/>
  <c r="G270" i="7"/>
  <c r="F270" i="7"/>
  <c r="F38" i="7"/>
  <c r="F42" i="7"/>
  <c r="F46" i="7"/>
  <c r="F50" i="7"/>
  <c r="F54" i="7"/>
  <c r="F58" i="7"/>
  <c r="F65" i="7"/>
  <c r="F69" i="7"/>
  <c r="F73" i="7"/>
  <c r="F77" i="7"/>
  <c r="F81" i="7"/>
  <c r="F85" i="7"/>
  <c r="F89" i="7"/>
  <c r="F93" i="7"/>
  <c r="F96" i="7"/>
  <c r="F100" i="7"/>
  <c r="F104" i="7"/>
  <c r="F108" i="7"/>
  <c r="F112" i="7"/>
  <c r="F116" i="7"/>
  <c r="F120" i="7"/>
  <c r="F124" i="7"/>
  <c r="F127" i="7"/>
  <c r="F131" i="7"/>
  <c r="F135" i="7"/>
  <c r="F139" i="7"/>
  <c r="F143" i="7"/>
  <c r="F147" i="7"/>
  <c r="F151" i="7"/>
  <c r="F155" i="7"/>
  <c r="F158" i="7"/>
  <c r="F162" i="7"/>
  <c r="F166" i="7"/>
  <c r="F170" i="7"/>
  <c r="F174" i="7"/>
  <c r="F178" i="7"/>
  <c r="G179" i="7"/>
  <c r="F186" i="7"/>
  <c r="G187" i="7"/>
  <c r="F189" i="7"/>
  <c r="G190" i="7"/>
  <c r="F197" i="7"/>
  <c r="G198" i="7"/>
  <c r="F205" i="7"/>
  <c r="G206" i="7"/>
  <c r="F213" i="7"/>
  <c r="G214" i="7"/>
  <c r="F224" i="7"/>
  <c r="G225" i="7"/>
  <c r="F232" i="7"/>
  <c r="G233" i="7"/>
  <c r="F240" i="7"/>
  <c r="G241" i="7"/>
  <c r="F248" i="7"/>
  <c r="G249" i="7"/>
  <c r="G258" i="7"/>
  <c r="F258" i="7"/>
  <c r="G262" i="7"/>
  <c r="F262" i="7"/>
  <c r="F264" i="7"/>
  <c r="G265" i="7"/>
  <c r="G267" i="7"/>
  <c r="F274" i="7"/>
  <c r="G275" i="7"/>
  <c r="F282" i="7"/>
  <c r="F285" i="7"/>
  <c r="G286" i="7"/>
  <c r="F293" i="7"/>
  <c r="G294" i="7"/>
  <c r="F301" i="7"/>
  <c r="G302" i="7"/>
  <c r="F309" i="7"/>
  <c r="G310" i="7"/>
  <c r="F320" i="7"/>
  <c r="G321" i="7"/>
  <c r="F340" i="7"/>
  <c r="G340" i="7"/>
  <c r="F347" i="7"/>
  <c r="G347" i="7"/>
  <c r="G353" i="7"/>
  <c r="F353" i="7"/>
  <c r="F363" i="7"/>
  <c r="G363" i="7"/>
  <c r="G369" i="7"/>
  <c r="F369" i="7"/>
  <c r="G325" i="7"/>
  <c r="F325" i="7"/>
  <c r="G329" i="7"/>
  <c r="F329" i="7"/>
  <c r="F336" i="7"/>
  <c r="G336" i="7"/>
  <c r="G342" i="7"/>
  <c r="F342" i="7"/>
  <c r="G349" i="7"/>
  <c r="F349" i="7"/>
  <c r="F359" i="7"/>
  <c r="G359" i="7"/>
  <c r="G365" i="7"/>
  <c r="F365" i="7"/>
  <c r="F375" i="7"/>
  <c r="G375" i="7"/>
  <c r="G271" i="7"/>
  <c r="F278" i="7"/>
  <c r="G279" i="7"/>
  <c r="F289" i="7"/>
  <c r="G290" i="7"/>
  <c r="F297" i="7"/>
  <c r="G298" i="7"/>
  <c r="F305" i="7"/>
  <c r="G306" i="7"/>
  <c r="F313" i="7"/>
  <c r="G314" i="7"/>
  <c r="F316" i="7"/>
  <c r="G317" i="7"/>
  <c r="F324" i="7"/>
  <c r="F328" i="7"/>
  <c r="F332" i="7"/>
  <c r="G338" i="7"/>
  <c r="F338" i="7"/>
  <c r="F355" i="7"/>
  <c r="G355" i="7"/>
  <c r="G361" i="7"/>
  <c r="F361" i="7"/>
  <c r="F371" i="7"/>
  <c r="G371" i="7"/>
  <c r="G377" i="7"/>
  <c r="F377" i="7"/>
  <c r="G326" i="7"/>
  <c r="F326" i="7"/>
  <c r="G330" i="7"/>
  <c r="F330" i="7"/>
  <c r="G334" i="7"/>
  <c r="F334" i="7"/>
  <c r="F344" i="7"/>
  <c r="G344" i="7"/>
  <c r="F351" i="7"/>
  <c r="G351" i="7"/>
  <c r="G357" i="7"/>
  <c r="F357" i="7"/>
  <c r="F367" i="7"/>
  <c r="G367" i="7"/>
  <c r="G373" i="7"/>
  <c r="F373" i="7"/>
  <c r="F333" i="7"/>
  <c r="F337" i="7"/>
  <c r="F341" i="7"/>
  <c r="F345" i="7"/>
  <c r="F348" i="7"/>
  <c r="F352" i="7"/>
  <c r="F356" i="7"/>
  <c r="F360" i="7"/>
  <c r="F364" i="7"/>
  <c r="F368" i="7"/>
  <c r="F372" i="7"/>
  <c r="F376" i="7"/>
  <c r="G11" i="6"/>
  <c r="F11" i="6"/>
  <c r="G27" i="6"/>
  <c r="F27" i="6"/>
  <c r="F35" i="6"/>
  <c r="G35" i="6"/>
  <c r="F51" i="6"/>
  <c r="G51" i="6"/>
  <c r="G65" i="6"/>
  <c r="F65" i="6"/>
  <c r="G81" i="6"/>
  <c r="F81" i="6"/>
  <c r="G19" i="6"/>
  <c r="F19" i="6"/>
  <c r="G42" i="6"/>
  <c r="F42" i="6"/>
  <c r="G58" i="6"/>
  <c r="F58" i="6"/>
  <c r="G73" i="6"/>
  <c r="F73" i="6"/>
  <c r="G89" i="6"/>
  <c r="F89" i="6"/>
  <c r="F104" i="6"/>
  <c r="G104" i="6"/>
  <c r="F12" i="6"/>
  <c r="G12" i="6"/>
  <c r="F28" i="6"/>
  <c r="G28" i="6"/>
  <c r="G34" i="6"/>
  <c r="F34" i="6"/>
  <c r="G50" i="6"/>
  <c r="F50" i="6"/>
  <c r="F66" i="6"/>
  <c r="G66" i="6"/>
  <c r="F82" i="6"/>
  <c r="G82" i="6"/>
  <c r="F4" i="6"/>
  <c r="F20" i="6"/>
  <c r="G20" i="6"/>
  <c r="F43" i="6"/>
  <c r="G43" i="6"/>
  <c r="F59" i="6"/>
  <c r="G59" i="6"/>
  <c r="F74" i="6"/>
  <c r="G74" i="6"/>
  <c r="F90" i="6"/>
  <c r="G90" i="6"/>
  <c r="F97" i="6"/>
  <c r="G97" i="6"/>
  <c r="F2" i="6"/>
  <c r="K2" i="6"/>
  <c r="F3" i="6"/>
  <c r="F5" i="6"/>
  <c r="F15" i="6"/>
  <c r="G16" i="6"/>
  <c r="F18" i="6"/>
  <c r="F21" i="6"/>
  <c r="F31" i="6"/>
  <c r="G32" i="6"/>
  <c r="F36" i="6"/>
  <c r="F46" i="6"/>
  <c r="G47" i="6"/>
  <c r="F49" i="6"/>
  <c r="F52" i="6"/>
  <c r="F69" i="6"/>
  <c r="G70" i="6"/>
  <c r="F72" i="6"/>
  <c r="F75" i="6"/>
  <c r="F85" i="6"/>
  <c r="G86" i="6"/>
  <c r="F88" i="6"/>
  <c r="F91" i="6"/>
  <c r="F95" i="6"/>
  <c r="E96" i="6"/>
  <c r="G111" i="6"/>
  <c r="F111" i="6"/>
  <c r="F114" i="6"/>
  <c r="G117" i="6"/>
  <c r="F120" i="6"/>
  <c r="G120" i="6"/>
  <c r="F127" i="6"/>
  <c r="G127" i="6"/>
  <c r="G129" i="6"/>
  <c r="F129" i="6"/>
  <c r="G136" i="6"/>
  <c r="F136" i="6"/>
  <c r="F143" i="6"/>
  <c r="G143" i="6"/>
  <c r="G145" i="6"/>
  <c r="F145" i="6"/>
  <c r="G152" i="6"/>
  <c r="F152" i="6"/>
  <c r="F162" i="6"/>
  <c r="G162" i="6"/>
  <c r="G164" i="6"/>
  <c r="F164" i="6"/>
  <c r="G171" i="6"/>
  <c r="F171" i="6"/>
  <c r="F178" i="6"/>
  <c r="G178" i="6"/>
  <c r="G180" i="6"/>
  <c r="F180" i="6"/>
  <c r="G107" i="6"/>
  <c r="F107" i="6"/>
  <c r="F116" i="6"/>
  <c r="G116" i="6"/>
  <c r="G123" i="6"/>
  <c r="F123" i="6"/>
  <c r="F131" i="6"/>
  <c r="G131" i="6"/>
  <c r="G133" i="6"/>
  <c r="F133" i="6"/>
  <c r="G140" i="6"/>
  <c r="F140" i="6"/>
  <c r="F147" i="6"/>
  <c r="G147" i="6"/>
  <c r="G149" i="6"/>
  <c r="F149" i="6"/>
  <c r="G156" i="6"/>
  <c r="F156" i="6"/>
  <c r="G159" i="6"/>
  <c r="F159" i="6"/>
  <c r="F166" i="6"/>
  <c r="G166" i="6"/>
  <c r="G168" i="6"/>
  <c r="F168" i="6"/>
  <c r="G175" i="6"/>
  <c r="F175" i="6"/>
  <c r="F182" i="6"/>
  <c r="G182" i="6"/>
  <c r="F7" i="6"/>
  <c r="G8" i="6"/>
  <c r="F23" i="6"/>
  <c r="G24" i="6"/>
  <c r="F38" i="6"/>
  <c r="G39" i="6"/>
  <c r="F54" i="6"/>
  <c r="G55" i="6"/>
  <c r="F77" i="6"/>
  <c r="G78" i="6"/>
  <c r="F93" i="6"/>
  <c r="F100" i="6"/>
  <c r="F106" i="6"/>
  <c r="G109" i="6"/>
  <c r="F112" i="6"/>
  <c r="G112" i="6"/>
  <c r="G119" i="6"/>
  <c r="F119" i="6"/>
  <c r="F122" i="6"/>
  <c r="G126" i="6"/>
  <c r="F126" i="6"/>
  <c r="G128" i="6"/>
  <c r="F128" i="6"/>
  <c r="F135" i="6"/>
  <c r="G135" i="6"/>
  <c r="G137" i="6"/>
  <c r="F137" i="6"/>
  <c r="G144" i="6"/>
  <c r="F144" i="6"/>
  <c r="F151" i="6"/>
  <c r="G151" i="6"/>
  <c r="G153" i="6"/>
  <c r="F153" i="6"/>
  <c r="G163" i="6"/>
  <c r="F163" i="6"/>
  <c r="F170" i="6"/>
  <c r="G170" i="6"/>
  <c r="G172" i="6"/>
  <c r="F172" i="6"/>
  <c r="G179" i="6"/>
  <c r="F179" i="6"/>
  <c r="F108" i="6"/>
  <c r="G108" i="6"/>
  <c r="G115" i="6"/>
  <c r="F115" i="6"/>
  <c r="F124" i="6"/>
  <c r="G124" i="6"/>
  <c r="G132" i="6"/>
  <c r="F132" i="6"/>
  <c r="F139" i="6"/>
  <c r="G139" i="6"/>
  <c r="G141" i="6"/>
  <c r="F141" i="6"/>
  <c r="G148" i="6"/>
  <c r="F148" i="6"/>
  <c r="F155" i="6"/>
  <c r="G155" i="6"/>
  <c r="F158" i="6"/>
  <c r="G158" i="6"/>
  <c r="G160" i="6"/>
  <c r="F160" i="6"/>
  <c r="G167" i="6"/>
  <c r="F167" i="6"/>
  <c r="F174" i="6"/>
  <c r="G174" i="6"/>
  <c r="G176" i="6"/>
  <c r="F176" i="6"/>
  <c r="G183" i="6"/>
  <c r="F183" i="6"/>
  <c r="G184" i="6"/>
  <c r="F194" i="6"/>
  <c r="G195" i="6"/>
  <c r="F202" i="6"/>
  <c r="G203" i="6"/>
  <c r="F210" i="6"/>
  <c r="G211" i="6"/>
  <c r="F218" i="6"/>
  <c r="G219" i="6"/>
  <c r="F221" i="6"/>
  <c r="G222" i="6"/>
  <c r="F229" i="6"/>
  <c r="G230" i="6"/>
  <c r="F237" i="6"/>
  <c r="G238" i="6"/>
  <c r="F245" i="6"/>
  <c r="G246" i="6"/>
  <c r="F256" i="6"/>
  <c r="G257" i="6"/>
  <c r="F264" i="6"/>
  <c r="G265" i="6"/>
  <c r="F269" i="6"/>
  <c r="G269" i="6"/>
  <c r="F273" i="6"/>
  <c r="G273" i="6"/>
  <c r="F277" i="6"/>
  <c r="G277" i="6"/>
  <c r="G268" i="6"/>
  <c r="F268" i="6"/>
  <c r="G272" i="6"/>
  <c r="F272" i="6"/>
  <c r="G276" i="6"/>
  <c r="F276" i="6"/>
  <c r="G280" i="6"/>
  <c r="F280" i="6"/>
  <c r="F130" i="6"/>
  <c r="F134" i="6"/>
  <c r="F138" i="6"/>
  <c r="F142" i="6"/>
  <c r="F146" i="6"/>
  <c r="F150" i="6"/>
  <c r="F154" i="6"/>
  <c r="F161" i="6"/>
  <c r="F165" i="6"/>
  <c r="F169" i="6"/>
  <c r="F173" i="6"/>
  <c r="F177" i="6"/>
  <c r="F181" i="6"/>
  <c r="F187" i="6"/>
  <c r="F190" i="6"/>
  <c r="G191" i="6"/>
  <c r="F198" i="6"/>
  <c r="G199" i="6"/>
  <c r="F206" i="6"/>
  <c r="G207" i="6"/>
  <c r="F214" i="6"/>
  <c r="G215" i="6"/>
  <c r="F225" i="6"/>
  <c r="G226" i="6"/>
  <c r="F233" i="6"/>
  <c r="G234" i="6"/>
  <c r="F241" i="6"/>
  <c r="F249" i="6"/>
  <c r="F185" i="6"/>
  <c r="G186" i="6"/>
  <c r="G189" i="6"/>
  <c r="F196" i="6"/>
  <c r="G197" i="6"/>
  <c r="F204" i="6"/>
  <c r="G205" i="6"/>
  <c r="F212" i="6"/>
  <c r="G213" i="6"/>
  <c r="F223" i="6"/>
  <c r="G224" i="6"/>
  <c r="F231" i="6"/>
  <c r="G232" i="6"/>
  <c r="F239" i="6"/>
  <c r="G240" i="6"/>
  <c r="F247" i="6"/>
  <c r="G248" i="6"/>
  <c r="F258" i="6"/>
  <c r="G259" i="6"/>
  <c r="G266" i="6"/>
  <c r="G281" i="6"/>
  <c r="G284" i="6"/>
  <c r="F291" i="6"/>
  <c r="G292" i="6"/>
  <c r="F299" i="6"/>
  <c r="G300" i="6"/>
  <c r="F307" i="6"/>
  <c r="G308" i="6"/>
  <c r="F318" i="6"/>
  <c r="G319" i="6"/>
  <c r="F326" i="6"/>
  <c r="G327" i="6"/>
  <c r="F334" i="6"/>
  <c r="G335" i="6"/>
  <c r="F342" i="6"/>
  <c r="G343" i="6"/>
  <c r="G349" i="6"/>
  <c r="F349" i="6"/>
  <c r="G353" i="6"/>
  <c r="F353" i="6"/>
  <c r="F363" i="6"/>
  <c r="G363" i="6"/>
  <c r="G369" i="6"/>
  <c r="F369" i="6"/>
  <c r="F359" i="6"/>
  <c r="G359" i="6"/>
  <c r="G365" i="6"/>
  <c r="F365" i="6"/>
  <c r="F375" i="6"/>
  <c r="G375" i="6"/>
  <c r="F287" i="6"/>
  <c r="G288" i="6"/>
  <c r="F295" i="6"/>
  <c r="G296" i="6"/>
  <c r="F303" i="6"/>
  <c r="G304" i="6"/>
  <c r="F311" i="6"/>
  <c r="G312" i="6"/>
  <c r="F322" i="6"/>
  <c r="G323" i="6"/>
  <c r="F330" i="6"/>
  <c r="G331" i="6"/>
  <c r="F338" i="6"/>
  <c r="G339" i="6"/>
  <c r="G348" i="6"/>
  <c r="F348" i="6"/>
  <c r="F355" i="6"/>
  <c r="G355" i="6"/>
  <c r="G361" i="6"/>
  <c r="F361" i="6"/>
  <c r="F371" i="6"/>
  <c r="G371" i="6"/>
  <c r="G377" i="6"/>
  <c r="F377" i="6"/>
  <c r="G357" i="6"/>
  <c r="F357" i="6"/>
  <c r="F367" i="6"/>
  <c r="G367" i="6"/>
  <c r="G373" i="6"/>
  <c r="F373" i="6"/>
  <c r="F352" i="6"/>
  <c r="F356" i="6"/>
  <c r="F360" i="6"/>
  <c r="F364" i="6"/>
  <c r="F368" i="6"/>
  <c r="F372" i="6"/>
  <c r="F376" i="6"/>
  <c r="G15" i="5"/>
  <c r="F15" i="5"/>
  <c r="G7" i="5"/>
  <c r="F7" i="5"/>
  <c r="G12" i="5"/>
  <c r="G20" i="5"/>
  <c r="F22" i="5"/>
  <c r="G22" i="5"/>
  <c r="G31" i="5"/>
  <c r="F31" i="5"/>
  <c r="G35" i="5"/>
  <c r="F37" i="5"/>
  <c r="G37" i="5"/>
  <c r="G46" i="5"/>
  <c r="F46" i="5"/>
  <c r="G51" i="5"/>
  <c r="F53" i="5"/>
  <c r="G53" i="5"/>
  <c r="G96" i="5"/>
  <c r="F96" i="5"/>
  <c r="G100" i="5"/>
  <c r="F100" i="5"/>
  <c r="G104" i="5"/>
  <c r="F104" i="5"/>
  <c r="G108" i="5"/>
  <c r="F108" i="5"/>
  <c r="G112" i="5"/>
  <c r="F112" i="5"/>
  <c r="G116" i="5"/>
  <c r="F116" i="5"/>
  <c r="G120" i="5"/>
  <c r="F120" i="5"/>
  <c r="G124" i="5"/>
  <c r="F124" i="5"/>
  <c r="F138" i="5"/>
  <c r="G138" i="5"/>
  <c r="G185" i="5"/>
  <c r="F185" i="5"/>
  <c r="G192" i="5"/>
  <c r="F192" i="5"/>
  <c r="G196" i="5"/>
  <c r="F196" i="5"/>
  <c r="G19" i="5"/>
  <c r="F19" i="5"/>
  <c r="F26" i="5"/>
  <c r="G26" i="5"/>
  <c r="G34" i="5"/>
  <c r="F34" i="5"/>
  <c r="F41" i="5"/>
  <c r="G41" i="5"/>
  <c r="G50" i="5"/>
  <c r="F50" i="5"/>
  <c r="G59" i="5"/>
  <c r="F59" i="5"/>
  <c r="G66" i="5"/>
  <c r="F66" i="5"/>
  <c r="G70" i="5"/>
  <c r="F70" i="5"/>
  <c r="G74" i="5"/>
  <c r="F74" i="5"/>
  <c r="G78" i="5"/>
  <c r="F78" i="5"/>
  <c r="G82" i="5"/>
  <c r="F82" i="5"/>
  <c r="G86" i="5"/>
  <c r="F86" i="5"/>
  <c r="G90" i="5"/>
  <c r="F90" i="5"/>
  <c r="G127" i="5"/>
  <c r="F127" i="5"/>
  <c r="F142" i="5"/>
  <c r="G142" i="5"/>
  <c r="G3" i="5"/>
  <c r="F3" i="5"/>
  <c r="G11" i="5"/>
  <c r="F11" i="5"/>
  <c r="K2" i="5"/>
  <c r="F10" i="5"/>
  <c r="G23" i="5"/>
  <c r="F23" i="5"/>
  <c r="G28" i="5"/>
  <c r="F30" i="5"/>
  <c r="G30" i="5"/>
  <c r="G38" i="5"/>
  <c r="F38" i="5"/>
  <c r="G43" i="5"/>
  <c r="F45" i="5"/>
  <c r="G45" i="5"/>
  <c r="G54" i="5"/>
  <c r="F54" i="5"/>
  <c r="G97" i="5"/>
  <c r="F97" i="5"/>
  <c r="G101" i="5"/>
  <c r="F101" i="5"/>
  <c r="G105" i="5"/>
  <c r="F105" i="5"/>
  <c r="G109" i="5"/>
  <c r="F109" i="5"/>
  <c r="G113" i="5"/>
  <c r="F113" i="5"/>
  <c r="G117" i="5"/>
  <c r="F117" i="5"/>
  <c r="G121" i="5"/>
  <c r="F121" i="5"/>
  <c r="G137" i="5"/>
  <c r="F137" i="5"/>
  <c r="G146" i="5"/>
  <c r="F146" i="5"/>
  <c r="G150" i="5"/>
  <c r="F150" i="5"/>
  <c r="G169" i="5"/>
  <c r="F169" i="5"/>
  <c r="G173" i="5"/>
  <c r="F173" i="5"/>
  <c r="G208" i="5"/>
  <c r="F208" i="5"/>
  <c r="G212" i="5"/>
  <c r="F212" i="5"/>
  <c r="F18" i="5"/>
  <c r="G18" i="5"/>
  <c r="G27" i="5"/>
  <c r="F27" i="5"/>
  <c r="G42" i="5"/>
  <c r="F42" i="5"/>
  <c r="F49" i="5"/>
  <c r="G49" i="5"/>
  <c r="G58" i="5"/>
  <c r="F58" i="5"/>
  <c r="G65" i="5"/>
  <c r="F65" i="5"/>
  <c r="G69" i="5"/>
  <c r="F69" i="5"/>
  <c r="G73" i="5"/>
  <c r="F73" i="5"/>
  <c r="G77" i="5"/>
  <c r="F77" i="5"/>
  <c r="G81" i="5"/>
  <c r="F81" i="5"/>
  <c r="G85" i="5"/>
  <c r="F85" i="5"/>
  <c r="G89" i="5"/>
  <c r="F89" i="5"/>
  <c r="G93" i="5"/>
  <c r="F93" i="5"/>
  <c r="G141" i="5"/>
  <c r="F141" i="5"/>
  <c r="G223" i="5"/>
  <c r="F223" i="5"/>
  <c r="G227" i="5"/>
  <c r="F227" i="5"/>
  <c r="G235" i="5"/>
  <c r="F235" i="5"/>
  <c r="L2" i="5"/>
  <c r="G57" i="5"/>
  <c r="G61" i="5"/>
  <c r="G64" i="5"/>
  <c r="G68" i="5"/>
  <c r="G72" i="5"/>
  <c r="G76" i="5"/>
  <c r="G80" i="5"/>
  <c r="G84" i="5"/>
  <c r="G88" i="5"/>
  <c r="G92" i="5"/>
  <c r="G95" i="5"/>
  <c r="G99" i="5"/>
  <c r="G103" i="5"/>
  <c r="G107" i="5"/>
  <c r="G111" i="5"/>
  <c r="G115" i="5"/>
  <c r="G119" i="5"/>
  <c r="G123" i="5"/>
  <c r="G126" i="5"/>
  <c r="G136" i="5"/>
  <c r="G139" i="5"/>
  <c r="F140" i="5"/>
  <c r="G143" i="5"/>
  <c r="F149" i="5"/>
  <c r="G166" i="5"/>
  <c r="F172" i="5"/>
  <c r="G182" i="5"/>
  <c r="G189" i="5"/>
  <c r="F195" i="5"/>
  <c r="G205" i="5"/>
  <c r="F211" i="5"/>
  <c r="F226" i="5"/>
  <c r="G236" i="5"/>
  <c r="G239" i="5"/>
  <c r="F239" i="5"/>
  <c r="G244" i="5"/>
  <c r="F244" i="5"/>
  <c r="G248" i="5"/>
  <c r="F248" i="5"/>
  <c r="G256" i="5"/>
  <c r="F256" i="5"/>
  <c r="G263" i="5"/>
  <c r="F263" i="5"/>
  <c r="G302" i="5"/>
  <c r="F302" i="5"/>
  <c r="G306" i="5"/>
  <c r="F306" i="5"/>
  <c r="G165" i="5"/>
  <c r="F165" i="5"/>
  <c r="G181" i="5"/>
  <c r="F181" i="5"/>
  <c r="G204" i="5"/>
  <c r="F204" i="5"/>
  <c r="F238" i="5"/>
  <c r="G259" i="5"/>
  <c r="F259" i="5"/>
  <c r="F271" i="5"/>
  <c r="G271" i="5"/>
  <c r="G321" i="5"/>
  <c r="F321" i="5"/>
  <c r="G325" i="5"/>
  <c r="F325" i="5"/>
  <c r="G154" i="5"/>
  <c r="F154" i="5"/>
  <c r="G161" i="5"/>
  <c r="F161" i="5"/>
  <c r="G177" i="5"/>
  <c r="F177" i="5"/>
  <c r="G200" i="5"/>
  <c r="F200" i="5"/>
  <c r="G216" i="5"/>
  <c r="F216" i="5"/>
  <c r="G231" i="5"/>
  <c r="F231" i="5"/>
  <c r="G240" i="5"/>
  <c r="F240" i="5"/>
  <c r="G243" i="5"/>
  <c r="F243" i="5"/>
  <c r="G247" i="5"/>
  <c r="F247" i="5"/>
  <c r="G249" i="5"/>
  <c r="F249" i="5"/>
  <c r="G255" i="5"/>
  <c r="F255" i="5"/>
  <c r="G264" i="5"/>
  <c r="F264" i="5"/>
  <c r="G290" i="5"/>
  <c r="F290" i="5"/>
  <c r="F133" i="5"/>
  <c r="G134" i="5"/>
  <c r="G147" i="5"/>
  <c r="F153" i="5"/>
  <c r="F160" i="5"/>
  <c r="G170" i="5"/>
  <c r="F176" i="5"/>
  <c r="G186" i="5"/>
  <c r="G193" i="5"/>
  <c r="F199" i="5"/>
  <c r="G209" i="5"/>
  <c r="F215" i="5"/>
  <c r="G224" i="5"/>
  <c r="F230" i="5"/>
  <c r="G260" i="5"/>
  <c r="F260" i="5"/>
  <c r="F267" i="5"/>
  <c r="G267" i="5"/>
  <c r="G270" i="5"/>
  <c r="F270" i="5"/>
  <c r="G282" i="5"/>
  <c r="F282" i="5"/>
  <c r="G337" i="5"/>
  <c r="F337" i="5"/>
  <c r="F251" i="5"/>
  <c r="F254" i="5"/>
  <c r="F258" i="5"/>
  <c r="F262" i="5"/>
  <c r="F266" i="5"/>
  <c r="F268" i="5"/>
  <c r="F278" i="5"/>
  <c r="G279" i="5"/>
  <c r="F281" i="5"/>
  <c r="F285" i="5"/>
  <c r="G286" i="5"/>
  <c r="F293" i="5"/>
  <c r="G303" i="5"/>
  <c r="F309" i="5"/>
  <c r="G322" i="5"/>
  <c r="F328" i="5"/>
  <c r="G338" i="5"/>
  <c r="G345" i="5"/>
  <c r="F345" i="5"/>
  <c r="G365" i="5"/>
  <c r="F365" i="5"/>
  <c r="G373" i="5"/>
  <c r="F373" i="5"/>
  <c r="F289" i="5"/>
  <c r="G299" i="5"/>
  <c r="F305" i="5"/>
  <c r="G318" i="5"/>
  <c r="F324" i="5"/>
  <c r="G334" i="5"/>
  <c r="F340" i="5"/>
  <c r="G348" i="5"/>
  <c r="F348" i="5"/>
  <c r="G352" i="5"/>
  <c r="F352" i="5"/>
  <c r="G356" i="5"/>
  <c r="F356" i="5"/>
  <c r="G360" i="5"/>
  <c r="F360" i="5"/>
  <c r="G298" i="5"/>
  <c r="F298" i="5"/>
  <c r="G314" i="5"/>
  <c r="F314" i="5"/>
  <c r="G317" i="5"/>
  <c r="F317" i="5"/>
  <c r="G333" i="5"/>
  <c r="F333" i="5"/>
  <c r="G369" i="5"/>
  <c r="F369" i="5"/>
  <c r="G377" i="5"/>
  <c r="F377" i="5"/>
  <c r="G294" i="5"/>
  <c r="G315" i="5" s="1"/>
  <c r="F294" i="5"/>
  <c r="G310" i="5"/>
  <c r="F310" i="5"/>
  <c r="G329" i="5"/>
  <c r="F329" i="5"/>
  <c r="G341" i="5"/>
  <c r="F341" i="5"/>
  <c r="F346" i="5" s="1"/>
  <c r="G349" i="5"/>
  <c r="F349" i="5"/>
  <c r="G353" i="5"/>
  <c r="F353" i="5"/>
  <c r="G357" i="5"/>
  <c r="F357" i="5"/>
  <c r="G361" i="5"/>
  <c r="F361" i="5"/>
  <c r="G344" i="5"/>
  <c r="G347" i="5"/>
  <c r="G351" i="5"/>
  <c r="G355" i="5"/>
  <c r="G359" i="5"/>
  <c r="G363" i="5"/>
  <c r="F364" i="5"/>
  <c r="F368" i="5"/>
  <c r="F372" i="5"/>
  <c r="F376" i="5"/>
  <c r="G12" i="4"/>
  <c r="F12" i="4"/>
  <c r="G20" i="4"/>
  <c r="F20" i="4"/>
  <c r="F31" i="4"/>
  <c r="G31" i="4"/>
  <c r="G39" i="4"/>
  <c r="F39" i="4"/>
  <c r="F46" i="4"/>
  <c r="G46" i="4"/>
  <c r="G55" i="4"/>
  <c r="F55" i="4"/>
  <c r="G70" i="4"/>
  <c r="F70" i="4"/>
  <c r="G78" i="4"/>
  <c r="F78" i="4"/>
  <c r="G86" i="4"/>
  <c r="F86" i="4"/>
  <c r="G97" i="4"/>
  <c r="F97" i="4"/>
  <c r="K2" i="4"/>
  <c r="G9" i="4"/>
  <c r="F15" i="4"/>
  <c r="G28" i="4"/>
  <c r="F28" i="4"/>
  <c r="F34" i="4"/>
  <c r="G34" i="4"/>
  <c r="G43" i="4"/>
  <c r="F43" i="4"/>
  <c r="G48" i="4"/>
  <c r="F50" i="4"/>
  <c r="G50" i="4"/>
  <c r="G59" i="4"/>
  <c r="F59" i="4"/>
  <c r="G158" i="4"/>
  <c r="F158" i="4"/>
  <c r="G213" i="4"/>
  <c r="F213" i="4"/>
  <c r="F23" i="4"/>
  <c r="G23" i="4"/>
  <c r="G32" i="4"/>
  <c r="F32" i="4"/>
  <c r="G63" i="4"/>
  <c r="F63" i="4"/>
  <c r="G71" i="4"/>
  <c r="F71" i="4"/>
  <c r="G79" i="4"/>
  <c r="F79" i="4"/>
  <c r="G87" i="4"/>
  <c r="F87" i="4"/>
  <c r="G91" i="4"/>
  <c r="F91" i="4"/>
  <c r="G102" i="4"/>
  <c r="F102" i="4"/>
  <c r="G106" i="4"/>
  <c r="F106" i="4"/>
  <c r="G141" i="4"/>
  <c r="F141" i="4"/>
  <c r="G145" i="4"/>
  <c r="F145" i="4"/>
  <c r="G182" i="4"/>
  <c r="F182" i="4"/>
  <c r="G205" i="4"/>
  <c r="F205" i="4"/>
  <c r="G8" i="4"/>
  <c r="F8" i="4"/>
  <c r="F38" i="4"/>
  <c r="G38" i="4"/>
  <c r="G47" i="4"/>
  <c r="F47" i="4"/>
  <c r="F54" i="4"/>
  <c r="G54" i="4"/>
  <c r="G67" i="4"/>
  <c r="F67" i="4"/>
  <c r="G75" i="4"/>
  <c r="F75" i="4"/>
  <c r="G83" i="4"/>
  <c r="F83" i="4"/>
  <c r="G98" i="4"/>
  <c r="F98" i="4"/>
  <c r="G110" i="4"/>
  <c r="F110" i="4"/>
  <c r="G114" i="4"/>
  <c r="F114" i="4"/>
  <c r="G118" i="4"/>
  <c r="F118" i="4"/>
  <c r="G122" i="4"/>
  <c r="F122" i="4"/>
  <c r="G129" i="4"/>
  <c r="F129" i="4"/>
  <c r="G133" i="4"/>
  <c r="F133" i="4"/>
  <c r="G137" i="4"/>
  <c r="F137" i="4"/>
  <c r="E4" i="4"/>
  <c r="F7" i="4"/>
  <c r="G17" i="4"/>
  <c r="G25" i="4"/>
  <c r="F27" i="4"/>
  <c r="G27" i="4"/>
  <c r="G35" i="4"/>
  <c r="F35" i="4"/>
  <c r="G40" i="4"/>
  <c r="F42" i="4"/>
  <c r="G42" i="4"/>
  <c r="G51" i="4"/>
  <c r="F51" i="4"/>
  <c r="G56" i="4"/>
  <c r="G60" i="4"/>
  <c r="F60" i="4"/>
  <c r="G151" i="4"/>
  <c r="F151" i="4"/>
  <c r="G174" i="4"/>
  <c r="F174" i="4"/>
  <c r="G197" i="4"/>
  <c r="F197" i="4"/>
  <c r="G16" i="4"/>
  <c r="F16" i="4"/>
  <c r="G24" i="4"/>
  <c r="F24" i="4"/>
  <c r="G66" i="4"/>
  <c r="F66" i="4"/>
  <c r="G74" i="4"/>
  <c r="F74" i="4"/>
  <c r="G82" i="4"/>
  <c r="F82" i="4"/>
  <c r="G90" i="4"/>
  <c r="F90" i="4"/>
  <c r="G101" i="4"/>
  <c r="F101" i="4"/>
  <c r="G105" i="4"/>
  <c r="F105" i="4"/>
  <c r="G109" i="4"/>
  <c r="F109" i="4"/>
  <c r="G113" i="4"/>
  <c r="F113" i="4"/>
  <c r="G117" i="4"/>
  <c r="F117" i="4"/>
  <c r="G121" i="4"/>
  <c r="F121" i="4"/>
  <c r="G128" i="4"/>
  <c r="F128" i="4"/>
  <c r="F157" i="4" s="1"/>
  <c r="G132" i="4"/>
  <c r="F132" i="4"/>
  <c r="G136" i="4"/>
  <c r="F136" i="4"/>
  <c r="G140" i="4"/>
  <c r="F140" i="4"/>
  <c r="G144" i="4"/>
  <c r="F144" i="4"/>
  <c r="F148" i="4"/>
  <c r="G148" i="4"/>
  <c r="G166" i="4"/>
  <c r="F166" i="4"/>
  <c r="G189" i="4"/>
  <c r="F189" i="4"/>
  <c r="G224" i="4"/>
  <c r="F224" i="4"/>
  <c r="G58" i="4"/>
  <c r="G65" i="4"/>
  <c r="G69" i="4"/>
  <c r="G73" i="4"/>
  <c r="G77" i="4"/>
  <c r="G81" i="4"/>
  <c r="G85" i="4"/>
  <c r="G89" i="4"/>
  <c r="G93" i="4"/>
  <c r="G96" i="4"/>
  <c r="G100" i="4"/>
  <c r="G104" i="4"/>
  <c r="G108" i="4"/>
  <c r="G112" i="4"/>
  <c r="G116" i="4"/>
  <c r="G120" i="4"/>
  <c r="G124" i="4"/>
  <c r="G127" i="4"/>
  <c r="G131" i="4"/>
  <c r="G135" i="4"/>
  <c r="G139" i="4"/>
  <c r="G143" i="4"/>
  <c r="G147" i="4"/>
  <c r="G149" i="4"/>
  <c r="F150" i="4"/>
  <c r="G156" i="4"/>
  <c r="G163" i="4"/>
  <c r="G164" i="4"/>
  <c r="F165" i="4"/>
  <c r="G171" i="4"/>
  <c r="G172" i="4"/>
  <c r="F173" i="4"/>
  <c r="G179" i="4"/>
  <c r="G180" i="4"/>
  <c r="F181" i="4"/>
  <c r="G187" i="4"/>
  <c r="G194" i="4"/>
  <c r="G195" i="4"/>
  <c r="F196" i="4"/>
  <c r="G202" i="4"/>
  <c r="G203" i="4"/>
  <c r="F204" i="4"/>
  <c r="G210" i="4"/>
  <c r="G211" i="4"/>
  <c r="F212" i="4"/>
  <c r="G218" i="4"/>
  <c r="G219" i="4"/>
  <c r="G221" i="4"/>
  <c r="G222" i="4"/>
  <c r="F223" i="4"/>
  <c r="G235" i="4"/>
  <c r="F235" i="4"/>
  <c r="G240" i="4"/>
  <c r="F240" i="4"/>
  <c r="G244" i="4"/>
  <c r="F244" i="4"/>
  <c r="G248" i="4"/>
  <c r="F248" i="4"/>
  <c r="F253" i="4"/>
  <c r="G253" i="4"/>
  <c r="F292" i="4"/>
  <c r="G292" i="4"/>
  <c r="G307" i="4"/>
  <c r="F307" i="4"/>
  <c r="G155" i="4"/>
  <c r="F155" i="4"/>
  <c r="G162" i="4"/>
  <c r="F162" i="4"/>
  <c r="G170" i="4"/>
  <c r="F170" i="4"/>
  <c r="G178" i="4"/>
  <c r="F178" i="4"/>
  <c r="G186" i="4"/>
  <c r="F186" i="4"/>
  <c r="G193" i="4"/>
  <c r="F193" i="4"/>
  <c r="G201" i="4"/>
  <c r="F201" i="4"/>
  <c r="G209" i="4"/>
  <c r="F209" i="4"/>
  <c r="G217" i="4"/>
  <c r="F217" i="4"/>
  <c r="F230" i="4"/>
  <c r="G230" i="4"/>
  <c r="G232" i="4"/>
  <c r="F232" i="4"/>
  <c r="G255" i="4"/>
  <c r="F255" i="4"/>
  <c r="G259" i="4"/>
  <c r="F259" i="4"/>
  <c r="F245" i="4"/>
  <c r="G245" i="4"/>
  <c r="G263" i="4"/>
  <c r="F263" i="4"/>
  <c r="F277" i="4"/>
  <c r="G277" i="4"/>
  <c r="G291" i="4"/>
  <c r="F291" i="4"/>
  <c r="F308" i="4"/>
  <c r="G308" i="4"/>
  <c r="G231" i="4"/>
  <c r="F231" i="4"/>
  <c r="G236" i="4"/>
  <c r="F236" i="4"/>
  <c r="G241" i="4"/>
  <c r="F247" i="4"/>
  <c r="F254" i="4"/>
  <c r="G260" i="4"/>
  <c r="G261" i="4"/>
  <c r="F262" i="4"/>
  <c r="F268" i="4"/>
  <c r="F278" i="4"/>
  <c r="G326" i="4"/>
  <c r="F326" i="4"/>
  <c r="G330" i="4"/>
  <c r="F330" i="4"/>
  <c r="F332" i="4"/>
  <c r="G332" i="4"/>
  <c r="F338" i="4"/>
  <c r="G357" i="4"/>
  <c r="F357" i="4"/>
  <c r="F362" i="4"/>
  <c r="G362" i="4"/>
  <c r="G373" i="4"/>
  <c r="F373" i="4"/>
  <c r="G237" i="4"/>
  <c r="F243" i="4"/>
  <c r="G264" i="4"/>
  <c r="F264" i="4"/>
  <c r="G266" i="4"/>
  <c r="F266" i="4"/>
  <c r="G280" i="4"/>
  <c r="F280" i="4"/>
  <c r="G282" i="4"/>
  <c r="F282" i="4"/>
  <c r="G284" i="4"/>
  <c r="F287" i="4"/>
  <c r="G288" i="4"/>
  <c r="F290" i="4"/>
  <c r="G294" i="4"/>
  <c r="F294" i="4"/>
  <c r="F296" i="4"/>
  <c r="G296" i="4"/>
  <c r="G300" i="4"/>
  <c r="F303" i="4"/>
  <c r="G304" i="4"/>
  <c r="F306" i="4"/>
  <c r="G310" i="4"/>
  <c r="F310" i="4"/>
  <c r="F312" i="4"/>
  <c r="G312" i="4"/>
  <c r="G317" i="4"/>
  <c r="F317" i="4"/>
  <c r="F319" i="4"/>
  <c r="G319" i="4"/>
  <c r="G323" i="4"/>
  <c r="G334" i="4"/>
  <c r="F334" i="4"/>
  <c r="F343" i="4"/>
  <c r="G343" i="4"/>
  <c r="F354" i="4"/>
  <c r="G354" i="4"/>
  <c r="F370" i="4"/>
  <c r="G370" i="4"/>
  <c r="G276" i="4"/>
  <c r="F276" i="4"/>
  <c r="F329" i="4"/>
  <c r="G329" i="4"/>
  <c r="F331" i="4"/>
  <c r="G331" i="4"/>
  <c r="G342" i="4"/>
  <c r="F342" i="4"/>
  <c r="F358" i="4"/>
  <c r="G358" i="4"/>
  <c r="G361" i="4"/>
  <c r="F361" i="4"/>
  <c r="F374" i="4"/>
  <c r="G374" i="4"/>
  <c r="G377" i="4"/>
  <c r="F377" i="4"/>
  <c r="F265" i="4"/>
  <c r="G265" i="4"/>
  <c r="G269" i="4"/>
  <c r="F272" i="4"/>
  <c r="G273" i="4"/>
  <c r="F275" i="4"/>
  <c r="G279" i="4"/>
  <c r="F279" i="4"/>
  <c r="F281" i="4"/>
  <c r="G281" i="4"/>
  <c r="G295" i="4"/>
  <c r="F295" i="4"/>
  <c r="G297" i="4"/>
  <c r="F297" i="4"/>
  <c r="G311" i="4"/>
  <c r="F311" i="4"/>
  <c r="G313" i="4"/>
  <c r="F313" i="4"/>
  <c r="G318" i="4"/>
  <c r="F318" i="4"/>
  <c r="F327" i="4"/>
  <c r="G327" i="4"/>
  <c r="F335" i="4"/>
  <c r="G335" i="4"/>
  <c r="G339" i="4"/>
  <c r="G353" i="4"/>
  <c r="F353" i="4"/>
  <c r="G369" i="4"/>
  <c r="F369" i="4"/>
  <c r="F320" i="4"/>
  <c r="F333" i="4"/>
  <c r="F336" i="4"/>
  <c r="G345" i="4"/>
  <c r="G352" i="4"/>
  <c r="G355" i="4"/>
  <c r="F356" i="4"/>
  <c r="F359" i="4"/>
  <c r="G368" i="4"/>
  <c r="G371" i="4"/>
  <c r="F372" i="4"/>
  <c r="F375" i="4"/>
  <c r="F349" i="4"/>
  <c r="G350" i="4"/>
  <c r="F365" i="4"/>
  <c r="G366" i="4"/>
  <c r="K5" i="2"/>
  <c r="L5" i="2" s="1"/>
  <c r="F379" i="9" l="1"/>
  <c r="G62" i="9"/>
  <c r="G188" i="9"/>
  <c r="F94" i="9"/>
  <c r="F252" i="9"/>
  <c r="F62" i="9"/>
  <c r="F188" i="9"/>
  <c r="G94" i="9"/>
  <c r="G33" i="9"/>
  <c r="J3" i="9" s="1"/>
  <c r="K3" i="9" s="1"/>
  <c r="L3" i="9" s="1"/>
  <c r="M3" i="9" s="1"/>
  <c r="N3" i="9" s="1"/>
  <c r="O3" i="9" s="1"/>
  <c r="P3" i="9" s="1"/>
  <c r="Q3" i="9" s="1"/>
  <c r="R3" i="9" s="1"/>
  <c r="S3" i="9" s="1"/>
  <c r="T3" i="9" s="1"/>
  <c r="U3" i="9" s="1"/>
  <c r="G346" i="5"/>
  <c r="F378" i="8"/>
  <c r="G346" i="4"/>
  <c r="G157" i="4"/>
  <c r="F33" i="5"/>
  <c r="F378" i="4"/>
  <c r="F315" i="4"/>
  <c r="F346" i="4"/>
  <c r="F252" i="4"/>
  <c r="G125" i="4"/>
  <c r="F125" i="4"/>
  <c r="G252" i="5"/>
  <c r="F188" i="5"/>
  <c r="G188" i="5"/>
  <c r="F220" i="5"/>
  <c r="F94" i="5"/>
  <c r="G378" i="6"/>
  <c r="F315" i="6"/>
  <c r="F220" i="6"/>
  <c r="G94" i="6"/>
  <c r="G315" i="7"/>
  <c r="F283" i="7"/>
  <c r="G220" i="7"/>
  <c r="F125" i="8"/>
  <c r="G157" i="8"/>
  <c r="F33" i="8"/>
  <c r="F378" i="5"/>
  <c r="F283" i="5"/>
  <c r="F378" i="6"/>
  <c r="G346" i="6"/>
  <c r="G315" i="6"/>
  <c r="F283" i="6"/>
  <c r="F94" i="6"/>
  <c r="G346" i="7"/>
  <c r="F252" i="7"/>
  <c r="G283" i="7"/>
  <c r="G62" i="7"/>
  <c r="F283" i="8"/>
  <c r="F252" i="8"/>
  <c r="G283" i="8"/>
  <c r="F220" i="8"/>
  <c r="F157" i="8"/>
  <c r="G125" i="8"/>
  <c r="G378" i="4"/>
  <c r="G283" i="5"/>
  <c r="G157" i="5"/>
  <c r="G125" i="5"/>
  <c r="G94" i="5"/>
  <c r="F252" i="5"/>
  <c r="F157" i="5"/>
  <c r="F346" i="6"/>
  <c r="F315" i="7"/>
  <c r="G346" i="8"/>
  <c r="G252" i="8"/>
  <c r="F315" i="5"/>
  <c r="F125" i="5"/>
  <c r="G283" i="6"/>
  <c r="G252" i="6"/>
  <c r="G188" i="7"/>
  <c r="G378" i="8"/>
  <c r="G315" i="8"/>
  <c r="F315" i="8"/>
  <c r="F62" i="8"/>
  <c r="G220" i="8"/>
  <c r="G94" i="8"/>
  <c r="G188" i="8"/>
  <c r="F94" i="8"/>
  <c r="F188" i="8"/>
  <c r="F379" i="8" s="1"/>
  <c r="F346" i="8"/>
  <c r="G62" i="8"/>
  <c r="F220" i="7"/>
  <c r="G64" i="7"/>
  <c r="G94" i="7" s="1"/>
  <c r="F64" i="7"/>
  <c r="F94" i="7" s="1"/>
  <c r="F157" i="7"/>
  <c r="F346" i="7"/>
  <c r="G378" i="7"/>
  <c r="F188" i="7"/>
  <c r="G252" i="7"/>
  <c r="G157" i="7"/>
  <c r="F125" i="7"/>
  <c r="F378" i="7"/>
  <c r="F62" i="7"/>
  <c r="G2" i="7"/>
  <c r="F2" i="7"/>
  <c r="G125" i="7"/>
  <c r="F188" i="6"/>
  <c r="F157" i="6"/>
  <c r="G157" i="6"/>
  <c r="G220" i="6"/>
  <c r="F252" i="6"/>
  <c r="G188" i="6"/>
  <c r="F62" i="6"/>
  <c r="G96" i="6"/>
  <c r="G125" i="6" s="1"/>
  <c r="F96" i="6"/>
  <c r="F125" i="6" s="1"/>
  <c r="F33" i="6"/>
  <c r="G62" i="6"/>
  <c r="G62" i="5"/>
  <c r="G378" i="5"/>
  <c r="G220" i="5"/>
  <c r="F62" i="5"/>
  <c r="F379" i="5" s="1"/>
  <c r="F283" i="4"/>
  <c r="F220" i="4"/>
  <c r="F94" i="4"/>
  <c r="F188" i="4"/>
  <c r="G220" i="4"/>
  <c r="G94" i="4"/>
  <c r="G188" i="4"/>
  <c r="G62" i="4"/>
  <c r="G315" i="4"/>
  <c r="G283" i="4"/>
  <c r="G252" i="4"/>
  <c r="F4" i="4"/>
  <c r="F62" i="4"/>
  <c r="D35" i="3"/>
  <c r="D36" i="3"/>
  <c r="E36" i="3" s="1"/>
  <c r="F36" i="3" s="1"/>
  <c r="D37" i="3"/>
  <c r="D38" i="3"/>
  <c r="E38" i="3" s="1"/>
  <c r="F38" i="3" s="1"/>
  <c r="D39" i="3"/>
  <c r="E39" i="3" s="1"/>
  <c r="F39" i="3" s="1"/>
  <c r="D40" i="3"/>
  <c r="E40" i="3" s="1"/>
  <c r="F40" i="3" s="1"/>
  <c r="D41" i="3"/>
  <c r="E41" i="3" s="1"/>
  <c r="D42" i="3"/>
  <c r="E42" i="3" s="1"/>
  <c r="F42" i="3" s="1"/>
  <c r="D43" i="3"/>
  <c r="E43" i="3" s="1"/>
  <c r="D44" i="3"/>
  <c r="E44" i="3" s="1"/>
  <c r="F44" i="3" s="1"/>
  <c r="D45" i="3"/>
  <c r="E45" i="3" s="1"/>
  <c r="D46" i="3"/>
  <c r="E46" i="3" s="1"/>
  <c r="F46" i="3" s="1"/>
  <c r="D47" i="3"/>
  <c r="E47" i="3" s="1"/>
  <c r="D48" i="3"/>
  <c r="E48" i="3" s="1"/>
  <c r="F48" i="3" s="1"/>
  <c r="D49" i="3"/>
  <c r="E49" i="3" s="1"/>
  <c r="D50" i="3"/>
  <c r="E50" i="3" s="1"/>
  <c r="F50" i="3" s="1"/>
  <c r="D51" i="3"/>
  <c r="E51" i="3" s="1"/>
  <c r="D52" i="3"/>
  <c r="E52" i="3" s="1"/>
  <c r="F52" i="3" s="1"/>
  <c r="D53" i="3"/>
  <c r="E53" i="3" s="1"/>
  <c r="D54" i="3"/>
  <c r="E54" i="3" s="1"/>
  <c r="F54" i="3" s="1"/>
  <c r="D55" i="3"/>
  <c r="E55" i="3" s="1"/>
  <c r="D56" i="3"/>
  <c r="E56" i="3" s="1"/>
  <c r="F56" i="3" s="1"/>
  <c r="D57" i="3"/>
  <c r="E57" i="3" s="1"/>
  <c r="D58" i="3"/>
  <c r="E58" i="3" s="1"/>
  <c r="F58" i="3" s="1"/>
  <c r="D59" i="3"/>
  <c r="E59" i="3" s="1"/>
  <c r="F59" i="3" s="1"/>
  <c r="D60" i="3"/>
  <c r="E60" i="3" s="1"/>
  <c r="F60" i="3" s="1"/>
  <c r="D61" i="3"/>
  <c r="E61" i="3" s="1"/>
  <c r="F61" i="3" s="1"/>
  <c r="D63" i="3"/>
  <c r="E63" i="3" s="1"/>
  <c r="F63" i="3" s="1"/>
  <c r="D65" i="3"/>
  <c r="E65" i="3" s="1"/>
  <c r="F65" i="3" s="1"/>
  <c r="E66" i="3"/>
  <c r="D67" i="3"/>
  <c r="E67" i="3" s="1"/>
  <c r="F67" i="3" s="1"/>
  <c r="D68" i="3"/>
  <c r="E68" i="3" s="1"/>
  <c r="F68" i="3" s="1"/>
  <c r="D69" i="3"/>
  <c r="E69" i="3" s="1"/>
  <c r="F69" i="3" s="1"/>
  <c r="D70" i="3"/>
  <c r="E70" i="3" s="1"/>
  <c r="F70" i="3" s="1"/>
  <c r="D71" i="3"/>
  <c r="E71" i="3" s="1"/>
  <c r="F71" i="3" s="1"/>
  <c r="D72" i="3"/>
  <c r="E72" i="3" s="1"/>
  <c r="D73" i="3"/>
  <c r="E73" i="3" s="1"/>
  <c r="F73" i="3" s="1"/>
  <c r="D74" i="3"/>
  <c r="E74" i="3" s="1"/>
  <c r="D75" i="3"/>
  <c r="E75" i="3" s="1"/>
  <c r="F75" i="3" s="1"/>
  <c r="D76" i="3"/>
  <c r="E76" i="3" s="1"/>
  <c r="F76" i="3" s="1"/>
  <c r="D77" i="3"/>
  <c r="E77" i="3" s="1"/>
  <c r="F77" i="3" s="1"/>
  <c r="D78" i="3"/>
  <c r="E78" i="3" s="1"/>
  <c r="F78" i="3" s="1"/>
  <c r="D79" i="3"/>
  <c r="E79" i="3" s="1"/>
  <c r="D80" i="3"/>
  <c r="E80" i="3" s="1"/>
  <c r="D81" i="3"/>
  <c r="E81" i="3" s="1"/>
  <c r="F81" i="3" s="1"/>
  <c r="D82" i="3"/>
  <c r="E82" i="3" s="1"/>
  <c r="D83" i="3"/>
  <c r="E83" i="3" s="1"/>
  <c r="F83" i="3" s="1"/>
  <c r="D84" i="3"/>
  <c r="E84" i="3" s="1"/>
  <c r="F84" i="3" s="1"/>
  <c r="D85" i="3"/>
  <c r="E85" i="3" s="1"/>
  <c r="F85" i="3" s="1"/>
  <c r="D86" i="3"/>
  <c r="E86" i="3" s="1"/>
  <c r="F86" i="3" s="1"/>
  <c r="D87" i="3"/>
  <c r="E87" i="3" s="1"/>
  <c r="F87" i="3" s="1"/>
  <c r="D88" i="3"/>
  <c r="E88" i="3" s="1"/>
  <c r="D89" i="3"/>
  <c r="E89" i="3" s="1"/>
  <c r="F89" i="3" s="1"/>
  <c r="D90" i="3"/>
  <c r="E90" i="3" s="1"/>
  <c r="F90" i="3" s="1"/>
  <c r="D91" i="3"/>
  <c r="E91" i="3" s="1"/>
  <c r="F91" i="3" s="1"/>
  <c r="D92" i="3"/>
  <c r="E92" i="3" s="1"/>
  <c r="F92" i="3" s="1"/>
  <c r="D93" i="3"/>
  <c r="E93" i="3" s="1"/>
  <c r="F93" i="3" s="1"/>
  <c r="D95" i="3"/>
  <c r="D96" i="3"/>
  <c r="D97" i="3"/>
  <c r="E97" i="3" s="1"/>
  <c r="D98" i="3"/>
  <c r="E98" i="3" s="1"/>
  <c r="F98" i="3" s="1"/>
  <c r="D99" i="3"/>
  <c r="E99" i="3" s="1"/>
  <c r="D100" i="3"/>
  <c r="E100" i="3" s="1"/>
  <c r="F100" i="3" s="1"/>
  <c r="D101" i="3"/>
  <c r="E101" i="3" s="1"/>
  <c r="F101" i="3" s="1"/>
  <c r="D102" i="3"/>
  <c r="E102" i="3" s="1"/>
  <c r="F102" i="3" s="1"/>
  <c r="D103" i="3"/>
  <c r="E103" i="3" s="1"/>
  <c r="F103" i="3" s="1"/>
  <c r="D104" i="3"/>
  <c r="E104" i="3" s="1"/>
  <c r="F104" i="3" s="1"/>
  <c r="D105" i="3"/>
  <c r="D106" i="3"/>
  <c r="E106" i="3" s="1"/>
  <c r="F106" i="3" s="1"/>
  <c r="D107" i="3"/>
  <c r="E107" i="3" s="1"/>
  <c r="F107" i="3" s="1"/>
  <c r="D108" i="3"/>
  <c r="E108" i="3" s="1"/>
  <c r="F108" i="3" s="1"/>
  <c r="D109" i="3"/>
  <c r="D110" i="3"/>
  <c r="E110" i="3" s="1"/>
  <c r="F110" i="3" s="1"/>
  <c r="D111" i="3"/>
  <c r="E111" i="3" s="1"/>
  <c r="F111" i="3" s="1"/>
  <c r="D112" i="3"/>
  <c r="E112" i="3" s="1"/>
  <c r="F112" i="3" s="1"/>
  <c r="D113" i="3"/>
  <c r="E113" i="3" s="1"/>
  <c r="D114" i="3"/>
  <c r="E114" i="3" s="1"/>
  <c r="F114" i="3" s="1"/>
  <c r="D115" i="3"/>
  <c r="E115" i="3" s="1"/>
  <c r="F115" i="3" s="1"/>
  <c r="D116" i="3"/>
  <c r="E116" i="3" s="1"/>
  <c r="F116" i="3" s="1"/>
  <c r="D117" i="3"/>
  <c r="E117" i="3" s="1"/>
  <c r="F117" i="3" s="1"/>
  <c r="D118" i="3"/>
  <c r="E118" i="3" s="1"/>
  <c r="F118" i="3" s="1"/>
  <c r="D119" i="3"/>
  <c r="E119" i="3" s="1"/>
  <c r="F119" i="3" s="1"/>
  <c r="D120" i="3"/>
  <c r="E120" i="3" s="1"/>
  <c r="F120" i="3" s="1"/>
  <c r="D121" i="3"/>
  <c r="D122" i="3"/>
  <c r="E122" i="3" s="1"/>
  <c r="F122" i="3" s="1"/>
  <c r="D123" i="3"/>
  <c r="E123" i="3" s="1"/>
  <c r="F123" i="3" s="1"/>
  <c r="D124" i="3"/>
  <c r="E124" i="3" s="1"/>
  <c r="F124" i="3" s="1"/>
  <c r="D126" i="3"/>
  <c r="D127" i="3"/>
  <c r="D128" i="3"/>
  <c r="E128" i="3" s="1"/>
  <c r="F128" i="3" s="1"/>
  <c r="D129" i="3"/>
  <c r="E129" i="3" s="1"/>
  <c r="F129" i="3" s="1"/>
  <c r="D130" i="3"/>
  <c r="E130" i="3" s="1"/>
  <c r="F130" i="3" s="1"/>
  <c r="D131" i="3"/>
  <c r="E131" i="3" s="1"/>
  <c r="F131" i="3" s="1"/>
  <c r="D132" i="3"/>
  <c r="E132" i="3" s="1"/>
  <c r="F132" i="3" s="1"/>
  <c r="D133" i="3"/>
  <c r="E133" i="3" s="1"/>
  <c r="F133" i="3" s="1"/>
  <c r="D134" i="3"/>
  <c r="E134" i="3" s="1"/>
  <c r="F134" i="3" s="1"/>
  <c r="D135" i="3"/>
  <c r="E135" i="3" s="1"/>
  <c r="F135" i="3" s="1"/>
  <c r="D136" i="3"/>
  <c r="E136" i="3" s="1"/>
  <c r="F136" i="3" s="1"/>
  <c r="D137" i="3"/>
  <c r="E137" i="3" s="1"/>
  <c r="F137" i="3" s="1"/>
  <c r="D138" i="3"/>
  <c r="E138" i="3" s="1"/>
  <c r="F138" i="3" s="1"/>
  <c r="D139" i="3"/>
  <c r="E139" i="3" s="1"/>
  <c r="F139" i="3" s="1"/>
  <c r="D140" i="3"/>
  <c r="E140" i="3" s="1"/>
  <c r="F140" i="3" s="1"/>
  <c r="D141" i="3"/>
  <c r="E141" i="3" s="1"/>
  <c r="F141" i="3" s="1"/>
  <c r="D142" i="3"/>
  <c r="D143" i="3"/>
  <c r="E143" i="3" s="1"/>
  <c r="F143" i="3" s="1"/>
  <c r="D144" i="3"/>
  <c r="E144" i="3" s="1"/>
  <c r="F144" i="3" s="1"/>
  <c r="D145" i="3"/>
  <c r="E145" i="3" s="1"/>
  <c r="F145" i="3" s="1"/>
  <c r="D146" i="3"/>
  <c r="E146" i="3" s="1"/>
  <c r="D147" i="3"/>
  <c r="D148" i="3"/>
  <c r="E148" i="3" s="1"/>
  <c r="F148" i="3" s="1"/>
  <c r="D149" i="3"/>
  <c r="E149" i="3" s="1"/>
  <c r="F149" i="3" s="1"/>
  <c r="D150" i="3"/>
  <c r="E150" i="3" s="1"/>
  <c r="D151" i="3"/>
  <c r="E151" i="3" s="1"/>
  <c r="F151" i="3" s="1"/>
  <c r="D152" i="3"/>
  <c r="E152" i="3" s="1"/>
  <c r="F152" i="3" s="1"/>
  <c r="D153" i="3"/>
  <c r="E153" i="3" s="1"/>
  <c r="F153" i="3" s="1"/>
  <c r="D154" i="3"/>
  <c r="D155" i="3"/>
  <c r="E155" i="3" s="1"/>
  <c r="F155" i="3" s="1"/>
  <c r="D156" i="3"/>
  <c r="E156" i="3" s="1"/>
  <c r="F156" i="3" s="1"/>
  <c r="D158" i="3"/>
  <c r="E158" i="3" s="1"/>
  <c r="F158" i="3" s="1"/>
  <c r="D159" i="3"/>
  <c r="D160" i="3"/>
  <c r="E160" i="3" s="1"/>
  <c r="F160" i="3" s="1"/>
  <c r="D161" i="3"/>
  <c r="E161" i="3" s="1"/>
  <c r="F161" i="3" s="1"/>
  <c r="D162" i="3"/>
  <c r="E162" i="3" s="1"/>
  <c r="F162" i="3" s="1"/>
  <c r="D163" i="3"/>
  <c r="D164" i="3"/>
  <c r="E164" i="3" s="1"/>
  <c r="F164" i="3" s="1"/>
  <c r="D165" i="3"/>
  <c r="E165" i="3" s="1"/>
  <c r="F165" i="3" s="1"/>
  <c r="D166" i="3"/>
  <c r="E166" i="3" s="1"/>
  <c r="F166" i="3" s="1"/>
  <c r="D167" i="3"/>
  <c r="D168" i="3"/>
  <c r="E168" i="3" s="1"/>
  <c r="F168" i="3" s="1"/>
  <c r="D169" i="3"/>
  <c r="E169" i="3" s="1"/>
  <c r="D170" i="3"/>
  <c r="E170" i="3" s="1"/>
  <c r="F170" i="3" s="1"/>
  <c r="D171" i="3"/>
  <c r="D172" i="3"/>
  <c r="E172" i="3" s="1"/>
  <c r="F172" i="3" s="1"/>
  <c r="D173" i="3"/>
  <c r="E173" i="3" s="1"/>
  <c r="D174" i="3"/>
  <c r="E174" i="3" s="1"/>
  <c r="F174" i="3" s="1"/>
  <c r="D175" i="3"/>
  <c r="D176" i="3"/>
  <c r="E176" i="3" s="1"/>
  <c r="F176" i="3" s="1"/>
  <c r="D177" i="3"/>
  <c r="E177" i="3" s="1"/>
  <c r="D178" i="3"/>
  <c r="E178" i="3" s="1"/>
  <c r="F178" i="3" s="1"/>
  <c r="D179" i="3"/>
  <c r="D180" i="3"/>
  <c r="E180" i="3" s="1"/>
  <c r="F180" i="3" s="1"/>
  <c r="D181" i="3"/>
  <c r="E181" i="3" s="1"/>
  <c r="D182" i="3"/>
  <c r="E182" i="3" s="1"/>
  <c r="F182" i="3" s="1"/>
  <c r="D183" i="3"/>
  <c r="D184" i="3"/>
  <c r="E184" i="3" s="1"/>
  <c r="F184" i="3" s="1"/>
  <c r="D185" i="3"/>
  <c r="E185" i="3" s="1"/>
  <c r="D186" i="3"/>
  <c r="E186" i="3" s="1"/>
  <c r="F186" i="3" s="1"/>
  <c r="D187" i="3"/>
  <c r="D189" i="3"/>
  <c r="D190" i="3"/>
  <c r="D191" i="3"/>
  <c r="E191" i="3" s="1"/>
  <c r="F191" i="3" s="1"/>
  <c r="D192" i="3"/>
  <c r="E192" i="3" s="1"/>
  <c r="F192" i="3" s="1"/>
  <c r="D193" i="3"/>
  <c r="E193" i="3" s="1"/>
  <c r="F193" i="3" s="1"/>
  <c r="D194" i="3"/>
  <c r="E194" i="3" s="1"/>
  <c r="F194" i="3" s="1"/>
  <c r="D195" i="3"/>
  <c r="E195" i="3" s="1"/>
  <c r="F195" i="3" s="1"/>
  <c r="D196" i="3"/>
  <c r="E196" i="3" s="1"/>
  <c r="F196" i="3" s="1"/>
  <c r="D197" i="3"/>
  <c r="E197" i="3" s="1"/>
  <c r="F197" i="3" s="1"/>
  <c r="D198" i="3"/>
  <c r="E198" i="3" s="1"/>
  <c r="F198" i="3" s="1"/>
  <c r="D199" i="3"/>
  <c r="E199" i="3" s="1"/>
  <c r="F199" i="3" s="1"/>
  <c r="D200" i="3"/>
  <c r="E200" i="3" s="1"/>
  <c r="F200" i="3" s="1"/>
  <c r="D201" i="3"/>
  <c r="E201" i="3" s="1"/>
  <c r="D202" i="3"/>
  <c r="E202" i="3" s="1"/>
  <c r="F202" i="3" s="1"/>
  <c r="D203" i="3"/>
  <c r="E203" i="3" s="1"/>
  <c r="D204" i="3"/>
  <c r="E204" i="3" s="1"/>
  <c r="F204" i="3" s="1"/>
  <c r="D205" i="3"/>
  <c r="E205" i="3" s="1"/>
  <c r="D206" i="3"/>
  <c r="E206" i="3" s="1"/>
  <c r="F206" i="3" s="1"/>
  <c r="D207" i="3"/>
  <c r="E207" i="3" s="1"/>
  <c r="D208" i="3"/>
  <c r="E208" i="3" s="1"/>
  <c r="F208" i="3" s="1"/>
  <c r="D209" i="3"/>
  <c r="E209" i="3" s="1"/>
  <c r="D210" i="3"/>
  <c r="E210" i="3" s="1"/>
  <c r="F210" i="3" s="1"/>
  <c r="D211" i="3"/>
  <c r="E211" i="3" s="1"/>
  <c r="D212" i="3"/>
  <c r="E212" i="3" s="1"/>
  <c r="F212" i="3" s="1"/>
  <c r="D213" i="3"/>
  <c r="E213" i="3" s="1"/>
  <c r="D214" i="3"/>
  <c r="E214" i="3" s="1"/>
  <c r="F214" i="3" s="1"/>
  <c r="D215" i="3"/>
  <c r="E215" i="3" s="1"/>
  <c r="D216" i="3"/>
  <c r="D217" i="3"/>
  <c r="E217" i="3" s="1"/>
  <c r="D218" i="3"/>
  <c r="E218" i="3" s="1"/>
  <c r="F218" i="3" s="1"/>
  <c r="D219" i="3"/>
  <c r="E219" i="3" s="1"/>
  <c r="D221" i="3"/>
  <c r="D222" i="3"/>
  <c r="E222" i="3" s="1"/>
  <c r="D223" i="3"/>
  <c r="E223" i="3" s="1"/>
  <c r="F223" i="3" s="1"/>
  <c r="D224" i="3"/>
  <c r="E224" i="3" s="1"/>
  <c r="D225" i="3"/>
  <c r="E225" i="3" s="1"/>
  <c r="F225" i="3" s="1"/>
  <c r="D226" i="3"/>
  <c r="E226" i="3" s="1"/>
  <c r="D227" i="3"/>
  <c r="E227" i="3" s="1"/>
  <c r="F227" i="3" s="1"/>
  <c r="D228" i="3"/>
  <c r="E228" i="3" s="1"/>
  <c r="D229" i="3"/>
  <c r="E229" i="3" s="1"/>
  <c r="F229" i="3" s="1"/>
  <c r="D230" i="3"/>
  <c r="E230" i="3" s="1"/>
  <c r="D231" i="3"/>
  <c r="E231" i="3" s="1"/>
  <c r="F231" i="3" s="1"/>
  <c r="D232" i="3"/>
  <c r="E232" i="3" s="1"/>
  <c r="D233" i="3"/>
  <c r="E233" i="3" s="1"/>
  <c r="F233" i="3" s="1"/>
  <c r="D234" i="3"/>
  <c r="E234" i="3" s="1"/>
  <c r="D235" i="3"/>
  <c r="E235" i="3" s="1"/>
  <c r="F235" i="3" s="1"/>
  <c r="D236" i="3"/>
  <c r="E236" i="3" s="1"/>
  <c r="D237" i="3"/>
  <c r="E237" i="3" s="1"/>
  <c r="F237" i="3" s="1"/>
  <c r="D238" i="3"/>
  <c r="E238" i="3" s="1"/>
  <c r="D239" i="3"/>
  <c r="E239" i="3" s="1"/>
  <c r="F239" i="3" s="1"/>
  <c r="D240" i="3"/>
  <c r="E240" i="3" s="1"/>
  <c r="D241" i="3"/>
  <c r="E241" i="3" s="1"/>
  <c r="F241" i="3" s="1"/>
  <c r="D242" i="3"/>
  <c r="E242" i="3" s="1"/>
  <c r="D243" i="3"/>
  <c r="E243" i="3" s="1"/>
  <c r="F243" i="3" s="1"/>
  <c r="D244" i="3"/>
  <c r="E244" i="3" s="1"/>
  <c r="D245" i="3"/>
  <c r="E245" i="3" s="1"/>
  <c r="F245" i="3" s="1"/>
  <c r="D246" i="3"/>
  <c r="D247" i="3"/>
  <c r="E247" i="3" s="1"/>
  <c r="F247" i="3" s="1"/>
  <c r="D248" i="3"/>
  <c r="E248" i="3" s="1"/>
  <c r="D249" i="3"/>
  <c r="E249" i="3" s="1"/>
  <c r="F249" i="3" s="1"/>
  <c r="D250" i="3"/>
  <c r="E250" i="3" s="1"/>
  <c r="D251" i="3"/>
  <c r="E251" i="3" s="1"/>
  <c r="F251" i="3" s="1"/>
  <c r="D253" i="3"/>
  <c r="D254" i="3"/>
  <c r="D255" i="3"/>
  <c r="D256" i="3"/>
  <c r="E256" i="3" s="1"/>
  <c r="F256" i="3" s="1"/>
  <c r="D257" i="3"/>
  <c r="E257" i="3" s="1"/>
  <c r="D258" i="3"/>
  <c r="E258" i="3" s="1"/>
  <c r="F258" i="3" s="1"/>
  <c r="D259" i="3"/>
  <c r="E259" i="3" s="1"/>
  <c r="D260" i="3"/>
  <c r="E260" i="3" s="1"/>
  <c r="F260" i="3" s="1"/>
  <c r="D261" i="3"/>
  <c r="E261" i="3" s="1"/>
  <c r="D262" i="3"/>
  <c r="E262" i="3" s="1"/>
  <c r="F262" i="3" s="1"/>
  <c r="D263" i="3"/>
  <c r="D264" i="3"/>
  <c r="E264" i="3" s="1"/>
  <c r="F264" i="3" s="1"/>
  <c r="D265" i="3"/>
  <c r="E265" i="3" s="1"/>
  <c r="D266" i="3"/>
  <c r="D267" i="3"/>
  <c r="E267" i="3" s="1"/>
  <c r="D268" i="3"/>
  <c r="E268" i="3" s="1"/>
  <c r="F268" i="3" s="1"/>
  <c r="D269" i="3"/>
  <c r="E269" i="3" s="1"/>
  <c r="D270" i="3"/>
  <c r="E270" i="3" s="1"/>
  <c r="F270" i="3" s="1"/>
  <c r="D271" i="3"/>
  <c r="E271" i="3" s="1"/>
  <c r="D272" i="3"/>
  <c r="E272" i="3" s="1"/>
  <c r="F272" i="3" s="1"/>
  <c r="D273" i="3"/>
  <c r="E273" i="3" s="1"/>
  <c r="D274" i="3"/>
  <c r="E274" i="3" s="1"/>
  <c r="F274" i="3" s="1"/>
  <c r="D275" i="3"/>
  <c r="E275" i="3" s="1"/>
  <c r="D276" i="3"/>
  <c r="E276" i="3" s="1"/>
  <c r="F276" i="3" s="1"/>
  <c r="D277" i="3"/>
  <c r="E277" i="3" s="1"/>
  <c r="D278" i="3"/>
  <c r="E278" i="3" s="1"/>
  <c r="F278" i="3" s="1"/>
  <c r="D279" i="3"/>
  <c r="E279" i="3" s="1"/>
  <c r="D280" i="3"/>
  <c r="E280" i="3" s="1"/>
  <c r="F280" i="3" s="1"/>
  <c r="D281" i="3"/>
  <c r="E281" i="3" s="1"/>
  <c r="D282" i="3"/>
  <c r="E282" i="3" s="1"/>
  <c r="F282" i="3" s="1"/>
  <c r="D284" i="3"/>
  <c r="D285" i="3"/>
  <c r="D286" i="3"/>
  <c r="E286" i="3" s="1"/>
  <c r="D287" i="3"/>
  <c r="D288" i="3"/>
  <c r="E288" i="3" s="1"/>
  <c r="D289" i="3"/>
  <c r="E289" i="3" s="1"/>
  <c r="F289" i="3" s="1"/>
  <c r="D290" i="3"/>
  <c r="E290" i="3" s="1"/>
  <c r="F290" i="3" s="1"/>
  <c r="D291" i="3"/>
  <c r="D292" i="3"/>
  <c r="E292" i="3" s="1"/>
  <c r="F292" i="3" s="1"/>
  <c r="D293" i="3"/>
  <c r="E293" i="3" s="1"/>
  <c r="F293" i="3" s="1"/>
  <c r="D294" i="3"/>
  <c r="E294" i="3" s="1"/>
  <c r="F294" i="3" s="1"/>
  <c r="D295" i="3"/>
  <c r="D296" i="3"/>
  <c r="E296" i="3" s="1"/>
  <c r="F296" i="3" s="1"/>
  <c r="D297" i="3"/>
  <c r="E297" i="3" s="1"/>
  <c r="F297" i="3" s="1"/>
  <c r="D298" i="3"/>
  <c r="E298" i="3" s="1"/>
  <c r="F298" i="3" s="1"/>
  <c r="D299" i="3"/>
  <c r="D300" i="3"/>
  <c r="E300" i="3" s="1"/>
  <c r="F300" i="3" s="1"/>
  <c r="D301" i="3"/>
  <c r="D302" i="3"/>
  <c r="E302" i="3" s="1"/>
  <c r="F302" i="3" s="1"/>
  <c r="D303" i="3"/>
  <c r="D304" i="3"/>
  <c r="E304" i="3" s="1"/>
  <c r="F304" i="3" s="1"/>
  <c r="D305" i="3"/>
  <c r="E305" i="3" s="1"/>
  <c r="F305" i="3" s="1"/>
  <c r="D306" i="3"/>
  <c r="E306" i="3" s="1"/>
  <c r="F306" i="3" s="1"/>
  <c r="D307" i="3"/>
  <c r="D308" i="3"/>
  <c r="E308" i="3" s="1"/>
  <c r="F308" i="3" s="1"/>
  <c r="D309" i="3"/>
  <c r="E309" i="3" s="1"/>
  <c r="F309" i="3" s="1"/>
  <c r="D310" i="3"/>
  <c r="E310" i="3" s="1"/>
  <c r="F310" i="3" s="1"/>
  <c r="D311" i="3"/>
  <c r="D312" i="3"/>
  <c r="E312" i="3" s="1"/>
  <c r="F312" i="3" s="1"/>
  <c r="D313" i="3"/>
  <c r="E313" i="3" s="1"/>
  <c r="F313" i="3" s="1"/>
  <c r="D314" i="3"/>
  <c r="E314" i="3" s="1"/>
  <c r="F314" i="3" s="1"/>
  <c r="D316" i="3"/>
  <c r="E316" i="3" s="1"/>
  <c r="F316" i="3" s="1"/>
  <c r="D317" i="3"/>
  <c r="E317" i="3" s="1"/>
  <c r="F317" i="3" s="1"/>
  <c r="D318" i="3"/>
  <c r="E318" i="3" s="1"/>
  <c r="F318" i="3" s="1"/>
  <c r="D319" i="3"/>
  <c r="E319" i="3" s="1"/>
  <c r="F319" i="3" s="1"/>
  <c r="D320" i="3"/>
  <c r="D321" i="3"/>
  <c r="E321" i="3" s="1"/>
  <c r="F321" i="3" s="1"/>
  <c r="D322" i="3"/>
  <c r="E322" i="3" s="1"/>
  <c r="F322" i="3" s="1"/>
  <c r="D323" i="3"/>
  <c r="E323" i="3" s="1"/>
  <c r="F323" i="3" s="1"/>
  <c r="D324" i="3"/>
  <c r="E324" i="3" s="1"/>
  <c r="D325" i="3"/>
  <c r="D326" i="3"/>
  <c r="E326" i="3" s="1"/>
  <c r="F326" i="3" s="1"/>
  <c r="D327" i="3"/>
  <c r="E327" i="3" s="1"/>
  <c r="F327" i="3" s="1"/>
  <c r="D328" i="3"/>
  <c r="E328" i="3" s="1"/>
  <c r="D329" i="3"/>
  <c r="E329" i="3" s="1"/>
  <c r="F329" i="3" s="1"/>
  <c r="D330" i="3"/>
  <c r="E330" i="3" s="1"/>
  <c r="F330" i="3" s="1"/>
  <c r="D331" i="3"/>
  <c r="E331" i="3" s="1"/>
  <c r="F331" i="3" s="1"/>
  <c r="D332" i="3"/>
  <c r="D333" i="3"/>
  <c r="E333" i="3" s="1"/>
  <c r="F333" i="3" s="1"/>
  <c r="D334" i="3"/>
  <c r="E334" i="3" s="1"/>
  <c r="F334" i="3" s="1"/>
  <c r="D335" i="3"/>
  <c r="D336" i="3"/>
  <c r="E336" i="3" s="1"/>
  <c r="D337" i="3"/>
  <c r="E337" i="3" s="1"/>
  <c r="F337" i="3" s="1"/>
  <c r="D338" i="3"/>
  <c r="E338" i="3" s="1"/>
  <c r="F338" i="3" s="1"/>
  <c r="D339" i="3"/>
  <c r="E339" i="3" s="1"/>
  <c r="F339" i="3" s="1"/>
  <c r="D340" i="3"/>
  <c r="E340" i="3" s="1"/>
  <c r="D341" i="3"/>
  <c r="E341" i="3" s="1"/>
  <c r="F341" i="3" s="1"/>
  <c r="D342" i="3"/>
  <c r="E342" i="3" s="1"/>
  <c r="F342" i="3" s="1"/>
  <c r="D343" i="3"/>
  <c r="E343" i="3" s="1"/>
  <c r="F343" i="3" s="1"/>
  <c r="D344" i="3"/>
  <c r="D345" i="3"/>
  <c r="E345" i="3" s="1"/>
  <c r="F345" i="3" s="1"/>
  <c r="D347" i="3"/>
  <c r="D348" i="3"/>
  <c r="D349" i="3"/>
  <c r="E349" i="3" s="1"/>
  <c r="D350" i="3"/>
  <c r="E350" i="3" s="1"/>
  <c r="D351" i="3"/>
  <c r="E351" i="3" s="1"/>
  <c r="F351" i="3" s="1"/>
  <c r="D352" i="3"/>
  <c r="E352" i="3" s="1"/>
  <c r="D353" i="3"/>
  <c r="E353" i="3" s="1"/>
  <c r="D354" i="3"/>
  <c r="E354" i="3" s="1"/>
  <c r="F354" i="3" s="1"/>
  <c r="D355" i="3"/>
  <c r="E355" i="3" s="1"/>
  <c r="D356" i="3"/>
  <c r="E356" i="3" s="1"/>
  <c r="F356" i="3" s="1"/>
  <c r="D357" i="3"/>
  <c r="E357" i="3" s="1"/>
  <c r="D358" i="3"/>
  <c r="E358" i="3" s="1"/>
  <c r="F358" i="3" s="1"/>
  <c r="D359" i="3"/>
  <c r="D360" i="3"/>
  <c r="E360" i="3" s="1"/>
  <c r="F360" i="3" s="1"/>
  <c r="D361" i="3"/>
  <c r="E361" i="3" s="1"/>
  <c r="D362" i="3"/>
  <c r="E362" i="3" s="1"/>
  <c r="F362" i="3" s="1"/>
  <c r="D363" i="3"/>
  <c r="E363" i="3" s="1"/>
  <c r="F363" i="3" s="1"/>
  <c r="D364" i="3"/>
  <c r="E364" i="3" s="1"/>
  <c r="F364" i="3" s="1"/>
  <c r="D365" i="3"/>
  <c r="E365" i="3" s="1"/>
  <c r="D366" i="3"/>
  <c r="E366" i="3" s="1"/>
  <c r="F366" i="3" s="1"/>
  <c r="D367" i="3"/>
  <c r="E367" i="3" s="1"/>
  <c r="D368" i="3"/>
  <c r="E368" i="3" s="1"/>
  <c r="F368" i="3" s="1"/>
  <c r="D369" i="3"/>
  <c r="E369" i="3" s="1"/>
  <c r="D370" i="3"/>
  <c r="E370" i="3" s="1"/>
  <c r="F370" i="3" s="1"/>
  <c r="D371" i="3"/>
  <c r="E371" i="3" s="1"/>
  <c r="D372" i="3"/>
  <c r="E372" i="3" s="1"/>
  <c r="F372" i="3" s="1"/>
  <c r="D373" i="3"/>
  <c r="E373" i="3" s="1"/>
  <c r="D374" i="3"/>
  <c r="E374" i="3" s="1"/>
  <c r="F374" i="3" s="1"/>
  <c r="D375" i="3"/>
  <c r="D376" i="3"/>
  <c r="E376" i="3" s="1"/>
  <c r="F376" i="3" s="1"/>
  <c r="D377" i="3"/>
  <c r="E377" i="3" s="1"/>
  <c r="D3" i="3"/>
  <c r="D4" i="3"/>
  <c r="E4" i="3" s="1"/>
  <c r="G4" i="4" s="1"/>
  <c r="D5" i="3"/>
  <c r="E5" i="3" s="1"/>
  <c r="F5" i="3" s="1"/>
  <c r="D6" i="3"/>
  <c r="E6" i="3" s="1"/>
  <c r="F6" i="3" s="1"/>
  <c r="D7" i="3"/>
  <c r="E7" i="3" s="1"/>
  <c r="F7" i="3" s="1"/>
  <c r="D8" i="3"/>
  <c r="E8" i="3" s="1"/>
  <c r="D9" i="3"/>
  <c r="E9" i="3" s="1"/>
  <c r="F9" i="3" s="1"/>
  <c r="D10" i="3"/>
  <c r="E10" i="3" s="1"/>
  <c r="F10" i="3" s="1"/>
  <c r="D11" i="3"/>
  <c r="E11" i="3" s="1"/>
  <c r="F11" i="3" s="1"/>
  <c r="D12" i="3"/>
  <c r="E12" i="3" s="1"/>
  <c r="G12" i="3" s="1"/>
  <c r="D13" i="3"/>
  <c r="E13" i="3" s="1"/>
  <c r="F13" i="3" s="1"/>
  <c r="D14" i="3"/>
  <c r="E14" i="3" s="1"/>
  <c r="F14" i="3" s="1"/>
  <c r="D15" i="3"/>
  <c r="E15" i="3" s="1"/>
  <c r="F15" i="3" s="1"/>
  <c r="D16" i="3"/>
  <c r="E16" i="3" s="1"/>
  <c r="G16" i="3" s="1"/>
  <c r="D17" i="3"/>
  <c r="E17" i="3" s="1"/>
  <c r="D18" i="3"/>
  <c r="E18" i="3" s="1"/>
  <c r="F18" i="3" s="1"/>
  <c r="D19" i="3"/>
  <c r="E19" i="3" s="1"/>
  <c r="F19" i="3" s="1"/>
  <c r="D20" i="3"/>
  <c r="E20" i="3" s="1"/>
  <c r="G20" i="3" s="1"/>
  <c r="D21" i="3"/>
  <c r="E21" i="3" s="1"/>
  <c r="F21" i="3" s="1"/>
  <c r="D22" i="3"/>
  <c r="E22" i="3" s="1"/>
  <c r="F22" i="3" s="1"/>
  <c r="D23" i="3"/>
  <c r="E23" i="3" s="1"/>
  <c r="F23" i="3" s="1"/>
  <c r="D24" i="3"/>
  <c r="E24" i="3" s="1"/>
  <c r="G24" i="3" s="1"/>
  <c r="D25" i="3"/>
  <c r="E25" i="3" s="1"/>
  <c r="F25" i="3" s="1"/>
  <c r="D26" i="3"/>
  <c r="E26" i="3" s="1"/>
  <c r="F26" i="3" s="1"/>
  <c r="D27" i="3"/>
  <c r="E27" i="3" s="1"/>
  <c r="F27" i="3" s="1"/>
  <c r="D28" i="3"/>
  <c r="E28" i="3" s="1"/>
  <c r="G28" i="3" s="1"/>
  <c r="D29" i="3"/>
  <c r="E29" i="3" s="1"/>
  <c r="F29" i="3" s="1"/>
  <c r="D30" i="3"/>
  <c r="E30" i="3" s="1"/>
  <c r="F30" i="3" s="1"/>
  <c r="D31" i="3"/>
  <c r="E31" i="3" s="1"/>
  <c r="F31" i="3" s="1"/>
  <c r="D32" i="3"/>
  <c r="E32" i="3" s="1"/>
  <c r="G32" i="3" s="1"/>
  <c r="E255" i="3"/>
  <c r="E263" i="3"/>
  <c r="D2" i="3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4" i="3"/>
  <c r="E35" i="3"/>
  <c r="F35" i="3" s="1"/>
  <c r="H35" i="3"/>
  <c r="H36" i="3"/>
  <c r="E37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5" i="3"/>
  <c r="E96" i="3"/>
  <c r="F96" i="3" s="1"/>
  <c r="H96" i="3"/>
  <c r="H97" i="3"/>
  <c r="H98" i="3"/>
  <c r="H99" i="3"/>
  <c r="H100" i="3"/>
  <c r="H101" i="3"/>
  <c r="H102" i="3"/>
  <c r="H103" i="3"/>
  <c r="H104" i="3"/>
  <c r="E105" i="3"/>
  <c r="H105" i="3"/>
  <c r="H106" i="3"/>
  <c r="H107" i="3"/>
  <c r="H108" i="3"/>
  <c r="E109" i="3"/>
  <c r="F109" i="3" s="1"/>
  <c r="H109" i="3"/>
  <c r="H110" i="3"/>
  <c r="H111" i="3"/>
  <c r="H112" i="3"/>
  <c r="H113" i="3"/>
  <c r="H114" i="3"/>
  <c r="H115" i="3"/>
  <c r="H116" i="3"/>
  <c r="H117" i="3"/>
  <c r="H118" i="3"/>
  <c r="H119" i="3"/>
  <c r="H120" i="3"/>
  <c r="E121" i="3"/>
  <c r="F121" i="3" s="1"/>
  <c r="H121" i="3"/>
  <c r="H122" i="3"/>
  <c r="H123" i="3"/>
  <c r="H124" i="3"/>
  <c r="E126" i="3"/>
  <c r="F126" i="3" s="1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E142" i="3"/>
  <c r="F142" i="3" s="1"/>
  <c r="H142" i="3"/>
  <c r="H143" i="3"/>
  <c r="H144" i="3"/>
  <c r="H145" i="3"/>
  <c r="H146" i="3"/>
  <c r="E147" i="3"/>
  <c r="F147" i="3" s="1"/>
  <c r="H147" i="3"/>
  <c r="H148" i="3"/>
  <c r="H149" i="3"/>
  <c r="H150" i="3"/>
  <c r="H151" i="3"/>
  <c r="H152" i="3"/>
  <c r="H153" i="3"/>
  <c r="E154" i="3"/>
  <c r="H154" i="3"/>
  <c r="H155" i="3"/>
  <c r="H156" i="3"/>
  <c r="H158" i="3"/>
  <c r="E159" i="3"/>
  <c r="H159" i="3"/>
  <c r="H160" i="3"/>
  <c r="H161" i="3"/>
  <c r="H162" i="3"/>
  <c r="E163" i="3"/>
  <c r="H163" i="3"/>
  <c r="H164" i="3"/>
  <c r="H165" i="3"/>
  <c r="H166" i="3"/>
  <c r="E167" i="3"/>
  <c r="H167" i="3"/>
  <c r="H168" i="3"/>
  <c r="H169" i="3"/>
  <c r="H170" i="3"/>
  <c r="E171" i="3"/>
  <c r="H171" i="3"/>
  <c r="H172" i="3"/>
  <c r="H173" i="3"/>
  <c r="H174" i="3"/>
  <c r="E175" i="3"/>
  <c r="H175" i="3"/>
  <c r="H176" i="3"/>
  <c r="H177" i="3"/>
  <c r="H178" i="3"/>
  <c r="E179" i="3"/>
  <c r="H179" i="3"/>
  <c r="H180" i="3"/>
  <c r="H181" i="3"/>
  <c r="H182" i="3"/>
  <c r="E183" i="3"/>
  <c r="H183" i="3"/>
  <c r="H184" i="3"/>
  <c r="H185" i="3"/>
  <c r="H186" i="3"/>
  <c r="E187" i="3"/>
  <c r="H187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E216" i="3"/>
  <c r="F216" i="3" s="1"/>
  <c r="H216" i="3"/>
  <c r="H217" i="3"/>
  <c r="H218" i="3"/>
  <c r="H219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E246" i="3"/>
  <c r="H246" i="3"/>
  <c r="H247" i="3"/>
  <c r="H248" i="3"/>
  <c r="H249" i="3"/>
  <c r="H250" i="3"/>
  <c r="H251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E266" i="3"/>
  <c r="F266" i="3" s="1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4" i="3"/>
  <c r="H285" i="3"/>
  <c r="H286" i="3"/>
  <c r="E287" i="3"/>
  <c r="F287" i="3" s="1"/>
  <c r="H287" i="3"/>
  <c r="H288" i="3"/>
  <c r="H289" i="3"/>
  <c r="H290" i="3"/>
  <c r="E291" i="3"/>
  <c r="F291" i="3" s="1"/>
  <c r="H291" i="3"/>
  <c r="H292" i="3"/>
  <c r="H293" i="3"/>
  <c r="H294" i="3"/>
  <c r="E295" i="3"/>
  <c r="H295" i="3"/>
  <c r="H296" i="3"/>
  <c r="H297" i="3"/>
  <c r="H298" i="3"/>
  <c r="E299" i="3"/>
  <c r="H299" i="3"/>
  <c r="H300" i="3"/>
  <c r="E301" i="3"/>
  <c r="F301" i="3" s="1"/>
  <c r="H301" i="3"/>
  <c r="H302" i="3"/>
  <c r="E303" i="3"/>
  <c r="F303" i="3" s="1"/>
  <c r="H303" i="3"/>
  <c r="H304" i="3"/>
  <c r="H305" i="3"/>
  <c r="H306" i="3"/>
  <c r="E307" i="3"/>
  <c r="H307" i="3"/>
  <c r="H308" i="3"/>
  <c r="H309" i="3"/>
  <c r="H310" i="3"/>
  <c r="E311" i="3"/>
  <c r="H311" i="3"/>
  <c r="H312" i="3"/>
  <c r="H313" i="3"/>
  <c r="H314" i="3"/>
  <c r="H316" i="3"/>
  <c r="H317" i="3"/>
  <c r="H318" i="3"/>
  <c r="H319" i="3"/>
  <c r="E320" i="3"/>
  <c r="H320" i="3"/>
  <c r="H321" i="3"/>
  <c r="H322" i="3"/>
  <c r="H323" i="3"/>
  <c r="H324" i="3"/>
  <c r="E325" i="3"/>
  <c r="F325" i="3" s="1"/>
  <c r="H325" i="3"/>
  <c r="H326" i="3"/>
  <c r="H327" i="3"/>
  <c r="H328" i="3"/>
  <c r="H329" i="3"/>
  <c r="H330" i="3"/>
  <c r="H331" i="3"/>
  <c r="E332" i="3"/>
  <c r="F332" i="3" s="1"/>
  <c r="H332" i="3"/>
  <c r="H333" i="3"/>
  <c r="H334" i="3"/>
  <c r="E335" i="3"/>
  <c r="F335" i="3" s="1"/>
  <c r="H335" i="3"/>
  <c r="H336" i="3"/>
  <c r="H337" i="3"/>
  <c r="H338" i="3"/>
  <c r="H339" i="3"/>
  <c r="H340" i="3"/>
  <c r="H341" i="3"/>
  <c r="H342" i="3"/>
  <c r="H343" i="3"/>
  <c r="E344" i="3"/>
  <c r="H344" i="3"/>
  <c r="H345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2" i="3"/>
  <c r="G379" i="9" l="1"/>
  <c r="G4" i="3"/>
  <c r="G4" i="7"/>
  <c r="G4" i="8"/>
  <c r="G33" i="8" s="1"/>
  <c r="J3" i="8" s="1"/>
  <c r="K3" i="8" s="1"/>
  <c r="L3" i="8" s="1"/>
  <c r="M3" i="8" s="1"/>
  <c r="N3" i="8" s="1"/>
  <c r="O3" i="8" s="1"/>
  <c r="P3" i="8" s="1"/>
  <c r="Q3" i="8" s="1"/>
  <c r="R3" i="8" s="1"/>
  <c r="S3" i="8" s="1"/>
  <c r="T3" i="8" s="1"/>
  <c r="U3" i="8" s="1"/>
  <c r="G4" i="5"/>
  <c r="G4" i="6"/>
  <c r="G33" i="6" s="1"/>
  <c r="G379" i="6" s="1"/>
  <c r="F17" i="3"/>
  <c r="G17" i="3"/>
  <c r="F33" i="7"/>
  <c r="G33" i="7"/>
  <c r="G379" i="7" s="1"/>
  <c r="F379" i="6"/>
  <c r="G33" i="4"/>
  <c r="G379" i="4" s="1"/>
  <c r="F33" i="4"/>
  <c r="J2" i="3"/>
  <c r="E348" i="3"/>
  <c r="F348" i="3" s="1"/>
  <c r="E347" i="3"/>
  <c r="F347" i="3" s="1"/>
  <c r="U2" i="3"/>
  <c r="T2" i="3"/>
  <c r="E285" i="3"/>
  <c r="F285" i="3" s="1"/>
  <c r="E284" i="3"/>
  <c r="F284" i="3" s="1"/>
  <c r="S2" i="3"/>
  <c r="E254" i="3"/>
  <c r="F254" i="3" s="1"/>
  <c r="E253" i="3"/>
  <c r="G253" i="3" s="1"/>
  <c r="R2" i="3"/>
  <c r="E221" i="3"/>
  <c r="F221" i="3" s="1"/>
  <c r="Q2" i="3"/>
  <c r="E190" i="3"/>
  <c r="F190" i="3" s="1"/>
  <c r="E189" i="3"/>
  <c r="F189" i="3" s="1"/>
  <c r="P2" i="3"/>
  <c r="O2" i="3"/>
  <c r="E127" i="3"/>
  <c r="F127" i="3" s="1"/>
  <c r="N2" i="3"/>
  <c r="E95" i="3"/>
  <c r="F95" i="3" s="1"/>
  <c r="M2" i="3"/>
  <c r="E64" i="3"/>
  <c r="F64" i="3" s="1"/>
  <c r="L2" i="3"/>
  <c r="E34" i="3"/>
  <c r="F34" i="3" s="1"/>
  <c r="K2" i="3"/>
  <c r="E375" i="3"/>
  <c r="F375" i="3" s="1"/>
  <c r="E359" i="3"/>
  <c r="G359" i="3" s="1"/>
  <c r="F367" i="3"/>
  <c r="F371" i="3"/>
  <c r="F355" i="3"/>
  <c r="F350" i="3"/>
  <c r="E3" i="3"/>
  <c r="F3" i="3" s="1"/>
  <c r="F365" i="3"/>
  <c r="F361" i="3"/>
  <c r="F353" i="3"/>
  <c r="F352" i="3"/>
  <c r="G271" i="3"/>
  <c r="F271" i="3"/>
  <c r="G336" i="3"/>
  <c r="F336" i="3"/>
  <c r="G320" i="3"/>
  <c r="F320" i="3"/>
  <c r="G238" i="3"/>
  <c r="F238" i="3"/>
  <c r="G222" i="3"/>
  <c r="F222" i="3"/>
  <c r="G183" i="3"/>
  <c r="F183" i="3"/>
  <c r="G175" i="3"/>
  <c r="F175" i="3"/>
  <c r="G167" i="3"/>
  <c r="F167" i="3"/>
  <c r="G159" i="3"/>
  <c r="F159" i="3"/>
  <c r="G154" i="3"/>
  <c r="F154" i="3"/>
  <c r="G105" i="3"/>
  <c r="F105" i="3"/>
  <c r="G53" i="3"/>
  <c r="F53" i="3"/>
  <c r="G45" i="3"/>
  <c r="F45" i="3"/>
  <c r="G37" i="3"/>
  <c r="F37" i="3"/>
  <c r="G263" i="3"/>
  <c r="F263" i="3"/>
  <c r="G286" i="3"/>
  <c r="F286" i="3"/>
  <c r="G281" i="3"/>
  <c r="F281" i="3"/>
  <c r="G277" i="3"/>
  <c r="F277" i="3"/>
  <c r="G273" i="3"/>
  <c r="F273" i="3"/>
  <c r="G269" i="3"/>
  <c r="F269" i="3"/>
  <c r="G265" i="3"/>
  <c r="F265" i="3"/>
  <c r="G261" i="3"/>
  <c r="F261" i="3"/>
  <c r="G257" i="3"/>
  <c r="F257" i="3"/>
  <c r="G248" i="3"/>
  <c r="F248" i="3"/>
  <c r="G244" i="3"/>
  <c r="F244" i="3"/>
  <c r="G240" i="3"/>
  <c r="F240" i="3"/>
  <c r="G236" i="3"/>
  <c r="F236" i="3"/>
  <c r="G232" i="3"/>
  <c r="F232" i="3"/>
  <c r="G228" i="3"/>
  <c r="F228" i="3"/>
  <c r="G224" i="3"/>
  <c r="F224" i="3"/>
  <c r="G219" i="3"/>
  <c r="F219" i="3"/>
  <c r="G215" i="3"/>
  <c r="F215" i="3"/>
  <c r="G211" i="3"/>
  <c r="F211" i="3"/>
  <c r="G207" i="3"/>
  <c r="F207" i="3"/>
  <c r="G203" i="3"/>
  <c r="F203" i="3"/>
  <c r="G340" i="3"/>
  <c r="F340" i="3"/>
  <c r="G324" i="3"/>
  <c r="F324" i="3"/>
  <c r="G311" i="3"/>
  <c r="F311" i="3"/>
  <c r="G295" i="3"/>
  <c r="F295" i="3"/>
  <c r="G250" i="3"/>
  <c r="F250" i="3"/>
  <c r="G234" i="3"/>
  <c r="F234" i="3"/>
  <c r="G146" i="3"/>
  <c r="F146" i="3"/>
  <c r="G113" i="3"/>
  <c r="F113" i="3"/>
  <c r="G79" i="3"/>
  <c r="F79" i="3"/>
  <c r="G55" i="3"/>
  <c r="F55" i="3"/>
  <c r="G47" i="3"/>
  <c r="F47" i="3"/>
  <c r="G255" i="3"/>
  <c r="F255" i="3"/>
  <c r="G8" i="3"/>
  <c r="F8" i="3"/>
  <c r="G185" i="3"/>
  <c r="F185" i="3"/>
  <c r="G181" i="3"/>
  <c r="F181" i="3"/>
  <c r="G177" i="3"/>
  <c r="F177" i="3"/>
  <c r="G173" i="3"/>
  <c r="F173" i="3"/>
  <c r="G169" i="3"/>
  <c r="F169" i="3"/>
  <c r="G99" i="3"/>
  <c r="F99" i="3"/>
  <c r="G82" i="3"/>
  <c r="F82" i="3"/>
  <c r="G74" i="3"/>
  <c r="F74" i="3"/>
  <c r="G66" i="3"/>
  <c r="F66" i="3"/>
  <c r="F32" i="3"/>
  <c r="F28" i="3"/>
  <c r="F24" i="3"/>
  <c r="F20" i="3"/>
  <c r="F16" i="3"/>
  <c r="F12" i="3"/>
  <c r="G328" i="3"/>
  <c r="F328" i="3"/>
  <c r="G246" i="3"/>
  <c r="F246" i="3"/>
  <c r="G230" i="3"/>
  <c r="F230" i="3"/>
  <c r="G187" i="3"/>
  <c r="F187" i="3"/>
  <c r="G179" i="3"/>
  <c r="F179" i="3"/>
  <c r="G171" i="3"/>
  <c r="F171" i="3"/>
  <c r="G163" i="3"/>
  <c r="F163" i="3"/>
  <c r="G150" i="3"/>
  <c r="F150" i="3"/>
  <c r="G97" i="3"/>
  <c r="F97" i="3"/>
  <c r="G57" i="3"/>
  <c r="F57" i="3"/>
  <c r="G49" i="3"/>
  <c r="F49" i="3"/>
  <c r="G41" i="3"/>
  <c r="F41" i="3"/>
  <c r="G279" i="3"/>
  <c r="F279" i="3"/>
  <c r="G288" i="3"/>
  <c r="F288" i="3"/>
  <c r="G275" i="3"/>
  <c r="F275" i="3"/>
  <c r="G267" i="3"/>
  <c r="F267" i="3"/>
  <c r="G259" i="3"/>
  <c r="F259" i="3"/>
  <c r="G217" i="3"/>
  <c r="F217" i="3"/>
  <c r="G213" i="3"/>
  <c r="F213" i="3"/>
  <c r="G209" i="3"/>
  <c r="F209" i="3"/>
  <c r="G205" i="3"/>
  <c r="F205" i="3"/>
  <c r="G201" i="3"/>
  <c r="F201" i="3"/>
  <c r="G344" i="3"/>
  <c r="F344" i="3"/>
  <c r="G307" i="3"/>
  <c r="F307" i="3"/>
  <c r="G299" i="3"/>
  <c r="F299" i="3"/>
  <c r="G242" i="3"/>
  <c r="F242" i="3"/>
  <c r="G226" i="3"/>
  <c r="F226" i="3"/>
  <c r="G51" i="3"/>
  <c r="F51" i="3"/>
  <c r="G43" i="3"/>
  <c r="F43" i="3"/>
  <c r="G377" i="3"/>
  <c r="F377" i="3"/>
  <c r="G373" i="3"/>
  <c r="F373" i="3"/>
  <c r="G369" i="3"/>
  <c r="F369" i="3"/>
  <c r="G357" i="3"/>
  <c r="F357" i="3"/>
  <c r="G349" i="3"/>
  <c r="F349" i="3"/>
  <c r="G88" i="3"/>
  <c r="F88" i="3"/>
  <c r="G80" i="3"/>
  <c r="F80" i="3"/>
  <c r="G72" i="3"/>
  <c r="F72" i="3"/>
  <c r="F4" i="3"/>
  <c r="G318" i="3"/>
  <c r="G351" i="3"/>
  <c r="G268" i="3"/>
  <c r="G264" i="3"/>
  <c r="G260" i="3"/>
  <c r="G256" i="3"/>
  <c r="G251" i="3"/>
  <c r="G247" i="3"/>
  <c r="G243" i="3"/>
  <c r="G239" i="3"/>
  <c r="G235" i="3"/>
  <c r="G231" i="3"/>
  <c r="G227" i="3"/>
  <c r="G223" i="3"/>
  <c r="G218" i="3"/>
  <c r="G214" i="3"/>
  <c r="G210" i="3"/>
  <c r="G206" i="3"/>
  <c r="G202" i="3"/>
  <c r="G153" i="3"/>
  <c r="G63" i="3"/>
  <c r="G120" i="3"/>
  <c r="G61" i="3"/>
  <c r="G334" i="3"/>
  <c r="G186" i="3"/>
  <c r="G182" i="3"/>
  <c r="G178" i="3"/>
  <c r="G174" i="3"/>
  <c r="G170" i="3"/>
  <c r="G166" i="3"/>
  <c r="G133" i="3"/>
  <c r="G112" i="3"/>
  <c r="G108" i="3"/>
  <c r="G107" i="3"/>
  <c r="G87" i="3"/>
  <c r="G137" i="3"/>
  <c r="G111" i="3"/>
  <c r="G71" i="3"/>
  <c r="G15" i="3"/>
  <c r="G7" i="3"/>
  <c r="G367" i="3"/>
  <c r="G301" i="3"/>
  <c r="G200" i="3"/>
  <c r="G149" i="3"/>
  <c r="G78" i="3"/>
  <c r="G58" i="3"/>
  <c r="G54" i="3"/>
  <c r="G50" i="3"/>
  <c r="G46" i="3"/>
  <c r="G42" i="3"/>
  <c r="G371" i="3"/>
  <c r="G355" i="3"/>
  <c r="G338" i="3"/>
  <c r="G322" i="3"/>
  <c r="G305" i="3"/>
  <c r="G289" i="3"/>
  <c r="G280" i="3"/>
  <c r="G276" i="3"/>
  <c r="G272" i="3"/>
  <c r="G342" i="3"/>
  <c r="G326" i="3"/>
  <c r="G309" i="3"/>
  <c r="G293" i="3"/>
  <c r="G192" i="3"/>
  <c r="G158" i="3"/>
  <c r="G141" i="3"/>
  <c r="G124" i="3"/>
  <c r="G115" i="3"/>
  <c r="G104" i="3"/>
  <c r="G96" i="3"/>
  <c r="G91" i="3"/>
  <c r="G90" i="3"/>
  <c r="G363" i="3"/>
  <c r="G330" i="3"/>
  <c r="G313" i="3"/>
  <c r="G297" i="3"/>
  <c r="G196" i="3"/>
  <c r="G162" i="3"/>
  <c r="G145" i="3"/>
  <c r="G129" i="3"/>
  <c r="G75" i="3"/>
  <c r="G40" i="3"/>
  <c r="G36" i="3"/>
  <c r="G31" i="3"/>
  <c r="G27" i="3"/>
  <c r="G23" i="3"/>
  <c r="G372" i="3"/>
  <c r="G362" i="3"/>
  <c r="G356" i="3"/>
  <c r="G345" i="3"/>
  <c r="G339" i="3"/>
  <c r="G329" i="3"/>
  <c r="G323" i="3"/>
  <c r="G312" i="3"/>
  <c r="G306" i="3"/>
  <c r="G296" i="3"/>
  <c r="G290" i="3"/>
  <c r="G376" i="3"/>
  <c r="G366" i="3"/>
  <c r="G360" i="3"/>
  <c r="G350" i="3"/>
  <c r="G343" i="3"/>
  <c r="G333" i="3"/>
  <c r="G327" i="3"/>
  <c r="G317" i="3"/>
  <c r="G310" i="3"/>
  <c r="G300" i="3"/>
  <c r="G294" i="3"/>
  <c r="G370" i="3"/>
  <c r="G364" i="3"/>
  <c r="G354" i="3"/>
  <c r="G337" i="3"/>
  <c r="G331" i="3"/>
  <c r="G321" i="3"/>
  <c r="G314" i="3"/>
  <c r="G304" i="3"/>
  <c r="G298" i="3"/>
  <c r="G374" i="3"/>
  <c r="G368" i="3"/>
  <c r="G358" i="3"/>
  <c r="G352" i="3"/>
  <c r="G341" i="3"/>
  <c r="G335" i="3"/>
  <c r="G325" i="3"/>
  <c r="G319" i="3"/>
  <c r="G308" i="3"/>
  <c r="G302" i="3"/>
  <c r="G292" i="3"/>
  <c r="G365" i="3"/>
  <c r="G361" i="3"/>
  <c r="G353" i="3"/>
  <c r="G332" i="3"/>
  <c r="G316" i="3"/>
  <c r="G303" i="3"/>
  <c r="G291" i="3"/>
  <c r="G282" i="3"/>
  <c r="G274" i="3"/>
  <c r="G266" i="3"/>
  <c r="G258" i="3"/>
  <c r="G249" i="3"/>
  <c r="G241" i="3"/>
  <c r="G233" i="3"/>
  <c r="G225" i="3"/>
  <c r="G216" i="3"/>
  <c r="G208" i="3"/>
  <c r="G199" i="3"/>
  <c r="G193" i="3"/>
  <c r="G197" i="3"/>
  <c r="G287" i="3"/>
  <c r="G278" i="3"/>
  <c r="G270" i="3"/>
  <c r="G262" i="3"/>
  <c r="G245" i="3"/>
  <c r="G237" i="3"/>
  <c r="G229" i="3"/>
  <c r="G212" i="3"/>
  <c r="G204" i="3"/>
  <c r="G191" i="3"/>
  <c r="G195" i="3"/>
  <c r="G184" i="3"/>
  <c r="G176" i="3"/>
  <c r="G168" i="3"/>
  <c r="G142" i="3"/>
  <c r="G132" i="3"/>
  <c r="G126" i="3"/>
  <c r="G110" i="3"/>
  <c r="G92" i="3"/>
  <c r="G69" i="3"/>
  <c r="G60" i="3"/>
  <c r="G198" i="3"/>
  <c r="G194" i="3"/>
  <c r="G164" i="3"/>
  <c r="G160" i="3"/>
  <c r="G155" i="3"/>
  <c r="G151" i="3"/>
  <c r="G147" i="3"/>
  <c r="G136" i="3"/>
  <c r="G130" i="3"/>
  <c r="G119" i="3"/>
  <c r="G117" i="3"/>
  <c r="G102" i="3"/>
  <c r="G84" i="3"/>
  <c r="G76" i="3"/>
  <c r="G180" i="3"/>
  <c r="G172" i="3"/>
  <c r="G140" i="3"/>
  <c r="G134" i="3"/>
  <c r="G123" i="3"/>
  <c r="G109" i="3"/>
  <c r="G93" i="3"/>
  <c r="G68" i="3"/>
  <c r="G59" i="3"/>
  <c r="G165" i="3"/>
  <c r="G161" i="3"/>
  <c r="G156" i="3"/>
  <c r="G152" i="3"/>
  <c r="G148" i="3"/>
  <c r="G144" i="3"/>
  <c r="G138" i="3"/>
  <c r="G128" i="3"/>
  <c r="G121" i="3"/>
  <c r="G118" i="3"/>
  <c r="G101" i="3"/>
  <c r="G85" i="3"/>
  <c r="G77" i="3"/>
  <c r="G106" i="3"/>
  <c r="G89" i="3"/>
  <c r="G73" i="3"/>
  <c r="G52" i="3"/>
  <c r="G44" i="3"/>
  <c r="G38" i="3"/>
  <c r="G29" i="3"/>
  <c r="G25" i="3"/>
  <c r="G21" i="3"/>
  <c r="G14" i="3"/>
  <c r="G11" i="3"/>
  <c r="G5" i="3"/>
  <c r="G143" i="3"/>
  <c r="G139" i="3"/>
  <c r="G135" i="3"/>
  <c r="G131" i="3"/>
  <c r="G122" i="3"/>
  <c r="G116" i="3"/>
  <c r="G103" i="3"/>
  <c r="G100" i="3"/>
  <c r="G86" i="3"/>
  <c r="G83" i="3"/>
  <c r="G70" i="3"/>
  <c r="G67" i="3"/>
  <c r="G18" i="3"/>
  <c r="G9" i="3"/>
  <c r="G114" i="3"/>
  <c r="G98" i="3"/>
  <c r="G81" i="3"/>
  <c r="G65" i="3"/>
  <c r="G56" i="3"/>
  <c r="G48" i="3"/>
  <c r="G39" i="3"/>
  <c r="G35" i="3"/>
  <c r="G30" i="3"/>
  <c r="G26" i="3"/>
  <c r="G22" i="3"/>
  <c r="G19" i="3"/>
  <c r="G13" i="3"/>
  <c r="G6" i="3"/>
  <c r="G10" i="3"/>
  <c r="J3" i="6" l="1"/>
  <c r="K3" i="6" s="1"/>
  <c r="L3" i="6" s="1"/>
  <c r="M3" i="6" s="1"/>
  <c r="N3" i="6" s="1"/>
  <c r="O3" i="6" s="1"/>
  <c r="P3" i="6" s="1"/>
  <c r="Q3" i="6" s="1"/>
  <c r="R3" i="6" s="1"/>
  <c r="S3" i="6" s="1"/>
  <c r="T3" i="6" s="1"/>
  <c r="U3" i="6" s="1"/>
  <c r="J3" i="4"/>
  <c r="K3" i="4" s="1"/>
  <c r="L3" i="4" s="1"/>
  <c r="M3" i="4" s="1"/>
  <c r="N3" i="4" s="1"/>
  <c r="O3" i="4" s="1"/>
  <c r="P3" i="4" s="1"/>
  <c r="Q3" i="4" s="1"/>
  <c r="R3" i="4" s="1"/>
  <c r="S3" i="4" s="1"/>
  <c r="T3" i="4" s="1"/>
  <c r="U3" i="4" s="1"/>
  <c r="G33" i="5"/>
  <c r="J3" i="5" s="1"/>
  <c r="K3" i="5" s="1"/>
  <c r="L3" i="5" s="1"/>
  <c r="M3" i="5" s="1"/>
  <c r="N3" i="5" s="1"/>
  <c r="O3" i="5" s="1"/>
  <c r="P3" i="5" s="1"/>
  <c r="Q3" i="5" s="1"/>
  <c r="R3" i="5" s="1"/>
  <c r="S3" i="5" s="1"/>
  <c r="T3" i="5" s="1"/>
  <c r="U3" i="5" s="1"/>
  <c r="G379" i="8"/>
  <c r="J3" i="7"/>
  <c r="K3" i="7" s="1"/>
  <c r="L3" i="7" s="1"/>
  <c r="M3" i="7" s="1"/>
  <c r="N3" i="7" s="1"/>
  <c r="O3" i="7" s="1"/>
  <c r="P3" i="7" s="1"/>
  <c r="Q3" i="7" s="1"/>
  <c r="R3" i="7" s="1"/>
  <c r="S3" i="7" s="1"/>
  <c r="T3" i="7" s="1"/>
  <c r="U3" i="7" s="1"/>
  <c r="F379" i="7"/>
  <c r="F379" i="4"/>
  <c r="G221" i="3"/>
  <c r="G347" i="3"/>
  <c r="F253" i="3"/>
  <c r="F283" i="3" s="1"/>
  <c r="G64" i="3"/>
  <c r="G94" i="3" s="1"/>
  <c r="G189" i="3"/>
  <c r="G375" i="3"/>
  <c r="G285" i="3"/>
  <c r="G348" i="3"/>
  <c r="G284" i="3"/>
  <c r="G254" i="3"/>
  <c r="G190" i="3"/>
  <c r="G127" i="3"/>
  <c r="G157" i="3" s="1"/>
  <c r="G34" i="3"/>
  <c r="G62" i="3" s="1"/>
  <c r="G95" i="3"/>
  <c r="F220" i="3"/>
  <c r="F359" i="3"/>
  <c r="F378" i="3" s="1"/>
  <c r="G3" i="3"/>
  <c r="F346" i="3"/>
  <c r="G346" i="3"/>
  <c r="F315" i="3"/>
  <c r="G283" i="3"/>
  <c r="F252" i="3"/>
  <c r="G252" i="3"/>
  <c r="F188" i="3"/>
  <c r="F94" i="3"/>
  <c r="F125" i="3"/>
  <c r="G188" i="3"/>
  <c r="F157" i="3"/>
  <c r="G125" i="3"/>
  <c r="F62" i="3"/>
  <c r="G379" i="5" l="1"/>
  <c r="G315" i="3"/>
  <c r="G220" i="3"/>
  <c r="G378" i="3"/>
  <c r="E2" i="3"/>
  <c r="F2" i="3" s="1"/>
  <c r="F33" i="3" l="1"/>
  <c r="G2" i="3"/>
  <c r="G2" i="2"/>
  <c r="K2" i="2"/>
  <c r="F379" i="3" l="1"/>
  <c r="G33" i="3"/>
  <c r="J3" i="3" s="1"/>
  <c r="K3" i="3" s="1"/>
  <c r="L3" i="3" s="1"/>
  <c r="M3" i="3" s="1"/>
  <c r="N3" i="3" s="1"/>
  <c r="O3" i="3" s="1"/>
  <c r="P3" i="3" s="1"/>
  <c r="Q3" i="3" s="1"/>
  <c r="R3" i="3" s="1"/>
  <c r="S3" i="3" s="1"/>
  <c r="T3" i="3" s="1"/>
  <c r="U3" i="3" s="1"/>
  <c r="G379" i="3" l="1"/>
</calcChain>
</file>

<file path=xl/sharedStrings.xml><?xml version="1.0" encoding="utf-8"?>
<sst xmlns="http://schemas.openxmlformats.org/spreadsheetml/2006/main" count="320" uniqueCount="79">
  <si>
    <t>7508936M</t>
  </si>
  <si>
    <t>MENAGER</t>
  </si>
  <si>
    <t>Romuald</t>
  </si>
  <si>
    <t>CP</t>
  </si>
  <si>
    <t>NOM</t>
  </si>
  <si>
    <t>Prénom</t>
  </si>
  <si>
    <t>7004148E</t>
  </si>
  <si>
    <t>MOYON</t>
  </si>
  <si>
    <t>Christelle</t>
  </si>
  <si>
    <t>8701903R</t>
  </si>
  <si>
    <t>DALENCON</t>
  </si>
  <si>
    <t>Kevin</t>
  </si>
  <si>
    <t>7810533K</t>
  </si>
  <si>
    <t>GERS</t>
  </si>
  <si>
    <t>Anne</t>
  </si>
  <si>
    <t>7304967G</t>
  </si>
  <si>
    <t>VIVET</t>
  </si>
  <si>
    <t>Serge</t>
  </si>
  <si>
    <t>8505409K</t>
  </si>
  <si>
    <t>CHALOCHET</t>
  </si>
  <si>
    <t>Fanny</t>
  </si>
  <si>
    <t>6907271D</t>
  </si>
  <si>
    <t>TAURAH</t>
  </si>
  <si>
    <t>Sharmila</t>
  </si>
  <si>
    <t>8003075V</t>
  </si>
  <si>
    <t>REYDET</t>
  </si>
  <si>
    <t>Eric</t>
  </si>
  <si>
    <t>Minute</t>
  </si>
  <si>
    <t>Centième</t>
  </si>
  <si>
    <t>DATE</t>
  </si>
  <si>
    <t>A</t>
  </si>
  <si>
    <t>DJS</t>
  </si>
  <si>
    <t>Durée Hebdo</t>
  </si>
  <si>
    <t>MATIN</t>
  </si>
  <si>
    <t>SOIR</t>
  </si>
  <si>
    <t>Ecart positif</t>
  </si>
  <si>
    <t>Ecart négatif</t>
  </si>
  <si>
    <t>Mois</t>
  </si>
  <si>
    <t>Janvier</t>
  </si>
  <si>
    <t>Total 1</t>
  </si>
  <si>
    <t>Total 2</t>
  </si>
  <si>
    <t>Total 3</t>
  </si>
  <si>
    <t>Total 4</t>
  </si>
  <si>
    <t>Total 5</t>
  </si>
  <si>
    <t>Total 6</t>
  </si>
  <si>
    <t>Total 7</t>
  </si>
  <si>
    <t>Total 8</t>
  </si>
  <si>
    <t>Total 9</t>
  </si>
  <si>
    <t>Total 10</t>
  </si>
  <si>
    <t>Total 11</t>
  </si>
  <si>
    <t>Total 12</t>
  </si>
  <si>
    <t>Total général</t>
  </si>
  <si>
    <t>²</t>
  </si>
  <si>
    <t>Heures attendues</t>
  </si>
  <si>
    <t>Ecart</t>
  </si>
  <si>
    <t>Février</t>
  </si>
  <si>
    <t>Colonne1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</si>
  <si>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</si>
  <si>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</si>
  <si>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</si>
  <si>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</si>
  <si>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</si>
  <si>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</si>
  <si>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</si>
  <si>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</si>
  <si>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</si>
  <si>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</si>
  <si>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</si>
  <si>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Heure</t>
  </si>
  <si>
    <t>Feuille</t>
  </si>
  <si>
    <t>Heure 2</t>
  </si>
  <si>
    <t>Date 2</t>
  </si>
  <si>
    <t>Code</t>
  </si>
  <si>
    <t>Mois 2</t>
  </si>
  <si>
    <t>Heure 3</t>
  </si>
  <si>
    <t>Tolérance</t>
  </si>
  <si>
    <t>7311916k</t>
  </si>
  <si>
    <t>GUILLARD</t>
  </si>
  <si>
    <t>Franck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</si>
</sst>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[hh]:mm"/>
    <numFmt numFmtId="166" formatCode="dd\-m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ourier New"/>
      <family val="3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Border="1"/>
    <xf numFmtId="164" fontId="0" fillId="0" borderId="0" xfId="0" applyNumberFormat="1"/>
    <xf numFmtId="20" fontId="0" fillId="0" borderId="0" xfId="0" applyNumberFormat="1"/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166" fontId="0" fillId="0" borderId="0" xfId="0" applyNumberFormat="1" applyAlignment="1">
      <alignment horizontal="center" vertical="center"/>
    </xf>
    <xf numFmtId="165" fontId="0" fillId="0" borderId="2" xfId="0" applyNumberFormat="1" applyFont="1" applyBorder="1" applyAlignment="1">
      <alignment horizontal="center" vertical="center"/>
    </xf>
    <xf numFmtId="165" fontId="0" fillId="3" borderId="3" xfId="0" applyNumberFormat="1" applyFont="1" applyFill="1" applyBorder="1" applyAlignment="1">
      <alignment horizontal="center" vertical="center"/>
    </xf>
    <xf numFmtId="165" fontId="0" fillId="3" borderId="4" xfId="0" applyNumberFormat="1" applyFont="1" applyFill="1" applyBorder="1" applyAlignment="1">
      <alignment horizontal="center" vertical="center"/>
    </xf>
    <xf numFmtId="0" fontId="0" fillId="3" borderId="3" xfId="0" applyFont="1" applyFill="1" applyBorder="1"/>
    <xf numFmtId="14" fontId="0" fillId="3" borderId="3" xfId="0" applyNumberFormat="1" applyFont="1" applyFill="1" applyBorder="1"/>
    <xf numFmtId="166" fontId="0" fillId="3" borderId="3" xfId="0" applyNumberFormat="1" applyFont="1" applyFill="1" applyBorder="1"/>
    <xf numFmtId="0" fontId="3" fillId="2" borderId="0" xfId="0" applyFont="1" applyFill="1" applyBorder="1"/>
    <xf numFmtId="0" fontId="0" fillId="0" borderId="5" xfId="0" applyFont="1" applyBorder="1"/>
    <xf numFmtId="0" fontId="0" fillId="0" borderId="6" xfId="0" applyFont="1" applyBorder="1"/>
    <xf numFmtId="0" fontId="0" fillId="0" borderId="7" xfId="0" applyFont="1" applyBorder="1"/>
    <xf numFmtId="165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4" fontId="0" fillId="0" borderId="0" xfId="0" applyNumberFormat="1"/>
    <xf numFmtId="20" fontId="0" fillId="3" borderId="3" xfId="0" applyNumberFormat="1" applyFont="1" applyFill="1" applyBorder="1"/>
  </cellXfs>
  <cellStyles count="1"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dd\-mm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numFmt numFmtId="164" formatCode="h: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164" formatCode="h:mm;@"/>
    </dxf>
    <dxf>
      <numFmt numFmtId="164" formatCode="h:mm;@"/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165" formatCode="[hh]:mm"/>
    </dxf>
    <dxf>
      <numFmt numFmtId="164" formatCode="h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5</xdr:row>
      <xdr:rowOff>38100</xdr:rowOff>
    </xdr:from>
    <xdr:to>
      <xdr:col>7</xdr:col>
      <xdr:colOff>704850</xdr:colOff>
      <xdr:row>9</xdr:row>
      <xdr:rowOff>142875</xdr:rowOff>
    </xdr:to>
    <xdr:sp macro="[0]!Ellipse1_Cliquer" textlink="">
      <xdr:nvSpPr>
        <xdr:cNvPr id="2" name="Ellipse 1"/>
        <xdr:cNvSpPr/>
      </xdr:nvSpPr>
      <xdr:spPr>
        <a:xfrm>
          <a:off x="3200400" y="990600"/>
          <a:ext cx="2838450" cy="866775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 u="sng">
              <a:solidFill>
                <a:schemeClr val="accent3">
                  <a:lumMod val="40000"/>
                  <a:lumOff val="60000"/>
                </a:schemeClr>
              </a:solidFill>
            </a:rPr>
            <a:t>Connexion</a:t>
          </a:r>
        </a:p>
      </xdr:txBody>
    </xdr:sp>
    <xdr:clientData/>
  </xdr:twoCellAnchor>
  <xdr:twoCellAnchor>
    <xdr:from>
      <xdr:col>4</xdr:col>
      <xdr:colOff>171450</xdr:colOff>
      <xdr:row>15</xdr:row>
      <xdr:rowOff>0</xdr:rowOff>
    </xdr:from>
    <xdr:to>
      <xdr:col>7</xdr:col>
      <xdr:colOff>723900</xdr:colOff>
      <xdr:row>19</xdr:row>
      <xdr:rowOff>104775</xdr:rowOff>
    </xdr:to>
    <xdr:sp macro="[0]!Ellipse1_Cliquer" textlink="">
      <xdr:nvSpPr>
        <xdr:cNvPr id="3" name="Ellipse 2"/>
        <xdr:cNvSpPr/>
      </xdr:nvSpPr>
      <xdr:spPr>
        <a:xfrm>
          <a:off x="3219450" y="2857500"/>
          <a:ext cx="2838450" cy="866775"/>
        </a:xfrm>
        <a:prstGeom prst="ellipse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>
          <a:sp3d prstMaterial="matte"/>
        </a:bodyPr>
        <a:lstStyle/>
        <a:p>
          <a:pPr algn="ctr"/>
          <a:r>
            <a:rPr lang="fr-FR" sz="2400" b="1" u="sng">
              <a:ln>
                <a:gradFill flip="none" rotWithShape="1">
                  <a:gsLst>
                    <a:gs pos="0">
                      <a:srgbClr val="000082"/>
                    </a:gs>
                    <a:gs pos="30000">
                      <a:srgbClr val="66008F"/>
                    </a:gs>
                    <a:gs pos="64999">
                      <a:srgbClr val="BA0066"/>
                    </a:gs>
                    <a:gs pos="89999">
                      <a:srgbClr val="FF0000"/>
                    </a:gs>
                    <a:gs pos="100000">
                      <a:srgbClr val="FF8200"/>
                    </a:gs>
                  </a:gsLst>
                  <a:lin ang="5400000" scaled="1"/>
                  <a:tileRect/>
                </a:gradFill>
              </a:ln>
              <a:solidFill>
                <a:schemeClr val="accent3">
                  <a:lumMod val="40000"/>
                  <a:lumOff val="60000"/>
                </a:schemeClr>
              </a:solidFill>
            </a:rPr>
            <a:t>Déconnexion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10" totalsRowShown="0">
  <autoFilter ref="A1:D10"/>
  <tableColumns count="4">
    <tableColumn id="1" name="CP"/>
    <tableColumn id="2" name="NOM"/>
    <tableColumn id="3" name="Prénom"/>
    <tableColumn id="4" name="Feuil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1:H2" totalsRowShown="0">
  <autoFilter ref="F1:H2"/>
  <tableColumns count="3">
    <tableColumn id="1" name="CP"/>
    <tableColumn id="2" name="Prénom">
      <calculatedColumnFormula>VLOOKUP(F2,Tableau1[],3,FALSE)</calculatedColumnFormula>
    </tableColumn>
    <tableColumn id="3" name="Feuille">
      <calculatedColumnFormula>VLOOKUP(Tableau2[CP],Agents,4,FALSE)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J1:K2" totalsRowShown="0">
  <autoFilter ref="J1:K2"/>
  <tableColumns count="2">
    <tableColumn id="1" name="Minute"/>
    <tableColumn id="2" name="Centième">
      <calculatedColumnFormula>ROUND(Tableau3[Minute]/60,2)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F4:G5" totalsRowShown="0">
  <autoFilter ref="F4:G5"/>
  <tableColumns count="2">
    <tableColumn id="1" name="DJS" dataDxfId="24"/>
    <tableColumn id="2" name="Durée Hebdo" dataDxfId="2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0" name="Tableau10" displayName="Tableau10" ref="J4:Q5" totalsRowShown="0" headerRowDxfId="22" tableBorderDxfId="21">
  <autoFilter ref="J4:Q5"/>
  <tableColumns count="8">
    <tableColumn id="1" name="Date" dataDxfId="20"/>
    <tableColumn id="2" name="Mois" dataDxfId="19">
      <calculatedColumnFormula>MONTH(J5)</calculatedColumnFormula>
    </tableColumn>
    <tableColumn id="8" name="Mois 2" dataDxfId="14">
      <calculatedColumnFormula>VLOOKUP(Tableau10[Mois],Mois[],2,FALSE)</calculatedColumnFormula>
    </tableColumn>
    <tableColumn id="3" name="Date 2" dataDxfId="0">
      <calculatedColumnFormula>Tableau10[Date]</calculatedColumnFormula>
    </tableColumn>
    <tableColumn id="4" name="Heure"/>
    <tableColumn id="5" name="Tolérance" dataDxfId="16"/>
    <tableColumn id="6" name="Heure 2" dataDxfId="15">
      <calculatedColumnFormula>Tableau10[Heure]-Tableau10[Tolérance]</calculatedColumnFormula>
    </tableColumn>
    <tableColumn id="9" name="Heure 3" dataDxfId="13">
      <calculatedColumnFormula>Tableau10[Heure]+Tableau10[Tolérance]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Mois" displayName="Mois" ref="F8:G20" totalsRowShown="0">
  <autoFilter ref="F8:G20"/>
  <tableColumns count="2">
    <tableColumn id="1" name="Code"/>
    <tableColumn id="2" name="Moi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1" name="Tableau11" displayName="Tableau11" ref="I1:U3" totalsRowShown="0" headerRowDxfId="18" tableBorderDxfId="17">
  <autoFilter ref="I1:U3"/>
  <tableColumns count="13">
    <tableColumn id="1" name="Colonne1"/>
    <tableColumn id="2" name="Janvier">
      <calculatedColumnFormula>(J1-F32+G32)-J1</calculatedColumnFormula>
    </tableColumn>
    <tableColumn id="3" name="Février">
      <calculatedColumnFormula>J$3+((K$2-F61+G61)-K$2)</calculatedColumnFormula>
    </tableColumn>
    <tableColumn id="4" name="Mars">
      <calculatedColumnFormula>K$3+((L$2-$F93+$G93)-L$2)</calculatedColumnFormula>
    </tableColumn>
    <tableColumn id="5" name="Avril">
      <calculatedColumnFormula>L$3+((M$2-$F124+$G124)-M$2)</calculatedColumnFormula>
    </tableColumn>
    <tableColumn id="6" name="Mai">
      <calculatedColumnFormula>M$3+((N$2-$F156+$G156)-N$2)</calculatedColumnFormula>
    </tableColumn>
    <tableColumn id="7" name="Juin">
      <calculatedColumnFormula>N$3+((O$2-$F187+$G187)-O$2)</calculatedColumnFormula>
    </tableColumn>
    <tableColumn id="8" name="Juillet">
      <calculatedColumnFormula>O$3+((P$2-$F219+$G219)-P$2)</calculatedColumnFormula>
    </tableColumn>
    <tableColumn id="9" name="Août">
      <calculatedColumnFormula>P$3+((Q$2-$F251+$G251)-Q$2)</calculatedColumnFormula>
    </tableColumn>
    <tableColumn id="10" name="Septembre">
      <calculatedColumnFormula>Q$3+((R$2-$F282+$G282)-R$2)</calculatedColumnFormula>
    </tableColumn>
    <tableColumn id="11" name="Octobre">
      <calculatedColumnFormula>R$3+((S$2-$F314+$G314)-S$2)</calculatedColumnFormula>
    </tableColumn>
    <tableColumn id="12" name="Novembre">
      <calculatedColumnFormula>S$3+((T$2-$F345+$G345)-T$2)</calculatedColumnFormula>
    </tableColumn>
    <tableColumn id="13" name="Décembre">
      <calculatedColumnFormula>T$3+((U$2-$F377+$G377)-U$2)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6" name="Tableau117" displayName="Tableau117" ref="I1:U3" totalsRowShown="0" headerRowDxfId="12" tableBorderDxfId="11">
  <autoFilter ref="I1:U3"/>
  <tableColumns count="13">
    <tableColumn id="1" name="Colonne1"/>
    <tableColumn id="2" name="Janvier">
      <calculatedColumnFormula>(J1-F32+G32)-J1</calculatedColumnFormula>
    </tableColumn>
    <tableColumn id="3" name="Février">
      <calculatedColumnFormula>J$3+((K$2-F61+G61)-K$2)</calculatedColumnFormula>
    </tableColumn>
    <tableColumn id="4" name="Mars">
      <calculatedColumnFormula>K$3+((L$2-$F93+$G93)-L$2)</calculatedColumnFormula>
    </tableColumn>
    <tableColumn id="5" name="Avril">
      <calculatedColumnFormula>L$3+((M$2-$F124+$G124)-M$2)</calculatedColumnFormula>
    </tableColumn>
    <tableColumn id="6" name="Mai">
      <calculatedColumnFormula>M$3+((N$2-$F156+$G156)-N$2)</calculatedColumnFormula>
    </tableColumn>
    <tableColumn id="7" name="Juin">
      <calculatedColumnFormula>N$3+((O$2-$F187+$G187)-O$2)</calculatedColumnFormula>
    </tableColumn>
    <tableColumn id="8" name="Juillet">
      <calculatedColumnFormula>O$3+((P$2-$F219+$G219)-P$2)</calculatedColumnFormula>
    </tableColumn>
    <tableColumn id="9" name="Août">
      <calculatedColumnFormula>P$3+((Q$2-$F251+$G251)-Q$2)</calculatedColumnFormula>
    </tableColumn>
    <tableColumn id="10" name="Septembre">
      <calculatedColumnFormula>Q$3+((R$2-$F282+$G282)-R$2)</calculatedColumnFormula>
    </tableColumn>
    <tableColumn id="11" name="Octobre">
      <calculatedColumnFormula>R$3+((S$2-$F314+$G314)-S$2)</calculatedColumnFormula>
    </tableColumn>
    <tableColumn id="12" name="Novembre">
      <calculatedColumnFormula>S$3+((T$2-$F345+$G345)-T$2)</calculatedColumnFormula>
    </tableColumn>
    <tableColumn id="13" name="Décembre">
      <calculatedColumnFormula>T$3+((U$2-$F377+$G377)-U$2)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7" name="Tableau118" displayName="Tableau118" ref="I1:U3" totalsRowShown="0" headerRowDxfId="10" tableBorderDxfId="9">
  <autoFilter ref="I1:U3"/>
  <tableColumns count="13">
    <tableColumn id="1" name="Colonne1"/>
    <tableColumn id="2" name="Janvier">
      <calculatedColumnFormula>(J1-F32+G32)-J1</calculatedColumnFormula>
    </tableColumn>
    <tableColumn id="3" name="Février">
      <calculatedColumnFormula>J$3+((K$2-F61+G61)-K$2)</calculatedColumnFormula>
    </tableColumn>
    <tableColumn id="4" name="Mars">
      <calculatedColumnFormula>K$3+((L$2-$F93+$G93)-L$2)</calculatedColumnFormula>
    </tableColumn>
    <tableColumn id="5" name="Avril">
      <calculatedColumnFormula>L$3+((M$2-$F124+$G124)-M$2)</calculatedColumnFormula>
    </tableColumn>
    <tableColumn id="6" name="Mai">
      <calculatedColumnFormula>M$3+((N$2-$F156+$G156)-N$2)</calculatedColumnFormula>
    </tableColumn>
    <tableColumn id="7" name="Juin">
      <calculatedColumnFormula>N$3+((O$2-$F187+$G187)-O$2)</calculatedColumnFormula>
    </tableColumn>
    <tableColumn id="8" name="Juillet">
      <calculatedColumnFormula>O$3+((P$2-$F219+$G219)-P$2)</calculatedColumnFormula>
    </tableColumn>
    <tableColumn id="9" name="Août">
      <calculatedColumnFormula>P$3+((Q$2-$F251+$G251)-Q$2)</calculatedColumnFormula>
    </tableColumn>
    <tableColumn id="10" name="Septembre">
      <calculatedColumnFormula>Q$3+((R$2-$F282+$G282)-R$2)</calculatedColumnFormula>
    </tableColumn>
    <tableColumn id="11" name="Octobre">
      <calculatedColumnFormula>R$3+((S$2-$F314+$G314)-S$2)</calculatedColumnFormula>
    </tableColumn>
    <tableColumn id="12" name="Novembre">
      <calculatedColumnFormula>S$3+((T$2-$F345+$G345)-T$2)</calculatedColumnFormula>
    </tableColumn>
    <tableColumn id="13" name="Décembre">
      <calculatedColumnFormula>T$3+((U$2-$F377+$G377)-U$2)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8" name="Tableau119" displayName="Tableau119" ref="I1:U3" totalsRowShown="0" headerRowDxfId="8" tableBorderDxfId="7">
  <autoFilter ref="I1:U3"/>
  <tableColumns count="13">
    <tableColumn id="1" name="Colonne1"/>
    <tableColumn id="2" name="Janvier">
      <calculatedColumnFormula>(J1-F32+G32)-J1</calculatedColumnFormula>
    </tableColumn>
    <tableColumn id="3" name="Février">
      <calculatedColumnFormula>J$3+((K$2-F61+G61)-K$2)</calculatedColumnFormula>
    </tableColumn>
    <tableColumn id="4" name="Mars">
      <calculatedColumnFormula>K$3+((L$2-$F93+$G93)-L$2)</calculatedColumnFormula>
    </tableColumn>
    <tableColumn id="5" name="Avril">
      <calculatedColumnFormula>L$3+((M$2-$F124+$G124)-M$2)</calculatedColumnFormula>
    </tableColumn>
    <tableColumn id="6" name="Mai">
      <calculatedColumnFormula>M$3+((N$2-$F156+$G156)-N$2)</calculatedColumnFormula>
    </tableColumn>
    <tableColumn id="7" name="Juin">
      <calculatedColumnFormula>N$3+((O$2-$F187+$G187)-O$2)</calculatedColumnFormula>
    </tableColumn>
    <tableColumn id="8" name="Juillet">
      <calculatedColumnFormula>O$3+((P$2-$F219+$G219)-P$2)</calculatedColumnFormula>
    </tableColumn>
    <tableColumn id="9" name="Août">
      <calculatedColumnFormula>P$3+((Q$2-$F251+$G251)-Q$2)</calculatedColumnFormula>
    </tableColumn>
    <tableColumn id="10" name="Septembre">
      <calculatedColumnFormula>Q$3+((R$2-$F282+$G282)-R$2)</calculatedColumnFormula>
    </tableColumn>
    <tableColumn id="11" name="Octobre">
      <calculatedColumnFormula>R$3+((S$2-$F314+$G314)-S$2)</calculatedColumnFormula>
    </tableColumn>
    <tableColumn id="12" name="Novembre">
      <calculatedColumnFormula>S$3+((T$2-$F345+$G345)-T$2)</calculatedColumnFormula>
    </tableColumn>
    <tableColumn id="13" name="Décembre">
      <calculatedColumnFormula>T$3+((U$2-$F377+$G377)-U$2)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9" name="Tableau1110" displayName="Tableau1110" ref="I1:U3" totalsRowShown="0" headerRowDxfId="6" tableBorderDxfId="5">
  <autoFilter ref="I1:U3"/>
  <tableColumns count="13">
    <tableColumn id="1" name="Colonne1"/>
    <tableColumn id="2" name="Janvier">
      <calculatedColumnFormula>(J1-F32+G32)-J1</calculatedColumnFormula>
    </tableColumn>
    <tableColumn id="3" name="Février">
      <calculatedColumnFormula>J$3+((K$2-F61+G61)-K$2)</calculatedColumnFormula>
    </tableColumn>
    <tableColumn id="4" name="Mars">
      <calculatedColumnFormula>K$3+((L$2-$F93+$G93)-L$2)</calculatedColumnFormula>
    </tableColumn>
    <tableColumn id="5" name="Avril">
      <calculatedColumnFormula>L$3+((M$2-$F124+$G124)-M$2)</calculatedColumnFormula>
    </tableColumn>
    <tableColumn id="6" name="Mai">
      <calculatedColumnFormula>M$3+((N$2-$F156+$G156)-N$2)</calculatedColumnFormula>
    </tableColumn>
    <tableColumn id="7" name="Juin">
      <calculatedColumnFormula>N$3+((O$2-$F187+$G187)-O$2)</calculatedColumnFormula>
    </tableColumn>
    <tableColumn id="8" name="Juillet">
      <calculatedColumnFormula>O$3+((P$2-$F219+$G219)-P$2)</calculatedColumnFormula>
    </tableColumn>
    <tableColumn id="9" name="Août">
      <calculatedColumnFormula>P$3+((Q$2-$F251+$G251)-Q$2)</calculatedColumnFormula>
    </tableColumn>
    <tableColumn id="10" name="Septembre">
      <calculatedColumnFormula>Q$3+((R$2-$F282+$G282)-R$2)</calculatedColumnFormula>
    </tableColumn>
    <tableColumn id="11" name="Octobre">
      <calculatedColumnFormula>R$3+((S$2-$F314+$G314)-S$2)</calculatedColumnFormula>
    </tableColumn>
    <tableColumn id="12" name="Novembre">
      <calculatedColumnFormula>S$3+((T$2-$F345+$G345)-T$2)</calculatedColumnFormula>
    </tableColumn>
    <tableColumn id="13" name="Décembre">
      <calculatedColumnFormula>T$3+((U$2-$F377+$G377)-U$2)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eau1113" displayName="Tableau1113" ref="I1:U3" totalsRowShown="0" headerRowDxfId="4" tableBorderDxfId="3">
  <autoFilter ref="I1:U3"/>
  <tableColumns count="13">
    <tableColumn id="1" name="Colonne1"/>
    <tableColumn id="2" name="Janvier">
      <calculatedColumnFormula>(J1-F32+G32)-J1</calculatedColumnFormula>
    </tableColumn>
    <tableColumn id="3" name="Février">
      <calculatedColumnFormula>J$3+((K$2-F61+G61)-K$2)</calculatedColumnFormula>
    </tableColumn>
    <tableColumn id="4" name="Mars">
      <calculatedColumnFormula>K$3+((L$2-$F93+$G93)-L$2)</calculatedColumnFormula>
    </tableColumn>
    <tableColumn id="5" name="Avril">
      <calculatedColumnFormula>L$3+((M$2-$F124+$G124)-M$2)</calculatedColumnFormula>
    </tableColumn>
    <tableColumn id="6" name="Mai">
      <calculatedColumnFormula>M$3+((N$2-$F156+$G156)-N$2)</calculatedColumnFormula>
    </tableColumn>
    <tableColumn id="7" name="Juin">
      <calculatedColumnFormula>N$3+((O$2-$F187+$G187)-O$2)</calculatedColumnFormula>
    </tableColumn>
    <tableColumn id="8" name="Juillet">
      <calculatedColumnFormula>O$3+((P$2-$F219+$G219)-P$2)</calculatedColumnFormula>
    </tableColumn>
    <tableColumn id="9" name="Août">
      <calculatedColumnFormula>P$3+((Q$2-$F251+$G251)-Q$2)</calculatedColumnFormula>
    </tableColumn>
    <tableColumn id="10" name="Septembre">
      <calculatedColumnFormula>Q$3+((R$2-$F282+$G282)-R$2)</calculatedColumnFormula>
    </tableColumn>
    <tableColumn id="11" name="Octobre">
      <calculatedColumnFormula>R$3+((S$2-$F314+$G314)-S$2)</calculatedColumnFormula>
    </tableColumn>
    <tableColumn id="12" name="Novembre">
      <calculatedColumnFormula>S$3+((T$2-$F345+$G345)-T$2)</calculatedColumnFormula>
    </tableColumn>
    <tableColumn id="13" name="Décembre">
      <calculatedColumnFormula>T$3+((U$2-$F377+$G377)-U$2)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ableau1114" displayName="Tableau1114" ref="I1:U3" totalsRowShown="0" headerRowDxfId="2" tableBorderDxfId="1">
  <autoFilter ref="I1:U3"/>
  <tableColumns count="13">
    <tableColumn id="1" name="Colonne1"/>
    <tableColumn id="2" name="Janvier">
      <calculatedColumnFormula>(J1-F32+G32)-J1</calculatedColumnFormula>
    </tableColumn>
    <tableColumn id="3" name="Février">
      <calculatedColumnFormula>J$3+((K$2-F61+G61)-K$2)</calculatedColumnFormula>
    </tableColumn>
    <tableColumn id="4" name="Mars">
      <calculatedColumnFormula>K$3+((L$2-$F93+$G93)-L$2)</calculatedColumnFormula>
    </tableColumn>
    <tableColumn id="5" name="Avril">
      <calculatedColumnFormula>L$3+((M$2-$F124+$G124)-M$2)</calculatedColumnFormula>
    </tableColumn>
    <tableColumn id="6" name="Mai">
      <calculatedColumnFormula>M$3+((N$2-$F156+$G156)-N$2)</calculatedColumnFormula>
    </tableColumn>
    <tableColumn id="7" name="Juin">
      <calculatedColumnFormula>N$3+((O$2-$F187+$G187)-O$2)</calculatedColumnFormula>
    </tableColumn>
    <tableColumn id="8" name="Juillet">
      <calculatedColumnFormula>O$3+((P$2-$F219+$G219)-P$2)</calculatedColumnFormula>
    </tableColumn>
    <tableColumn id="9" name="Août">
      <calculatedColumnFormula>P$3+((Q$2-$F251+$G251)-Q$2)</calculatedColumnFormula>
    </tableColumn>
    <tableColumn id="10" name="Septembre">
      <calculatedColumnFormula>Q$3+((R$2-$F282+$G282)-R$2)</calculatedColumnFormula>
    </tableColumn>
    <tableColumn id="11" name="Octobre">
      <calculatedColumnFormula>R$3+((S$2-$F314+$G314)-S$2)</calculatedColumnFormula>
    </tableColumn>
    <tableColumn id="12" name="Novembre">
      <calculatedColumnFormula>S$3+((T$2-$F345+$G345)-T$2)</calculatedColumnFormula>
    </tableColumn>
    <tableColumn id="13" name="Décembre">
      <calculatedColumnFormula>T$3+((U$2-$F377+$G377)-U$2)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26" sqref="B26"/>
    </sheetView>
  </sheetViews>
  <sheetFormatPr baseColWidth="10" defaultRowHeight="15" x14ac:dyDescent="0.25"/>
  <sheetData>
    <row r="1" spans="1:1" x14ac:dyDescent="0.25">
      <c r="A1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0"/>
  <sheetViews>
    <sheetView tabSelected="1" workbookViewId="0">
      <selection activeCell="E28" sqref="E28"/>
    </sheetView>
  </sheetViews>
  <sheetFormatPr baseColWidth="10" defaultRowHeight="15" x14ac:dyDescent="0.25"/>
  <cols>
    <col min="1" max="3" width="11.5703125" customWidth="1"/>
    <col min="6" max="8" width="11.5703125" customWidth="1"/>
    <col min="10" max="12" width="11.5703125" customWidth="1"/>
    <col min="13" max="13" width="11.85546875" customWidth="1"/>
    <col min="15" max="15" width="12" bestFit="1" customWidth="1"/>
  </cols>
  <sheetData>
    <row r="1" spans="1:17" x14ac:dyDescent="0.25">
      <c r="A1" t="s">
        <v>3</v>
      </c>
      <c r="B1" t="s">
        <v>4</v>
      </c>
      <c r="C1" t="s">
        <v>5</v>
      </c>
      <c r="D1" t="s">
        <v>69</v>
      </c>
      <c r="F1" t="s">
        <v>3</v>
      </c>
      <c r="G1" t="s">
        <v>5</v>
      </c>
      <c r="H1" t="s">
        <v>69</v>
      </c>
      <c r="J1" t="s">
        <v>27</v>
      </c>
      <c r="K1" t="s">
        <v>28</v>
      </c>
    </row>
    <row r="2" spans="1:17" x14ac:dyDescent="0.25">
      <c r="A2" t="s">
        <v>0</v>
      </c>
      <c r="B2" t="s">
        <v>1</v>
      </c>
      <c r="C2" t="s">
        <v>2</v>
      </c>
      <c r="D2">
        <v>3</v>
      </c>
      <c r="F2" t="s">
        <v>0</v>
      </c>
      <c r="G2" t="str">
        <f>VLOOKUP(F2,Tableau1[],3,FALSE)</f>
        <v>Romuald</v>
      </c>
      <c r="H2">
        <f>VLOOKUP(Tableau2[CP],Agents,4,FALSE)</f>
        <v>3</v>
      </c>
      <c r="J2" s="5">
        <v>2.7777777777777776E-2</v>
      </c>
      <c r="K2">
        <f>ROUND(Tableau3[Minute]/60,2)</f>
        <v>0</v>
      </c>
      <c r="N2" s="5"/>
    </row>
    <row r="3" spans="1:17" x14ac:dyDescent="0.25">
      <c r="A3" t="s">
        <v>6</v>
      </c>
      <c r="B3" t="s">
        <v>7</v>
      </c>
      <c r="C3" t="s">
        <v>8</v>
      </c>
      <c r="D3">
        <v>4</v>
      </c>
    </row>
    <row r="4" spans="1:17" x14ac:dyDescent="0.25">
      <c r="A4" t="s">
        <v>9</v>
      </c>
      <c r="B4" t="s">
        <v>10</v>
      </c>
      <c r="C4" t="s">
        <v>11</v>
      </c>
      <c r="D4">
        <v>5</v>
      </c>
      <c r="F4" t="s">
        <v>31</v>
      </c>
      <c r="G4" t="s">
        <v>32</v>
      </c>
      <c r="J4" s="21" t="s">
        <v>67</v>
      </c>
      <c r="K4" s="21" t="s">
        <v>37</v>
      </c>
      <c r="L4" s="21" t="s">
        <v>73</v>
      </c>
      <c r="M4" s="21" t="s">
        <v>71</v>
      </c>
      <c r="N4" s="21" t="s">
        <v>68</v>
      </c>
      <c r="O4" s="21" t="s">
        <v>75</v>
      </c>
      <c r="P4" s="21" t="s">
        <v>70</v>
      </c>
      <c r="Q4" s="21" t="s">
        <v>74</v>
      </c>
    </row>
    <row r="5" spans="1:17" x14ac:dyDescent="0.25">
      <c r="A5" t="s">
        <v>12</v>
      </c>
      <c r="B5" t="s">
        <v>13</v>
      </c>
      <c r="C5" t="s">
        <v>14</v>
      </c>
      <c r="D5">
        <v>6</v>
      </c>
      <c r="F5" s="4">
        <v>0.32291666666666669</v>
      </c>
      <c r="G5" s="13">
        <v>1.6145833333333333</v>
      </c>
      <c r="H5" s="13"/>
      <c r="I5" s="28"/>
      <c r="J5" s="19">
        <v>42076</v>
      </c>
      <c r="K5" s="18">
        <f>MONTH(J5)</f>
        <v>3</v>
      </c>
      <c r="L5" s="29" t="str">
        <f>VLOOKUP(Tableau10[Mois],Mois[],2,FALSE)</f>
        <v>Mars</v>
      </c>
      <c r="M5" s="20">
        <f>Tableau10[Date]</f>
        <v>42076</v>
      </c>
      <c r="N5" s="5">
        <v>0.55763888888888891</v>
      </c>
      <c r="O5" s="4">
        <v>1.3888888888888889E-3</v>
      </c>
      <c r="P5" s="4">
        <f>Tableau10[Heure]-Tableau10[Tolérance]</f>
        <v>0.55625000000000002</v>
      </c>
      <c r="Q5" s="4">
        <f>Tableau10[Heure]+Tableau10[Tolérance]</f>
        <v>0.55902777777777779</v>
      </c>
    </row>
    <row r="6" spans="1:17" x14ac:dyDescent="0.25">
      <c r="A6" t="s">
        <v>15</v>
      </c>
      <c r="B6" t="s">
        <v>16</v>
      </c>
      <c r="C6" t="s">
        <v>17</v>
      </c>
      <c r="D6">
        <v>7</v>
      </c>
      <c r="J6" s="22"/>
      <c r="K6" s="23"/>
      <c r="L6" s="23"/>
      <c r="M6" s="24"/>
    </row>
    <row r="7" spans="1:17" x14ac:dyDescent="0.25">
      <c r="A7" t="s">
        <v>18</v>
      </c>
      <c r="B7" t="s">
        <v>19</v>
      </c>
      <c r="C7" t="s">
        <v>20</v>
      </c>
      <c r="D7">
        <v>8</v>
      </c>
    </row>
    <row r="8" spans="1:17" x14ac:dyDescent="0.25">
      <c r="A8" t="s">
        <v>21</v>
      </c>
      <c r="B8" t="s">
        <v>22</v>
      </c>
      <c r="C8" t="s">
        <v>23</v>
      </c>
      <c r="D8">
        <v>9</v>
      </c>
      <c r="F8" t="s">
        <v>72</v>
      </c>
      <c r="G8" t="s">
        <v>37</v>
      </c>
    </row>
    <row r="9" spans="1:17" x14ac:dyDescent="0.25">
      <c r="A9" s="2" t="s">
        <v>24</v>
      </c>
      <c r="B9" s="3" t="s">
        <v>25</v>
      </c>
      <c r="C9" s="3" t="s">
        <v>26</v>
      </c>
      <c r="D9">
        <v>10</v>
      </c>
      <c r="F9">
        <v>1</v>
      </c>
      <c r="G9" t="s">
        <v>38</v>
      </c>
      <c r="L9" s="4"/>
      <c r="M9" s="4"/>
    </row>
    <row r="10" spans="1:17" x14ac:dyDescent="0.25">
      <c r="A10" t="s">
        <v>76</v>
      </c>
      <c r="B10" t="s">
        <v>77</v>
      </c>
      <c r="C10" t="s">
        <v>78</v>
      </c>
      <c r="D10">
        <v>11</v>
      </c>
      <c r="F10">
        <v>2</v>
      </c>
      <c r="G10" t="s">
        <v>55</v>
      </c>
    </row>
    <row r="11" spans="1:17" x14ac:dyDescent="0.25">
      <c r="F11">
        <v>3</v>
      </c>
      <c r="G11" t="s">
        <v>57</v>
      </c>
    </row>
    <row r="12" spans="1:17" x14ac:dyDescent="0.25">
      <c r="F12">
        <v>4</v>
      </c>
      <c r="G12" t="s">
        <v>58</v>
      </c>
    </row>
    <row r="13" spans="1:17" x14ac:dyDescent="0.25">
      <c r="F13">
        <v>5</v>
      </c>
      <c r="G13" t="s">
        <v>59</v>
      </c>
    </row>
    <row r="14" spans="1:17" x14ac:dyDescent="0.25">
      <c r="F14">
        <v>6</v>
      </c>
      <c r="G14" t="s">
        <v>60</v>
      </c>
    </row>
    <row r="15" spans="1:17" x14ac:dyDescent="0.25">
      <c r="F15">
        <v>7</v>
      </c>
      <c r="G15" t="s">
        <v>61</v>
      </c>
    </row>
    <row r="16" spans="1:17" x14ac:dyDescent="0.25">
      <c r="F16">
        <v>8</v>
      </c>
      <c r="G16" t="s">
        <v>62</v>
      </c>
    </row>
    <row r="17" spans="6:7" x14ac:dyDescent="0.25">
      <c r="F17">
        <v>9</v>
      </c>
      <c r="G17" t="s">
        <v>63</v>
      </c>
    </row>
    <row r="18" spans="6:7" x14ac:dyDescent="0.25">
      <c r="F18">
        <v>10</v>
      </c>
      <c r="G18" t="s">
        <v>64</v>
      </c>
    </row>
    <row r="19" spans="6:7" x14ac:dyDescent="0.25">
      <c r="F19">
        <v>11</v>
      </c>
      <c r="G19" t="s">
        <v>65</v>
      </c>
    </row>
    <row r="20" spans="6:7" x14ac:dyDescent="0.25">
      <c r="F20">
        <v>12</v>
      </c>
      <c r="G20" t="s">
        <v>66</v>
      </c>
    </row>
  </sheetData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966"/>
  <sheetViews>
    <sheetView workbookViewId="0">
      <selection sqref="A1:XFD1048576"/>
    </sheetView>
  </sheetViews>
  <sheetFormatPr baseColWidth="10" defaultRowHeight="15" outlineLevelRow="2" x14ac:dyDescent="0.25"/>
  <cols>
    <col min="1" max="1" width="11.42578125" style="6"/>
    <col min="2" max="3" width="11.42578125" style="7"/>
    <col min="4" max="5" width="11.42578125" style="11"/>
    <col min="6" max="7" width="11.42578125" style="7"/>
    <col min="8" max="8" width="11.42578125" style="8"/>
    <col min="9" max="9" width="16.85546875" style="12" bestFit="1" customWidth="1"/>
    <col min="10" max="10" width="13.85546875" style="8" bestFit="1" customWidth="1"/>
    <col min="11" max="11" width="11.5703125" style="8" customWidth="1"/>
    <col min="12" max="17" width="11.42578125" style="8"/>
    <col min="18" max="18" width="13" style="8" customWidth="1"/>
    <col min="19" max="19" width="11.42578125" style="8"/>
    <col min="20" max="20" width="12.5703125" style="8" customWidth="1"/>
    <col min="21" max="21" width="12.28515625" style="8" customWidth="1"/>
    <col min="22" max="16384" width="11.42578125" style="8"/>
  </cols>
  <sheetData>
    <row r="1" spans="1:21" x14ac:dyDescent="0.25">
      <c r="A1" s="6" t="s">
        <v>29</v>
      </c>
      <c r="B1" s="7" t="s">
        <v>33</v>
      </c>
      <c r="C1" s="7" t="s">
        <v>34</v>
      </c>
      <c r="D1" s="11" t="s">
        <v>30</v>
      </c>
      <c r="E1" s="11" t="s">
        <v>31</v>
      </c>
      <c r="F1" s="7" t="s">
        <v>36</v>
      </c>
      <c r="G1" s="7" t="s">
        <v>35</v>
      </c>
      <c r="H1" s="8" t="s">
        <v>37</v>
      </c>
      <c r="I1" s="25" t="s">
        <v>56</v>
      </c>
      <c r="J1" s="26" t="s">
        <v>38</v>
      </c>
      <c r="K1" s="26" t="s">
        <v>55</v>
      </c>
      <c r="L1" s="26" t="s">
        <v>57</v>
      </c>
      <c r="M1" s="26" t="s">
        <v>58</v>
      </c>
      <c r="N1" s="26" t="s">
        <v>59</v>
      </c>
      <c r="O1" s="26" t="s">
        <v>60</v>
      </c>
      <c r="P1" s="26" t="s">
        <v>61</v>
      </c>
      <c r="Q1" s="26" t="s">
        <v>62</v>
      </c>
      <c r="R1" s="26" t="s">
        <v>63</v>
      </c>
      <c r="S1" s="26" t="s">
        <v>64</v>
      </c>
      <c r="T1" s="26" t="s">
        <v>65</v>
      </c>
      <c r="U1" s="27" t="s">
        <v>66</v>
      </c>
    </row>
    <row r="2" spans="1:21" outlineLevel="2" x14ac:dyDescent="0.25">
      <c r="A2" s="14">
        <v>42004</v>
      </c>
      <c r="B2" s="7">
        <v>0.33333333333333331</v>
      </c>
      <c r="C2" s="7">
        <v>0.625</v>
      </c>
      <c r="D2" s="7">
        <f>C2-B2</f>
        <v>0.29166666666666669</v>
      </c>
      <c r="E2" s="7">
        <f>D2-Tableau3[Minute]</f>
        <v>0.2638888888888889</v>
      </c>
      <c r="F2" s="7">
        <f>IF(E2&lt;Tableau4[DJS],Tableau4[DJS]-E2,0)</f>
        <v>5.902777777777779E-2</v>
      </c>
      <c r="G2" s="7">
        <f>IF(E2&gt;Tableau4[DJS],'4'!E2-Tableau4[DJS],0)</f>
        <v>0</v>
      </c>
      <c r="H2" s="8">
        <f>MONTH(A2)</f>
        <v>1</v>
      </c>
      <c r="I2" s="16" t="s">
        <v>53</v>
      </c>
      <c r="J2" s="16">
        <f>COUNTIF($D2:$D32,"&gt;0")*Tableau4[DJS]</f>
        <v>0.96875</v>
      </c>
      <c r="K2" s="16">
        <f>COUNTIF($D34:$D61,"&gt;0")*Tableau4[DJS]</f>
        <v>0</v>
      </c>
      <c r="L2" s="16">
        <f>COUNTIF($D63:$D93,"&gt;0")*Tableau4[DJS]</f>
        <v>0</v>
      </c>
      <c r="M2" s="16">
        <f>COUNTIF($D95:$D124,"&gt;0")*Tableau4[DJS]</f>
        <v>0</v>
      </c>
      <c r="N2" s="16">
        <f>COUNTIF($D126:$D156,"&gt;0")*Tableau4[DJS]</f>
        <v>0</v>
      </c>
      <c r="O2" s="16">
        <f>COUNTIF($D158:$D187,"&gt;0")*Tableau4[DJS]</f>
        <v>0</v>
      </c>
      <c r="P2" s="16">
        <f>COUNTIF($D189:$D219,"&gt;0")*Tableau4[DJS]</f>
        <v>0</v>
      </c>
      <c r="Q2" s="16">
        <f>COUNTIF($D221:$D251,"&gt;0")*Tableau4[DJS]</f>
        <v>0</v>
      </c>
      <c r="R2" s="16">
        <f>COUNTIF($D253:$D282,"&gt;0")*Tableau4[DJS]</f>
        <v>0</v>
      </c>
      <c r="S2" s="16">
        <f>COUNTIF($D284:$D314,"&gt;0")*Tableau4[DJS]</f>
        <v>0</v>
      </c>
      <c r="T2" s="16">
        <f>COUNTIF($D316:$D345,"&gt;0")*Tableau4[DJS]</f>
        <v>0</v>
      </c>
      <c r="U2" s="17">
        <f>COUNTIF($D347:$D377,"&gt;0")*Tableau4[DJS]</f>
        <v>0</v>
      </c>
    </row>
    <row r="3" spans="1:21" outlineLevel="2" x14ac:dyDescent="0.25">
      <c r="A3" s="14">
        <v>42005</v>
      </c>
      <c r="B3" s="7">
        <v>0.375</v>
      </c>
      <c r="C3" s="7">
        <v>0.625</v>
      </c>
      <c r="D3" s="7">
        <f t="shared" ref="D3:D66" si="0">C3-B3</f>
        <v>0.25</v>
      </c>
      <c r="E3" s="7">
        <f>D3-Tableau3[Minute]</f>
        <v>0.22222222222222221</v>
      </c>
      <c r="F3" s="7">
        <f>IF(E3&lt;Tableau4[DJS],Tableau4[DJS]-E3,0)</f>
        <v>0.10069444444444448</v>
      </c>
      <c r="G3" s="7">
        <f>IF(E3&gt;Tableau4[DJS],'4'!E3-Tableau4[DJS],0)</f>
        <v>0</v>
      </c>
      <c r="H3" s="8">
        <f t="shared" ref="H3:H68" si="1">MONTH(A3)</f>
        <v>1</v>
      </c>
      <c r="I3" s="15" t="s">
        <v>54</v>
      </c>
      <c r="J3" s="15">
        <f t="shared" ref="J3" si="2">(J2-F33+G33)-J2</f>
        <v>-9.3750000000000111E-2</v>
      </c>
      <c r="K3" s="12">
        <f>J$3+((K$2-F62+G62)-K$2)</f>
        <v>-9.3750000000000111E-2</v>
      </c>
      <c r="L3" s="15">
        <f>K$3+((L$2-$F94+$G94)-L$2)</f>
        <v>-9.3750000000000111E-2</v>
      </c>
      <c r="M3" s="15">
        <f>L$3+((M$2-$F125+$G125)-M$2)</f>
        <v>-9.3750000000000111E-2</v>
      </c>
      <c r="N3" s="15">
        <f>M$3+((N$2-$F157+$G157)-N$2)</f>
        <v>-9.3750000000000111E-2</v>
      </c>
      <c r="O3" s="15">
        <f>N$3+((O$2-$F188+$G188)-O$2)</f>
        <v>-9.3750000000000111E-2</v>
      </c>
      <c r="P3" s="15">
        <f>O$3+((P$2-$F220+$G220)-P$2)</f>
        <v>-9.3750000000000111E-2</v>
      </c>
      <c r="Q3" s="15">
        <f>P$3+((Q$2-$F252+$G252)-Q$2)</f>
        <v>-9.3750000000000111E-2</v>
      </c>
      <c r="R3" s="15">
        <f>Q$3+((R$2-$F283+$G283)-R$2)</f>
        <v>-9.3750000000000111E-2</v>
      </c>
      <c r="S3" s="15">
        <f>R$3+((S$2-$F315+$G315)-S$2)</f>
        <v>-9.3750000000000111E-2</v>
      </c>
      <c r="T3" s="15">
        <f>S$3+((T$2-$F346+$G346)-T$2)</f>
        <v>-9.3750000000000111E-2</v>
      </c>
      <c r="U3" s="15">
        <f>T$3+((U$2-$F378+$G378)-U$2)</f>
        <v>-9.3750000000000111E-2</v>
      </c>
    </row>
    <row r="4" spans="1:21" outlineLevel="2" x14ac:dyDescent="0.25">
      <c r="A4" s="14">
        <v>42006</v>
      </c>
      <c r="B4" s="7">
        <v>0.29166666666666669</v>
      </c>
      <c r="C4" s="7">
        <v>0.70833333333333337</v>
      </c>
      <c r="D4" s="7">
        <f t="shared" si="0"/>
        <v>0.41666666666666669</v>
      </c>
      <c r="E4" s="7">
        <f>D4-Tableau3[Minute]</f>
        <v>0.3888888888888889</v>
      </c>
      <c r="F4" s="7">
        <f>IF(E4&lt;Tableau4[DJS],Tableau4[DJS]-E4,0)</f>
        <v>0</v>
      </c>
      <c r="G4" s="7">
        <f>IF(E4&gt;Tableau4[DJS],'4'!E4-Tableau4[DJS],0)</f>
        <v>6.597222222222221E-2</v>
      </c>
      <c r="H4" s="8">
        <f t="shared" si="1"/>
        <v>1</v>
      </c>
    </row>
    <row r="5" spans="1:21" outlineLevel="2" x14ac:dyDescent="0.25">
      <c r="A5" s="14">
        <v>42007</v>
      </c>
      <c r="B5" s="7">
        <v>0</v>
      </c>
      <c r="C5" s="7">
        <v>0</v>
      </c>
      <c r="D5" s="7">
        <f t="shared" si="0"/>
        <v>0</v>
      </c>
      <c r="E5" s="7">
        <f>D5-Tableau3[Minute]</f>
        <v>-2.7777777777777776E-2</v>
      </c>
      <c r="F5" s="7">
        <f>IF(AND(E5&lt;Tableau4[DJS],D5&gt;0),Tableau4[DJS]-E5,0)</f>
        <v>0</v>
      </c>
      <c r="G5" s="7">
        <f>IF(E5&gt;Tableau4[DJS],'4'!E5-Tableau4[DJS],0)</f>
        <v>0</v>
      </c>
      <c r="H5" s="8">
        <f t="shared" si="1"/>
        <v>1</v>
      </c>
    </row>
    <row r="6" spans="1:21" outlineLevel="2" x14ac:dyDescent="0.25">
      <c r="A6" s="14">
        <v>42008</v>
      </c>
      <c r="B6" s="7">
        <v>0</v>
      </c>
      <c r="C6" s="7">
        <v>0</v>
      </c>
      <c r="D6" s="7">
        <f t="shared" si="0"/>
        <v>0</v>
      </c>
      <c r="E6" s="7">
        <f>D6-Tableau3[Minute]</f>
        <v>-2.7777777777777776E-2</v>
      </c>
      <c r="F6" s="7">
        <f>IF(AND(E6&lt;Tableau4[DJS],D6&gt;0),Tableau4[DJS]-E6,0)</f>
        <v>0</v>
      </c>
      <c r="G6" s="7">
        <f>IF(E6&gt;Tableau4[DJS],'4'!E6-Tableau4[DJS],0)</f>
        <v>0</v>
      </c>
      <c r="H6" s="8">
        <f t="shared" si="1"/>
        <v>1</v>
      </c>
    </row>
    <row r="7" spans="1:21" outlineLevel="2" x14ac:dyDescent="0.25">
      <c r="A7" s="14">
        <v>42009</v>
      </c>
      <c r="B7" s="7">
        <v>0</v>
      </c>
      <c r="C7" s="7">
        <v>0</v>
      </c>
      <c r="D7" s="7">
        <f t="shared" si="0"/>
        <v>0</v>
      </c>
      <c r="E7" s="7">
        <f>D7-Tableau3[Minute]</f>
        <v>-2.7777777777777776E-2</v>
      </c>
      <c r="F7" s="7">
        <f>IF(AND(E7&lt;Tableau4[DJS],D7&gt;0),Tableau4[DJS]-E7,0)</f>
        <v>0</v>
      </c>
      <c r="G7" s="7">
        <f>IF(E7&gt;Tableau4[DJS],'4'!E7-Tableau4[DJS],0)</f>
        <v>0</v>
      </c>
      <c r="H7" s="8">
        <f t="shared" si="1"/>
        <v>1</v>
      </c>
      <c r="J7" s="12"/>
    </row>
    <row r="8" spans="1:21" outlineLevel="2" x14ac:dyDescent="0.25">
      <c r="A8" s="14">
        <v>42010</v>
      </c>
      <c r="B8" s="7">
        <v>0</v>
      </c>
      <c r="C8" s="7">
        <v>0</v>
      </c>
      <c r="D8" s="7">
        <f t="shared" si="0"/>
        <v>0</v>
      </c>
      <c r="E8" s="7">
        <f>D8-Tableau3[Minute]</f>
        <v>-2.7777777777777776E-2</v>
      </c>
      <c r="F8" s="7">
        <f>IF(AND(E8&lt;Tableau4[DJS],D8&gt;0),Tableau4[DJS]-E8,0)</f>
        <v>0</v>
      </c>
      <c r="G8" s="7">
        <f>IF(E8&gt;Tableau4[DJS],'4'!E8-Tableau4[DJS],0)</f>
        <v>0</v>
      </c>
      <c r="H8" s="8">
        <f t="shared" si="1"/>
        <v>1</v>
      </c>
      <c r="J8" s="12"/>
    </row>
    <row r="9" spans="1:21" outlineLevel="2" x14ac:dyDescent="0.25">
      <c r="A9" s="14">
        <v>42011</v>
      </c>
      <c r="B9" s="7">
        <v>0</v>
      </c>
      <c r="C9" s="7">
        <v>0</v>
      </c>
      <c r="D9" s="7">
        <f t="shared" si="0"/>
        <v>0</v>
      </c>
      <c r="E9" s="7">
        <f>D9-Tableau3[Minute]</f>
        <v>-2.7777777777777776E-2</v>
      </c>
      <c r="F9" s="7">
        <f>IF(AND(E9&lt;Tableau4[DJS],D9&gt;0),Tableau4[DJS]-E9,0)</f>
        <v>0</v>
      </c>
      <c r="G9" s="7">
        <f>IF(E9&gt;Tableau4[DJS],'4'!E9-Tableau4[DJS],0)</f>
        <v>0</v>
      </c>
      <c r="H9" s="8">
        <f t="shared" si="1"/>
        <v>1</v>
      </c>
    </row>
    <row r="10" spans="1:21" outlineLevel="2" x14ac:dyDescent="0.25">
      <c r="A10" s="14">
        <v>42012</v>
      </c>
      <c r="B10" s="7">
        <v>0</v>
      </c>
      <c r="C10" s="7">
        <v>0</v>
      </c>
      <c r="D10" s="7">
        <f t="shared" si="0"/>
        <v>0</v>
      </c>
      <c r="E10" s="7">
        <f>D10-Tableau3[Minute]</f>
        <v>-2.7777777777777776E-2</v>
      </c>
      <c r="F10" s="7">
        <f>IF(AND(E10&lt;Tableau4[DJS],D10&gt;0),Tableau4[DJS]-E10,0)</f>
        <v>0</v>
      </c>
      <c r="G10" s="7">
        <f>IF(E10&gt;Tableau4[DJS],'4'!E10-Tableau4[DJS],0)</f>
        <v>0</v>
      </c>
      <c r="H10" s="8">
        <f t="shared" si="1"/>
        <v>1</v>
      </c>
    </row>
    <row r="11" spans="1:21" outlineLevel="2" x14ac:dyDescent="0.25">
      <c r="A11" s="14">
        <v>42013</v>
      </c>
      <c r="B11" s="7">
        <v>0</v>
      </c>
      <c r="C11" s="7">
        <v>0</v>
      </c>
      <c r="D11" s="7">
        <f t="shared" si="0"/>
        <v>0</v>
      </c>
      <c r="E11" s="7">
        <f>D11-Tableau3[Minute]</f>
        <v>-2.7777777777777776E-2</v>
      </c>
      <c r="F11" s="7">
        <f>IF(AND(E11&lt;Tableau4[DJS],D11&gt;0),Tableau4[DJS]-E11,0)</f>
        <v>0</v>
      </c>
      <c r="G11" s="7">
        <f>IF(E11&gt;Tableau4[DJS],'4'!E11-Tableau4[DJS],0)</f>
        <v>0</v>
      </c>
      <c r="H11" s="8">
        <f t="shared" si="1"/>
        <v>1</v>
      </c>
    </row>
    <row r="12" spans="1:21" outlineLevel="2" x14ac:dyDescent="0.25">
      <c r="A12" s="14">
        <v>42014</v>
      </c>
      <c r="B12" s="7">
        <v>0</v>
      </c>
      <c r="C12" s="7">
        <v>0</v>
      </c>
      <c r="D12" s="7">
        <f t="shared" si="0"/>
        <v>0</v>
      </c>
      <c r="E12" s="7">
        <f>D12-Tableau3[Minute]</f>
        <v>-2.7777777777777776E-2</v>
      </c>
      <c r="F12" s="7">
        <f>IF(AND(E12&lt;Tableau4[DJS],D12&gt;0),Tableau4[DJS]-E12,0)</f>
        <v>0</v>
      </c>
      <c r="G12" s="7">
        <f>IF(E12&gt;Tableau4[DJS],'4'!E12-Tableau4[DJS],0)</f>
        <v>0</v>
      </c>
      <c r="H12" s="8">
        <f t="shared" si="1"/>
        <v>1</v>
      </c>
    </row>
    <row r="13" spans="1:21" outlineLevel="2" x14ac:dyDescent="0.25">
      <c r="A13" s="14">
        <v>42015</v>
      </c>
      <c r="B13" s="7">
        <v>0</v>
      </c>
      <c r="C13" s="7">
        <v>0</v>
      </c>
      <c r="D13" s="7">
        <f t="shared" si="0"/>
        <v>0</v>
      </c>
      <c r="E13" s="7">
        <f>D13-Tableau3[Minute]</f>
        <v>-2.7777777777777776E-2</v>
      </c>
      <c r="F13" s="7">
        <f>IF(AND(E13&lt;Tableau4[DJS],D13&gt;0),Tableau4[DJS]-E13,0)</f>
        <v>0</v>
      </c>
      <c r="G13" s="7">
        <f>IF(E13&gt;Tableau4[DJS],'4'!E13-Tableau4[DJS],0)</f>
        <v>0</v>
      </c>
      <c r="H13" s="8">
        <f t="shared" si="1"/>
        <v>1</v>
      </c>
    </row>
    <row r="14" spans="1:21" outlineLevel="2" x14ac:dyDescent="0.25">
      <c r="A14" s="14">
        <v>42016</v>
      </c>
      <c r="B14" s="7">
        <v>0</v>
      </c>
      <c r="C14" s="7">
        <v>0</v>
      </c>
      <c r="D14" s="7">
        <f t="shared" si="0"/>
        <v>0</v>
      </c>
      <c r="E14" s="7">
        <f>D14-Tableau3[Minute]</f>
        <v>-2.7777777777777776E-2</v>
      </c>
      <c r="F14" s="7">
        <f>IF(AND(E14&lt;Tableau4[DJS],D14&gt;0),Tableau4[DJS]-E14,0)</f>
        <v>0</v>
      </c>
      <c r="G14" s="7">
        <f>IF(E14&gt;Tableau4[DJS],'4'!E14-Tableau4[DJS],0)</f>
        <v>0</v>
      </c>
      <c r="H14" s="8">
        <f t="shared" si="1"/>
        <v>1</v>
      </c>
    </row>
    <row r="15" spans="1:21" outlineLevel="2" x14ac:dyDescent="0.25">
      <c r="A15" s="14">
        <v>42017</v>
      </c>
      <c r="B15" s="7">
        <v>0</v>
      </c>
      <c r="C15" s="7">
        <v>0</v>
      </c>
      <c r="D15" s="7">
        <f t="shared" si="0"/>
        <v>0</v>
      </c>
      <c r="E15" s="7">
        <f>D15-Tableau3[Minute]</f>
        <v>-2.7777777777777776E-2</v>
      </c>
      <c r="F15" s="7">
        <f>IF(AND(E15&lt;Tableau4[DJS],D15&gt;0),Tableau4[DJS]-E15,0)</f>
        <v>0</v>
      </c>
      <c r="G15" s="7">
        <f>IF(E15&gt;Tableau4[DJS],'4'!E15-Tableau4[DJS],0)</f>
        <v>0</v>
      </c>
      <c r="H15" s="8">
        <f t="shared" si="1"/>
        <v>1</v>
      </c>
    </row>
    <row r="16" spans="1:21" outlineLevel="2" x14ac:dyDescent="0.25">
      <c r="A16" s="14">
        <v>42018</v>
      </c>
      <c r="B16" s="7">
        <v>0</v>
      </c>
      <c r="C16" s="7">
        <v>0</v>
      </c>
      <c r="D16" s="7">
        <f t="shared" si="0"/>
        <v>0</v>
      </c>
      <c r="E16" s="7">
        <f>D16-Tableau3[Minute]</f>
        <v>-2.7777777777777776E-2</v>
      </c>
      <c r="F16" s="7">
        <f>IF(AND(E16&lt;Tableau4[DJS],D16&gt;0),Tableau4[DJS]-E16,0)</f>
        <v>0</v>
      </c>
      <c r="G16" s="7">
        <f>IF(E16&gt;Tableau4[DJS],'4'!E16-Tableau4[DJS],0)</f>
        <v>0</v>
      </c>
      <c r="H16" s="8">
        <f t="shared" si="1"/>
        <v>1</v>
      </c>
    </row>
    <row r="17" spans="1:9" outlineLevel="2" x14ac:dyDescent="0.25">
      <c r="A17" s="14">
        <v>42019</v>
      </c>
      <c r="B17" s="7">
        <v>0</v>
      </c>
      <c r="C17" s="7">
        <v>0</v>
      </c>
      <c r="D17" s="7">
        <f t="shared" si="0"/>
        <v>0</v>
      </c>
      <c r="E17" s="7">
        <f>D17-Tableau3[Minute]</f>
        <v>-2.7777777777777776E-2</v>
      </c>
      <c r="F17" s="7">
        <f>IF(AND(E17&lt;Tableau4[DJS],D17&gt;0),Tableau4[DJS]-E17,0)</f>
        <v>0</v>
      </c>
      <c r="G17" s="7">
        <f>IF(E17&gt;Tableau4[DJS],'4'!E17-Tableau4[DJS],0)</f>
        <v>0</v>
      </c>
      <c r="H17" s="8">
        <f t="shared" si="1"/>
        <v>1</v>
      </c>
      <c r="I17" s="11"/>
    </row>
    <row r="18" spans="1:9" outlineLevel="2" x14ac:dyDescent="0.25">
      <c r="A18" s="14">
        <v>42020</v>
      </c>
      <c r="B18" s="7">
        <v>0</v>
      </c>
      <c r="C18" s="7">
        <v>0</v>
      </c>
      <c r="D18" s="7">
        <f t="shared" si="0"/>
        <v>0</v>
      </c>
      <c r="E18" s="7">
        <f>D18-Tableau3[Minute]</f>
        <v>-2.7777777777777776E-2</v>
      </c>
      <c r="F18" s="7">
        <f>IF(AND(E18&lt;Tableau4[DJS],D18&gt;0),Tableau4[DJS]-E18,0)</f>
        <v>0</v>
      </c>
      <c r="G18" s="7">
        <f>IF(E18&gt;Tableau4[DJS],'4'!E18-Tableau4[DJS],0)</f>
        <v>0</v>
      </c>
      <c r="H18" s="8">
        <f t="shared" si="1"/>
        <v>1</v>
      </c>
    </row>
    <row r="19" spans="1:9" outlineLevel="2" x14ac:dyDescent="0.25">
      <c r="A19" s="14">
        <v>42021</v>
      </c>
      <c r="B19" s="7">
        <v>0</v>
      </c>
      <c r="C19" s="7">
        <v>0</v>
      </c>
      <c r="D19" s="7">
        <f t="shared" si="0"/>
        <v>0</v>
      </c>
      <c r="E19" s="7">
        <f>D19-Tableau3[Minute]</f>
        <v>-2.7777777777777776E-2</v>
      </c>
      <c r="F19" s="7">
        <f>IF(AND(E19&lt;Tableau4[DJS],D19&gt;0),Tableau4[DJS]-E19,0)</f>
        <v>0</v>
      </c>
      <c r="G19" s="7">
        <f>IF(E19&gt;Tableau4[DJS],'4'!E19-Tableau4[DJS],0)</f>
        <v>0</v>
      </c>
      <c r="H19" s="8">
        <f t="shared" si="1"/>
        <v>1</v>
      </c>
    </row>
    <row r="20" spans="1:9" outlineLevel="2" x14ac:dyDescent="0.25">
      <c r="A20" s="14">
        <v>42022</v>
      </c>
      <c r="B20" s="7">
        <v>0</v>
      </c>
      <c r="C20" s="7">
        <v>0</v>
      </c>
      <c r="D20" s="7">
        <f t="shared" si="0"/>
        <v>0</v>
      </c>
      <c r="E20" s="7">
        <f>D20-Tableau3[Minute]</f>
        <v>-2.7777777777777776E-2</v>
      </c>
      <c r="F20" s="7">
        <f>IF(AND(E20&lt;Tableau4[DJS],D20&gt;0),Tableau4[DJS]-E20,0)</f>
        <v>0</v>
      </c>
      <c r="G20" s="7">
        <f>IF(E20&gt;Tableau4[DJS],'4'!E20-Tableau4[DJS],0)</f>
        <v>0</v>
      </c>
      <c r="H20" s="8">
        <f t="shared" si="1"/>
        <v>1</v>
      </c>
    </row>
    <row r="21" spans="1:9" outlineLevel="2" x14ac:dyDescent="0.25">
      <c r="A21" s="14">
        <v>42023</v>
      </c>
      <c r="B21" s="7">
        <v>0</v>
      </c>
      <c r="C21" s="7">
        <v>0</v>
      </c>
      <c r="D21" s="7">
        <f t="shared" si="0"/>
        <v>0</v>
      </c>
      <c r="E21" s="7">
        <f>D21-Tableau3[Minute]</f>
        <v>-2.7777777777777776E-2</v>
      </c>
      <c r="F21" s="7">
        <f>IF(AND(E21&lt;Tableau4[DJS],D21&gt;0),Tableau4[DJS]-E21,0)</f>
        <v>0</v>
      </c>
      <c r="G21" s="7">
        <f>IF(E21&gt;Tableau4[DJS],'4'!E21-Tableau4[DJS],0)</f>
        <v>0</v>
      </c>
      <c r="H21" s="8">
        <f t="shared" si="1"/>
        <v>1</v>
      </c>
    </row>
    <row r="22" spans="1:9" outlineLevel="2" x14ac:dyDescent="0.25">
      <c r="A22" s="14">
        <v>42024</v>
      </c>
      <c r="B22" s="7">
        <v>0</v>
      </c>
      <c r="C22" s="7">
        <v>0</v>
      </c>
      <c r="D22" s="7">
        <f t="shared" si="0"/>
        <v>0</v>
      </c>
      <c r="E22" s="7">
        <f>D22-Tableau3[Minute]</f>
        <v>-2.7777777777777776E-2</v>
      </c>
      <c r="F22" s="7">
        <f>IF(AND(E22&lt;Tableau4[DJS],D22&gt;0),Tableau4[DJS]-E22,0)</f>
        <v>0</v>
      </c>
      <c r="G22" s="7">
        <f>IF(E22&gt;Tableau4[DJS],'4'!E22-Tableau4[DJS],0)</f>
        <v>0</v>
      </c>
      <c r="H22" s="8">
        <f t="shared" si="1"/>
        <v>1</v>
      </c>
    </row>
    <row r="23" spans="1:9" outlineLevel="2" x14ac:dyDescent="0.25">
      <c r="A23" s="14">
        <v>42025</v>
      </c>
      <c r="B23" s="7">
        <v>0</v>
      </c>
      <c r="C23" s="7">
        <v>0</v>
      </c>
      <c r="D23" s="7">
        <f t="shared" si="0"/>
        <v>0</v>
      </c>
      <c r="E23" s="7">
        <f>D23-Tableau3[Minute]</f>
        <v>-2.7777777777777776E-2</v>
      </c>
      <c r="F23" s="7">
        <f>IF(AND(E23&lt;Tableau4[DJS],D23&gt;0),Tableau4[DJS]-E23,0)</f>
        <v>0</v>
      </c>
      <c r="G23" s="7">
        <f>IF(E23&gt;Tableau4[DJS],'4'!E23-Tableau4[DJS],0)</f>
        <v>0</v>
      </c>
      <c r="H23" s="8">
        <f t="shared" si="1"/>
        <v>1</v>
      </c>
    </row>
    <row r="24" spans="1:9" outlineLevel="2" x14ac:dyDescent="0.25">
      <c r="A24" s="14">
        <v>42026</v>
      </c>
      <c r="B24" s="7">
        <v>0</v>
      </c>
      <c r="C24" s="7">
        <v>0</v>
      </c>
      <c r="D24" s="7">
        <f t="shared" si="0"/>
        <v>0</v>
      </c>
      <c r="E24" s="7">
        <f>D24-Tableau3[Minute]</f>
        <v>-2.7777777777777776E-2</v>
      </c>
      <c r="F24" s="7">
        <f>IF(AND(E24&lt;Tableau4[DJS],D24&gt;0),Tableau4[DJS]-E24,0)</f>
        <v>0</v>
      </c>
      <c r="G24" s="7">
        <f>IF(E24&gt;Tableau4[DJS],'4'!E24-Tableau4[DJS],0)</f>
        <v>0</v>
      </c>
      <c r="H24" s="8">
        <f t="shared" si="1"/>
        <v>1</v>
      </c>
    </row>
    <row r="25" spans="1:9" outlineLevel="2" x14ac:dyDescent="0.25">
      <c r="A25" s="14">
        <v>42027</v>
      </c>
      <c r="B25" s="7">
        <v>0</v>
      </c>
      <c r="C25" s="7">
        <v>0</v>
      </c>
      <c r="D25" s="7">
        <f t="shared" si="0"/>
        <v>0</v>
      </c>
      <c r="E25" s="7">
        <f>D25-Tableau3[Minute]</f>
        <v>-2.7777777777777776E-2</v>
      </c>
      <c r="F25" s="7">
        <f>IF(AND(E25&lt;Tableau4[DJS],D25&gt;0),Tableau4[DJS]-E25,0)</f>
        <v>0</v>
      </c>
      <c r="G25" s="7">
        <f>IF(E25&gt;Tableau4[DJS],'4'!E25-Tableau4[DJS],0)</f>
        <v>0</v>
      </c>
      <c r="H25" s="8">
        <f t="shared" si="1"/>
        <v>1</v>
      </c>
    </row>
    <row r="26" spans="1:9" outlineLevel="2" x14ac:dyDescent="0.25">
      <c r="A26" s="14">
        <v>42028</v>
      </c>
      <c r="B26" s="7">
        <v>0</v>
      </c>
      <c r="C26" s="7">
        <v>0</v>
      </c>
      <c r="D26" s="7">
        <f t="shared" si="0"/>
        <v>0</v>
      </c>
      <c r="E26" s="7">
        <f>D26-Tableau3[Minute]</f>
        <v>-2.7777777777777776E-2</v>
      </c>
      <c r="F26" s="7">
        <f>IF(AND(E26&lt;Tableau4[DJS],D26&gt;0),Tableau4[DJS]-E26,0)</f>
        <v>0</v>
      </c>
      <c r="G26" s="7">
        <f>IF(E26&gt;Tableau4[DJS],'4'!E26-Tableau4[DJS],0)</f>
        <v>0</v>
      </c>
      <c r="H26" s="8">
        <f t="shared" si="1"/>
        <v>1</v>
      </c>
    </row>
    <row r="27" spans="1:9" outlineLevel="2" x14ac:dyDescent="0.25">
      <c r="A27" s="14">
        <v>42029</v>
      </c>
      <c r="B27" s="7">
        <v>0</v>
      </c>
      <c r="C27" s="7">
        <v>0</v>
      </c>
      <c r="D27" s="7">
        <f t="shared" si="0"/>
        <v>0</v>
      </c>
      <c r="E27" s="7">
        <f>D27-Tableau3[Minute]</f>
        <v>-2.7777777777777776E-2</v>
      </c>
      <c r="F27" s="7">
        <f>IF(AND(E27&lt;Tableau4[DJS],D27&gt;0),Tableau4[DJS]-E27,0)</f>
        <v>0</v>
      </c>
      <c r="G27" s="7">
        <f>IF(E27&gt;Tableau4[DJS],'4'!E27-Tableau4[DJS],0)</f>
        <v>0</v>
      </c>
      <c r="H27" s="8">
        <f t="shared" si="1"/>
        <v>1</v>
      </c>
    </row>
    <row r="28" spans="1:9" outlineLevel="2" x14ac:dyDescent="0.25">
      <c r="A28" s="14">
        <v>42030</v>
      </c>
      <c r="B28" s="7">
        <v>0</v>
      </c>
      <c r="C28" s="7">
        <v>0</v>
      </c>
      <c r="D28" s="7">
        <f t="shared" si="0"/>
        <v>0</v>
      </c>
      <c r="E28" s="7">
        <f>D28-Tableau3[Minute]</f>
        <v>-2.7777777777777776E-2</v>
      </c>
      <c r="F28" s="7">
        <f>IF(AND(E28&lt;Tableau4[DJS],D28&gt;0),Tableau4[DJS]-E28,0)</f>
        <v>0</v>
      </c>
      <c r="G28" s="7">
        <f>IF(E28&gt;Tableau4[DJS],'4'!E28-Tableau4[DJS],0)</f>
        <v>0</v>
      </c>
      <c r="H28" s="8">
        <f t="shared" si="1"/>
        <v>1</v>
      </c>
    </row>
    <row r="29" spans="1:9" outlineLevel="2" x14ac:dyDescent="0.25">
      <c r="A29" s="14">
        <v>42031</v>
      </c>
      <c r="B29" s="7">
        <v>0</v>
      </c>
      <c r="C29" s="7">
        <v>0</v>
      </c>
      <c r="D29" s="7">
        <f t="shared" si="0"/>
        <v>0</v>
      </c>
      <c r="E29" s="7">
        <f>D29-Tableau3[Minute]</f>
        <v>-2.7777777777777776E-2</v>
      </c>
      <c r="F29" s="7">
        <f>IF(AND(E29&lt;Tableau4[DJS],D29&gt;0),Tableau4[DJS]-E29,0)</f>
        <v>0</v>
      </c>
      <c r="G29" s="7">
        <f>IF(E29&gt;Tableau4[DJS],'4'!E29-Tableau4[DJS],0)</f>
        <v>0</v>
      </c>
      <c r="H29" s="8">
        <f t="shared" si="1"/>
        <v>1</v>
      </c>
    </row>
    <row r="30" spans="1:9" outlineLevel="2" x14ac:dyDescent="0.25">
      <c r="A30" s="14">
        <v>42032</v>
      </c>
      <c r="B30" s="7">
        <v>0</v>
      </c>
      <c r="C30" s="7">
        <v>0</v>
      </c>
      <c r="D30" s="7">
        <f t="shared" si="0"/>
        <v>0</v>
      </c>
      <c r="E30" s="7">
        <f>D30-Tableau3[Minute]</f>
        <v>-2.7777777777777776E-2</v>
      </c>
      <c r="F30" s="7">
        <f>IF(AND(E30&lt;Tableau4[DJS],D30&gt;0),Tableau4[DJS]-E30,0)</f>
        <v>0</v>
      </c>
      <c r="G30" s="7">
        <f>IF(E30&gt;Tableau4[DJS],'4'!E30-Tableau4[DJS],0)</f>
        <v>0</v>
      </c>
      <c r="H30" s="8">
        <f t="shared" si="1"/>
        <v>1</v>
      </c>
    </row>
    <row r="31" spans="1:9" outlineLevel="2" x14ac:dyDescent="0.25">
      <c r="A31" s="14">
        <v>42033</v>
      </c>
      <c r="B31" s="7">
        <v>0</v>
      </c>
      <c r="C31" s="7">
        <v>0</v>
      </c>
      <c r="D31" s="7">
        <f t="shared" si="0"/>
        <v>0</v>
      </c>
      <c r="E31" s="7">
        <f>D31-Tableau3[Minute]</f>
        <v>-2.7777777777777776E-2</v>
      </c>
      <c r="F31" s="7">
        <f>IF(AND(E31&lt;Tableau4[DJS],D31&gt;0),Tableau4[DJS]-E31,0)</f>
        <v>0</v>
      </c>
      <c r="G31" s="7">
        <f>IF(E31&gt;Tableau4[DJS],'4'!E31-Tableau4[DJS],0)</f>
        <v>0</v>
      </c>
      <c r="H31" s="8">
        <f t="shared" si="1"/>
        <v>1</v>
      </c>
    </row>
    <row r="32" spans="1:9" outlineLevel="2" x14ac:dyDescent="0.25">
      <c r="A32" s="14">
        <v>42034</v>
      </c>
      <c r="B32" s="7">
        <v>0</v>
      </c>
      <c r="C32" s="7">
        <v>0</v>
      </c>
      <c r="D32" s="7">
        <f t="shared" si="0"/>
        <v>0</v>
      </c>
      <c r="E32" s="7">
        <f>D32-Tableau3[Minute]</f>
        <v>-2.7777777777777776E-2</v>
      </c>
      <c r="F32" s="7">
        <f>IF(AND(E32&lt;Tableau4[DJS],D32&gt;0),Tableau4[DJS]-E32,0)</f>
        <v>0</v>
      </c>
      <c r="G32" s="7">
        <f>IF(E32&gt;Tableau4[DJS],'4'!E32-Tableau4[DJS],0)</f>
        <v>0</v>
      </c>
      <c r="H32" s="8">
        <f t="shared" si="1"/>
        <v>1</v>
      </c>
    </row>
    <row r="33" spans="1:8" s="8" customFormat="1" outlineLevel="1" x14ac:dyDescent="0.25">
      <c r="A33" s="14"/>
      <c r="B33" s="7"/>
      <c r="C33" s="7"/>
      <c r="D33" s="7"/>
      <c r="E33" s="7"/>
      <c r="F33" s="7">
        <f>SUBTOTAL(9,F2:F32)</f>
        <v>0.15972222222222227</v>
      </c>
      <c r="G33" s="7">
        <f>SUBTOTAL(9,G2:G32)</f>
        <v>6.597222222222221E-2</v>
      </c>
      <c r="H33" s="9" t="s">
        <v>39</v>
      </c>
    </row>
    <row r="34" spans="1:8" s="8" customFormat="1" outlineLevel="2" x14ac:dyDescent="0.25">
      <c r="A34" s="14">
        <v>42035</v>
      </c>
      <c r="B34" s="7">
        <v>0</v>
      </c>
      <c r="C34" s="7">
        <v>0</v>
      </c>
      <c r="D34" s="7">
        <f>C34-B34</f>
        <v>0</v>
      </c>
      <c r="E34" s="7">
        <f>D34-Tableau3[Minute]</f>
        <v>-2.7777777777777776E-2</v>
      </c>
      <c r="F34" s="12">
        <f>IF(AND(E34&lt;Tableau4[DJS],D34&gt;0),Tableau4[DJS]-E34,0)</f>
        <v>0</v>
      </c>
      <c r="G34" s="12">
        <f>IF(E34&gt;Tableau4[DJS],'4'!E34-Tableau4[DJS],0)</f>
        <v>0</v>
      </c>
      <c r="H34" s="8">
        <f t="shared" si="1"/>
        <v>2</v>
      </c>
    </row>
    <row r="35" spans="1:8" s="8" customFormat="1" outlineLevel="2" x14ac:dyDescent="0.25">
      <c r="A35" s="14">
        <v>42036</v>
      </c>
      <c r="B35" s="7">
        <v>0</v>
      </c>
      <c r="C35" s="7">
        <v>0</v>
      </c>
      <c r="D35" s="7">
        <f t="shared" si="0"/>
        <v>0</v>
      </c>
      <c r="E35" s="7">
        <f>D35-Tableau3[Minute]</f>
        <v>-2.7777777777777776E-2</v>
      </c>
      <c r="F35" s="12">
        <f>IF(AND(E35&lt;Tableau4[DJS],D35&gt;0),Tableau4[DJS]-E35,0)</f>
        <v>0</v>
      </c>
      <c r="G35" s="12">
        <f>IF(E35&gt;Tableau4[DJS],'4'!E35-Tableau4[DJS],0)</f>
        <v>0</v>
      </c>
      <c r="H35" s="8">
        <f t="shared" si="1"/>
        <v>2</v>
      </c>
    </row>
    <row r="36" spans="1:8" s="8" customFormat="1" outlineLevel="2" x14ac:dyDescent="0.25">
      <c r="A36" s="14">
        <v>42037</v>
      </c>
      <c r="B36" s="7">
        <v>0</v>
      </c>
      <c r="C36" s="7">
        <v>0</v>
      </c>
      <c r="D36" s="7">
        <f t="shared" si="0"/>
        <v>0</v>
      </c>
      <c r="E36" s="7">
        <f>D36-Tableau3[Minute]</f>
        <v>-2.7777777777777776E-2</v>
      </c>
      <c r="F36" s="12">
        <f>IF(AND(E36&lt;Tableau4[DJS],D36&gt;0),Tableau4[DJS]-E36,0)</f>
        <v>0</v>
      </c>
      <c r="G36" s="12">
        <f>IF(E36&gt;Tableau4[DJS],'4'!E36-Tableau4[DJS],0)</f>
        <v>0</v>
      </c>
      <c r="H36" s="8">
        <f t="shared" si="1"/>
        <v>2</v>
      </c>
    </row>
    <row r="37" spans="1:8" s="8" customFormat="1" outlineLevel="2" x14ac:dyDescent="0.25">
      <c r="A37" s="14">
        <v>42038</v>
      </c>
      <c r="B37" s="7">
        <v>0</v>
      </c>
      <c r="C37" s="7">
        <v>0</v>
      </c>
      <c r="D37" s="7">
        <f t="shared" si="0"/>
        <v>0</v>
      </c>
      <c r="E37" s="7">
        <f>D37-Tableau3[Minute]</f>
        <v>-2.7777777777777776E-2</v>
      </c>
      <c r="F37" s="12">
        <f>IF(AND(E37&lt;Tableau4[DJS],D37&gt;0),Tableau4[DJS]-E37,0)</f>
        <v>0</v>
      </c>
      <c r="G37" s="12">
        <f>IF(E37&gt;Tableau4[DJS],'4'!E37-Tableau4[DJS],0)</f>
        <v>0</v>
      </c>
      <c r="H37" s="8">
        <f t="shared" si="1"/>
        <v>2</v>
      </c>
    </row>
    <row r="38" spans="1:8" s="8" customFormat="1" outlineLevel="2" x14ac:dyDescent="0.25">
      <c r="A38" s="14">
        <v>42039</v>
      </c>
      <c r="B38" s="7">
        <v>0</v>
      </c>
      <c r="C38" s="7">
        <v>0</v>
      </c>
      <c r="D38" s="7">
        <f t="shared" si="0"/>
        <v>0</v>
      </c>
      <c r="E38" s="7">
        <f>D38-Tableau3[Minute]</f>
        <v>-2.7777777777777776E-2</v>
      </c>
      <c r="F38" s="12">
        <f>IF(AND(E38&lt;Tableau4[DJS],D38&gt;0),Tableau4[DJS]-E38,0)</f>
        <v>0</v>
      </c>
      <c r="G38" s="12">
        <f>IF(E38&gt;Tableau4[DJS],'4'!E38-Tableau4[DJS],0)</f>
        <v>0</v>
      </c>
      <c r="H38" s="8">
        <f t="shared" si="1"/>
        <v>2</v>
      </c>
    </row>
    <row r="39" spans="1:8" s="8" customFormat="1" outlineLevel="2" x14ac:dyDescent="0.25">
      <c r="A39" s="14">
        <v>42040</v>
      </c>
      <c r="B39" s="7">
        <v>0</v>
      </c>
      <c r="C39" s="7">
        <v>0</v>
      </c>
      <c r="D39" s="7">
        <f t="shared" si="0"/>
        <v>0</v>
      </c>
      <c r="E39" s="7">
        <f>D39-Tableau3[Minute]</f>
        <v>-2.7777777777777776E-2</v>
      </c>
      <c r="F39" s="12">
        <f>IF(AND(E39&lt;Tableau4[DJS],D39&gt;0),Tableau4[DJS]-E39,0)</f>
        <v>0</v>
      </c>
      <c r="G39" s="12">
        <f>IF(E39&gt;Tableau4[DJS],'4'!E39-Tableau4[DJS],0)</f>
        <v>0</v>
      </c>
      <c r="H39" s="8">
        <f t="shared" si="1"/>
        <v>2</v>
      </c>
    </row>
    <row r="40" spans="1:8" s="8" customFormat="1" outlineLevel="2" x14ac:dyDescent="0.25">
      <c r="A40" s="14">
        <v>42041</v>
      </c>
      <c r="B40" s="7">
        <v>0</v>
      </c>
      <c r="C40" s="7">
        <v>0</v>
      </c>
      <c r="D40" s="7">
        <f t="shared" si="0"/>
        <v>0</v>
      </c>
      <c r="E40" s="7">
        <f>D40-Tableau3[Minute]</f>
        <v>-2.7777777777777776E-2</v>
      </c>
      <c r="F40" s="12">
        <f>IF(AND(E40&lt;Tableau4[DJS],D40&gt;0),Tableau4[DJS]-E40,0)</f>
        <v>0</v>
      </c>
      <c r="G40" s="12">
        <f>IF(E40&gt;Tableau4[DJS],'4'!E40-Tableau4[DJS],0)</f>
        <v>0</v>
      </c>
      <c r="H40" s="8">
        <f t="shared" si="1"/>
        <v>2</v>
      </c>
    </row>
    <row r="41" spans="1:8" s="8" customFormat="1" outlineLevel="2" x14ac:dyDescent="0.25">
      <c r="A41" s="14">
        <v>42042</v>
      </c>
      <c r="B41" s="7">
        <v>0</v>
      </c>
      <c r="C41" s="7">
        <v>0</v>
      </c>
      <c r="D41" s="7">
        <f t="shared" si="0"/>
        <v>0</v>
      </c>
      <c r="E41" s="7">
        <f>D41-Tableau3[Minute]</f>
        <v>-2.7777777777777776E-2</v>
      </c>
      <c r="F41" s="12">
        <f>IF(AND(E41&lt;Tableau4[DJS],D41&gt;0),Tableau4[DJS]-E41,0)</f>
        <v>0</v>
      </c>
      <c r="G41" s="12">
        <f>IF(E41&gt;Tableau4[DJS],'4'!E41-Tableau4[DJS],0)</f>
        <v>0</v>
      </c>
      <c r="H41" s="8">
        <f t="shared" si="1"/>
        <v>2</v>
      </c>
    </row>
    <row r="42" spans="1:8" s="8" customFormat="1" outlineLevel="2" x14ac:dyDescent="0.25">
      <c r="A42" s="14">
        <v>42043</v>
      </c>
      <c r="B42" s="7">
        <v>0</v>
      </c>
      <c r="C42" s="7">
        <v>0</v>
      </c>
      <c r="D42" s="7">
        <f t="shared" si="0"/>
        <v>0</v>
      </c>
      <c r="E42" s="7">
        <f>D42-Tableau3[Minute]</f>
        <v>-2.7777777777777776E-2</v>
      </c>
      <c r="F42" s="12">
        <f>IF(AND(E42&lt;Tableau4[DJS],D42&gt;0),Tableau4[DJS]-E42,0)</f>
        <v>0</v>
      </c>
      <c r="G42" s="12">
        <f>IF(E42&gt;Tableau4[DJS],'4'!E42-Tableau4[DJS],0)</f>
        <v>0</v>
      </c>
      <c r="H42" s="8">
        <f t="shared" si="1"/>
        <v>2</v>
      </c>
    </row>
    <row r="43" spans="1:8" s="8" customFormat="1" outlineLevel="2" x14ac:dyDescent="0.25">
      <c r="A43" s="14">
        <v>42044</v>
      </c>
      <c r="B43" s="7">
        <v>0</v>
      </c>
      <c r="C43" s="7">
        <v>0</v>
      </c>
      <c r="D43" s="7">
        <f t="shared" si="0"/>
        <v>0</v>
      </c>
      <c r="E43" s="7">
        <f>D43-Tableau3[Minute]</f>
        <v>-2.7777777777777776E-2</v>
      </c>
      <c r="F43" s="12">
        <f>IF(AND(E43&lt;Tableau4[DJS],D43&gt;0),Tableau4[DJS]-E43,0)</f>
        <v>0</v>
      </c>
      <c r="G43" s="12">
        <f>IF(E43&gt;Tableau4[DJS],'4'!E43-Tableau4[DJS],0)</f>
        <v>0</v>
      </c>
      <c r="H43" s="8">
        <f t="shared" si="1"/>
        <v>2</v>
      </c>
    </row>
    <row r="44" spans="1:8" s="8" customFormat="1" outlineLevel="2" x14ac:dyDescent="0.25">
      <c r="A44" s="14">
        <v>42045</v>
      </c>
      <c r="B44" s="7">
        <v>0</v>
      </c>
      <c r="C44" s="7">
        <v>0</v>
      </c>
      <c r="D44" s="7">
        <f t="shared" si="0"/>
        <v>0</v>
      </c>
      <c r="E44" s="7">
        <f>D44-Tableau3[Minute]</f>
        <v>-2.7777777777777776E-2</v>
      </c>
      <c r="F44" s="12">
        <f>IF(AND(E44&lt;Tableau4[DJS],D44&gt;0),Tableau4[DJS]-E44,0)</f>
        <v>0</v>
      </c>
      <c r="G44" s="12">
        <f>IF(E44&gt;Tableau4[DJS],'4'!E44-Tableau4[DJS],0)</f>
        <v>0</v>
      </c>
      <c r="H44" s="8">
        <f t="shared" si="1"/>
        <v>2</v>
      </c>
    </row>
    <row r="45" spans="1:8" s="8" customFormat="1" outlineLevel="2" x14ac:dyDescent="0.25">
      <c r="A45" s="14">
        <v>42046</v>
      </c>
      <c r="B45" s="7">
        <v>0</v>
      </c>
      <c r="C45" s="7">
        <v>0</v>
      </c>
      <c r="D45" s="7">
        <f t="shared" si="0"/>
        <v>0</v>
      </c>
      <c r="E45" s="7">
        <f>D45-Tableau3[Minute]</f>
        <v>-2.7777777777777776E-2</v>
      </c>
      <c r="F45" s="12">
        <f>IF(AND(E45&lt;Tableau4[DJS],D45&gt;0),Tableau4[DJS]-E45,0)</f>
        <v>0</v>
      </c>
      <c r="G45" s="12">
        <f>IF(E45&gt;Tableau4[DJS],'4'!E45-Tableau4[DJS],0)</f>
        <v>0</v>
      </c>
      <c r="H45" s="8">
        <f t="shared" si="1"/>
        <v>2</v>
      </c>
    </row>
    <row r="46" spans="1:8" s="8" customFormat="1" outlineLevel="2" x14ac:dyDescent="0.25">
      <c r="A46" s="14">
        <v>42047</v>
      </c>
      <c r="B46" s="7">
        <v>0</v>
      </c>
      <c r="C46" s="7">
        <v>0</v>
      </c>
      <c r="D46" s="7">
        <f t="shared" si="0"/>
        <v>0</v>
      </c>
      <c r="E46" s="7">
        <f>D46-Tableau3[Minute]</f>
        <v>-2.7777777777777776E-2</v>
      </c>
      <c r="F46" s="12">
        <f>IF(AND(E46&lt;Tableau4[DJS],D46&gt;0),Tableau4[DJS]-E46,0)</f>
        <v>0</v>
      </c>
      <c r="G46" s="12">
        <f>IF(E46&gt;Tableau4[DJS],'4'!E46-Tableau4[DJS],0)</f>
        <v>0</v>
      </c>
      <c r="H46" s="8">
        <f t="shared" si="1"/>
        <v>2</v>
      </c>
    </row>
    <row r="47" spans="1:8" s="8" customFormat="1" outlineLevel="2" x14ac:dyDescent="0.25">
      <c r="A47" s="14">
        <v>42048</v>
      </c>
      <c r="B47" s="7">
        <v>0</v>
      </c>
      <c r="C47" s="7">
        <v>0</v>
      </c>
      <c r="D47" s="7">
        <f t="shared" si="0"/>
        <v>0</v>
      </c>
      <c r="E47" s="7">
        <f>D47-Tableau3[Minute]</f>
        <v>-2.7777777777777776E-2</v>
      </c>
      <c r="F47" s="12">
        <f>IF(AND(E47&lt;Tableau4[DJS],D47&gt;0),Tableau4[DJS]-E47,0)</f>
        <v>0</v>
      </c>
      <c r="G47" s="12">
        <f>IF(E47&gt;Tableau4[DJS],'4'!E47-Tableau4[DJS],0)</f>
        <v>0</v>
      </c>
      <c r="H47" s="8">
        <f t="shared" si="1"/>
        <v>2</v>
      </c>
    </row>
    <row r="48" spans="1:8" s="8" customFormat="1" outlineLevel="2" x14ac:dyDescent="0.25">
      <c r="A48" s="14">
        <v>42049</v>
      </c>
      <c r="B48" s="7">
        <v>0</v>
      </c>
      <c r="C48" s="7">
        <v>0</v>
      </c>
      <c r="D48" s="7">
        <f t="shared" si="0"/>
        <v>0</v>
      </c>
      <c r="E48" s="7">
        <f>D48-Tableau3[Minute]</f>
        <v>-2.7777777777777776E-2</v>
      </c>
      <c r="F48" s="12">
        <f>IF(AND(E48&lt;Tableau4[DJS],D48&gt;0),Tableau4[DJS]-E48,0)</f>
        <v>0</v>
      </c>
      <c r="G48" s="12">
        <f>IF(E48&gt;Tableau4[DJS],'4'!E48-Tableau4[DJS],0)</f>
        <v>0</v>
      </c>
      <c r="H48" s="8">
        <f t="shared" si="1"/>
        <v>2</v>
      </c>
    </row>
    <row r="49" spans="1:8" s="8" customFormat="1" outlineLevel="2" x14ac:dyDescent="0.25">
      <c r="A49" s="14">
        <v>42050</v>
      </c>
      <c r="B49" s="7">
        <v>0</v>
      </c>
      <c r="C49" s="7">
        <v>0</v>
      </c>
      <c r="D49" s="7">
        <f t="shared" si="0"/>
        <v>0</v>
      </c>
      <c r="E49" s="7">
        <f>D49-Tableau3[Minute]</f>
        <v>-2.7777777777777776E-2</v>
      </c>
      <c r="F49" s="12">
        <f>IF(AND(E49&lt;Tableau4[DJS],D49&gt;0),Tableau4[DJS]-E49,0)</f>
        <v>0</v>
      </c>
      <c r="G49" s="12">
        <f>IF(E49&gt;Tableau4[DJS],'4'!E49-Tableau4[DJS],0)</f>
        <v>0</v>
      </c>
      <c r="H49" s="8">
        <f t="shared" si="1"/>
        <v>2</v>
      </c>
    </row>
    <row r="50" spans="1:8" s="8" customFormat="1" outlineLevel="2" x14ac:dyDescent="0.25">
      <c r="A50" s="14">
        <v>42051</v>
      </c>
      <c r="B50" s="7">
        <v>0</v>
      </c>
      <c r="C50" s="7">
        <v>0</v>
      </c>
      <c r="D50" s="7">
        <f t="shared" si="0"/>
        <v>0</v>
      </c>
      <c r="E50" s="7">
        <f>D50-Tableau3[Minute]</f>
        <v>-2.7777777777777776E-2</v>
      </c>
      <c r="F50" s="12">
        <f>IF(AND(E50&lt;Tableau4[DJS],D50&gt;0),Tableau4[DJS]-E50,0)</f>
        <v>0</v>
      </c>
      <c r="G50" s="12">
        <f>IF(E50&gt;Tableau4[DJS],'4'!E50-Tableau4[DJS],0)</f>
        <v>0</v>
      </c>
      <c r="H50" s="8">
        <f t="shared" si="1"/>
        <v>2</v>
      </c>
    </row>
    <row r="51" spans="1:8" s="8" customFormat="1" outlineLevel="2" x14ac:dyDescent="0.25">
      <c r="A51" s="14">
        <v>42052</v>
      </c>
      <c r="B51" s="7">
        <v>0</v>
      </c>
      <c r="C51" s="7">
        <v>0</v>
      </c>
      <c r="D51" s="7">
        <f t="shared" si="0"/>
        <v>0</v>
      </c>
      <c r="E51" s="7">
        <f>D51-Tableau3[Minute]</f>
        <v>-2.7777777777777776E-2</v>
      </c>
      <c r="F51" s="12">
        <f>IF(AND(E51&lt;Tableau4[DJS],D51&gt;0),Tableau4[DJS]-E51,0)</f>
        <v>0</v>
      </c>
      <c r="G51" s="12">
        <f>IF(E51&gt;Tableau4[DJS],'4'!E51-Tableau4[DJS],0)</f>
        <v>0</v>
      </c>
      <c r="H51" s="8">
        <f t="shared" si="1"/>
        <v>2</v>
      </c>
    </row>
    <row r="52" spans="1:8" s="8" customFormat="1" outlineLevel="2" x14ac:dyDescent="0.25">
      <c r="A52" s="14">
        <v>42053</v>
      </c>
      <c r="B52" s="7">
        <v>0</v>
      </c>
      <c r="C52" s="7">
        <v>0</v>
      </c>
      <c r="D52" s="7">
        <f t="shared" si="0"/>
        <v>0</v>
      </c>
      <c r="E52" s="7">
        <f>D52-Tableau3[Minute]</f>
        <v>-2.7777777777777776E-2</v>
      </c>
      <c r="F52" s="12">
        <f>IF(AND(E52&lt;Tableau4[DJS],D52&gt;0),Tableau4[DJS]-E52,0)</f>
        <v>0</v>
      </c>
      <c r="G52" s="12">
        <f>IF(E52&gt;Tableau4[DJS],'4'!E52-Tableau4[DJS],0)</f>
        <v>0</v>
      </c>
      <c r="H52" s="8">
        <f t="shared" si="1"/>
        <v>2</v>
      </c>
    </row>
    <row r="53" spans="1:8" s="8" customFormat="1" outlineLevel="2" x14ac:dyDescent="0.25">
      <c r="A53" s="14">
        <v>42054</v>
      </c>
      <c r="B53" s="7">
        <v>0</v>
      </c>
      <c r="C53" s="7">
        <v>0</v>
      </c>
      <c r="D53" s="7">
        <f t="shared" si="0"/>
        <v>0</v>
      </c>
      <c r="E53" s="7">
        <f>D53-Tableau3[Minute]</f>
        <v>-2.7777777777777776E-2</v>
      </c>
      <c r="F53" s="12">
        <f>IF(AND(E53&lt;Tableau4[DJS],D53&gt;0),Tableau4[DJS]-E53,0)</f>
        <v>0</v>
      </c>
      <c r="G53" s="12">
        <f>IF(E53&gt;Tableau4[DJS],'4'!E53-Tableau4[DJS],0)</f>
        <v>0</v>
      </c>
      <c r="H53" s="8">
        <f t="shared" si="1"/>
        <v>2</v>
      </c>
    </row>
    <row r="54" spans="1:8" s="8" customFormat="1" outlineLevel="2" x14ac:dyDescent="0.25">
      <c r="A54" s="14">
        <v>42055</v>
      </c>
      <c r="B54" s="7">
        <v>0</v>
      </c>
      <c r="C54" s="7">
        <v>0</v>
      </c>
      <c r="D54" s="7">
        <f t="shared" si="0"/>
        <v>0</v>
      </c>
      <c r="E54" s="7">
        <f>D54-Tableau3[Minute]</f>
        <v>-2.7777777777777776E-2</v>
      </c>
      <c r="F54" s="12">
        <f>IF(AND(E54&lt;Tableau4[DJS],D54&gt;0),Tableau4[DJS]-E54,0)</f>
        <v>0</v>
      </c>
      <c r="G54" s="12">
        <f>IF(E54&gt;Tableau4[DJS],'4'!E54-Tableau4[DJS],0)</f>
        <v>0</v>
      </c>
      <c r="H54" s="8">
        <f t="shared" si="1"/>
        <v>2</v>
      </c>
    </row>
    <row r="55" spans="1:8" s="8" customFormat="1" outlineLevel="2" x14ac:dyDescent="0.25">
      <c r="A55" s="14">
        <v>42056</v>
      </c>
      <c r="B55" s="7">
        <v>0</v>
      </c>
      <c r="C55" s="7">
        <v>0</v>
      </c>
      <c r="D55" s="7">
        <f t="shared" si="0"/>
        <v>0</v>
      </c>
      <c r="E55" s="7">
        <f>D55-Tableau3[Minute]</f>
        <v>-2.7777777777777776E-2</v>
      </c>
      <c r="F55" s="12">
        <f>IF(AND(E55&lt;Tableau4[DJS],D55&gt;0),Tableau4[DJS]-E55,0)</f>
        <v>0</v>
      </c>
      <c r="G55" s="12">
        <f>IF(E55&gt;Tableau4[DJS],'4'!E55-Tableau4[DJS],0)</f>
        <v>0</v>
      </c>
      <c r="H55" s="8">
        <f t="shared" si="1"/>
        <v>2</v>
      </c>
    </row>
    <row r="56" spans="1:8" s="8" customFormat="1" outlineLevel="2" x14ac:dyDescent="0.25">
      <c r="A56" s="14">
        <v>42057</v>
      </c>
      <c r="B56" s="7">
        <v>0</v>
      </c>
      <c r="C56" s="7">
        <v>0</v>
      </c>
      <c r="D56" s="7">
        <f t="shared" si="0"/>
        <v>0</v>
      </c>
      <c r="E56" s="7">
        <f>D56-Tableau3[Minute]</f>
        <v>-2.7777777777777776E-2</v>
      </c>
      <c r="F56" s="12">
        <f>IF(AND(E56&lt;Tableau4[DJS],D56&gt;0),Tableau4[DJS]-E56,0)</f>
        <v>0</v>
      </c>
      <c r="G56" s="12">
        <f>IF(E56&gt;Tableau4[DJS],'4'!E56-Tableau4[DJS],0)</f>
        <v>0</v>
      </c>
      <c r="H56" s="8">
        <f t="shared" si="1"/>
        <v>2</v>
      </c>
    </row>
    <row r="57" spans="1:8" s="8" customFormat="1" outlineLevel="2" x14ac:dyDescent="0.25">
      <c r="A57" s="14">
        <v>42058</v>
      </c>
      <c r="B57" s="7">
        <v>0</v>
      </c>
      <c r="C57" s="7">
        <v>0</v>
      </c>
      <c r="D57" s="7">
        <f t="shared" si="0"/>
        <v>0</v>
      </c>
      <c r="E57" s="7">
        <f>D57-Tableau3[Minute]</f>
        <v>-2.7777777777777776E-2</v>
      </c>
      <c r="F57" s="12">
        <f>IF(AND(E57&lt;Tableau4[DJS],D57&gt;0),Tableau4[DJS]-E57,0)</f>
        <v>0</v>
      </c>
      <c r="G57" s="12">
        <f>IF(E57&gt;Tableau4[DJS],'4'!E57-Tableau4[DJS],0)</f>
        <v>0</v>
      </c>
      <c r="H57" s="8">
        <f t="shared" si="1"/>
        <v>2</v>
      </c>
    </row>
    <row r="58" spans="1:8" s="8" customFormat="1" outlineLevel="2" x14ac:dyDescent="0.25">
      <c r="A58" s="14">
        <v>42059</v>
      </c>
      <c r="B58" s="7">
        <v>0</v>
      </c>
      <c r="C58" s="7">
        <v>0</v>
      </c>
      <c r="D58" s="7">
        <f t="shared" si="0"/>
        <v>0</v>
      </c>
      <c r="E58" s="7">
        <f>D58-Tableau3[Minute]</f>
        <v>-2.7777777777777776E-2</v>
      </c>
      <c r="F58" s="12">
        <f>IF(AND(E58&lt;Tableau4[DJS],D58&gt;0),Tableau4[DJS]-E58,0)</f>
        <v>0</v>
      </c>
      <c r="G58" s="12">
        <f>IF(E58&gt;Tableau4[DJS],'4'!E58-Tableau4[DJS],0)</f>
        <v>0</v>
      </c>
      <c r="H58" s="8">
        <f t="shared" si="1"/>
        <v>2</v>
      </c>
    </row>
    <row r="59" spans="1:8" s="8" customFormat="1" outlineLevel="2" x14ac:dyDescent="0.25">
      <c r="A59" s="14">
        <v>42060</v>
      </c>
      <c r="B59" s="7">
        <v>0</v>
      </c>
      <c r="C59" s="7">
        <v>0</v>
      </c>
      <c r="D59" s="7">
        <f t="shared" si="0"/>
        <v>0</v>
      </c>
      <c r="E59" s="7">
        <f>D59-Tableau3[Minute]</f>
        <v>-2.7777777777777776E-2</v>
      </c>
      <c r="F59" s="12">
        <f>IF(AND(E59&lt;Tableau4[DJS],D59&gt;0),Tableau4[DJS]-E59,0)</f>
        <v>0</v>
      </c>
      <c r="G59" s="12">
        <f>IF(E59&gt;Tableau4[DJS],'4'!E59-Tableau4[DJS],0)</f>
        <v>0</v>
      </c>
      <c r="H59" s="8">
        <f t="shared" si="1"/>
        <v>2</v>
      </c>
    </row>
    <row r="60" spans="1:8" s="8" customFormat="1" outlineLevel="2" x14ac:dyDescent="0.25">
      <c r="A60" s="14">
        <v>42061</v>
      </c>
      <c r="B60" s="7">
        <v>0</v>
      </c>
      <c r="C60" s="7">
        <v>0</v>
      </c>
      <c r="D60" s="7">
        <f t="shared" si="0"/>
        <v>0</v>
      </c>
      <c r="E60" s="7">
        <f>D60-Tableau3[Minute]</f>
        <v>-2.7777777777777776E-2</v>
      </c>
      <c r="F60" s="12">
        <f>IF(AND(E60&lt;Tableau4[DJS],D60&gt;0),Tableau4[DJS]-E60,0)</f>
        <v>0</v>
      </c>
      <c r="G60" s="12">
        <f>IF(E60&gt;Tableau4[DJS],'4'!E60-Tableau4[DJS],0)</f>
        <v>0</v>
      </c>
      <c r="H60" s="8">
        <f t="shared" si="1"/>
        <v>2</v>
      </c>
    </row>
    <row r="61" spans="1:8" s="8" customFormat="1" outlineLevel="2" x14ac:dyDescent="0.25">
      <c r="A61" s="14">
        <v>42062</v>
      </c>
      <c r="B61" s="7">
        <v>0</v>
      </c>
      <c r="C61" s="7">
        <v>0</v>
      </c>
      <c r="D61" s="7">
        <f t="shared" si="0"/>
        <v>0</v>
      </c>
      <c r="E61" s="7">
        <f>D61-Tableau3[Minute]</f>
        <v>-2.7777777777777776E-2</v>
      </c>
      <c r="F61" s="12">
        <f>IF(AND(E61&lt;Tableau4[DJS],D61&gt;0),Tableau4[DJS]-E61,0)</f>
        <v>0</v>
      </c>
      <c r="G61" s="12">
        <f>IF(E61&gt;Tableau4[DJS],'4'!E61-Tableau4[DJS],0)</f>
        <v>0</v>
      </c>
      <c r="H61" s="8">
        <f t="shared" si="1"/>
        <v>2</v>
      </c>
    </row>
    <row r="62" spans="1:8" s="8" customFormat="1" outlineLevel="1" x14ac:dyDescent="0.25">
      <c r="A62" s="14"/>
      <c r="B62" s="7"/>
      <c r="C62" s="7"/>
      <c r="D62" s="11"/>
      <c r="E62" s="7"/>
      <c r="F62" s="12">
        <f>SUBTOTAL(9,F34:F61)</f>
        <v>0</v>
      </c>
      <c r="G62" s="12">
        <f>SUBTOTAL(9,G34:G61)</f>
        <v>0</v>
      </c>
      <c r="H62" s="10" t="s">
        <v>40</v>
      </c>
    </row>
    <row r="63" spans="1:8" s="8" customFormat="1" outlineLevel="2" x14ac:dyDescent="0.25">
      <c r="A63" s="14">
        <v>42063</v>
      </c>
      <c r="B63" s="7">
        <v>0</v>
      </c>
      <c r="C63" s="7">
        <v>0</v>
      </c>
      <c r="D63" s="7">
        <f t="shared" si="0"/>
        <v>0</v>
      </c>
      <c r="E63" s="7">
        <f>D63-Tableau3[Minute]</f>
        <v>-2.7777777777777776E-2</v>
      </c>
      <c r="F63" s="12">
        <f>IF(AND(E63&lt;Tableau4[DJS],D63&gt;0),Tableau4[DJS]-E63,0)</f>
        <v>0</v>
      </c>
      <c r="G63" s="12">
        <f>IF(E63&gt;Tableau4[DJS],'4'!E63-Tableau4[DJS],0)</f>
        <v>0</v>
      </c>
      <c r="H63" s="8">
        <f t="shared" si="1"/>
        <v>3</v>
      </c>
    </row>
    <row r="64" spans="1:8" s="8" customFormat="1" outlineLevel="2" x14ac:dyDescent="0.25">
      <c r="A64" s="14">
        <v>42064</v>
      </c>
      <c r="B64" s="7">
        <v>0</v>
      </c>
      <c r="C64" s="7">
        <v>0</v>
      </c>
      <c r="D64" s="7">
        <f>C64-B64</f>
        <v>0</v>
      </c>
      <c r="E64" s="7">
        <f>D64-Tableau3[Minute]</f>
        <v>-2.7777777777777776E-2</v>
      </c>
      <c r="F64" s="12">
        <f>IF(AND(E64&lt;Tableau4[DJS],D64&gt;0),Tableau4[DJS]-E64,0)</f>
        <v>0</v>
      </c>
      <c r="G64" s="12">
        <f>IF(E64&gt;Tableau4[DJS],'4'!E64-Tableau4[DJS],0)</f>
        <v>0</v>
      </c>
      <c r="H64" s="8">
        <f t="shared" si="1"/>
        <v>3</v>
      </c>
    </row>
    <row r="65" spans="1:8" s="8" customFormat="1" outlineLevel="2" x14ac:dyDescent="0.25">
      <c r="A65" s="14">
        <v>42065</v>
      </c>
      <c r="B65" s="7">
        <v>0</v>
      </c>
      <c r="C65" s="7">
        <v>0</v>
      </c>
      <c r="D65" s="7">
        <f t="shared" si="0"/>
        <v>0</v>
      </c>
      <c r="E65" s="7">
        <f>D65-Tableau3[Minute]</f>
        <v>-2.7777777777777776E-2</v>
      </c>
      <c r="F65" s="12">
        <f>IF(AND(E65&lt;Tableau4[DJS],D65&gt;0),Tableau4[DJS]-E65,0)</f>
        <v>0</v>
      </c>
      <c r="G65" s="12">
        <f>IF(E65&gt;Tableau4[DJS],'4'!E65-Tableau4[DJS],0)</f>
        <v>0</v>
      </c>
      <c r="H65" s="8">
        <f t="shared" si="1"/>
        <v>3</v>
      </c>
    </row>
    <row r="66" spans="1:8" s="8" customFormat="1" outlineLevel="2" x14ac:dyDescent="0.25">
      <c r="A66" s="14">
        <v>42066</v>
      </c>
      <c r="B66" s="7">
        <v>0</v>
      </c>
      <c r="C66" s="7">
        <v>0</v>
      </c>
      <c r="D66" s="7">
        <f>C66-B66</f>
        <v>0</v>
      </c>
      <c r="E66" s="7">
        <f>D66-Tableau3[Minute]</f>
        <v>-2.7777777777777776E-2</v>
      </c>
      <c r="F66" s="12">
        <f>IF(AND(E66&lt;Tableau4[DJS],D66&gt;0),Tableau4[DJS]-E66,0)</f>
        <v>0</v>
      </c>
      <c r="G66" s="12">
        <f>IF(E66&gt;Tableau4[DJS],'4'!E66-Tableau4[DJS],0)</f>
        <v>0</v>
      </c>
      <c r="H66" s="8">
        <f t="shared" si="1"/>
        <v>3</v>
      </c>
    </row>
    <row r="67" spans="1:8" s="8" customFormat="1" outlineLevel="2" x14ac:dyDescent="0.25">
      <c r="A67" s="14">
        <v>42067</v>
      </c>
      <c r="B67" s="7">
        <v>0</v>
      </c>
      <c r="C67" s="7">
        <v>0</v>
      </c>
      <c r="D67" s="7">
        <f t="shared" ref="D67:D130" si="3">C67-B67</f>
        <v>0</v>
      </c>
      <c r="E67" s="7">
        <f>D67-Tableau3[Minute]</f>
        <v>-2.7777777777777776E-2</v>
      </c>
      <c r="F67" s="12">
        <f>IF(AND(E67&lt;Tableau4[DJS],D67&gt;0),Tableau4[DJS]-E67,0)</f>
        <v>0</v>
      </c>
      <c r="G67" s="12">
        <f>IF(E67&gt;Tableau4[DJS],'4'!E67-Tableau4[DJS],0)</f>
        <v>0</v>
      </c>
      <c r="H67" s="8">
        <f t="shared" si="1"/>
        <v>3</v>
      </c>
    </row>
    <row r="68" spans="1:8" s="8" customFormat="1" outlineLevel="2" x14ac:dyDescent="0.25">
      <c r="A68" s="14">
        <v>42068</v>
      </c>
      <c r="B68" s="7">
        <v>0</v>
      </c>
      <c r="C68" s="7">
        <v>0</v>
      </c>
      <c r="D68" s="7">
        <f t="shared" si="3"/>
        <v>0</v>
      </c>
      <c r="E68" s="7">
        <f>D68-Tableau3[Minute]</f>
        <v>-2.7777777777777776E-2</v>
      </c>
      <c r="F68" s="12">
        <f>IF(AND(E68&lt;Tableau4[DJS],D68&gt;0),Tableau4[DJS]-E68,0)</f>
        <v>0</v>
      </c>
      <c r="G68" s="12">
        <f>IF(E68&gt;Tableau4[DJS],'4'!E68-Tableau4[DJS],0)</f>
        <v>0</v>
      </c>
      <c r="H68" s="8">
        <f t="shared" si="1"/>
        <v>3</v>
      </c>
    </row>
    <row r="69" spans="1:8" s="8" customFormat="1" outlineLevel="2" x14ac:dyDescent="0.25">
      <c r="A69" s="14">
        <v>42069</v>
      </c>
      <c r="B69" s="7">
        <v>0</v>
      </c>
      <c r="C69" s="7">
        <v>0</v>
      </c>
      <c r="D69" s="7">
        <f t="shared" si="3"/>
        <v>0</v>
      </c>
      <c r="E69" s="7">
        <f>D69-Tableau3[Minute]</f>
        <v>-2.7777777777777776E-2</v>
      </c>
      <c r="F69" s="12">
        <f>IF(AND(E69&lt;Tableau4[DJS],D69&gt;0),Tableau4[DJS]-E69,0)</f>
        <v>0</v>
      </c>
      <c r="G69" s="12">
        <f>IF(E69&gt;Tableau4[DJS],'4'!E69-Tableau4[DJS],0)</f>
        <v>0</v>
      </c>
      <c r="H69" s="8">
        <f t="shared" ref="H69:H134" si="4">MONTH(A69)</f>
        <v>3</v>
      </c>
    </row>
    <row r="70" spans="1:8" s="8" customFormat="1" outlineLevel="2" x14ac:dyDescent="0.25">
      <c r="A70" s="14">
        <v>42070</v>
      </c>
      <c r="B70" s="7">
        <v>0</v>
      </c>
      <c r="C70" s="7">
        <v>0</v>
      </c>
      <c r="D70" s="7">
        <f t="shared" si="3"/>
        <v>0</v>
      </c>
      <c r="E70" s="7">
        <f>D70-Tableau3[Minute]</f>
        <v>-2.7777777777777776E-2</v>
      </c>
      <c r="F70" s="12">
        <f>IF(AND(E70&lt;Tableau4[DJS],D70&gt;0),Tableau4[DJS]-E70,0)</f>
        <v>0</v>
      </c>
      <c r="G70" s="12">
        <f>IF(E70&gt;Tableau4[DJS],'4'!E70-Tableau4[DJS],0)</f>
        <v>0</v>
      </c>
      <c r="H70" s="8">
        <f t="shared" si="4"/>
        <v>3</v>
      </c>
    </row>
    <row r="71" spans="1:8" s="8" customFormat="1" outlineLevel="2" x14ac:dyDescent="0.25">
      <c r="A71" s="14">
        <v>42071</v>
      </c>
      <c r="B71" s="7">
        <v>0</v>
      </c>
      <c r="C71" s="7">
        <v>0</v>
      </c>
      <c r="D71" s="7">
        <f t="shared" si="3"/>
        <v>0</v>
      </c>
      <c r="E71" s="7">
        <f>D71-Tableau3[Minute]</f>
        <v>-2.7777777777777776E-2</v>
      </c>
      <c r="F71" s="12">
        <f>IF(AND(E71&lt;Tableau4[DJS],D71&gt;0),Tableau4[DJS]-E71,0)</f>
        <v>0</v>
      </c>
      <c r="G71" s="12">
        <f>IF(E71&gt;Tableau4[DJS],'4'!E71-Tableau4[DJS],0)</f>
        <v>0</v>
      </c>
      <c r="H71" s="8">
        <f t="shared" si="4"/>
        <v>3</v>
      </c>
    </row>
    <row r="72" spans="1:8" s="8" customFormat="1" outlineLevel="2" x14ac:dyDescent="0.25">
      <c r="A72" s="14">
        <v>42072</v>
      </c>
      <c r="B72" s="7">
        <v>0</v>
      </c>
      <c r="C72" s="7">
        <v>0</v>
      </c>
      <c r="D72" s="7">
        <f t="shared" si="3"/>
        <v>0</v>
      </c>
      <c r="E72" s="7">
        <f>D72-Tableau3[Minute]</f>
        <v>-2.7777777777777776E-2</v>
      </c>
      <c r="F72" s="12">
        <f>IF(AND(E72&lt;Tableau4[DJS],D72&gt;0),Tableau4[DJS]-E72,0)</f>
        <v>0</v>
      </c>
      <c r="G72" s="12">
        <f>IF(E72&gt;Tableau4[DJS],'4'!E72-Tableau4[DJS],0)</f>
        <v>0</v>
      </c>
      <c r="H72" s="8">
        <f t="shared" si="4"/>
        <v>3</v>
      </c>
    </row>
    <row r="73" spans="1:8" s="8" customFormat="1" outlineLevel="2" x14ac:dyDescent="0.25">
      <c r="A73" s="14">
        <v>42073</v>
      </c>
      <c r="B73" s="7">
        <v>0</v>
      </c>
      <c r="C73" s="7">
        <v>0</v>
      </c>
      <c r="D73" s="7">
        <f t="shared" si="3"/>
        <v>0</v>
      </c>
      <c r="E73" s="7">
        <f>D73-Tableau3[Minute]</f>
        <v>-2.7777777777777776E-2</v>
      </c>
      <c r="F73" s="12">
        <f>IF(AND(E73&lt;Tableau4[DJS],D73&gt;0),Tableau4[DJS]-E73,0)</f>
        <v>0</v>
      </c>
      <c r="G73" s="12">
        <f>IF(E73&gt;Tableau4[DJS],'4'!E73-Tableau4[DJS],0)</f>
        <v>0</v>
      </c>
      <c r="H73" s="8">
        <f t="shared" si="4"/>
        <v>3</v>
      </c>
    </row>
    <row r="74" spans="1:8" s="8" customFormat="1" outlineLevel="2" x14ac:dyDescent="0.25">
      <c r="A74" s="14">
        <v>42074</v>
      </c>
      <c r="B74" s="7">
        <v>0</v>
      </c>
      <c r="C74" s="7">
        <v>0</v>
      </c>
      <c r="D74" s="7">
        <f t="shared" si="3"/>
        <v>0</v>
      </c>
      <c r="E74" s="7">
        <f>D74-Tableau3[Minute]</f>
        <v>-2.7777777777777776E-2</v>
      </c>
      <c r="F74" s="12">
        <f>IF(AND(E74&lt;Tableau4[DJS],D74&gt;0),Tableau4[DJS]-E74,0)</f>
        <v>0</v>
      </c>
      <c r="G74" s="12">
        <f>IF(E74&gt;Tableau4[DJS],'4'!E74-Tableau4[DJS],0)</f>
        <v>0</v>
      </c>
      <c r="H74" s="8">
        <f t="shared" si="4"/>
        <v>3</v>
      </c>
    </row>
    <row r="75" spans="1:8" s="8" customFormat="1" outlineLevel="2" x14ac:dyDescent="0.25">
      <c r="A75" s="14">
        <v>42075</v>
      </c>
      <c r="B75" s="7">
        <v>0</v>
      </c>
      <c r="C75" s="7">
        <v>0</v>
      </c>
      <c r="D75" s="7">
        <f t="shared" si="3"/>
        <v>0</v>
      </c>
      <c r="E75" s="7">
        <f>D75-Tableau3[Minute]</f>
        <v>-2.7777777777777776E-2</v>
      </c>
      <c r="F75" s="12">
        <f>IF(AND(E75&lt;Tableau4[DJS],D75&gt;0),Tableau4[DJS]-E75,0)</f>
        <v>0</v>
      </c>
      <c r="G75" s="12">
        <f>IF(E75&gt;Tableau4[DJS],'4'!E75-Tableau4[DJS],0)</f>
        <v>0</v>
      </c>
      <c r="H75" s="8">
        <f t="shared" si="4"/>
        <v>3</v>
      </c>
    </row>
    <row r="76" spans="1:8" s="8" customFormat="1" outlineLevel="2" x14ac:dyDescent="0.25">
      <c r="A76" s="14">
        <v>42076</v>
      </c>
      <c r="B76" s="7">
        <v>0</v>
      </c>
      <c r="C76" s="7">
        <v>0</v>
      </c>
      <c r="D76" s="7">
        <f t="shared" si="3"/>
        <v>0</v>
      </c>
      <c r="E76" s="7">
        <f>D76-Tableau3[Minute]</f>
        <v>-2.7777777777777776E-2</v>
      </c>
      <c r="F76" s="12">
        <f>IF(AND(E76&lt;Tableau4[DJS],D76&gt;0),Tableau4[DJS]-E76,0)</f>
        <v>0</v>
      </c>
      <c r="G76" s="12">
        <f>IF(E76&gt;Tableau4[DJS],'4'!E76-Tableau4[DJS],0)</f>
        <v>0</v>
      </c>
      <c r="H76" s="8">
        <f t="shared" si="4"/>
        <v>3</v>
      </c>
    </row>
    <row r="77" spans="1:8" s="8" customFormat="1" outlineLevel="2" x14ac:dyDescent="0.25">
      <c r="A77" s="14">
        <v>42077</v>
      </c>
      <c r="B77" s="7">
        <v>0</v>
      </c>
      <c r="C77" s="7">
        <v>0</v>
      </c>
      <c r="D77" s="7">
        <f t="shared" si="3"/>
        <v>0</v>
      </c>
      <c r="E77" s="7">
        <f>D77-Tableau3[Minute]</f>
        <v>-2.7777777777777776E-2</v>
      </c>
      <c r="F77" s="12">
        <f>IF(AND(E77&lt;Tableau4[DJS],D77&gt;0),Tableau4[DJS]-E77,0)</f>
        <v>0</v>
      </c>
      <c r="G77" s="12">
        <f>IF(E77&gt;Tableau4[DJS],'4'!E77-Tableau4[DJS],0)</f>
        <v>0</v>
      </c>
      <c r="H77" s="8">
        <f t="shared" si="4"/>
        <v>3</v>
      </c>
    </row>
    <row r="78" spans="1:8" s="8" customFormat="1" outlineLevel="2" x14ac:dyDescent="0.25">
      <c r="A78" s="14">
        <v>42078</v>
      </c>
      <c r="B78" s="7">
        <v>0</v>
      </c>
      <c r="C78" s="7">
        <v>0</v>
      </c>
      <c r="D78" s="7">
        <f t="shared" si="3"/>
        <v>0</v>
      </c>
      <c r="E78" s="7">
        <f>D78-Tableau3[Minute]</f>
        <v>-2.7777777777777776E-2</v>
      </c>
      <c r="F78" s="12">
        <f>IF(AND(E78&lt;Tableau4[DJS],D78&gt;0),Tableau4[DJS]-E78,0)</f>
        <v>0</v>
      </c>
      <c r="G78" s="12">
        <f>IF(E78&gt;Tableau4[DJS],'4'!E78-Tableau4[DJS],0)</f>
        <v>0</v>
      </c>
      <c r="H78" s="8">
        <f t="shared" si="4"/>
        <v>3</v>
      </c>
    </row>
    <row r="79" spans="1:8" s="8" customFormat="1" outlineLevel="2" x14ac:dyDescent="0.25">
      <c r="A79" s="14">
        <v>42079</v>
      </c>
      <c r="B79" s="7">
        <v>0</v>
      </c>
      <c r="C79" s="7">
        <v>0</v>
      </c>
      <c r="D79" s="7">
        <f t="shared" si="3"/>
        <v>0</v>
      </c>
      <c r="E79" s="7">
        <f>D79-Tableau3[Minute]</f>
        <v>-2.7777777777777776E-2</v>
      </c>
      <c r="F79" s="12">
        <f>IF(AND(E79&lt;Tableau4[DJS],D79&gt;0),Tableau4[DJS]-E79,0)</f>
        <v>0</v>
      </c>
      <c r="G79" s="12">
        <f>IF(E79&gt;Tableau4[DJS],'4'!E79-Tableau4[DJS],0)</f>
        <v>0</v>
      </c>
      <c r="H79" s="8">
        <f t="shared" si="4"/>
        <v>3</v>
      </c>
    </row>
    <row r="80" spans="1:8" s="8" customFormat="1" outlineLevel="2" x14ac:dyDescent="0.25">
      <c r="A80" s="14">
        <v>42080</v>
      </c>
      <c r="B80" s="7">
        <v>0</v>
      </c>
      <c r="C80" s="7">
        <v>0</v>
      </c>
      <c r="D80" s="7">
        <f t="shared" si="3"/>
        <v>0</v>
      </c>
      <c r="E80" s="7">
        <f>D80-Tableau3[Minute]</f>
        <v>-2.7777777777777776E-2</v>
      </c>
      <c r="F80" s="12">
        <f>IF(AND(E80&lt;Tableau4[DJS],D80&gt;0),Tableau4[DJS]-E80,0)</f>
        <v>0</v>
      </c>
      <c r="G80" s="12">
        <f>IF(E80&gt;Tableau4[DJS],'4'!E80-Tableau4[DJS],0)</f>
        <v>0</v>
      </c>
      <c r="H80" s="8">
        <f t="shared" si="4"/>
        <v>3</v>
      </c>
    </row>
    <row r="81" spans="1:8" s="8" customFormat="1" outlineLevel="2" x14ac:dyDescent="0.25">
      <c r="A81" s="14">
        <v>42081</v>
      </c>
      <c r="B81" s="7">
        <v>0</v>
      </c>
      <c r="C81" s="7">
        <v>0</v>
      </c>
      <c r="D81" s="7">
        <f t="shared" si="3"/>
        <v>0</v>
      </c>
      <c r="E81" s="7">
        <f>D81-Tableau3[Minute]</f>
        <v>-2.7777777777777776E-2</v>
      </c>
      <c r="F81" s="12">
        <f>IF(AND(E81&lt;Tableau4[DJS],D81&gt;0),Tableau4[DJS]-E81,0)</f>
        <v>0</v>
      </c>
      <c r="G81" s="12">
        <f>IF(E81&gt;Tableau4[DJS],'4'!E81-Tableau4[DJS],0)</f>
        <v>0</v>
      </c>
      <c r="H81" s="8">
        <f t="shared" si="4"/>
        <v>3</v>
      </c>
    </row>
    <row r="82" spans="1:8" s="8" customFormat="1" outlineLevel="2" x14ac:dyDescent="0.25">
      <c r="A82" s="14">
        <v>42082</v>
      </c>
      <c r="B82" s="7">
        <v>0</v>
      </c>
      <c r="C82" s="7">
        <v>0</v>
      </c>
      <c r="D82" s="7">
        <f t="shared" si="3"/>
        <v>0</v>
      </c>
      <c r="E82" s="7">
        <f>D82-Tableau3[Minute]</f>
        <v>-2.7777777777777776E-2</v>
      </c>
      <c r="F82" s="12">
        <f>IF(AND(E82&lt;Tableau4[DJS],D82&gt;0),Tableau4[DJS]-E82,0)</f>
        <v>0</v>
      </c>
      <c r="G82" s="12">
        <f>IF(E82&gt;Tableau4[DJS],'4'!E82-Tableau4[DJS],0)</f>
        <v>0</v>
      </c>
      <c r="H82" s="8">
        <f t="shared" si="4"/>
        <v>3</v>
      </c>
    </row>
    <row r="83" spans="1:8" s="8" customFormat="1" outlineLevel="2" x14ac:dyDescent="0.25">
      <c r="A83" s="14">
        <v>42083</v>
      </c>
      <c r="B83" s="7">
        <v>0</v>
      </c>
      <c r="C83" s="7">
        <v>0</v>
      </c>
      <c r="D83" s="7">
        <f t="shared" si="3"/>
        <v>0</v>
      </c>
      <c r="E83" s="7">
        <f>D83-Tableau3[Minute]</f>
        <v>-2.7777777777777776E-2</v>
      </c>
      <c r="F83" s="12">
        <f>IF(AND(E83&lt;Tableau4[DJS],D83&gt;0),Tableau4[DJS]-E83,0)</f>
        <v>0</v>
      </c>
      <c r="G83" s="12">
        <f>IF(E83&gt;Tableau4[DJS],'4'!E83-Tableau4[DJS],0)</f>
        <v>0</v>
      </c>
      <c r="H83" s="8">
        <f t="shared" si="4"/>
        <v>3</v>
      </c>
    </row>
    <row r="84" spans="1:8" s="8" customFormat="1" outlineLevel="2" x14ac:dyDescent="0.25">
      <c r="A84" s="14">
        <v>42084</v>
      </c>
      <c r="B84" s="7">
        <v>0</v>
      </c>
      <c r="C84" s="7">
        <v>0</v>
      </c>
      <c r="D84" s="7">
        <f t="shared" si="3"/>
        <v>0</v>
      </c>
      <c r="E84" s="7">
        <f>D84-Tableau3[Minute]</f>
        <v>-2.7777777777777776E-2</v>
      </c>
      <c r="F84" s="12">
        <f>IF(AND(E84&lt;Tableau4[DJS],D84&gt;0),Tableau4[DJS]-E84,0)</f>
        <v>0</v>
      </c>
      <c r="G84" s="12">
        <f>IF(E84&gt;Tableau4[DJS],'4'!E84-Tableau4[DJS],0)</f>
        <v>0</v>
      </c>
      <c r="H84" s="8">
        <f t="shared" si="4"/>
        <v>3</v>
      </c>
    </row>
    <row r="85" spans="1:8" s="8" customFormat="1" outlineLevel="2" x14ac:dyDescent="0.25">
      <c r="A85" s="14">
        <v>42085</v>
      </c>
      <c r="B85" s="7">
        <v>0</v>
      </c>
      <c r="C85" s="7">
        <v>0</v>
      </c>
      <c r="D85" s="7">
        <f t="shared" si="3"/>
        <v>0</v>
      </c>
      <c r="E85" s="7">
        <f>D85-Tableau3[Minute]</f>
        <v>-2.7777777777777776E-2</v>
      </c>
      <c r="F85" s="12">
        <f>IF(AND(E85&lt;Tableau4[DJS],D85&gt;0),Tableau4[DJS]-E85,0)</f>
        <v>0</v>
      </c>
      <c r="G85" s="12">
        <f>IF(E85&gt;Tableau4[DJS],'4'!E85-Tableau4[DJS],0)</f>
        <v>0</v>
      </c>
      <c r="H85" s="8">
        <f t="shared" si="4"/>
        <v>3</v>
      </c>
    </row>
    <row r="86" spans="1:8" s="8" customFormat="1" outlineLevel="2" x14ac:dyDescent="0.25">
      <c r="A86" s="14">
        <v>42086</v>
      </c>
      <c r="B86" s="7">
        <v>0</v>
      </c>
      <c r="C86" s="7">
        <v>0</v>
      </c>
      <c r="D86" s="7">
        <f t="shared" si="3"/>
        <v>0</v>
      </c>
      <c r="E86" s="7">
        <f>D86-Tableau3[Minute]</f>
        <v>-2.7777777777777776E-2</v>
      </c>
      <c r="F86" s="12">
        <f>IF(AND(E86&lt;Tableau4[DJS],D86&gt;0),Tableau4[DJS]-E86,0)</f>
        <v>0</v>
      </c>
      <c r="G86" s="12">
        <f>IF(E86&gt;Tableau4[DJS],'4'!E86-Tableau4[DJS],0)</f>
        <v>0</v>
      </c>
      <c r="H86" s="8">
        <f t="shared" si="4"/>
        <v>3</v>
      </c>
    </row>
    <row r="87" spans="1:8" s="8" customFormat="1" outlineLevel="2" x14ac:dyDescent="0.25">
      <c r="A87" s="14">
        <v>42087</v>
      </c>
      <c r="B87" s="7">
        <v>0</v>
      </c>
      <c r="C87" s="7">
        <v>0</v>
      </c>
      <c r="D87" s="7">
        <f t="shared" si="3"/>
        <v>0</v>
      </c>
      <c r="E87" s="7">
        <f>D87-Tableau3[Minute]</f>
        <v>-2.7777777777777776E-2</v>
      </c>
      <c r="F87" s="12">
        <f>IF(AND(E87&lt;Tableau4[DJS],D87&gt;0),Tableau4[DJS]-E87,0)</f>
        <v>0</v>
      </c>
      <c r="G87" s="12">
        <f>IF(E87&gt;Tableau4[DJS],'4'!E87-Tableau4[DJS],0)</f>
        <v>0</v>
      </c>
      <c r="H87" s="8">
        <f t="shared" si="4"/>
        <v>3</v>
      </c>
    </row>
    <row r="88" spans="1:8" s="8" customFormat="1" outlineLevel="2" x14ac:dyDescent="0.25">
      <c r="A88" s="14">
        <v>42088</v>
      </c>
      <c r="B88" s="7">
        <v>0</v>
      </c>
      <c r="C88" s="7">
        <v>0</v>
      </c>
      <c r="D88" s="7">
        <f t="shared" si="3"/>
        <v>0</v>
      </c>
      <c r="E88" s="7">
        <f>D88-Tableau3[Minute]</f>
        <v>-2.7777777777777776E-2</v>
      </c>
      <c r="F88" s="12">
        <f>IF(AND(E88&lt;Tableau4[DJS],D88&gt;0),Tableau4[DJS]-E88,0)</f>
        <v>0</v>
      </c>
      <c r="G88" s="12">
        <f>IF(E88&gt;Tableau4[DJS],'4'!E88-Tableau4[DJS],0)</f>
        <v>0</v>
      </c>
      <c r="H88" s="8">
        <f t="shared" si="4"/>
        <v>3</v>
      </c>
    </row>
    <row r="89" spans="1:8" s="8" customFormat="1" outlineLevel="2" x14ac:dyDescent="0.25">
      <c r="A89" s="14">
        <v>42089</v>
      </c>
      <c r="B89" s="7">
        <v>0</v>
      </c>
      <c r="C89" s="7">
        <v>0</v>
      </c>
      <c r="D89" s="7">
        <f t="shared" si="3"/>
        <v>0</v>
      </c>
      <c r="E89" s="7">
        <f>D89-Tableau3[Minute]</f>
        <v>-2.7777777777777776E-2</v>
      </c>
      <c r="F89" s="12">
        <f>IF(AND(E89&lt;Tableau4[DJS],D89&gt;0),Tableau4[DJS]-E89,0)</f>
        <v>0</v>
      </c>
      <c r="G89" s="12">
        <f>IF(E89&gt;Tableau4[DJS],'4'!E89-Tableau4[DJS],0)</f>
        <v>0</v>
      </c>
      <c r="H89" s="8">
        <f t="shared" si="4"/>
        <v>3</v>
      </c>
    </row>
    <row r="90" spans="1:8" s="8" customFormat="1" outlineLevel="2" x14ac:dyDescent="0.25">
      <c r="A90" s="14">
        <v>42090</v>
      </c>
      <c r="B90" s="7">
        <v>0</v>
      </c>
      <c r="C90" s="7">
        <v>0</v>
      </c>
      <c r="D90" s="7">
        <f t="shared" si="3"/>
        <v>0</v>
      </c>
      <c r="E90" s="7">
        <f>D90-Tableau3[Minute]</f>
        <v>-2.7777777777777776E-2</v>
      </c>
      <c r="F90" s="12">
        <f>IF(AND(E90&lt;Tableau4[DJS],D90&gt;0),Tableau4[DJS]-E90,0)</f>
        <v>0</v>
      </c>
      <c r="G90" s="12">
        <f>IF(E90&gt;Tableau4[DJS],'4'!E90-Tableau4[DJS],0)</f>
        <v>0</v>
      </c>
      <c r="H90" s="8">
        <f t="shared" si="4"/>
        <v>3</v>
      </c>
    </row>
    <row r="91" spans="1:8" s="8" customFormat="1" outlineLevel="2" x14ac:dyDescent="0.25">
      <c r="A91" s="14">
        <v>42091</v>
      </c>
      <c r="B91" s="7">
        <v>0</v>
      </c>
      <c r="C91" s="7">
        <v>0</v>
      </c>
      <c r="D91" s="7">
        <f t="shared" si="3"/>
        <v>0</v>
      </c>
      <c r="E91" s="7">
        <f>D91-Tableau3[Minute]</f>
        <v>-2.7777777777777776E-2</v>
      </c>
      <c r="F91" s="12">
        <f>IF(AND(E91&lt;Tableau4[DJS],D91&gt;0),Tableau4[DJS]-E91,0)</f>
        <v>0</v>
      </c>
      <c r="G91" s="12">
        <f>IF(E91&gt;Tableau4[DJS],'4'!E91-Tableau4[DJS],0)</f>
        <v>0</v>
      </c>
      <c r="H91" s="8">
        <f t="shared" si="4"/>
        <v>3</v>
      </c>
    </row>
    <row r="92" spans="1:8" s="8" customFormat="1" outlineLevel="2" x14ac:dyDescent="0.25">
      <c r="A92" s="14">
        <v>42092</v>
      </c>
      <c r="B92" s="7">
        <v>0</v>
      </c>
      <c r="C92" s="7">
        <v>0</v>
      </c>
      <c r="D92" s="7">
        <f t="shared" si="3"/>
        <v>0</v>
      </c>
      <c r="E92" s="7">
        <f>D92-Tableau3[Minute]</f>
        <v>-2.7777777777777776E-2</v>
      </c>
      <c r="F92" s="12">
        <f>IF(AND(E92&lt;Tableau4[DJS],D92&gt;0),Tableau4[DJS]-E92,0)</f>
        <v>0</v>
      </c>
      <c r="G92" s="12">
        <f>IF(E92&gt;Tableau4[DJS],'4'!E92-Tableau4[DJS],0)</f>
        <v>0</v>
      </c>
      <c r="H92" s="8">
        <f t="shared" si="4"/>
        <v>3</v>
      </c>
    </row>
    <row r="93" spans="1:8" s="8" customFormat="1" outlineLevel="2" x14ac:dyDescent="0.25">
      <c r="A93" s="14">
        <v>42093</v>
      </c>
      <c r="B93" s="7">
        <v>0</v>
      </c>
      <c r="C93" s="7">
        <v>0</v>
      </c>
      <c r="D93" s="7">
        <f t="shared" si="3"/>
        <v>0</v>
      </c>
      <c r="E93" s="7">
        <f>D93-Tableau3[Minute]</f>
        <v>-2.7777777777777776E-2</v>
      </c>
      <c r="F93" s="12">
        <f>IF(AND(E93&lt;Tableau4[DJS],D93&gt;0),Tableau4[DJS]-E93,0)</f>
        <v>0</v>
      </c>
      <c r="G93" s="12">
        <f>IF(E93&gt;Tableau4[DJS],'4'!E93-Tableau4[DJS],0)</f>
        <v>0</v>
      </c>
      <c r="H93" s="8">
        <f t="shared" si="4"/>
        <v>3</v>
      </c>
    </row>
    <row r="94" spans="1:8" s="8" customFormat="1" outlineLevel="1" x14ac:dyDescent="0.25">
      <c r="A94" s="14"/>
      <c r="B94" s="7"/>
      <c r="C94" s="7"/>
      <c r="D94" s="11"/>
      <c r="E94" s="7"/>
      <c r="F94" s="12">
        <f>SUBTOTAL(9,F63:F93)</f>
        <v>0</v>
      </c>
      <c r="G94" s="12">
        <f>SUBTOTAL(9,G63:G93)</f>
        <v>0</v>
      </c>
      <c r="H94" s="10" t="s">
        <v>41</v>
      </c>
    </row>
    <row r="95" spans="1:8" s="8" customFormat="1" outlineLevel="2" x14ac:dyDescent="0.25">
      <c r="A95" s="14">
        <v>42094</v>
      </c>
      <c r="B95" s="7">
        <v>0</v>
      </c>
      <c r="C95" s="7">
        <v>0</v>
      </c>
      <c r="D95" s="7">
        <f t="shared" si="3"/>
        <v>0</v>
      </c>
      <c r="E95" s="7">
        <f>D95-Tableau3[Minute]</f>
        <v>-2.7777777777777776E-2</v>
      </c>
      <c r="F95" s="12">
        <f>IF(AND(E95&lt;Tableau4[DJS],D95&gt;0),Tableau4[DJS]-E95,0)</f>
        <v>0</v>
      </c>
      <c r="G95" s="12">
        <f>IF(E95&gt;Tableau4[DJS],'4'!E95-Tableau4[DJS],0)</f>
        <v>0</v>
      </c>
      <c r="H95" s="8">
        <f t="shared" si="4"/>
        <v>4</v>
      </c>
    </row>
    <row r="96" spans="1:8" s="8" customFormat="1" outlineLevel="2" x14ac:dyDescent="0.25">
      <c r="A96" s="14">
        <v>42095</v>
      </c>
      <c r="B96" s="7">
        <v>0</v>
      </c>
      <c r="C96" s="7">
        <v>0</v>
      </c>
      <c r="D96" s="7">
        <f t="shared" si="3"/>
        <v>0</v>
      </c>
      <c r="E96" s="7">
        <f>D96-Tableau3[Minute]</f>
        <v>-2.7777777777777776E-2</v>
      </c>
      <c r="F96" s="12">
        <f>IF(AND(E96&lt;Tableau4[DJS],D96&gt;0),Tableau4[DJS]-E96,0)</f>
        <v>0</v>
      </c>
      <c r="G96" s="12">
        <f>IF(E96&gt;Tableau4[DJS],'4'!E96-Tableau4[DJS],0)</f>
        <v>0</v>
      </c>
      <c r="H96" s="8">
        <f t="shared" si="4"/>
        <v>4</v>
      </c>
    </row>
    <row r="97" spans="1:8" s="8" customFormat="1" outlineLevel="2" x14ac:dyDescent="0.25">
      <c r="A97" s="14">
        <v>42096</v>
      </c>
      <c r="B97" s="7">
        <v>0</v>
      </c>
      <c r="C97" s="7">
        <v>0</v>
      </c>
      <c r="D97" s="7">
        <f t="shared" si="3"/>
        <v>0</v>
      </c>
      <c r="E97" s="7">
        <f>D97-Tableau3[Minute]</f>
        <v>-2.7777777777777776E-2</v>
      </c>
      <c r="F97" s="12">
        <f>IF(AND(E97&lt;Tableau4[DJS],D97&gt;0),Tableau4[DJS]-E97,0)</f>
        <v>0</v>
      </c>
      <c r="G97" s="12">
        <f>IF(E97&gt;Tableau4[DJS],'4'!E97-Tableau4[DJS],0)</f>
        <v>0</v>
      </c>
      <c r="H97" s="8">
        <f t="shared" si="4"/>
        <v>4</v>
      </c>
    </row>
    <row r="98" spans="1:8" s="8" customFormat="1" outlineLevel="2" x14ac:dyDescent="0.25">
      <c r="A98" s="14">
        <v>42097</v>
      </c>
      <c r="B98" s="7">
        <v>0</v>
      </c>
      <c r="C98" s="7">
        <v>0</v>
      </c>
      <c r="D98" s="7">
        <f t="shared" si="3"/>
        <v>0</v>
      </c>
      <c r="E98" s="7">
        <f>D98-Tableau3[Minute]</f>
        <v>-2.7777777777777776E-2</v>
      </c>
      <c r="F98" s="12">
        <f>IF(AND(E98&lt;Tableau4[DJS],D98&gt;0),Tableau4[DJS]-E98,0)</f>
        <v>0</v>
      </c>
      <c r="G98" s="12">
        <f>IF(E98&gt;Tableau4[DJS],'4'!E98-Tableau4[DJS],0)</f>
        <v>0</v>
      </c>
      <c r="H98" s="8">
        <f t="shared" si="4"/>
        <v>4</v>
      </c>
    </row>
    <row r="99" spans="1:8" s="8" customFormat="1" outlineLevel="2" x14ac:dyDescent="0.25">
      <c r="A99" s="14">
        <v>42098</v>
      </c>
      <c r="B99" s="7">
        <v>0</v>
      </c>
      <c r="C99" s="7">
        <v>0</v>
      </c>
      <c r="D99" s="7">
        <f t="shared" si="3"/>
        <v>0</v>
      </c>
      <c r="E99" s="7">
        <f>D99-Tableau3[Minute]</f>
        <v>-2.7777777777777776E-2</v>
      </c>
      <c r="F99" s="12">
        <f>IF(AND(E99&lt;Tableau4[DJS],D99&gt;0),Tableau4[DJS]-E99,0)</f>
        <v>0</v>
      </c>
      <c r="G99" s="12">
        <f>IF(E99&gt;Tableau4[DJS],'4'!E99-Tableau4[DJS],0)</f>
        <v>0</v>
      </c>
      <c r="H99" s="8">
        <f t="shared" si="4"/>
        <v>4</v>
      </c>
    </row>
    <row r="100" spans="1:8" s="8" customFormat="1" outlineLevel="2" x14ac:dyDescent="0.25">
      <c r="A100" s="14">
        <v>42099</v>
      </c>
      <c r="B100" s="7">
        <v>0</v>
      </c>
      <c r="C100" s="7">
        <v>0</v>
      </c>
      <c r="D100" s="7">
        <f t="shared" si="3"/>
        <v>0</v>
      </c>
      <c r="E100" s="7">
        <f>D100-Tableau3[Minute]</f>
        <v>-2.7777777777777776E-2</v>
      </c>
      <c r="F100" s="12">
        <f>IF(AND(E100&lt;Tableau4[DJS],D100&gt;0),Tableau4[DJS]-E100,0)</f>
        <v>0</v>
      </c>
      <c r="G100" s="12">
        <f>IF(E100&gt;Tableau4[DJS],'4'!E100-Tableau4[DJS],0)</f>
        <v>0</v>
      </c>
      <c r="H100" s="8">
        <f t="shared" si="4"/>
        <v>4</v>
      </c>
    </row>
    <row r="101" spans="1:8" s="8" customFormat="1" outlineLevel="2" x14ac:dyDescent="0.25">
      <c r="A101" s="14">
        <v>42100</v>
      </c>
      <c r="B101" s="7">
        <v>0</v>
      </c>
      <c r="C101" s="7">
        <v>0</v>
      </c>
      <c r="D101" s="7">
        <f t="shared" si="3"/>
        <v>0</v>
      </c>
      <c r="E101" s="7">
        <f>D101-Tableau3[Minute]</f>
        <v>-2.7777777777777776E-2</v>
      </c>
      <c r="F101" s="12">
        <f>IF(AND(E101&lt;Tableau4[DJS],D101&gt;0),Tableau4[DJS]-E101,0)</f>
        <v>0</v>
      </c>
      <c r="G101" s="12">
        <f>IF(E101&gt;Tableau4[DJS],'4'!E101-Tableau4[DJS],0)</f>
        <v>0</v>
      </c>
      <c r="H101" s="8">
        <f t="shared" si="4"/>
        <v>4</v>
      </c>
    </row>
    <row r="102" spans="1:8" s="8" customFormat="1" outlineLevel="2" x14ac:dyDescent="0.25">
      <c r="A102" s="14">
        <v>42101</v>
      </c>
      <c r="B102" s="7">
        <v>0</v>
      </c>
      <c r="C102" s="7">
        <v>0</v>
      </c>
      <c r="D102" s="7">
        <f t="shared" si="3"/>
        <v>0</v>
      </c>
      <c r="E102" s="7">
        <f>D102-Tableau3[Minute]</f>
        <v>-2.7777777777777776E-2</v>
      </c>
      <c r="F102" s="12">
        <f>IF(AND(E102&lt;Tableau4[DJS],D102&gt;0),Tableau4[DJS]-E102,0)</f>
        <v>0</v>
      </c>
      <c r="G102" s="12">
        <f>IF(E102&gt;Tableau4[DJS],'4'!E102-Tableau4[DJS],0)</f>
        <v>0</v>
      </c>
      <c r="H102" s="8">
        <f t="shared" si="4"/>
        <v>4</v>
      </c>
    </row>
    <row r="103" spans="1:8" s="8" customFormat="1" outlineLevel="2" x14ac:dyDescent="0.25">
      <c r="A103" s="14">
        <v>42102</v>
      </c>
      <c r="B103" s="7">
        <v>0</v>
      </c>
      <c r="C103" s="7">
        <v>0</v>
      </c>
      <c r="D103" s="7">
        <f t="shared" si="3"/>
        <v>0</v>
      </c>
      <c r="E103" s="7">
        <f>D103-Tableau3[Minute]</f>
        <v>-2.7777777777777776E-2</v>
      </c>
      <c r="F103" s="12">
        <f>IF(AND(E103&lt;Tableau4[DJS],D103&gt;0),Tableau4[DJS]-E103,0)</f>
        <v>0</v>
      </c>
      <c r="G103" s="12">
        <f>IF(E103&gt;Tableau4[DJS],'4'!E103-Tableau4[DJS],0)</f>
        <v>0</v>
      </c>
      <c r="H103" s="8">
        <f t="shared" si="4"/>
        <v>4</v>
      </c>
    </row>
    <row r="104" spans="1:8" s="8" customFormat="1" outlineLevel="2" x14ac:dyDescent="0.25">
      <c r="A104" s="14">
        <v>42103</v>
      </c>
      <c r="B104" s="7">
        <v>0</v>
      </c>
      <c r="C104" s="7">
        <v>0</v>
      </c>
      <c r="D104" s="7">
        <f t="shared" si="3"/>
        <v>0</v>
      </c>
      <c r="E104" s="7">
        <f>D104-Tableau3[Minute]</f>
        <v>-2.7777777777777776E-2</v>
      </c>
      <c r="F104" s="12">
        <f>IF(AND(E104&lt;Tableau4[DJS],D104&gt;0),Tableau4[DJS]-E104,0)</f>
        <v>0</v>
      </c>
      <c r="G104" s="12">
        <f>IF(E104&gt;Tableau4[DJS],'4'!E104-Tableau4[DJS],0)</f>
        <v>0</v>
      </c>
      <c r="H104" s="8">
        <f t="shared" si="4"/>
        <v>4</v>
      </c>
    </row>
    <row r="105" spans="1:8" s="8" customFormat="1" outlineLevel="2" x14ac:dyDescent="0.25">
      <c r="A105" s="14">
        <v>42104</v>
      </c>
      <c r="B105" s="7">
        <v>0</v>
      </c>
      <c r="C105" s="7">
        <v>0</v>
      </c>
      <c r="D105" s="7">
        <f t="shared" si="3"/>
        <v>0</v>
      </c>
      <c r="E105" s="7">
        <f>D105-Tableau3[Minute]</f>
        <v>-2.7777777777777776E-2</v>
      </c>
      <c r="F105" s="12">
        <f>IF(AND(E105&lt;Tableau4[DJS],D105&gt;0),Tableau4[DJS]-E105,0)</f>
        <v>0</v>
      </c>
      <c r="G105" s="12">
        <f>IF(E105&gt;Tableau4[DJS],'4'!E105-Tableau4[DJS],0)</f>
        <v>0</v>
      </c>
      <c r="H105" s="8">
        <f t="shared" si="4"/>
        <v>4</v>
      </c>
    </row>
    <row r="106" spans="1:8" s="8" customFormat="1" outlineLevel="2" x14ac:dyDescent="0.25">
      <c r="A106" s="14">
        <v>42105</v>
      </c>
      <c r="B106" s="7">
        <v>0</v>
      </c>
      <c r="C106" s="7">
        <v>0</v>
      </c>
      <c r="D106" s="7">
        <f t="shared" si="3"/>
        <v>0</v>
      </c>
      <c r="E106" s="7">
        <f>D106-Tableau3[Minute]</f>
        <v>-2.7777777777777776E-2</v>
      </c>
      <c r="F106" s="12">
        <f>IF(AND(E106&lt;Tableau4[DJS],D106&gt;0),Tableau4[DJS]-E106,0)</f>
        <v>0</v>
      </c>
      <c r="G106" s="12">
        <f>IF(E106&gt;Tableau4[DJS],'4'!E106-Tableau4[DJS],0)</f>
        <v>0</v>
      </c>
      <c r="H106" s="8">
        <f t="shared" si="4"/>
        <v>4</v>
      </c>
    </row>
    <row r="107" spans="1:8" s="8" customFormat="1" outlineLevel="2" x14ac:dyDescent="0.25">
      <c r="A107" s="14">
        <v>42106</v>
      </c>
      <c r="B107" s="7">
        <v>0</v>
      </c>
      <c r="C107" s="7">
        <v>0</v>
      </c>
      <c r="D107" s="7">
        <f t="shared" si="3"/>
        <v>0</v>
      </c>
      <c r="E107" s="7">
        <f>D107-Tableau3[Minute]</f>
        <v>-2.7777777777777776E-2</v>
      </c>
      <c r="F107" s="12">
        <f>IF(AND(E107&lt;Tableau4[DJS],D107&gt;0),Tableau4[DJS]-E107,0)</f>
        <v>0</v>
      </c>
      <c r="G107" s="12">
        <f>IF(E107&gt;Tableau4[DJS],'4'!E107-Tableau4[DJS],0)</f>
        <v>0</v>
      </c>
      <c r="H107" s="8">
        <f t="shared" si="4"/>
        <v>4</v>
      </c>
    </row>
    <row r="108" spans="1:8" s="8" customFormat="1" outlineLevel="2" x14ac:dyDescent="0.25">
      <c r="A108" s="14">
        <v>42107</v>
      </c>
      <c r="B108" s="7">
        <v>0</v>
      </c>
      <c r="C108" s="7">
        <v>0</v>
      </c>
      <c r="D108" s="7">
        <f t="shared" si="3"/>
        <v>0</v>
      </c>
      <c r="E108" s="7">
        <f>D108-Tableau3[Minute]</f>
        <v>-2.7777777777777776E-2</v>
      </c>
      <c r="F108" s="12">
        <f>IF(AND(E108&lt;Tableau4[DJS],D108&gt;0),Tableau4[DJS]-E108,0)</f>
        <v>0</v>
      </c>
      <c r="G108" s="12">
        <f>IF(E108&gt;Tableau4[DJS],'4'!E108-Tableau4[DJS],0)</f>
        <v>0</v>
      </c>
      <c r="H108" s="8">
        <f t="shared" si="4"/>
        <v>4</v>
      </c>
    </row>
    <row r="109" spans="1:8" s="8" customFormat="1" outlineLevel="2" x14ac:dyDescent="0.25">
      <c r="A109" s="14">
        <v>42108</v>
      </c>
      <c r="B109" s="7">
        <v>0</v>
      </c>
      <c r="C109" s="7">
        <v>0</v>
      </c>
      <c r="D109" s="7">
        <f t="shared" si="3"/>
        <v>0</v>
      </c>
      <c r="E109" s="7">
        <f>D109-Tableau3[Minute]</f>
        <v>-2.7777777777777776E-2</v>
      </c>
      <c r="F109" s="12">
        <f>IF(AND(E109&lt;Tableau4[DJS],D109&gt;0),Tableau4[DJS]-E109,0)</f>
        <v>0</v>
      </c>
      <c r="G109" s="12">
        <f>IF(E109&gt;Tableau4[DJS],'4'!E109-Tableau4[DJS],0)</f>
        <v>0</v>
      </c>
      <c r="H109" s="8">
        <f t="shared" si="4"/>
        <v>4</v>
      </c>
    </row>
    <row r="110" spans="1:8" s="8" customFormat="1" outlineLevel="2" x14ac:dyDescent="0.25">
      <c r="A110" s="14">
        <v>42109</v>
      </c>
      <c r="B110" s="7">
        <v>0</v>
      </c>
      <c r="C110" s="7">
        <v>0</v>
      </c>
      <c r="D110" s="7">
        <f t="shared" si="3"/>
        <v>0</v>
      </c>
      <c r="E110" s="7">
        <f>D110-Tableau3[Minute]</f>
        <v>-2.7777777777777776E-2</v>
      </c>
      <c r="F110" s="12">
        <f>IF(AND(E110&lt;Tableau4[DJS],D110&gt;0),Tableau4[DJS]-E110,0)</f>
        <v>0</v>
      </c>
      <c r="G110" s="12">
        <f>IF(E110&gt;Tableau4[DJS],'4'!E110-Tableau4[DJS],0)</f>
        <v>0</v>
      </c>
      <c r="H110" s="8">
        <f t="shared" si="4"/>
        <v>4</v>
      </c>
    </row>
    <row r="111" spans="1:8" s="8" customFormat="1" outlineLevel="2" x14ac:dyDescent="0.25">
      <c r="A111" s="14">
        <v>42110</v>
      </c>
      <c r="B111" s="7">
        <v>0</v>
      </c>
      <c r="C111" s="7">
        <v>0</v>
      </c>
      <c r="D111" s="7">
        <f t="shared" si="3"/>
        <v>0</v>
      </c>
      <c r="E111" s="7">
        <f>D111-Tableau3[Minute]</f>
        <v>-2.7777777777777776E-2</v>
      </c>
      <c r="F111" s="12">
        <f>IF(AND(E111&lt;Tableau4[DJS],D111&gt;0),Tableau4[DJS]-E111,0)</f>
        <v>0</v>
      </c>
      <c r="G111" s="12">
        <f>IF(E111&gt;Tableau4[DJS],'4'!E111-Tableau4[DJS],0)</f>
        <v>0</v>
      </c>
      <c r="H111" s="8">
        <f t="shared" si="4"/>
        <v>4</v>
      </c>
    </row>
    <row r="112" spans="1:8" s="8" customFormat="1" outlineLevel="2" x14ac:dyDescent="0.25">
      <c r="A112" s="14">
        <v>42111</v>
      </c>
      <c r="B112" s="7">
        <v>0</v>
      </c>
      <c r="C112" s="7">
        <v>0</v>
      </c>
      <c r="D112" s="7">
        <f t="shared" si="3"/>
        <v>0</v>
      </c>
      <c r="E112" s="7">
        <f>D112-Tableau3[Minute]</f>
        <v>-2.7777777777777776E-2</v>
      </c>
      <c r="F112" s="12">
        <f>IF(AND(E112&lt;Tableau4[DJS],D112&gt;0),Tableau4[DJS]-E112,0)</f>
        <v>0</v>
      </c>
      <c r="G112" s="12">
        <f>IF(E112&gt;Tableau4[DJS],'4'!E112-Tableau4[DJS],0)</f>
        <v>0</v>
      </c>
      <c r="H112" s="8">
        <f t="shared" si="4"/>
        <v>4</v>
      </c>
    </row>
    <row r="113" spans="1:8" s="8" customFormat="1" outlineLevel="2" x14ac:dyDescent="0.25">
      <c r="A113" s="14">
        <v>42112</v>
      </c>
      <c r="B113" s="7">
        <v>0</v>
      </c>
      <c r="C113" s="7">
        <v>0</v>
      </c>
      <c r="D113" s="7">
        <f t="shared" si="3"/>
        <v>0</v>
      </c>
      <c r="E113" s="7">
        <f>D113-Tableau3[Minute]</f>
        <v>-2.7777777777777776E-2</v>
      </c>
      <c r="F113" s="12">
        <f>IF(AND(E113&lt;Tableau4[DJS],D113&gt;0),Tableau4[DJS]-E113,0)</f>
        <v>0</v>
      </c>
      <c r="G113" s="12">
        <f>IF(E113&gt;Tableau4[DJS],'4'!E113-Tableau4[DJS],0)</f>
        <v>0</v>
      </c>
      <c r="H113" s="8">
        <f t="shared" si="4"/>
        <v>4</v>
      </c>
    </row>
    <row r="114" spans="1:8" s="8" customFormat="1" outlineLevel="2" x14ac:dyDescent="0.25">
      <c r="A114" s="14">
        <v>42113</v>
      </c>
      <c r="B114" s="7">
        <v>0</v>
      </c>
      <c r="C114" s="7">
        <v>0</v>
      </c>
      <c r="D114" s="7">
        <f t="shared" si="3"/>
        <v>0</v>
      </c>
      <c r="E114" s="7">
        <f>D114-Tableau3[Minute]</f>
        <v>-2.7777777777777776E-2</v>
      </c>
      <c r="F114" s="12">
        <f>IF(AND(E114&lt;Tableau4[DJS],D114&gt;0),Tableau4[DJS]-E114,0)</f>
        <v>0</v>
      </c>
      <c r="G114" s="12">
        <f>IF(E114&gt;Tableau4[DJS],'4'!E114-Tableau4[DJS],0)</f>
        <v>0</v>
      </c>
      <c r="H114" s="8">
        <f t="shared" si="4"/>
        <v>4</v>
      </c>
    </row>
    <row r="115" spans="1:8" s="8" customFormat="1" outlineLevel="2" x14ac:dyDescent="0.25">
      <c r="A115" s="14">
        <v>42114</v>
      </c>
      <c r="B115" s="7">
        <v>0</v>
      </c>
      <c r="C115" s="7">
        <v>0</v>
      </c>
      <c r="D115" s="7">
        <f t="shared" si="3"/>
        <v>0</v>
      </c>
      <c r="E115" s="7">
        <f>D115-Tableau3[Minute]</f>
        <v>-2.7777777777777776E-2</v>
      </c>
      <c r="F115" s="12">
        <f>IF(AND(E115&lt;Tableau4[DJS],D115&gt;0),Tableau4[DJS]-E115,0)</f>
        <v>0</v>
      </c>
      <c r="G115" s="12">
        <f>IF(E115&gt;Tableau4[DJS],'4'!E115-Tableau4[DJS],0)</f>
        <v>0</v>
      </c>
      <c r="H115" s="8">
        <f t="shared" si="4"/>
        <v>4</v>
      </c>
    </row>
    <row r="116" spans="1:8" s="8" customFormat="1" outlineLevel="2" x14ac:dyDescent="0.25">
      <c r="A116" s="14">
        <v>42115</v>
      </c>
      <c r="B116" s="7">
        <v>0</v>
      </c>
      <c r="C116" s="7">
        <v>0</v>
      </c>
      <c r="D116" s="7">
        <f t="shared" si="3"/>
        <v>0</v>
      </c>
      <c r="E116" s="7">
        <f>D116-Tableau3[Minute]</f>
        <v>-2.7777777777777776E-2</v>
      </c>
      <c r="F116" s="12">
        <f>IF(AND(E116&lt;Tableau4[DJS],D116&gt;0),Tableau4[DJS]-E116,0)</f>
        <v>0</v>
      </c>
      <c r="G116" s="12">
        <f>IF(E116&gt;Tableau4[DJS],'4'!E116-Tableau4[DJS],0)</f>
        <v>0</v>
      </c>
      <c r="H116" s="8">
        <f t="shared" si="4"/>
        <v>4</v>
      </c>
    </row>
    <row r="117" spans="1:8" s="8" customFormat="1" outlineLevel="2" x14ac:dyDescent="0.25">
      <c r="A117" s="14">
        <v>42116</v>
      </c>
      <c r="B117" s="7">
        <v>0</v>
      </c>
      <c r="C117" s="7">
        <v>0</v>
      </c>
      <c r="D117" s="7">
        <f t="shared" si="3"/>
        <v>0</v>
      </c>
      <c r="E117" s="7">
        <f>D117-Tableau3[Minute]</f>
        <v>-2.7777777777777776E-2</v>
      </c>
      <c r="F117" s="12">
        <f>IF(AND(E117&lt;Tableau4[DJS],D117&gt;0),Tableau4[DJS]-E117,0)</f>
        <v>0</v>
      </c>
      <c r="G117" s="12">
        <f>IF(E117&gt;Tableau4[DJS],'4'!E117-Tableau4[DJS],0)</f>
        <v>0</v>
      </c>
      <c r="H117" s="8">
        <f t="shared" si="4"/>
        <v>4</v>
      </c>
    </row>
    <row r="118" spans="1:8" s="8" customFormat="1" outlineLevel="2" x14ac:dyDescent="0.25">
      <c r="A118" s="14">
        <v>42117</v>
      </c>
      <c r="B118" s="7">
        <v>0</v>
      </c>
      <c r="C118" s="7">
        <v>0</v>
      </c>
      <c r="D118" s="7">
        <f t="shared" si="3"/>
        <v>0</v>
      </c>
      <c r="E118" s="7">
        <f>D118-Tableau3[Minute]</f>
        <v>-2.7777777777777776E-2</v>
      </c>
      <c r="F118" s="12">
        <f>IF(AND(E118&lt;Tableau4[DJS],D118&gt;0),Tableau4[DJS]-E118,0)</f>
        <v>0</v>
      </c>
      <c r="G118" s="12">
        <f>IF(E118&gt;Tableau4[DJS],'4'!E118-Tableau4[DJS],0)</f>
        <v>0</v>
      </c>
      <c r="H118" s="8">
        <f t="shared" si="4"/>
        <v>4</v>
      </c>
    </row>
    <row r="119" spans="1:8" s="8" customFormat="1" outlineLevel="2" x14ac:dyDescent="0.25">
      <c r="A119" s="14">
        <v>42118</v>
      </c>
      <c r="B119" s="7">
        <v>0</v>
      </c>
      <c r="C119" s="7">
        <v>0</v>
      </c>
      <c r="D119" s="7">
        <f t="shared" si="3"/>
        <v>0</v>
      </c>
      <c r="E119" s="7">
        <f>D119-Tableau3[Minute]</f>
        <v>-2.7777777777777776E-2</v>
      </c>
      <c r="F119" s="12">
        <f>IF(AND(E119&lt;Tableau4[DJS],D119&gt;0),Tableau4[DJS]-E119,0)</f>
        <v>0</v>
      </c>
      <c r="G119" s="12">
        <f>IF(E119&gt;Tableau4[DJS],'4'!E119-Tableau4[DJS],0)</f>
        <v>0</v>
      </c>
      <c r="H119" s="8">
        <f t="shared" si="4"/>
        <v>4</v>
      </c>
    </row>
    <row r="120" spans="1:8" s="8" customFormat="1" outlineLevel="2" x14ac:dyDescent="0.25">
      <c r="A120" s="14">
        <v>42119</v>
      </c>
      <c r="B120" s="7">
        <v>0</v>
      </c>
      <c r="C120" s="7">
        <v>0</v>
      </c>
      <c r="D120" s="7">
        <f t="shared" si="3"/>
        <v>0</v>
      </c>
      <c r="E120" s="7">
        <f>D120-Tableau3[Minute]</f>
        <v>-2.7777777777777776E-2</v>
      </c>
      <c r="F120" s="12">
        <f>IF(AND(E120&lt;Tableau4[DJS],D120&gt;0),Tableau4[DJS]-E120,0)</f>
        <v>0</v>
      </c>
      <c r="G120" s="12">
        <f>IF(E120&gt;Tableau4[DJS],'4'!E120-Tableau4[DJS],0)</f>
        <v>0</v>
      </c>
      <c r="H120" s="8">
        <f t="shared" si="4"/>
        <v>4</v>
      </c>
    </row>
    <row r="121" spans="1:8" s="8" customFormat="1" outlineLevel="2" x14ac:dyDescent="0.25">
      <c r="A121" s="14">
        <v>42120</v>
      </c>
      <c r="B121" s="7">
        <v>0</v>
      </c>
      <c r="C121" s="7">
        <v>0</v>
      </c>
      <c r="D121" s="7">
        <f t="shared" si="3"/>
        <v>0</v>
      </c>
      <c r="E121" s="7">
        <f>D121-Tableau3[Minute]</f>
        <v>-2.7777777777777776E-2</v>
      </c>
      <c r="F121" s="12">
        <f>IF(AND(E121&lt;Tableau4[DJS],D121&gt;0),Tableau4[DJS]-E121,0)</f>
        <v>0</v>
      </c>
      <c r="G121" s="12">
        <f>IF(E121&gt;Tableau4[DJS],'4'!E121-Tableau4[DJS],0)</f>
        <v>0</v>
      </c>
      <c r="H121" s="8">
        <f t="shared" si="4"/>
        <v>4</v>
      </c>
    </row>
    <row r="122" spans="1:8" s="8" customFormat="1" outlineLevel="2" x14ac:dyDescent="0.25">
      <c r="A122" s="14">
        <v>42121</v>
      </c>
      <c r="B122" s="7">
        <v>0</v>
      </c>
      <c r="C122" s="7">
        <v>0</v>
      </c>
      <c r="D122" s="7">
        <f t="shared" si="3"/>
        <v>0</v>
      </c>
      <c r="E122" s="7">
        <f>D122-Tableau3[Minute]</f>
        <v>-2.7777777777777776E-2</v>
      </c>
      <c r="F122" s="12">
        <f>IF(AND(E122&lt;Tableau4[DJS],D122&gt;0),Tableau4[DJS]-E122,0)</f>
        <v>0</v>
      </c>
      <c r="G122" s="12">
        <f>IF(E122&gt;Tableau4[DJS],'4'!E122-Tableau4[DJS],0)</f>
        <v>0</v>
      </c>
      <c r="H122" s="8">
        <f t="shared" si="4"/>
        <v>4</v>
      </c>
    </row>
    <row r="123" spans="1:8" s="8" customFormat="1" outlineLevel="2" x14ac:dyDescent="0.25">
      <c r="A123" s="14">
        <v>42122</v>
      </c>
      <c r="B123" s="7">
        <v>0</v>
      </c>
      <c r="C123" s="7">
        <v>0</v>
      </c>
      <c r="D123" s="7">
        <f t="shared" si="3"/>
        <v>0</v>
      </c>
      <c r="E123" s="7">
        <f>D123-Tableau3[Minute]</f>
        <v>-2.7777777777777776E-2</v>
      </c>
      <c r="F123" s="12">
        <f>IF(AND(E123&lt;Tableau4[DJS],D123&gt;0),Tableau4[DJS]-E123,0)</f>
        <v>0</v>
      </c>
      <c r="G123" s="12">
        <f>IF(E123&gt;Tableau4[DJS],'4'!E123-Tableau4[DJS],0)</f>
        <v>0</v>
      </c>
      <c r="H123" s="8">
        <f t="shared" si="4"/>
        <v>4</v>
      </c>
    </row>
    <row r="124" spans="1:8" s="8" customFormat="1" outlineLevel="2" x14ac:dyDescent="0.25">
      <c r="A124" s="14">
        <v>42123</v>
      </c>
      <c r="B124" s="7">
        <v>0</v>
      </c>
      <c r="C124" s="7">
        <v>0</v>
      </c>
      <c r="D124" s="7">
        <f t="shared" si="3"/>
        <v>0</v>
      </c>
      <c r="E124" s="7">
        <f>D124-Tableau3[Minute]</f>
        <v>-2.7777777777777776E-2</v>
      </c>
      <c r="F124" s="12">
        <f>IF(AND(E124&lt;Tableau4[DJS],D124&gt;0),Tableau4[DJS]-E124,0)</f>
        <v>0</v>
      </c>
      <c r="G124" s="12">
        <f>IF(E124&gt;Tableau4[DJS],'4'!E124-Tableau4[DJS],0)</f>
        <v>0</v>
      </c>
      <c r="H124" s="8">
        <f t="shared" si="4"/>
        <v>4</v>
      </c>
    </row>
    <row r="125" spans="1:8" s="8" customFormat="1" outlineLevel="1" x14ac:dyDescent="0.25">
      <c r="A125" s="14"/>
      <c r="B125" s="7"/>
      <c r="C125" s="7"/>
      <c r="D125" s="11"/>
      <c r="E125" s="7"/>
      <c r="F125" s="12">
        <f>SUBTOTAL(9,F95:F124)</f>
        <v>0</v>
      </c>
      <c r="G125" s="12">
        <f>SUBTOTAL(9,G95:G124)</f>
        <v>0</v>
      </c>
      <c r="H125" s="10" t="s">
        <v>42</v>
      </c>
    </row>
    <row r="126" spans="1:8" s="8" customFormat="1" outlineLevel="2" x14ac:dyDescent="0.25">
      <c r="A126" s="14">
        <v>42124</v>
      </c>
      <c r="B126" s="7">
        <v>0</v>
      </c>
      <c r="C126" s="7">
        <v>0</v>
      </c>
      <c r="D126" s="7">
        <f t="shared" si="3"/>
        <v>0</v>
      </c>
      <c r="E126" s="7">
        <f>D126-Tableau3[Minute]</f>
        <v>-2.7777777777777776E-2</v>
      </c>
      <c r="F126" s="12">
        <f>IF(AND(E126&lt;Tableau4[DJS],D126&gt;0),Tableau4[DJS]-E126,0)</f>
        <v>0</v>
      </c>
      <c r="G126" s="12">
        <f>IF(E126&gt;Tableau4[DJS],'4'!E126-Tableau4[DJS],0)</f>
        <v>0</v>
      </c>
      <c r="H126" s="8">
        <f t="shared" si="4"/>
        <v>5</v>
      </c>
    </row>
    <row r="127" spans="1:8" s="8" customFormat="1" outlineLevel="2" x14ac:dyDescent="0.25">
      <c r="A127" s="14">
        <v>42125</v>
      </c>
      <c r="B127" s="7">
        <v>0</v>
      </c>
      <c r="C127" s="7">
        <v>0</v>
      </c>
      <c r="D127" s="7">
        <f t="shared" si="3"/>
        <v>0</v>
      </c>
      <c r="E127" s="7">
        <f>D127-Tableau3[Minute]</f>
        <v>-2.7777777777777776E-2</v>
      </c>
      <c r="F127" s="12">
        <f>IF(AND(E127&lt;Tableau4[DJS],D127&gt;0),Tableau4[DJS]-E127,0)</f>
        <v>0</v>
      </c>
      <c r="G127" s="12">
        <f>IF(E127&gt;Tableau4[DJS],'4'!E127-Tableau4[DJS],0)</f>
        <v>0</v>
      </c>
      <c r="H127" s="8">
        <f t="shared" si="4"/>
        <v>5</v>
      </c>
    </row>
    <row r="128" spans="1:8" s="8" customFormat="1" outlineLevel="2" x14ac:dyDescent="0.25">
      <c r="A128" s="14">
        <v>42126</v>
      </c>
      <c r="B128" s="7">
        <v>0</v>
      </c>
      <c r="C128" s="7">
        <v>0</v>
      </c>
      <c r="D128" s="7">
        <f t="shared" si="3"/>
        <v>0</v>
      </c>
      <c r="E128" s="7">
        <f>D128-Tableau3[Minute]</f>
        <v>-2.7777777777777776E-2</v>
      </c>
      <c r="F128" s="12">
        <f>IF(AND(E128&lt;Tableau4[DJS],D128&gt;0),Tableau4[DJS]-E128,0)</f>
        <v>0</v>
      </c>
      <c r="G128" s="12">
        <f>IF(E128&gt;Tableau4[DJS],'4'!E128-Tableau4[DJS],0)</f>
        <v>0</v>
      </c>
      <c r="H128" s="8">
        <f t="shared" si="4"/>
        <v>5</v>
      </c>
    </row>
    <row r="129" spans="1:8" s="8" customFormat="1" outlineLevel="2" x14ac:dyDescent="0.25">
      <c r="A129" s="14">
        <v>42127</v>
      </c>
      <c r="B129" s="7">
        <v>0</v>
      </c>
      <c r="C129" s="7">
        <v>0</v>
      </c>
      <c r="D129" s="7">
        <f t="shared" si="3"/>
        <v>0</v>
      </c>
      <c r="E129" s="7">
        <f>D129-Tableau3[Minute]</f>
        <v>-2.7777777777777776E-2</v>
      </c>
      <c r="F129" s="12">
        <f>IF(AND(E129&lt;Tableau4[DJS],D129&gt;0),Tableau4[DJS]-E129,0)</f>
        <v>0</v>
      </c>
      <c r="G129" s="12">
        <f>IF(E129&gt;Tableau4[DJS],'4'!E129-Tableau4[DJS],0)</f>
        <v>0</v>
      </c>
      <c r="H129" s="8">
        <f t="shared" si="4"/>
        <v>5</v>
      </c>
    </row>
    <row r="130" spans="1:8" s="8" customFormat="1" outlineLevel="2" x14ac:dyDescent="0.25">
      <c r="A130" s="14">
        <v>42128</v>
      </c>
      <c r="B130" s="7">
        <v>0</v>
      </c>
      <c r="C130" s="7">
        <v>0</v>
      </c>
      <c r="D130" s="7">
        <f t="shared" si="3"/>
        <v>0</v>
      </c>
      <c r="E130" s="7">
        <f>D130-Tableau3[Minute]</f>
        <v>-2.7777777777777776E-2</v>
      </c>
      <c r="F130" s="12">
        <f>IF(AND(E130&lt;Tableau4[DJS],D130&gt;0),Tableau4[DJS]-E130,0)</f>
        <v>0</v>
      </c>
      <c r="G130" s="12">
        <f>IF(E130&gt;Tableau4[DJS],'4'!E130-Tableau4[DJS],0)</f>
        <v>0</v>
      </c>
      <c r="H130" s="8">
        <f t="shared" si="4"/>
        <v>5</v>
      </c>
    </row>
    <row r="131" spans="1:8" s="8" customFormat="1" outlineLevel="2" x14ac:dyDescent="0.25">
      <c r="A131" s="14">
        <v>42129</v>
      </c>
      <c r="B131" s="7">
        <v>0</v>
      </c>
      <c r="C131" s="7">
        <v>0</v>
      </c>
      <c r="D131" s="7">
        <f t="shared" ref="D131:D194" si="5">C131-B131</f>
        <v>0</v>
      </c>
      <c r="E131" s="7">
        <f>D131-Tableau3[Minute]</f>
        <v>-2.7777777777777776E-2</v>
      </c>
      <c r="F131" s="12">
        <f>IF(AND(E131&lt;Tableau4[DJS],D131&gt;0),Tableau4[DJS]-E131,0)</f>
        <v>0</v>
      </c>
      <c r="G131" s="12">
        <f>IF(E131&gt;Tableau4[DJS],'4'!E131-Tableau4[DJS],0)</f>
        <v>0</v>
      </c>
      <c r="H131" s="8">
        <f t="shared" si="4"/>
        <v>5</v>
      </c>
    </row>
    <row r="132" spans="1:8" s="8" customFormat="1" outlineLevel="2" x14ac:dyDescent="0.25">
      <c r="A132" s="14">
        <v>42130</v>
      </c>
      <c r="B132" s="7">
        <v>0</v>
      </c>
      <c r="C132" s="7">
        <v>0</v>
      </c>
      <c r="D132" s="7">
        <f t="shared" si="5"/>
        <v>0</v>
      </c>
      <c r="E132" s="7">
        <f>D132-Tableau3[Minute]</f>
        <v>-2.7777777777777776E-2</v>
      </c>
      <c r="F132" s="12">
        <f>IF(AND(E132&lt;Tableau4[DJS],D132&gt;0),Tableau4[DJS]-E132,0)</f>
        <v>0</v>
      </c>
      <c r="G132" s="12">
        <f>IF(E132&gt;Tableau4[DJS],'4'!E132-Tableau4[DJS],0)</f>
        <v>0</v>
      </c>
      <c r="H132" s="8">
        <f t="shared" si="4"/>
        <v>5</v>
      </c>
    </row>
    <row r="133" spans="1:8" s="8" customFormat="1" outlineLevel="2" x14ac:dyDescent="0.25">
      <c r="A133" s="14">
        <v>42131</v>
      </c>
      <c r="B133" s="7">
        <v>0</v>
      </c>
      <c r="C133" s="7">
        <v>0</v>
      </c>
      <c r="D133" s="7">
        <f t="shared" si="5"/>
        <v>0</v>
      </c>
      <c r="E133" s="7">
        <f>D133-Tableau3[Minute]</f>
        <v>-2.7777777777777776E-2</v>
      </c>
      <c r="F133" s="12">
        <f>IF(AND(E133&lt;Tableau4[DJS],D133&gt;0),Tableau4[DJS]-E133,0)</f>
        <v>0</v>
      </c>
      <c r="G133" s="12">
        <f>IF(E133&gt;Tableau4[DJS],'4'!E133-Tableau4[DJS],0)</f>
        <v>0</v>
      </c>
      <c r="H133" s="8">
        <f t="shared" si="4"/>
        <v>5</v>
      </c>
    </row>
    <row r="134" spans="1:8" s="8" customFormat="1" outlineLevel="2" x14ac:dyDescent="0.25">
      <c r="A134" s="14">
        <v>42132</v>
      </c>
      <c r="B134" s="7">
        <v>0</v>
      </c>
      <c r="C134" s="7">
        <v>0</v>
      </c>
      <c r="D134" s="7">
        <f t="shared" si="5"/>
        <v>0</v>
      </c>
      <c r="E134" s="7">
        <f>D134-Tableau3[Minute]</f>
        <v>-2.7777777777777776E-2</v>
      </c>
      <c r="F134" s="12">
        <f>IF(AND(E134&lt;Tableau4[DJS],D134&gt;0),Tableau4[DJS]-E134,0)</f>
        <v>0</v>
      </c>
      <c r="G134" s="12">
        <f>IF(E134&gt;Tableau4[DJS],'4'!E134-Tableau4[DJS],0)</f>
        <v>0</v>
      </c>
      <c r="H134" s="8">
        <f t="shared" si="4"/>
        <v>5</v>
      </c>
    </row>
    <row r="135" spans="1:8" s="8" customFormat="1" outlineLevel="2" x14ac:dyDescent="0.25">
      <c r="A135" s="14">
        <v>42133</v>
      </c>
      <c r="B135" s="7">
        <v>0</v>
      </c>
      <c r="C135" s="7">
        <v>0</v>
      </c>
      <c r="D135" s="7">
        <f t="shared" si="5"/>
        <v>0</v>
      </c>
      <c r="E135" s="7">
        <f>D135-Tableau3[Minute]</f>
        <v>-2.7777777777777776E-2</v>
      </c>
      <c r="F135" s="12">
        <f>IF(AND(E135&lt;Tableau4[DJS],D135&gt;0),Tableau4[DJS]-E135,0)</f>
        <v>0</v>
      </c>
      <c r="G135" s="12">
        <f>IF(E135&gt;Tableau4[DJS],'4'!E135-Tableau4[DJS],0)</f>
        <v>0</v>
      </c>
      <c r="H135" s="8">
        <f t="shared" ref="H135:H200" si="6">MONTH(A135)</f>
        <v>5</v>
      </c>
    </row>
    <row r="136" spans="1:8" s="8" customFormat="1" outlineLevel="2" x14ac:dyDescent="0.25">
      <c r="A136" s="14">
        <v>42134</v>
      </c>
      <c r="B136" s="7">
        <v>0</v>
      </c>
      <c r="C136" s="7">
        <v>0</v>
      </c>
      <c r="D136" s="7">
        <f t="shared" si="5"/>
        <v>0</v>
      </c>
      <c r="E136" s="7">
        <f>D136-Tableau3[Minute]</f>
        <v>-2.7777777777777776E-2</v>
      </c>
      <c r="F136" s="12">
        <f>IF(AND(E136&lt;Tableau4[DJS],D136&gt;0),Tableau4[DJS]-E136,0)</f>
        <v>0</v>
      </c>
      <c r="G136" s="12">
        <f>IF(E136&gt;Tableau4[DJS],'4'!E136-Tableau4[DJS],0)</f>
        <v>0</v>
      </c>
      <c r="H136" s="8">
        <f t="shared" si="6"/>
        <v>5</v>
      </c>
    </row>
    <row r="137" spans="1:8" s="8" customFormat="1" outlineLevel="2" x14ac:dyDescent="0.25">
      <c r="A137" s="14">
        <v>42135</v>
      </c>
      <c r="B137" s="7">
        <v>0</v>
      </c>
      <c r="C137" s="7">
        <v>0</v>
      </c>
      <c r="D137" s="7">
        <f t="shared" si="5"/>
        <v>0</v>
      </c>
      <c r="E137" s="7">
        <f>D137-Tableau3[Minute]</f>
        <v>-2.7777777777777776E-2</v>
      </c>
      <c r="F137" s="12">
        <f>IF(AND(E137&lt;Tableau4[DJS],D137&gt;0),Tableau4[DJS]-E137,0)</f>
        <v>0</v>
      </c>
      <c r="G137" s="12">
        <f>IF(E137&gt;Tableau4[DJS],'4'!E137-Tableau4[DJS],0)</f>
        <v>0</v>
      </c>
      <c r="H137" s="8">
        <f t="shared" si="6"/>
        <v>5</v>
      </c>
    </row>
    <row r="138" spans="1:8" s="8" customFormat="1" outlineLevel="2" x14ac:dyDescent="0.25">
      <c r="A138" s="14">
        <v>42136</v>
      </c>
      <c r="B138" s="7">
        <v>0</v>
      </c>
      <c r="C138" s="7">
        <v>0</v>
      </c>
      <c r="D138" s="7">
        <f t="shared" si="5"/>
        <v>0</v>
      </c>
      <c r="E138" s="7">
        <f>D138-Tableau3[Minute]</f>
        <v>-2.7777777777777776E-2</v>
      </c>
      <c r="F138" s="12">
        <f>IF(AND(E138&lt;Tableau4[DJS],D138&gt;0),Tableau4[DJS]-E138,0)</f>
        <v>0</v>
      </c>
      <c r="G138" s="12">
        <f>IF(E138&gt;Tableau4[DJS],'4'!E138-Tableau4[DJS],0)</f>
        <v>0</v>
      </c>
      <c r="H138" s="8">
        <f t="shared" si="6"/>
        <v>5</v>
      </c>
    </row>
    <row r="139" spans="1:8" s="8" customFormat="1" outlineLevel="2" x14ac:dyDescent="0.25">
      <c r="A139" s="14">
        <v>42137</v>
      </c>
      <c r="B139" s="7">
        <v>0</v>
      </c>
      <c r="C139" s="7">
        <v>0</v>
      </c>
      <c r="D139" s="7">
        <f t="shared" si="5"/>
        <v>0</v>
      </c>
      <c r="E139" s="7">
        <f>D139-Tableau3[Minute]</f>
        <v>-2.7777777777777776E-2</v>
      </c>
      <c r="F139" s="12">
        <f>IF(AND(E139&lt;Tableau4[DJS],D139&gt;0),Tableau4[DJS]-E139,0)</f>
        <v>0</v>
      </c>
      <c r="G139" s="12">
        <f>IF(E139&gt;Tableau4[DJS],'4'!E139-Tableau4[DJS],0)</f>
        <v>0</v>
      </c>
      <c r="H139" s="8">
        <f t="shared" si="6"/>
        <v>5</v>
      </c>
    </row>
    <row r="140" spans="1:8" s="8" customFormat="1" outlineLevel="2" x14ac:dyDescent="0.25">
      <c r="A140" s="14">
        <v>42138</v>
      </c>
      <c r="B140" s="7">
        <v>0</v>
      </c>
      <c r="C140" s="7">
        <v>0</v>
      </c>
      <c r="D140" s="7">
        <f t="shared" si="5"/>
        <v>0</v>
      </c>
      <c r="E140" s="7">
        <f>D140-Tableau3[Minute]</f>
        <v>-2.7777777777777776E-2</v>
      </c>
      <c r="F140" s="12">
        <f>IF(AND(E140&lt;Tableau4[DJS],D140&gt;0),Tableau4[DJS]-E140,0)</f>
        <v>0</v>
      </c>
      <c r="G140" s="12">
        <f>IF(E140&gt;Tableau4[DJS],'4'!E140-Tableau4[DJS],0)</f>
        <v>0</v>
      </c>
      <c r="H140" s="8">
        <f t="shared" si="6"/>
        <v>5</v>
      </c>
    </row>
    <row r="141" spans="1:8" s="8" customFormat="1" outlineLevel="2" x14ac:dyDescent="0.25">
      <c r="A141" s="14">
        <v>42139</v>
      </c>
      <c r="B141" s="7">
        <v>0</v>
      </c>
      <c r="C141" s="7">
        <v>0</v>
      </c>
      <c r="D141" s="7">
        <f t="shared" si="5"/>
        <v>0</v>
      </c>
      <c r="E141" s="7">
        <f>D141-Tableau3[Minute]</f>
        <v>-2.7777777777777776E-2</v>
      </c>
      <c r="F141" s="12">
        <f>IF(AND(E141&lt;Tableau4[DJS],D141&gt;0),Tableau4[DJS]-E141,0)</f>
        <v>0</v>
      </c>
      <c r="G141" s="12">
        <f>IF(E141&gt;Tableau4[DJS],'4'!E141-Tableau4[DJS],0)</f>
        <v>0</v>
      </c>
      <c r="H141" s="8">
        <f t="shared" si="6"/>
        <v>5</v>
      </c>
    </row>
    <row r="142" spans="1:8" s="8" customFormat="1" outlineLevel="2" x14ac:dyDescent="0.25">
      <c r="A142" s="14">
        <v>42140</v>
      </c>
      <c r="B142" s="7">
        <v>0</v>
      </c>
      <c r="C142" s="7">
        <v>0</v>
      </c>
      <c r="D142" s="7">
        <f t="shared" si="5"/>
        <v>0</v>
      </c>
      <c r="E142" s="7">
        <f>D142-Tableau3[Minute]</f>
        <v>-2.7777777777777776E-2</v>
      </c>
      <c r="F142" s="12">
        <f>IF(AND(E142&lt;Tableau4[DJS],D142&gt;0),Tableau4[DJS]-E142,0)</f>
        <v>0</v>
      </c>
      <c r="G142" s="12">
        <f>IF(E142&gt;Tableau4[DJS],'4'!E142-Tableau4[DJS],0)</f>
        <v>0</v>
      </c>
      <c r="H142" s="8">
        <f t="shared" si="6"/>
        <v>5</v>
      </c>
    </row>
    <row r="143" spans="1:8" s="8" customFormat="1" outlineLevel="2" x14ac:dyDescent="0.25">
      <c r="A143" s="14">
        <v>42141</v>
      </c>
      <c r="B143" s="7">
        <v>0</v>
      </c>
      <c r="C143" s="7">
        <v>0</v>
      </c>
      <c r="D143" s="7">
        <f t="shared" si="5"/>
        <v>0</v>
      </c>
      <c r="E143" s="7">
        <f>D143-Tableau3[Minute]</f>
        <v>-2.7777777777777776E-2</v>
      </c>
      <c r="F143" s="12">
        <f>IF(AND(E143&lt;Tableau4[DJS],D143&gt;0),Tableau4[DJS]-E143,0)</f>
        <v>0</v>
      </c>
      <c r="G143" s="12">
        <f>IF(E143&gt;Tableau4[DJS],'4'!E143-Tableau4[DJS],0)</f>
        <v>0</v>
      </c>
      <c r="H143" s="8">
        <f t="shared" si="6"/>
        <v>5</v>
      </c>
    </row>
    <row r="144" spans="1:8" s="8" customFormat="1" outlineLevel="2" x14ac:dyDescent="0.25">
      <c r="A144" s="14">
        <v>42142</v>
      </c>
      <c r="B144" s="7">
        <v>0</v>
      </c>
      <c r="C144" s="7">
        <v>0</v>
      </c>
      <c r="D144" s="7">
        <f t="shared" si="5"/>
        <v>0</v>
      </c>
      <c r="E144" s="7">
        <f>D144-Tableau3[Minute]</f>
        <v>-2.7777777777777776E-2</v>
      </c>
      <c r="F144" s="12">
        <f>IF(AND(E144&lt;Tableau4[DJS],D144&gt;0),Tableau4[DJS]-E144,0)</f>
        <v>0</v>
      </c>
      <c r="G144" s="12">
        <f>IF(E144&gt;Tableau4[DJS],'4'!E144-Tableau4[DJS],0)</f>
        <v>0</v>
      </c>
      <c r="H144" s="8">
        <f t="shared" si="6"/>
        <v>5</v>
      </c>
    </row>
    <row r="145" spans="1:8" s="8" customFormat="1" outlineLevel="2" x14ac:dyDescent="0.25">
      <c r="A145" s="14">
        <v>42143</v>
      </c>
      <c r="B145" s="7">
        <v>0</v>
      </c>
      <c r="C145" s="7">
        <v>0</v>
      </c>
      <c r="D145" s="7">
        <f t="shared" si="5"/>
        <v>0</v>
      </c>
      <c r="E145" s="7">
        <f>D145-Tableau3[Minute]</f>
        <v>-2.7777777777777776E-2</v>
      </c>
      <c r="F145" s="12">
        <f>IF(AND(E145&lt;Tableau4[DJS],D145&gt;0),Tableau4[DJS]-E145,0)</f>
        <v>0</v>
      </c>
      <c r="G145" s="12">
        <f>IF(E145&gt;Tableau4[DJS],'4'!E145-Tableau4[DJS],0)</f>
        <v>0</v>
      </c>
      <c r="H145" s="8">
        <f t="shared" si="6"/>
        <v>5</v>
      </c>
    </row>
    <row r="146" spans="1:8" s="8" customFormat="1" outlineLevel="2" x14ac:dyDescent="0.25">
      <c r="A146" s="14">
        <v>42144</v>
      </c>
      <c r="B146" s="7">
        <v>0</v>
      </c>
      <c r="C146" s="7">
        <v>0</v>
      </c>
      <c r="D146" s="7">
        <f t="shared" si="5"/>
        <v>0</v>
      </c>
      <c r="E146" s="7">
        <f>D146-Tableau3[Minute]</f>
        <v>-2.7777777777777776E-2</v>
      </c>
      <c r="F146" s="12">
        <f>IF(AND(E146&lt;Tableau4[DJS],D146&gt;0),Tableau4[DJS]-E146,0)</f>
        <v>0</v>
      </c>
      <c r="G146" s="12">
        <f>IF(E146&gt;Tableau4[DJS],'4'!E146-Tableau4[DJS],0)</f>
        <v>0</v>
      </c>
      <c r="H146" s="8">
        <f t="shared" si="6"/>
        <v>5</v>
      </c>
    </row>
    <row r="147" spans="1:8" s="8" customFormat="1" outlineLevel="2" x14ac:dyDescent="0.25">
      <c r="A147" s="14">
        <v>42145</v>
      </c>
      <c r="B147" s="7">
        <v>0</v>
      </c>
      <c r="C147" s="7">
        <v>0</v>
      </c>
      <c r="D147" s="7">
        <f t="shared" si="5"/>
        <v>0</v>
      </c>
      <c r="E147" s="7">
        <f>D147-Tableau3[Minute]</f>
        <v>-2.7777777777777776E-2</v>
      </c>
      <c r="F147" s="12">
        <f>IF(AND(E147&lt;Tableau4[DJS],D147&gt;0),Tableau4[DJS]-E147,0)</f>
        <v>0</v>
      </c>
      <c r="G147" s="12">
        <f>IF(E147&gt;Tableau4[DJS],'4'!E147-Tableau4[DJS],0)</f>
        <v>0</v>
      </c>
      <c r="H147" s="8">
        <f t="shared" si="6"/>
        <v>5</v>
      </c>
    </row>
    <row r="148" spans="1:8" s="8" customFormat="1" outlineLevel="2" x14ac:dyDescent="0.25">
      <c r="A148" s="14">
        <v>42146</v>
      </c>
      <c r="B148" s="7">
        <v>0</v>
      </c>
      <c r="C148" s="7">
        <v>0</v>
      </c>
      <c r="D148" s="7">
        <f t="shared" si="5"/>
        <v>0</v>
      </c>
      <c r="E148" s="7">
        <f>D148-Tableau3[Minute]</f>
        <v>-2.7777777777777776E-2</v>
      </c>
      <c r="F148" s="12">
        <f>IF(AND(E148&lt;Tableau4[DJS],D148&gt;0),Tableau4[DJS]-E148,0)</f>
        <v>0</v>
      </c>
      <c r="G148" s="12">
        <f>IF(E148&gt;Tableau4[DJS],'4'!E148-Tableau4[DJS],0)</f>
        <v>0</v>
      </c>
      <c r="H148" s="8">
        <f t="shared" si="6"/>
        <v>5</v>
      </c>
    </row>
    <row r="149" spans="1:8" s="8" customFormat="1" outlineLevel="2" x14ac:dyDescent="0.25">
      <c r="A149" s="14">
        <v>42147</v>
      </c>
      <c r="B149" s="7">
        <v>0</v>
      </c>
      <c r="C149" s="7">
        <v>0</v>
      </c>
      <c r="D149" s="7">
        <f t="shared" si="5"/>
        <v>0</v>
      </c>
      <c r="E149" s="7">
        <f>D149-Tableau3[Minute]</f>
        <v>-2.7777777777777776E-2</v>
      </c>
      <c r="F149" s="12">
        <f>IF(AND(E149&lt;Tableau4[DJS],D149&gt;0),Tableau4[DJS]-E149,0)</f>
        <v>0</v>
      </c>
      <c r="G149" s="12">
        <f>IF(E149&gt;Tableau4[DJS],'4'!E149-Tableau4[DJS],0)</f>
        <v>0</v>
      </c>
      <c r="H149" s="8">
        <f t="shared" si="6"/>
        <v>5</v>
      </c>
    </row>
    <row r="150" spans="1:8" s="8" customFormat="1" outlineLevel="2" x14ac:dyDescent="0.25">
      <c r="A150" s="14">
        <v>42148</v>
      </c>
      <c r="B150" s="7">
        <v>0</v>
      </c>
      <c r="C150" s="7">
        <v>0</v>
      </c>
      <c r="D150" s="7">
        <f t="shared" si="5"/>
        <v>0</v>
      </c>
      <c r="E150" s="7">
        <f>D150-Tableau3[Minute]</f>
        <v>-2.7777777777777776E-2</v>
      </c>
      <c r="F150" s="12">
        <f>IF(AND(E150&lt;Tableau4[DJS],D150&gt;0),Tableau4[DJS]-E150,0)</f>
        <v>0</v>
      </c>
      <c r="G150" s="12">
        <f>IF(E150&gt;Tableau4[DJS],'4'!E150-Tableau4[DJS],0)</f>
        <v>0</v>
      </c>
      <c r="H150" s="8">
        <f t="shared" si="6"/>
        <v>5</v>
      </c>
    </row>
    <row r="151" spans="1:8" s="8" customFormat="1" outlineLevel="2" x14ac:dyDescent="0.25">
      <c r="A151" s="14">
        <v>42149</v>
      </c>
      <c r="B151" s="7">
        <v>0</v>
      </c>
      <c r="C151" s="7">
        <v>0</v>
      </c>
      <c r="D151" s="7">
        <f t="shared" si="5"/>
        <v>0</v>
      </c>
      <c r="E151" s="7">
        <f>D151-Tableau3[Minute]</f>
        <v>-2.7777777777777776E-2</v>
      </c>
      <c r="F151" s="12">
        <f>IF(AND(E151&lt;Tableau4[DJS],D151&gt;0),Tableau4[DJS]-E151,0)</f>
        <v>0</v>
      </c>
      <c r="G151" s="12">
        <f>IF(E151&gt;Tableau4[DJS],'4'!E151-Tableau4[DJS],0)</f>
        <v>0</v>
      </c>
      <c r="H151" s="8">
        <f t="shared" si="6"/>
        <v>5</v>
      </c>
    </row>
    <row r="152" spans="1:8" s="8" customFormat="1" outlineLevel="2" x14ac:dyDescent="0.25">
      <c r="A152" s="14">
        <v>42150</v>
      </c>
      <c r="B152" s="7">
        <v>0</v>
      </c>
      <c r="C152" s="7">
        <v>0</v>
      </c>
      <c r="D152" s="7">
        <f t="shared" si="5"/>
        <v>0</v>
      </c>
      <c r="E152" s="7">
        <f>D152-Tableau3[Minute]</f>
        <v>-2.7777777777777776E-2</v>
      </c>
      <c r="F152" s="12">
        <f>IF(AND(E152&lt;Tableau4[DJS],D152&gt;0),Tableau4[DJS]-E152,0)</f>
        <v>0</v>
      </c>
      <c r="G152" s="12">
        <f>IF(E152&gt;Tableau4[DJS],'4'!E152-Tableau4[DJS],0)</f>
        <v>0</v>
      </c>
      <c r="H152" s="8">
        <f t="shared" si="6"/>
        <v>5</v>
      </c>
    </row>
    <row r="153" spans="1:8" s="8" customFormat="1" outlineLevel="2" x14ac:dyDescent="0.25">
      <c r="A153" s="14">
        <v>42151</v>
      </c>
      <c r="B153" s="7">
        <v>0</v>
      </c>
      <c r="C153" s="7">
        <v>0</v>
      </c>
      <c r="D153" s="7">
        <f t="shared" si="5"/>
        <v>0</v>
      </c>
      <c r="E153" s="7">
        <f>D153-Tableau3[Minute]</f>
        <v>-2.7777777777777776E-2</v>
      </c>
      <c r="F153" s="12">
        <f>IF(AND(E153&lt;Tableau4[DJS],D153&gt;0),Tableau4[DJS]-E153,0)</f>
        <v>0</v>
      </c>
      <c r="G153" s="12">
        <f>IF(E153&gt;Tableau4[DJS],'4'!E153-Tableau4[DJS],0)</f>
        <v>0</v>
      </c>
      <c r="H153" s="8">
        <f t="shared" si="6"/>
        <v>5</v>
      </c>
    </row>
    <row r="154" spans="1:8" s="8" customFormat="1" outlineLevel="2" x14ac:dyDescent="0.25">
      <c r="A154" s="14">
        <v>42152</v>
      </c>
      <c r="B154" s="7">
        <v>0</v>
      </c>
      <c r="C154" s="7">
        <v>0</v>
      </c>
      <c r="D154" s="7">
        <f t="shared" si="5"/>
        <v>0</v>
      </c>
      <c r="E154" s="7">
        <f>D154-Tableau3[Minute]</f>
        <v>-2.7777777777777776E-2</v>
      </c>
      <c r="F154" s="12">
        <f>IF(AND(E154&lt;Tableau4[DJS],D154&gt;0),Tableau4[DJS]-E154,0)</f>
        <v>0</v>
      </c>
      <c r="G154" s="12">
        <f>IF(E154&gt;Tableau4[DJS],'4'!E154-Tableau4[DJS],0)</f>
        <v>0</v>
      </c>
      <c r="H154" s="8">
        <f t="shared" si="6"/>
        <v>5</v>
      </c>
    </row>
    <row r="155" spans="1:8" s="8" customFormat="1" outlineLevel="2" x14ac:dyDescent="0.25">
      <c r="A155" s="14">
        <v>42153</v>
      </c>
      <c r="B155" s="7">
        <v>0</v>
      </c>
      <c r="C155" s="7">
        <v>0</v>
      </c>
      <c r="D155" s="7">
        <f t="shared" si="5"/>
        <v>0</v>
      </c>
      <c r="E155" s="7">
        <f>D155-Tableau3[Minute]</f>
        <v>-2.7777777777777776E-2</v>
      </c>
      <c r="F155" s="12">
        <f>IF(AND(E155&lt;Tableau4[DJS],D155&gt;0),Tableau4[DJS]-E155,0)</f>
        <v>0</v>
      </c>
      <c r="G155" s="12">
        <f>IF(E155&gt;Tableau4[DJS],'4'!E155-Tableau4[DJS],0)</f>
        <v>0</v>
      </c>
      <c r="H155" s="8">
        <f t="shared" si="6"/>
        <v>5</v>
      </c>
    </row>
    <row r="156" spans="1:8" s="8" customFormat="1" outlineLevel="2" x14ac:dyDescent="0.25">
      <c r="A156" s="14">
        <v>42154</v>
      </c>
      <c r="B156" s="7">
        <v>0</v>
      </c>
      <c r="C156" s="7">
        <v>0</v>
      </c>
      <c r="D156" s="7">
        <f t="shared" si="5"/>
        <v>0</v>
      </c>
      <c r="E156" s="7">
        <f>D156-Tableau3[Minute]</f>
        <v>-2.7777777777777776E-2</v>
      </c>
      <c r="F156" s="12">
        <f>IF(AND(E156&lt;Tableau4[DJS],D156&gt;0),Tableau4[DJS]-E156,0)</f>
        <v>0</v>
      </c>
      <c r="G156" s="12">
        <f>IF(E156&gt;Tableau4[DJS],'4'!E156-Tableau4[DJS],0)</f>
        <v>0</v>
      </c>
      <c r="H156" s="8">
        <f t="shared" si="6"/>
        <v>5</v>
      </c>
    </row>
    <row r="157" spans="1:8" s="8" customFormat="1" outlineLevel="1" x14ac:dyDescent="0.25">
      <c r="A157" s="14"/>
      <c r="B157" s="7"/>
      <c r="C157" s="7"/>
      <c r="D157" s="11"/>
      <c r="E157" s="7"/>
      <c r="F157" s="12">
        <f>SUBTOTAL(9,F126:F156)</f>
        <v>0</v>
      </c>
      <c r="G157" s="12">
        <f>SUBTOTAL(9,G126:G156)</f>
        <v>0</v>
      </c>
      <c r="H157" s="10" t="s">
        <v>43</v>
      </c>
    </row>
    <row r="158" spans="1:8" s="8" customFormat="1" outlineLevel="2" x14ac:dyDescent="0.25">
      <c r="A158" s="14">
        <v>42155</v>
      </c>
      <c r="B158" s="7">
        <v>0</v>
      </c>
      <c r="C158" s="7">
        <v>0</v>
      </c>
      <c r="D158" s="7">
        <f t="shared" si="5"/>
        <v>0</v>
      </c>
      <c r="E158" s="7">
        <f>D158-Tableau3[Minute]</f>
        <v>-2.7777777777777776E-2</v>
      </c>
      <c r="F158" s="12">
        <f>IF(AND(E158&lt;Tableau4[DJS],D158&gt;0),Tableau4[DJS]-E158,0)</f>
        <v>0</v>
      </c>
      <c r="G158" s="12">
        <f>IF(E158&gt;Tableau4[DJS],'4'!E158-Tableau4[DJS],0)</f>
        <v>0</v>
      </c>
      <c r="H158" s="8">
        <f t="shared" si="6"/>
        <v>6</v>
      </c>
    </row>
    <row r="159" spans="1:8" s="8" customFormat="1" outlineLevel="2" x14ac:dyDescent="0.25">
      <c r="A159" s="14">
        <v>42156</v>
      </c>
      <c r="B159" s="7">
        <v>0</v>
      </c>
      <c r="C159" s="7">
        <v>0</v>
      </c>
      <c r="D159" s="7">
        <f t="shared" si="5"/>
        <v>0</v>
      </c>
      <c r="E159" s="7">
        <f>D159-Tableau3[Minute]</f>
        <v>-2.7777777777777776E-2</v>
      </c>
      <c r="F159" s="12">
        <f>IF(AND(E159&lt;Tableau4[DJS],D159&gt;0),Tableau4[DJS]-E159,0)</f>
        <v>0</v>
      </c>
      <c r="G159" s="12">
        <f>IF(E159&gt;Tableau4[DJS],'4'!E159-Tableau4[DJS],0)</f>
        <v>0</v>
      </c>
      <c r="H159" s="8">
        <f t="shared" si="6"/>
        <v>6</v>
      </c>
    </row>
    <row r="160" spans="1:8" s="8" customFormat="1" outlineLevel="2" x14ac:dyDescent="0.25">
      <c r="A160" s="14">
        <v>42157</v>
      </c>
      <c r="B160" s="7">
        <v>0</v>
      </c>
      <c r="C160" s="7">
        <v>0</v>
      </c>
      <c r="D160" s="7">
        <f t="shared" si="5"/>
        <v>0</v>
      </c>
      <c r="E160" s="7">
        <f>D160-Tableau3[Minute]</f>
        <v>-2.7777777777777776E-2</v>
      </c>
      <c r="F160" s="12">
        <f>IF(AND(E160&lt;Tableau4[DJS],D160&gt;0),Tableau4[DJS]-E160,0)</f>
        <v>0</v>
      </c>
      <c r="G160" s="12">
        <f>IF(E160&gt;Tableau4[DJS],'4'!E160-Tableau4[DJS],0)</f>
        <v>0</v>
      </c>
      <c r="H160" s="8">
        <f t="shared" si="6"/>
        <v>6</v>
      </c>
    </row>
    <row r="161" spans="1:8" s="8" customFormat="1" outlineLevel="2" x14ac:dyDescent="0.25">
      <c r="A161" s="14">
        <v>42158</v>
      </c>
      <c r="B161" s="7">
        <v>0</v>
      </c>
      <c r="C161" s="7">
        <v>0</v>
      </c>
      <c r="D161" s="7">
        <f t="shared" si="5"/>
        <v>0</v>
      </c>
      <c r="E161" s="7">
        <f>D161-Tableau3[Minute]</f>
        <v>-2.7777777777777776E-2</v>
      </c>
      <c r="F161" s="12">
        <f>IF(AND(E161&lt;Tableau4[DJS],D161&gt;0),Tableau4[DJS]-E161,0)</f>
        <v>0</v>
      </c>
      <c r="G161" s="12">
        <f>IF(E161&gt;Tableau4[DJS],'4'!E161-Tableau4[DJS],0)</f>
        <v>0</v>
      </c>
      <c r="H161" s="8">
        <f t="shared" si="6"/>
        <v>6</v>
      </c>
    </row>
    <row r="162" spans="1:8" s="8" customFormat="1" outlineLevel="2" x14ac:dyDescent="0.25">
      <c r="A162" s="14">
        <v>42159</v>
      </c>
      <c r="B162" s="7">
        <v>0</v>
      </c>
      <c r="C162" s="7">
        <v>0</v>
      </c>
      <c r="D162" s="7">
        <f t="shared" si="5"/>
        <v>0</v>
      </c>
      <c r="E162" s="7">
        <f>D162-Tableau3[Minute]</f>
        <v>-2.7777777777777776E-2</v>
      </c>
      <c r="F162" s="12">
        <f>IF(AND(E162&lt;Tableau4[DJS],D162&gt;0),Tableau4[DJS]-E162,0)</f>
        <v>0</v>
      </c>
      <c r="G162" s="12">
        <f>IF(E162&gt;Tableau4[DJS],'4'!E162-Tableau4[DJS],0)</f>
        <v>0</v>
      </c>
      <c r="H162" s="8">
        <f t="shared" si="6"/>
        <v>6</v>
      </c>
    </row>
    <row r="163" spans="1:8" s="8" customFormat="1" outlineLevel="2" x14ac:dyDescent="0.25">
      <c r="A163" s="14">
        <v>42160</v>
      </c>
      <c r="B163" s="7">
        <v>0</v>
      </c>
      <c r="C163" s="7">
        <v>0</v>
      </c>
      <c r="D163" s="7">
        <f t="shared" si="5"/>
        <v>0</v>
      </c>
      <c r="E163" s="7">
        <f>D163-Tableau3[Minute]</f>
        <v>-2.7777777777777776E-2</v>
      </c>
      <c r="F163" s="12">
        <f>IF(AND(E163&lt;Tableau4[DJS],D163&gt;0),Tableau4[DJS]-E163,0)</f>
        <v>0</v>
      </c>
      <c r="G163" s="12">
        <f>IF(E163&gt;Tableau4[DJS],'4'!E163-Tableau4[DJS],0)</f>
        <v>0</v>
      </c>
      <c r="H163" s="8">
        <f t="shared" si="6"/>
        <v>6</v>
      </c>
    </row>
    <row r="164" spans="1:8" s="8" customFormat="1" outlineLevel="2" x14ac:dyDescent="0.25">
      <c r="A164" s="14">
        <v>42161</v>
      </c>
      <c r="B164" s="7">
        <v>0</v>
      </c>
      <c r="C164" s="7">
        <v>0</v>
      </c>
      <c r="D164" s="7">
        <f t="shared" si="5"/>
        <v>0</v>
      </c>
      <c r="E164" s="7">
        <f>D164-Tableau3[Minute]</f>
        <v>-2.7777777777777776E-2</v>
      </c>
      <c r="F164" s="12">
        <f>IF(AND(E164&lt;Tableau4[DJS],D164&gt;0),Tableau4[DJS]-E164,0)</f>
        <v>0</v>
      </c>
      <c r="G164" s="12">
        <f>IF(E164&gt;Tableau4[DJS],'4'!E164-Tableau4[DJS],0)</f>
        <v>0</v>
      </c>
      <c r="H164" s="8">
        <f t="shared" si="6"/>
        <v>6</v>
      </c>
    </row>
    <row r="165" spans="1:8" s="8" customFormat="1" outlineLevel="2" x14ac:dyDescent="0.25">
      <c r="A165" s="14">
        <v>42162</v>
      </c>
      <c r="B165" s="7">
        <v>0</v>
      </c>
      <c r="C165" s="7">
        <v>0</v>
      </c>
      <c r="D165" s="7">
        <f t="shared" si="5"/>
        <v>0</v>
      </c>
      <c r="E165" s="7">
        <f>D165-Tableau3[Minute]</f>
        <v>-2.7777777777777776E-2</v>
      </c>
      <c r="F165" s="12">
        <f>IF(AND(E165&lt;Tableau4[DJS],D165&gt;0),Tableau4[DJS]-E165,0)</f>
        <v>0</v>
      </c>
      <c r="G165" s="12">
        <f>IF(E165&gt;Tableau4[DJS],'4'!E165-Tableau4[DJS],0)</f>
        <v>0</v>
      </c>
      <c r="H165" s="8">
        <f t="shared" si="6"/>
        <v>6</v>
      </c>
    </row>
    <row r="166" spans="1:8" s="8" customFormat="1" outlineLevel="2" x14ac:dyDescent="0.25">
      <c r="A166" s="14">
        <v>42163</v>
      </c>
      <c r="B166" s="7">
        <v>0</v>
      </c>
      <c r="C166" s="7">
        <v>0</v>
      </c>
      <c r="D166" s="7">
        <f t="shared" si="5"/>
        <v>0</v>
      </c>
      <c r="E166" s="7">
        <f>D166-Tableau3[Minute]</f>
        <v>-2.7777777777777776E-2</v>
      </c>
      <c r="F166" s="12">
        <f>IF(AND(E166&lt;Tableau4[DJS],D166&gt;0),Tableau4[DJS]-E166,0)</f>
        <v>0</v>
      </c>
      <c r="G166" s="12">
        <f>IF(E166&gt;Tableau4[DJS],'4'!E166-Tableau4[DJS],0)</f>
        <v>0</v>
      </c>
      <c r="H166" s="8">
        <f t="shared" si="6"/>
        <v>6</v>
      </c>
    </row>
    <row r="167" spans="1:8" s="8" customFormat="1" outlineLevel="2" x14ac:dyDescent="0.25">
      <c r="A167" s="14">
        <v>42164</v>
      </c>
      <c r="B167" s="7">
        <v>0</v>
      </c>
      <c r="C167" s="7">
        <v>0</v>
      </c>
      <c r="D167" s="7">
        <f t="shared" si="5"/>
        <v>0</v>
      </c>
      <c r="E167" s="7">
        <f>D167-Tableau3[Minute]</f>
        <v>-2.7777777777777776E-2</v>
      </c>
      <c r="F167" s="12">
        <f>IF(AND(E167&lt;Tableau4[DJS],D167&gt;0),Tableau4[DJS]-E167,0)</f>
        <v>0</v>
      </c>
      <c r="G167" s="12">
        <f>IF(E167&gt;Tableau4[DJS],'4'!E167-Tableau4[DJS],0)</f>
        <v>0</v>
      </c>
      <c r="H167" s="8">
        <f t="shared" si="6"/>
        <v>6</v>
      </c>
    </row>
    <row r="168" spans="1:8" s="8" customFormat="1" outlineLevel="2" x14ac:dyDescent="0.25">
      <c r="A168" s="14">
        <v>42165</v>
      </c>
      <c r="B168" s="7">
        <v>0</v>
      </c>
      <c r="C168" s="7">
        <v>0</v>
      </c>
      <c r="D168" s="7">
        <f t="shared" si="5"/>
        <v>0</v>
      </c>
      <c r="E168" s="7">
        <f>D168-Tableau3[Minute]</f>
        <v>-2.7777777777777776E-2</v>
      </c>
      <c r="F168" s="12">
        <f>IF(AND(E168&lt;Tableau4[DJS],D168&gt;0),Tableau4[DJS]-E168,0)</f>
        <v>0</v>
      </c>
      <c r="G168" s="12">
        <f>IF(E168&gt;Tableau4[DJS],'4'!E168-Tableau4[DJS],0)</f>
        <v>0</v>
      </c>
      <c r="H168" s="8">
        <f t="shared" si="6"/>
        <v>6</v>
      </c>
    </row>
    <row r="169" spans="1:8" s="8" customFormat="1" outlineLevel="2" x14ac:dyDescent="0.25">
      <c r="A169" s="14">
        <v>42166</v>
      </c>
      <c r="B169" s="7">
        <v>0</v>
      </c>
      <c r="C169" s="7">
        <v>0</v>
      </c>
      <c r="D169" s="7">
        <f t="shared" si="5"/>
        <v>0</v>
      </c>
      <c r="E169" s="7">
        <f>D169-Tableau3[Minute]</f>
        <v>-2.7777777777777776E-2</v>
      </c>
      <c r="F169" s="12">
        <f>IF(AND(E169&lt;Tableau4[DJS],D169&gt;0),Tableau4[DJS]-E169,0)</f>
        <v>0</v>
      </c>
      <c r="G169" s="12">
        <f>IF(E169&gt;Tableau4[DJS],'4'!E169-Tableau4[DJS],0)</f>
        <v>0</v>
      </c>
      <c r="H169" s="8">
        <f t="shared" si="6"/>
        <v>6</v>
      </c>
    </row>
    <row r="170" spans="1:8" s="8" customFormat="1" outlineLevel="2" x14ac:dyDescent="0.25">
      <c r="A170" s="14">
        <v>42167</v>
      </c>
      <c r="B170" s="7">
        <v>0</v>
      </c>
      <c r="C170" s="7">
        <v>0</v>
      </c>
      <c r="D170" s="7">
        <f t="shared" si="5"/>
        <v>0</v>
      </c>
      <c r="E170" s="7">
        <f>D170-Tableau3[Minute]</f>
        <v>-2.7777777777777776E-2</v>
      </c>
      <c r="F170" s="12">
        <f>IF(AND(E170&lt;Tableau4[DJS],D170&gt;0),Tableau4[DJS]-E170,0)</f>
        <v>0</v>
      </c>
      <c r="G170" s="12">
        <f>IF(E170&gt;Tableau4[DJS],'4'!E170-Tableau4[DJS],0)</f>
        <v>0</v>
      </c>
      <c r="H170" s="8">
        <f t="shared" si="6"/>
        <v>6</v>
      </c>
    </row>
    <row r="171" spans="1:8" s="8" customFormat="1" outlineLevel="2" x14ac:dyDescent="0.25">
      <c r="A171" s="14">
        <v>42168</v>
      </c>
      <c r="B171" s="7">
        <v>0</v>
      </c>
      <c r="C171" s="7">
        <v>0</v>
      </c>
      <c r="D171" s="7">
        <f t="shared" si="5"/>
        <v>0</v>
      </c>
      <c r="E171" s="7">
        <f>D171-Tableau3[Minute]</f>
        <v>-2.7777777777777776E-2</v>
      </c>
      <c r="F171" s="12">
        <f>IF(AND(E171&lt;Tableau4[DJS],D171&gt;0),Tableau4[DJS]-E171,0)</f>
        <v>0</v>
      </c>
      <c r="G171" s="12">
        <f>IF(E171&gt;Tableau4[DJS],'4'!E171-Tableau4[DJS],0)</f>
        <v>0</v>
      </c>
      <c r="H171" s="8">
        <f t="shared" si="6"/>
        <v>6</v>
      </c>
    </row>
    <row r="172" spans="1:8" s="8" customFormat="1" outlineLevel="2" x14ac:dyDescent="0.25">
      <c r="A172" s="14">
        <v>42169</v>
      </c>
      <c r="B172" s="7">
        <v>0</v>
      </c>
      <c r="C172" s="7">
        <v>0</v>
      </c>
      <c r="D172" s="7">
        <f t="shared" si="5"/>
        <v>0</v>
      </c>
      <c r="E172" s="7">
        <f>D172-Tableau3[Minute]</f>
        <v>-2.7777777777777776E-2</v>
      </c>
      <c r="F172" s="12">
        <f>IF(AND(E172&lt;Tableau4[DJS],D172&gt;0),Tableau4[DJS]-E172,0)</f>
        <v>0</v>
      </c>
      <c r="G172" s="12">
        <f>IF(E172&gt;Tableau4[DJS],'4'!E172-Tableau4[DJS],0)</f>
        <v>0</v>
      </c>
      <c r="H172" s="8">
        <f t="shared" si="6"/>
        <v>6</v>
      </c>
    </row>
    <row r="173" spans="1:8" s="8" customFormat="1" outlineLevel="2" x14ac:dyDescent="0.25">
      <c r="A173" s="14">
        <v>42170</v>
      </c>
      <c r="B173" s="7">
        <v>0</v>
      </c>
      <c r="C173" s="7">
        <v>0</v>
      </c>
      <c r="D173" s="7">
        <f t="shared" si="5"/>
        <v>0</v>
      </c>
      <c r="E173" s="7">
        <f>D173-Tableau3[Minute]</f>
        <v>-2.7777777777777776E-2</v>
      </c>
      <c r="F173" s="12">
        <f>IF(AND(E173&lt;Tableau4[DJS],D173&gt;0),Tableau4[DJS]-E173,0)</f>
        <v>0</v>
      </c>
      <c r="G173" s="12">
        <f>IF(E173&gt;Tableau4[DJS],'4'!E173-Tableau4[DJS],0)</f>
        <v>0</v>
      </c>
      <c r="H173" s="8">
        <f t="shared" si="6"/>
        <v>6</v>
      </c>
    </row>
    <row r="174" spans="1:8" s="8" customFormat="1" outlineLevel="2" x14ac:dyDescent="0.25">
      <c r="A174" s="14">
        <v>42171</v>
      </c>
      <c r="B174" s="7">
        <v>0</v>
      </c>
      <c r="C174" s="7">
        <v>0</v>
      </c>
      <c r="D174" s="7">
        <f t="shared" si="5"/>
        <v>0</v>
      </c>
      <c r="E174" s="7">
        <f>D174-Tableau3[Minute]</f>
        <v>-2.7777777777777776E-2</v>
      </c>
      <c r="F174" s="12">
        <f>IF(AND(E174&lt;Tableau4[DJS],D174&gt;0),Tableau4[DJS]-E174,0)</f>
        <v>0</v>
      </c>
      <c r="G174" s="12">
        <f>IF(E174&gt;Tableau4[DJS],'4'!E174-Tableau4[DJS],0)</f>
        <v>0</v>
      </c>
      <c r="H174" s="8">
        <f t="shared" si="6"/>
        <v>6</v>
      </c>
    </row>
    <row r="175" spans="1:8" s="8" customFormat="1" outlineLevel="2" x14ac:dyDescent="0.25">
      <c r="A175" s="14">
        <v>42172</v>
      </c>
      <c r="B175" s="7">
        <v>0</v>
      </c>
      <c r="C175" s="7">
        <v>0</v>
      </c>
      <c r="D175" s="7">
        <f t="shared" si="5"/>
        <v>0</v>
      </c>
      <c r="E175" s="7">
        <f>D175-Tableau3[Minute]</f>
        <v>-2.7777777777777776E-2</v>
      </c>
      <c r="F175" s="12">
        <f>IF(AND(E175&lt;Tableau4[DJS],D175&gt;0),Tableau4[DJS]-E175,0)</f>
        <v>0</v>
      </c>
      <c r="G175" s="12">
        <f>IF(E175&gt;Tableau4[DJS],'4'!E175-Tableau4[DJS],0)</f>
        <v>0</v>
      </c>
      <c r="H175" s="8">
        <f t="shared" si="6"/>
        <v>6</v>
      </c>
    </row>
    <row r="176" spans="1:8" s="8" customFormat="1" outlineLevel="2" x14ac:dyDescent="0.25">
      <c r="A176" s="14">
        <v>42173</v>
      </c>
      <c r="B176" s="7">
        <v>0</v>
      </c>
      <c r="C176" s="7">
        <v>0</v>
      </c>
      <c r="D176" s="7">
        <f t="shared" si="5"/>
        <v>0</v>
      </c>
      <c r="E176" s="7">
        <f>D176-Tableau3[Minute]</f>
        <v>-2.7777777777777776E-2</v>
      </c>
      <c r="F176" s="12">
        <f>IF(AND(E176&lt;Tableau4[DJS],D176&gt;0),Tableau4[DJS]-E176,0)</f>
        <v>0</v>
      </c>
      <c r="G176" s="12">
        <f>IF(E176&gt;Tableau4[DJS],'4'!E176-Tableau4[DJS],0)</f>
        <v>0</v>
      </c>
      <c r="H176" s="8">
        <f t="shared" si="6"/>
        <v>6</v>
      </c>
    </row>
    <row r="177" spans="1:8" s="8" customFormat="1" outlineLevel="2" x14ac:dyDescent="0.25">
      <c r="A177" s="14">
        <v>42174</v>
      </c>
      <c r="B177" s="7">
        <v>0</v>
      </c>
      <c r="C177" s="7">
        <v>0</v>
      </c>
      <c r="D177" s="7">
        <f t="shared" si="5"/>
        <v>0</v>
      </c>
      <c r="E177" s="7">
        <f>D177-Tableau3[Minute]</f>
        <v>-2.7777777777777776E-2</v>
      </c>
      <c r="F177" s="12">
        <f>IF(AND(E177&lt;Tableau4[DJS],D177&gt;0),Tableau4[DJS]-E177,0)</f>
        <v>0</v>
      </c>
      <c r="G177" s="12">
        <f>IF(E177&gt;Tableau4[DJS],'4'!E177-Tableau4[DJS],0)</f>
        <v>0</v>
      </c>
      <c r="H177" s="8">
        <f t="shared" si="6"/>
        <v>6</v>
      </c>
    </row>
    <row r="178" spans="1:8" s="8" customFormat="1" outlineLevel="2" x14ac:dyDescent="0.25">
      <c r="A178" s="14">
        <v>42175</v>
      </c>
      <c r="B178" s="7">
        <v>0</v>
      </c>
      <c r="C178" s="7">
        <v>0</v>
      </c>
      <c r="D178" s="7">
        <f t="shared" si="5"/>
        <v>0</v>
      </c>
      <c r="E178" s="7">
        <f>D178-Tableau3[Minute]</f>
        <v>-2.7777777777777776E-2</v>
      </c>
      <c r="F178" s="12">
        <f>IF(AND(E178&lt;Tableau4[DJS],D178&gt;0),Tableau4[DJS]-E178,0)</f>
        <v>0</v>
      </c>
      <c r="G178" s="12">
        <f>IF(E178&gt;Tableau4[DJS],'4'!E178-Tableau4[DJS],0)</f>
        <v>0</v>
      </c>
      <c r="H178" s="8">
        <f t="shared" si="6"/>
        <v>6</v>
      </c>
    </row>
    <row r="179" spans="1:8" s="8" customFormat="1" outlineLevel="2" x14ac:dyDescent="0.25">
      <c r="A179" s="14">
        <v>42176</v>
      </c>
      <c r="B179" s="7">
        <v>0</v>
      </c>
      <c r="C179" s="7">
        <v>0</v>
      </c>
      <c r="D179" s="7">
        <f t="shared" si="5"/>
        <v>0</v>
      </c>
      <c r="E179" s="7">
        <f>D179-Tableau3[Minute]</f>
        <v>-2.7777777777777776E-2</v>
      </c>
      <c r="F179" s="12">
        <f>IF(AND(E179&lt;Tableau4[DJS],D179&gt;0),Tableau4[DJS]-E179,0)</f>
        <v>0</v>
      </c>
      <c r="G179" s="12">
        <f>IF(E179&gt;Tableau4[DJS],'4'!E179-Tableau4[DJS],0)</f>
        <v>0</v>
      </c>
      <c r="H179" s="8">
        <f t="shared" si="6"/>
        <v>6</v>
      </c>
    </row>
    <row r="180" spans="1:8" s="8" customFormat="1" outlineLevel="2" x14ac:dyDescent="0.25">
      <c r="A180" s="14">
        <v>42177</v>
      </c>
      <c r="B180" s="7">
        <v>0</v>
      </c>
      <c r="C180" s="7">
        <v>0</v>
      </c>
      <c r="D180" s="7">
        <f t="shared" si="5"/>
        <v>0</v>
      </c>
      <c r="E180" s="7">
        <f>D180-Tableau3[Minute]</f>
        <v>-2.7777777777777776E-2</v>
      </c>
      <c r="F180" s="12">
        <f>IF(AND(E180&lt;Tableau4[DJS],D180&gt;0),Tableau4[DJS]-E180,0)</f>
        <v>0</v>
      </c>
      <c r="G180" s="12">
        <f>IF(E180&gt;Tableau4[DJS],'4'!E180-Tableau4[DJS],0)</f>
        <v>0</v>
      </c>
      <c r="H180" s="8">
        <f t="shared" si="6"/>
        <v>6</v>
      </c>
    </row>
    <row r="181" spans="1:8" s="8" customFormat="1" outlineLevel="2" x14ac:dyDescent="0.25">
      <c r="A181" s="14">
        <v>42178</v>
      </c>
      <c r="B181" s="7">
        <v>0</v>
      </c>
      <c r="C181" s="7">
        <v>0</v>
      </c>
      <c r="D181" s="7">
        <f t="shared" si="5"/>
        <v>0</v>
      </c>
      <c r="E181" s="7">
        <f>D181-Tableau3[Minute]</f>
        <v>-2.7777777777777776E-2</v>
      </c>
      <c r="F181" s="12">
        <f>IF(AND(E181&lt;Tableau4[DJS],D181&gt;0),Tableau4[DJS]-E181,0)</f>
        <v>0</v>
      </c>
      <c r="G181" s="12">
        <f>IF(E181&gt;Tableau4[DJS],'4'!E181-Tableau4[DJS],0)</f>
        <v>0</v>
      </c>
      <c r="H181" s="8">
        <f t="shared" si="6"/>
        <v>6</v>
      </c>
    </row>
    <row r="182" spans="1:8" s="8" customFormat="1" outlineLevel="2" x14ac:dyDescent="0.25">
      <c r="A182" s="14">
        <v>42179</v>
      </c>
      <c r="B182" s="7">
        <v>0</v>
      </c>
      <c r="C182" s="7">
        <v>0</v>
      </c>
      <c r="D182" s="7">
        <f t="shared" si="5"/>
        <v>0</v>
      </c>
      <c r="E182" s="7">
        <f>D182-Tableau3[Minute]</f>
        <v>-2.7777777777777776E-2</v>
      </c>
      <c r="F182" s="12">
        <f>IF(AND(E182&lt;Tableau4[DJS],D182&gt;0),Tableau4[DJS]-E182,0)</f>
        <v>0</v>
      </c>
      <c r="G182" s="12">
        <f>IF(E182&gt;Tableau4[DJS],'4'!E182-Tableau4[DJS],0)</f>
        <v>0</v>
      </c>
      <c r="H182" s="8">
        <f t="shared" si="6"/>
        <v>6</v>
      </c>
    </row>
    <row r="183" spans="1:8" s="8" customFormat="1" outlineLevel="2" x14ac:dyDescent="0.25">
      <c r="A183" s="14">
        <v>42180</v>
      </c>
      <c r="B183" s="7">
        <v>0</v>
      </c>
      <c r="C183" s="7">
        <v>0</v>
      </c>
      <c r="D183" s="7">
        <f t="shared" si="5"/>
        <v>0</v>
      </c>
      <c r="E183" s="7">
        <f>D183-Tableau3[Minute]</f>
        <v>-2.7777777777777776E-2</v>
      </c>
      <c r="F183" s="12">
        <f>IF(AND(E183&lt;Tableau4[DJS],D183&gt;0),Tableau4[DJS]-E183,0)</f>
        <v>0</v>
      </c>
      <c r="G183" s="12">
        <f>IF(E183&gt;Tableau4[DJS],'4'!E183-Tableau4[DJS],0)</f>
        <v>0</v>
      </c>
      <c r="H183" s="8">
        <f t="shared" si="6"/>
        <v>6</v>
      </c>
    </row>
    <row r="184" spans="1:8" s="8" customFormat="1" outlineLevel="2" x14ac:dyDescent="0.25">
      <c r="A184" s="14">
        <v>42181</v>
      </c>
      <c r="B184" s="7">
        <v>0</v>
      </c>
      <c r="C184" s="7">
        <v>0</v>
      </c>
      <c r="D184" s="7">
        <f t="shared" si="5"/>
        <v>0</v>
      </c>
      <c r="E184" s="7">
        <f>D184-Tableau3[Minute]</f>
        <v>-2.7777777777777776E-2</v>
      </c>
      <c r="F184" s="12">
        <f>IF(AND(E184&lt;Tableau4[DJS],D184&gt;0),Tableau4[DJS]-E184,0)</f>
        <v>0</v>
      </c>
      <c r="G184" s="12">
        <f>IF(E184&gt;Tableau4[DJS],'4'!E184-Tableau4[DJS],0)</f>
        <v>0</v>
      </c>
      <c r="H184" s="8">
        <f t="shared" si="6"/>
        <v>6</v>
      </c>
    </row>
    <row r="185" spans="1:8" s="8" customFormat="1" outlineLevel="2" x14ac:dyDescent="0.25">
      <c r="A185" s="14">
        <v>42182</v>
      </c>
      <c r="B185" s="7">
        <v>0</v>
      </c>
      <c r="C185" s="7">
        <v>0</v>
      </c>
      <c r="D185" s="7">
        <f t="shared" si="5"/>
        <v>0</v>
      </c>
      <c r="E185" s="7">
        <f>D185-Tableau3[Minute]</f>
        <v>-2.7777777777777776E-2</v>
      </c>
      <c r="F185" s="12">
        <f>IF(AND(E185&lt;Tableau4[DJS],D185&gt;0),Tableau4[DJS]-E185,0)</f>
        <v>0</v>
      </c>
      <c r="G185" s="12">
        <f>IF(E185&gt;Tableau4[DJS],'4'!E185-Tableau4[DJS],0)</f>
        <v>0</v>
      </c>
      <c r="H185" s="8">
        <f t="shared" si="6"/>
        <v>6</v>
      </c>
    </row>
    <row r="186" spans="1:8" s="8" customFormat="1" outlineLevel="2" x14ac:dyDescent="0.25">
      <c r="A186" s="14">
        <v>42183</v>
      </c>
      <c r="B186" s="7">
        <v>0</v>
      </c>
      <c r="C186" s="7">
        <v>0</v>
      </c>
      <c r="D186" s="7">
        <f t="shared" si="5"/>
        <v>0</v>
      </c>
      <c r="E186" s="7">
        <f>D186-Tableau3[Minute]</f>
        <v>-2.7777777777777776E-2</v>
      </c>
      <c r="F186" s="12">
        <f>IF(AND(E186&lt;Tableau4[DJS],D186&gt;0),Tableau4[DJS]-E186,0)</f>
        <v>0</v>
      </c>
      <c r="G186" s="12">
        <f>IF(E186&gt;Tableau4[DJS],'4'!E186-Tableau4[DJS],0)</f>
        <v>0</v>
      </c>
      <c r="H186" s="8">
        <f t="shared" si="6"/>
        <v>6</v>
      </c>
    </row>
    <row r="187" spans="1:8" s="8" customFormat="1" outlineLevel="2" x14ac:dyDescent="0.25">
      <c r="A187" s="14">
        <v>42184</v>
      </c>
      <c r="B187" s="7">
        <v>0</v>
      </c>
      <c r="C187" s="7">
        <v>0</v>
      </c>
      <c r="D187" s="7">
        <f t="shared" si="5"/>
        <v>0</v>
      </c>
      <c r="E187" s="7">
        <f>D187-Tableau3[Minute]</f>
        <v>-2.7777777777777776E-2</v>
      </c>
      <c r="F187" s="12">
        <f>IF(AND(E187&lt;Tableau4[DJS],D187&gt;0),Tableau4[DJS]-E187,0)</f>
        <v>0</v>
      </c>
      <c r="G187" s="12">
        <f>IF(E187&gt;Tableau4[DJS],'4'!E187-Tableau4[DJS],0)</f>
        <v>0</v>
      </c>
      <c r="H187" s="8">
        <f t="shared" si="6"/>
        <v>6</v>
      </c>
    </row>
    <row r="188" spans="1:8" s="8" customFormat="1" outlineLevel="1" x14ac:dyDescent="0.25">
      <c r="A188" s="14"/>
      <c r="B188" s="7"/>
      <c r="C188" s="7"/>
      <c r="D188" s="11"/>
      <c r="E188" s="7"/>
      <c r="F188" s="12">
        <f>SUBTOTAL(9,F158:F187)</f>
        <v>0</v>
      </c>
      <c r="G188" s="12">
        <f>SUBTOTAL(9,G158:G187)</f>
        <v>0</v>
      </c>
      <c r="H188" s="10" t="s">
        <v>44</v>
      </c>
    </row>
    <row r="189" spans="1:8" s="8" customFormat="1" outlineLevel="2" x14ac:dyDescent="0.25">
      <c r="A189" s="14">
        <v>42185</v>
      </c>
      <c r="B189" s="7">
        <v>0</v>
      </c>
      <c r="C189" s="7">
        <v>0</v>
      </c>
      <c r="D189" s="7">
        <f t="shared" si="5"/>
        <v>0</v>
      </c>
      <c r="E189" s="7">
        <f>D189-Tableau3[Minute]</f>
        <v>-2.7777777777777776E-2</v>
      </c>
      <c r="F189" s="12">
        <f>IF(AND(E189&lt;Tableau4[DJS],D189&gt;0),Tableau4[DJS]-E189,0)</f>
        <v>0</v>
      </c>
      <c r="G189" s="12">
        <f>IF(E189&gt;Tableau4[DJS],'4'!E189-Tableau4[DJS],0)</f>
        <v>0</v>
      </c>
      <c r="H189" s="8">
        <f t="shared" si="6"/>
        <v>7</v>
      </c>
    </row>
    <row r="190" spans="1:8" s="8" customFormat="1" outlineLevel="2" x14ac:dyDescent="0.25">
      <c r="A190" s="14">
        <v>42186</v>
      </c>
      <c r="B190" s="7">
        <v>0</v>
      </c>
      <c r="C190" s="7">
        <v>0</v>
      </c>
      <c r="D190" s="7">
        <f t="shared" si="5"/>
        <v>0</v>
      </c>
      <c r="E190" s="7">
        <f>D190-Tableau3[Minute]</f>
        <v>-2.7777777777777776E-2</v>
      </c>
      <c r="F190" s="12">
        <f>IF(AND(E190&lt;Tableau4[DJS],D190&gt;0),Tableau4[DJS]-E190,0)</f>
        <v>0</v>
      </c>
      <c r="G190" s="12">
        <f>IF(E190&gt;Tableau4[DJS],'4'!E190-Tableau4[DJS],0)</f>
        <v>0</v>
      </c>
      <c r="H190" s="8">
        <f t="shared" si="6"/>
        <v>7</v>
      </c>
    </row>
    <row r="191" spans="1:8" s="8" customFormat="1" outlineLevel="2" x14ac:dyDescent="0.25">
      <c r="A191" s="14">
        <v>42187</v>
      </c>
      <c r="B191" s="7">
        <v>0</v>
      </c>
      <c r="C191" s="7">
        <v>0</v>
      </c>
      <c r="D191" s="7">
        <f t="shared" si="5"/>
        <v>0</v>
      </c>
      <c r="E191" s="7">
        <f>D191-Tableau3[Minute]</f>
        <v>-2.7777777777777776E-2</v>
      </c>
      <c r="F191" s="12">
        <f>IF(AND(E191&lt;Tableau4[DJS],D191&gt;0),Tableau4[DJS]-E191,0)</f>
        <v>0</v>
      </c>
      <c r="G191" s="12">
        <f>IF(E191&gt;Tableau4[DJS],'4'!E191-Tableau4[DJS],0)</f>
        <v>0</v>
      </c>
      <c r="H191" s="8">
        <f t="shared" si="6"/>
        <v>7</v>
      </c>
    </row>
    <row r="192" spans="1:8" s="8" customFormat="1" outlineLevel="2" x14ac:dyDescent="0.25">
      <c r="A192" s="14">
        <v>42188</v>
      </c>
      <c r="B192" s="7">
        <v>0</v>
      </c>
      <c r="C192" s="7">
        <v>0</v>
      </c>
      <c r="D192" s="7">
        <f t="shared" si="5"/>
        <v>0</v>
      </c>
      <c r="E192" s="7">
        <f>D192-Tableau3[Minute]</f>
        <v>-2.7777777777777776E-2</v>
      </c>
      <c r="F192" s="12">
        <f>IF(AND(E192&lt;Tableau4[DJS],D192&gt;0),Tableau4[DJS]-E192,0)</f>
        <v>0</v>
      </c>
      <c r="G192" s="12">
        <f>IF(E192&gt;Tableau4[DJS],'4'!E192-Tableau4[DJS],0)</f>
        <v>0</v>
      </c>
      <c r="H192" s="8">
        <f t="shared" si="6"/>
        <v>7</v>
      </c>
    </row>
    <row r="193" spans="1:8" s="8" customFormat="1" outlineLevel="2" x14ac:dyDescent="0.25">
      <c r="A193" s="14">
        <v>42189</v>
      </c>
      <c r="B193" s="7">
        <v>0</v>
      </c>
      <c r="C193" s="7">
        <v>0</v>
      </c>
      <c r="D193" s="7">
        <f t="shared" si="5"/>
        <v>0</v>
      </c>
      <c r="E193" s="7">
        <f>D193-Tableau3[Minute]</f>
        <v>-2.7777777777777776E-2</v>
      </c>
      <c r="F193" s="12">
        <f>IF(AND(E193&lt;Tableau4[DJS],D193&gt;0),Tableau4[DJS]-E193,0)</f>
        <v>0</v>
      </c>
      <c r="G193" s="12">
        <f>IF(E193&gt;Tableau4[DJS],'4'!E193-Tableau4[DJS],0)</f>
        <v>0</v>
      </c>
      <c r="H193" s="8">
        <f t="shared" si="6"/>
        <v>7</v>
      </c>
    </row>
    <row r="194" spans="1:8" s="8" customFormat="1" outlineLevel="2" x14ac:dyDescent="0.25">
      <c r="A194" s="14">
        <v>42190</v>
      </c>
      <c r="B194" s="7">
        <v>0</v>
      </c>
      <c r="C194" s="7">
        <v>0</v>
      </c>
      <c r="D194" s="7">
        <f t="shared" si="5"/>
        <v>0</v>
      </c>
      <c r="E194" s="7">
        <f>D194-Tableau3[Minute]</f>
        <v>-2.7777777777777776E-2</v>
      </c>
      <c r="F194" s="12">
        <f>IF(AND(E194&lt;Tableau4[DJS],D194&gt;0),Tableau4[DJS]-E194,0)</f>
        <v>0</v>
      </c>
      <c r="G194" s="12">
        <f>IF(E194&gt;Tableau4[DJS],'4'!E194-Tableau4[DJS],0)</f>
        <v>0</v>
      </c>
      <c r="H194" s="8">
        <f t="shared" si="6"/>
        <v>7</v>
      </c>
    </row>
    <row r="195" spans="1:8" s="8" customFormat="1" outlineLevel="2" x14ac:dyDescent="0.25">
      <c r="A195" s="14">
        <v>42191</v>
      </c>
      <c r="B195" s="7">
        <v>0</v>
      </c>
      <c r="C195" s="7">
        <v>0</v>
      </c>
      <c r="D195" s="7">
        <f t="shared" ref="D195:D258" si="7">C195-B195</f>
        <v>0</v>
      </c>
      <c r="E195" s="7">
        <f>D195-Tableau3[Minute]</f>
        <v>-2.7777777777777776E-2</v>
      </c>
      <c r="F195" s="12">
        <f>IF(AND(E195&lt;Tableau4[DJS],D195&gt;0),Tableau4[DJS]-E195,0)</f>
        <v>0</v>
      </c>
      <c r="G195" s="12">
        <f>IF(E195&gt;Tableau4[DJS],'4'!E195-Tableau4[DJS],0)</f>
        <v>0</v>
      </c>
      <c r="H195" s="8">
        <f t="shared" si="6"/>
        <v>7</v>
      </c>
    </row>
    <row r="196" spans="1:8" s="8" customFormat="1" outlineLevel="2" x14ac:dyDescent="0.25">
      <c r="A196" s="14">
        <v>42192</v>
      </c>
      <c r="B196" s="7">
        <v>0</v>
      </c>
      <c r="C196" s="7">
        <v>0</v>
      </c>
      <c r="D196" s="7">
        <f t="shared" si="7"/>
        <v>0</v>
      </c>
      <c r="E196" s="7">
        <f>D196-Tableau3[Minute]</f>
        <v>-2.7777777777777776E-2</v>
      </c>
      <c r="F196" s="12">
        <f>IF(AND(E196&lt;Tableau4[DJS],D196&gt;0),Tableau4[DJS]-E196,0)</f>
        <v>0</v>
      </c>
      <c r="G196" s="12">
        <f>IF(E196&gt;Tableau4[DJS],'4'!E196-Tableau4[DJS],0)</f>
        <v>0</v>
      </c>
      <c r="H196" s="8">
        <f t="shared" si="6"/>
        <v>7</v>
      </c>
    </row>
    <row r="197" spans="1:8" s="8" customFormat="1" outlineLevel="2" x14ac:dyDescent="0.25">
      <c r="A197" s="14">
        <v>42193</v>
      </c>
      <c r="B197" s="7">
        <v>0</v>
      </c>
      <c r="C197" s="7">
        <v>0</v>
      </c>
      <c r="D197" s="7">
        <f t="shared" si="7"/>
        <v>0</v>
      </c>
      <c r="E197" s="7">
        <f>D197-Tableau3[Minute]</f>
        <v>-2.7777777777777776E-2</v>
      </c>
      <c r="F197" s="12">
        <f>IF(AND(E197&lt;Tableau4[DJS],D197&gt;0),Tableau4[DJS]-E197,0)</f>
        <v>0</v>
      </c>
      <c r="G197" s="12">
        <f>IF(E197&gt;Tableau4[DJS],'4'!E197-Tableau4[DJS],0)</f>
        <v>0</v>
      </c>
      <c r="H197" s="8">
        <f t="shared" si="6"/>
        <v>7</v>
      </c>
    </row>
    <row r="198" spans="1:8" s="8" customFormat="1" outlineLevel="2" x14ac:dyDescent="0.25">
      <c r="A198" s="14">
        <v>42194</v>
      </c>
      <c r="B198" s="7">
        <v>0</v>
      </c>
      <c r="C198" s="7">
        <v>0</v>
      </c>
      <c r="D198" s="7">
        <f t="shared" si="7"/>
        <v>0</v>
      </c>
      <c r="E198" s="7">
        <f>D198-Tableau3[Minute]</f>
        <v>-2.7777777777777776E-2</v>
      </c>
      <c r="F198" s="12">
        <f>IF(AND(E198&lt;Tableau4[DJS],D198&gt;0),Tableau4[DJS]-E198,0)</f>
        <v>0</v>
      </c>
      <c r="G198" s="12">
        <f>IF(E198&gt;Tableau4[DJS],'4'!E198-Tableau4[DJS],0)</f>
        <v>0</v>
      </c>
      <c r="H198" s="8">
        <f t="shared" si="6"/>
        <v>7</v>
      </c>
    </row>
    <row r="199" spans="1:8" s="8" customFormat="1" outlineLevel="2" x14ac:dyDescent="0.25">
      <c r="A199" s="14">
        <v>42195</v>
      </c>
      <c r="B199" s="7">
        <v>0</v>
      </c>
      <c r="C199" s="7">
        <v>0</v>
      </c>
      <c r="D199" s="7">
        <f t="shared" si="7"/>
        <v>0</v>
      </c>
      <c r="E199" s="7">
        <f>D199-Tableau3[Minute]</f>
        <v>-2.7777777777777776E-2</v>
      </c>
      <c r="F199" s="12">
        <f>IF(AND(E199&lt;Tableau4[DJS],D199&gt;0),Tableau4[DJS]-E199,0)</f>
        <v>0</v>
      </c>
      <c r="G199" s="12">
        <f>IF(E199&gt;Tableau4[DJS],'4'!E199-Tableau4[DJS],0)</f>
        <v>0</v>
      </c>
      <c r="H199" s="8">
        <f t="shared" si="6"/>
        <v>7</v>
      </c>
    </row>
    <row r="200" spans="1:8" s="8" customFormat="1" outlineLevel="2" x14ac:dyDescent="0.25">
      <c r="A200" s="14">
        <v>42196</v>
      </c>
      <c r="B200" s="7">
        <v>0</v>
      </c>
      <c r="C200" s="7">
        <v>0</v>
      </c>
      <c r="D200" s="7">
        <f t="shared" si="7"/>
        <v>0</v>
      </c>
      <c r="E200" s="7">
        <f>D200-Tableau3[Minute]</f>
        <v>-2.7777777777777776E-2</v>
      </c>
      <c r="F200" s="12">
        <f>IF(AND(E200&lt;Tableau4[DJS],D200&gt;0),Tableau4[DJS]-E200,0)</f>
        <v>0</v>
      </c>
      <c r="G200" s="12">
        <f>IF(E200&gt;Tableau4[DJS],'4'!E200-Tableau4[DJS],0)</f>
        <v>0</v>
      </c>
      <c r="H200" s="8">
        <f t="shared" si="6"/>
        <v>7</v>
      </c>
    </row>
    <row r="201" spans="1:8" s="8" customFormat="1" outlineLevel="2" x14ac:dyDescent="0.25">
      <c r="A201" s="14">
        <v>42197</v>
      </c>
      <c r="B201" s="7">
        <v>0</v>
      </c>
      <c r="C201" s="7">
        <v>0</v>
      </c>
      <c r="D201" s="7">
        <f t="shared" si="7"/>
        <v>0</v>
      </c>
      <c r="E201" s="7">
        <f>D201-Tableau3[Minute]</f>
        <v>-2.7777777777777776E-2</v>
      </c>
      <c r="F201" s="12">
        <f>IF(AND(E201&lt;Tableau4[DJS],D201&gt;0),Tableau4[DJS]-E201,0)</f>
        <v>0</v>
      </c>
      <c r="G201" s="12">
        <f>IF(E201&gt;Tableau4[DJS],'4'!E201-Tableau4[DJS],0)</f>
        <v>0</v>
      </c>
      <c r="H201" s="8">
        <f t="shared" ref="H201:H266" si="8">MONTH(A201)</f>
        <v>7</v>
      </c>
    </row>
    <row r="202" spans="1:8" s="8" customFormat="1" outlineLevel="2" x14ac:dyDescent="0.25">
      <c r="A202" s="14">
        <v>42198</v>
      </c>
      <c r="B202" s="7">
        <v>0</v>
      </c>
      <c r="C202" s="7">
        <v>0</v>
      </c>
      <c r="D202" s="7">
        <f t="shared" si="7"/>
        <v>0</v>
      </c>
      <c r="E202" s="7">
        <f>D202-Tableau3[Minute]</f>
        <v>-2.7777777777777776E-2</v>
      </c>
      <c r="F202" s="12">
        <f>IF(AND(E202&lt;Tableau4[DJS],D202&gt;0),Tableau4[DJS]-E202,0)</f>
        <v>0</v>
      </c>
      <c r="G202" s="12">
        <f>IF(E202&gt;Tableau4[DJS],'4'!E202-Tableau4[DJS],0)</f>
        <v>0</v>
      </c>
      <c r="H202" s="8">
        <f t="shared" si="8"/>
        <v>7</v>
      </c>
    </row>
    <row r="203" spans="1:8" s="8" customFormat="1" outlineLevel="2" x14ac:dyDescent="0.25">
      <c r="A203" s="14">
        <v>42199</v>
      </c>
      <c r="B203" s="7">
        <v>0</v>
      </c>
      <c r="C203" s="7">
        <v>0</v>
      </c>
      <c r="D203" s="7">
        <f t="shared" si="7"/>
        <v>0</v>
      </c>
      <c r="E203" s="7">
        <f>D203-Tableau3[Minute]</f>
        <v>-2.7777777777777776E-2</v>
      </c>
      <c r="F203" s="12">
        <f>IF(AND(E203&lt;Tableau4[DJS],D203&gt;0),Tableau4[DJS]-E203,0)</f>
        <v>0</v>
      </c>
      <c r="G203" s="12">
        <f>IF(E203&gt;Tableau4[DJS],'4'!E203-Tableau4[DJS],0)</f>
        <v>0</v>
      </c>
      <c r="H203" s="8">
        <f t="shared" si="8"/>
        <v>7</v>
      </c>
    </row>
    <row r="204" spans="1:8" s="8" customFormat="1" outlineLevel="2" x14ac:dyDescent="0.25">
      <c r="A204" s="14">
        <v>42200</v>
      </c>
      <c r="B204" s="7">
        <v>0</v>
      </c>
      <c r="C204" s="7">
        <v>0</v>
      </c>
      <c r="D204" s="7">
        <f t="shared" si="7"/>
        <v>0</v>
      </c>
      <c r="E204" s="7">
        <f>D204-Tableau3[Minute]</f>
        <v>-2.7777777777777776E-2</v>
      </c>
      <c r="F204" s="12">
        <f>IF(AND(E204&lt;Tableau4[DJS],D204&gt;0),Tableau4[DJS]-E204,0)</f>
        <v>0</v>
      </c>
      <c r="G204" s="12">
        <f>IF(E204&gt;Tableau4[DJS],'4'!E204-Tableau4[DJS],0)</f>
        <v>0</v>
      </c>
      <c r="H204" s="8">
        <f t="shared" si="8"/>
        <v>7</v>
      </c>
    </row>
    <row r="205" spans="1:8" s="8" customFormat="1" outlineLevel="2" x14ac:dyDescent="0.25">
      <c r="A205" s="14">
        <v>42201</v>
      </c>
      <c r="B205" s="7">
        <v>0</v>
      </c>
      <c r="C205" s="7">
        <v>0</v>
      </c>
      <c r="D205" s="7">
        <f t="shared" si="7"/>
        <v>0</v>
      </c>
      <c r="E205" s="7">
        <f>D205-Tableau3[Minute]</f>
        <v>-2.7777777777777776E-2</v>
      </c>
      <c r="F205" s="12">
        <f>IF(AND(E205&lt;Tableau4[DJS],D205&gt;0),Tableau4[DJS]-E205,0)</f>
        <v>0</v>
      </c>
      <c r="G205" s="12">
        <f>IF(E205&gt;Tableau4[DJS],'4'!E205-Tableau4[DJS],0)</f>
        <v>0</v>
      </c>
      <c r="H205" s="8">
        <f t="shared" si="8"/>
        <v>7</v>
      </c>
    </row>
    <row r="206" spans="1:8" s="8" customFormat="1" outlineLevel="2" x14ac:dyDescent="0.25">
      <c r="A206" s="14">
        <v>42202</v>
      </c>
      <c r="B206" s="7">
        <v>0</v>
      </c>
      <c r="C206" s="7">
        <v>0</v>
      </c>
      <c r="D206" s="7">
        <f t="shared" si="7"/>
        <v>0</v>
      </c>
      <c r="E206" s="7">
        <f>D206-Tableau3[Minute]</f>
        <v>-2.7777777777777776E-2</v>
      </c>
      <c r="F206" s="12">
        <f>IF(AND(E206&lt;Tableau4[DJS],D206&gt;0),Tableau4[DJS]-E206,0)</f>
        <v>0</v>
      </c>
      <c r="G206" s="12">
        <f>IF(E206&gt;Tableau4[DJS],'4'!E206-Tableau4[DJS],0)</f>
        <v>0</v>
      </c>
      <c r="H206" s="8">
        <f t="shared" si="8"/>
        <v>7</v>
      </c>
    </row>
    <row r="207" spans="1:8" s="8" customFormat="1" outlineLevel="2" x14ac:dyDescent="0.25">
      <c r="A207" s="14">
        <v>42203</v>
      </c>
      <c r="B207" s="7">
        <v>0</v>
      </c>
      <c r="C207" s="7">
        <v>0</v>
      </c>
      <c r="D207" s="7">
        <f t="shared" si="7"/>
        <v>0</v>
      </c>
      <c r="E207" s="7">
        <f>D207-Tableau3[Minute]</f>
        <v>-2.7777777777777776E-2</v>
      </c>
      <c r="F207" s="12">
        <f>IF(AND(E207&lt;Tableau4[DJS],D207&gt;0),Tableau4[DJS]-E207,0)</f>
        <v>0</v>
      </c>
      <c r="G207" s="12">
        <f>IF(E207&gt;Tableau4[DJS],'4'!E207-Tableau4[DJS],0)</f>
        <v>0</v>
      </c>
      <c r="H207" s="8">
        <f t="shared" si="8"/>
        <v>7</v>
      </c>
    </row>
    <row r="208" spans="1:8" s="8" customFormat="1" outlineLevel="2" x14ac:dyDescent="0.25">
      <c r="A208" s="14">
        <v>42204</v>
      </c>
      <c r="B208" s="7">
        <v>0</v>
      </c>
      <c r="C208" s="7">
        <v>0</v>
      </c>
      <c r="D208" s="7">
        <f t="shared" si="7"/>
        <v>0</v>
      </c>
      <c r="E208" s="7">
        <f>D208-Tableau3[Minute]</f>
        <v>-2.7777777777777776E-2</v>
      </c>
      <c r="F208" s="12">
        <f>IF(AND(E208&lt;Tableau4[DJS],D208&gt;0),Tableau4[DJS]-E208,0)</f>
        <v>0</v>
      </c>
      <c r="G208" s="12">
        <f>IF(E208&gt;Tableau4[DJS],'4'!E208-Tableau4[DJS],0)</f>
        <v>0</v>
      </c>
      <c r="H208" s="8">
        <f t="shared" si="8"/>
        <v>7</v>
      </c>
    </row>
    <row r="209" spans="1:8" s="8" customFormat="1" outlineLevel="2" x14ac:dyDescent="0.25">
      <c r="A209" s="14">
        <v>42205</v>
      </c>
      <c r="B209" s="7">
        <v>0</v>
      </c>
      <c r="C209" s="7">
        <v>0</v>
      </c>
      <c r="D209" s="7">
        <f t="shared" si="7"/>
        <v>0</v>
      </c>
      <c r="E209" s="7">
        <f>D209-Tableau3[Minute]</f>
        <v>-2.7777777777777776E-2</v>
      </c>
      <c r="F209" s="12">
        <f>IF(AND(E209&lt;Tableau4[DJS],D209&gt;0),Tableau4[DJS]-E209,0)</f>
        <v>0</v>
      </c>
      <c r="G209" s="12">
        <f>IF(E209&gt;Tableau4[DJS],'4'!E209-Tableau4[DJS],0)</f>
        <v>0</v>
      </c>
      <c r="H209" s="8">
        <f t="shared" si="8"/>
        <v>7</v>
      </c>
    </row>
    <row r="210" spans="1:8" s="8" customFormat="1" outlineLevel="2" x14ac:dyDescent="0.25">
      <c r="A210" s="14">
        <v>42206</v>
      </c>
      <c r="B210" s="7">
        <v>0</v>
      </c>
      <c r="C210" s="7">
        <v>0</v>
      </c>
      <c r="D210" s="7">
        <f t="shared" si="7"/>
        <v>0</v>
      </c>
      <c r="E210" s="7">
        <f>D210-Tableau3[Minute]</f>
        <v>-2.7777777777777776E-2</v>
      </c>
      <c r="F210" s="12">
        <f>IF(AND(E210&lt;Tableau4[DJS],D210&gt;0),Tableau4[DJS]-E210,0)</f>
        <v>0</v>
      </c>
      <c r="G210" s="12">
        <f>IF(E210&gt;Tableau4[DJS],'4'!E210-Tableau4[DJS],0)</f>
        <v>0</v>
      </c>
      <c r="H210" s="8">
        <f t="shared" si="8"/>
        <v>7</v>
      </c>
    </row>
    <row r="211" spans="1:8" s="8" customFormat="1" outlineLevel="2" x14ac:dyDescent="0.25">
      <c r="A211" s="14">
        <v>42207</v>
      </c>
      <c r="B211" s="7">
        <v>0</v>
      </c>
      <c r="C211" s="7">
        <v>0</v>
      </c>
      <c r="D211" s="7">
        <f t="shared" si="7"/>
        <v>0</v>
      </c>
      <c r="E211" s="7">
        <f>D211-Tableau3[Minute]</f>
        <v>-2.7777777777777776E-2</v>
      </c>
      <c r="F211" s="12">
        <f>IF(AND(E211&lt;Tableau4[DJS],D211&gt;0),Tableau4[DJS]-E211,0)</f>
        <v>0</v>
      </c>
      <c r="G211" s="12">
        <f>IF(E211&gt;Tableau4[DJS],'4'!E211-Tableau4[DJS],0)</f>
        <v>0</v>
      </c>
      <c r="H211" s="8">
        <f t="shared" si="8"/>
        <v>7</v>
      </c>
    </row>
    <row r="212" spans="1:8" s="8" customFormat="1" outlineLevel="2" x14ac:dyDescent="0.25">
      <c r="A212" s="14">
        <v>42208</v>
      </c>
      <c r="B212" s="7">
        <v>0</v>
      </c>
      <c r="C212" s="7">
        <v>0</v>
      </c>
      <c r="D212" s="7">
        <f t="shared" si="7"/>
        <v>0</v>
      </c>
      <c r="E212" s="7">
        <f>D212-Tableau3[Minute]</f>
        <v>-2.7777777777777776E-2</v>
      </c>
      <c r="F212" s="12">
        <f>IF(AND(E212&lt;Tableau4[DJS],D212&gt;0),Tableau4[DJS]-E212,0)</f>
        <v>0</v>
      </c>
      <c r="G212" s="12">
        <f>IF(E212&gt;Tableau4[DJS],'4'!E212-Tableau4[DJS],0)</f>
        <v>0</v>
      </c>
      <c r="H212" s="8">
        <f t="shared" si="8"/>
        <v>7</v>
      </c>
    </row>
    <row r="213" spans="1:8" s="8" customFormat="1" outlineLevel="2" x14ac:dyDescent="0.25">
      <c r="A213" s="14">
        <v>42209</v>
      </c>
      <c r="B213" s="7">
        <v>0</v>
      </c>
      <c r="C213" s="7">
        <v>0</v>
      </c>
      <c r="D213" s="7">
        <f t="shared" si="7"/>
        <v>0</v>
      </c>
      <c r="E213" s="7">
        <f>D213-Tableau3[Minute]</f>
        <v>-2.7777777777777776E-2</v>
      </c>
      <c r="F213" s="12">
        <f>IF(AND(E213&lt;Tableau4[DJS],D213&gt;0),Tableau4[DJS]-E213,0)</f>
        <v>0</v>
      </c>
      <c r="G213" s="12">
        <f>IF(E213&gt;Tableau4[DJS],'4'!E213-Tableau4[DJS],0)</f>
        <v>0</v>
      </c>
      <c r="H213" s="8">
        <f t="shared" si="8"/>
        <v>7</v>
      </c>
    </row>
    <row r="214" spans="1:8" s="8" customFormat="1" outlineLevel="2" x14ac:dyDescent="0.25">
      <c r="A214" s="14">
        <v>42210</v>
      </c>
      <c r="B214" s="7">
        <v>0</v>
      </c>
      <c r="C214" s="7">
        <v>0</v>
      </c>
      <c r="D214" s="7">
        <f t="shared" si="7"/>
        <v>0</v>
      </c>
      <c r="E214" s="7">
        <f>D214-Tableau3[Minute]</f>
        <v>-2.7777777777777776E-2</v>
      </c>
      <c r="F214" s="12">
        <f>IF(AND(E214&lt;Tableau4[DJS],D214&gt;0),Tableau4[DJS]-E214,0)</f>
        <v>0</v>
      </c>
      <c r="G214" s="12">
        <f>IF(E214&gt;Tableau4[DJS],'4'!E214-Tableau4[DJS],0)</f>
        <v>0</v>
      </c>
      <c r="H214" s="8">
        <f t="shared" si="8"/>
        <v>7</v>
      </c>
    </row>
    <row r="215" spans="1:8" s="8" customFormat="1" outlineLevel="2" x14ac:dyDescent="0.25">
      <c r="A215" s="14">
        <v>42211</v>
      </c>
      <c r="B215" s="7">
        <v>0</v>
      </c>
      <c r="C215" s="7">
        <v>0</v>
      </c>
      <c r="D215" s="7">
        <f t="shared" si="7"/>
        <v>0</v>
      </c>
      <c r="E215" s="7">
        <f>D215-Tableau3[Minute]</f>
        <v>-2.7777777777777776E-2</v>
      </c>
      <c r="F215" s="12">
        <f>IF(AND(E215&lt;Tableau4[DJS],D215&gt;0),Tableau4[DJS]-E215,0)</f>
        <v>0</v>
      </c>
      <c r="G215" s="12">
        <f>IF(E215&gt;Tableau4[DJS],'4'!E215-Tableau4[DJS],0)</f>
        <v>0</v>
      </c>
      <c r="H215" s="8">
        <f t="shared" si="8"/>
        <v>7</v>
      </c>
    </row>
    <row r="216" spans="1:8" s="8" customFormat="1" outlineLevel="2" x14ac:dyDescent="0.25">
      <c r="A216" s="14">
        <v>42212</v>
      </c>
      <c r="B216" s="7">
        <v>0</v>
      </c>
      <c r="C216" s="7">
        <v>0</v>
      </c>
      <c r="D216" s="7">
        <f t="shared" si="7"/>
        <v>0</v>
      </c>
      <c r="E216" s="7">
        <f>D216-Tableau3[Minute]</f>
        <v>-2.7777777777777776E-2</v>
      </c>
      <c r="F216" s="12">
        <f>IF(AND(E216&lt;Tableau4[DJS],D216&gt;0),Tableau4[DJS]-E216,0)</f>
        <v>0</v>
      </c>
      <c r="G216" s="12">
        <f>IF(E216&gt;Tableau4[DJS],'4'!E216-Tableau4[DJS],0)</f>
        <v>0</v>
      </c>
      <c r="H216" s="8">
        <f t="shared" si="8"/>
        <v>7</v>
      </c>
    </row>
    <row r="217" spans="1:8" s="8" customFormat="1" outlineLevel="2" x14ac:dyDescent="0.25">
      <c r="A217" s="14">
        <v>42213</v>
      </c>
      <c r="B217" s="7">
        <v>0</v>
      </c>
      <c r="C217" s="7">
        <v>0</v>
      </c>
      <c r="D217" s="7">
        <f t="shared" si="7"/>
        <v>0</v>
      </c>
      <c r="E217" s="7">
        <f>D217-Tableau3[Minute]</f>
        <v>-2.7777777777777776E-2</v>
      </c>
      <c r="F217" s="12">
        <f>IF(AND(E217&lt;Tableau4[DJS],D217&gt;0),Tableau4[DJS]-E217,0)</f>
        <v>0</v>
      </c>
      <c r="G217" s="12">
        <f>IF(E217&gt;Tableau4[DJS],'4'!E217-Tableau4[DJS],0)</f>
        <v>0</v>
      </c>
      <c r="H217" s="8">
        <f t="shared" si="8"/>
        <v>7</v>
      </c>
    </row>
    <row r="218" spans="1:8" s="8" customFormat="1" outlineLevel="2" x14ac:dyDescent="0.25">
      <c r="A218" s="14">
        <v>42214</v>
      </c>
      <c r="B218" s="7">
        <v>0</v>
      </c>
      <c r="C218" s="7">
        <v>0</v>
      </c>
      <c r="D218" s="7">
        <f t="shared" si="7"/>
        <v>0</v>
      </c>
      <c r="E218" s="7">
        <f>D218-Tableau3[Minute]</f>
        <v>-2.7777777777777776E-2</v>
      </c>
      <c r="F218" s="12">
        <f>IF(AND(E218&lt;Tableau4[DJS],D218&gt;0),Tableau4[DJS]-E218,0)</f>
        <v>0</v>
      </c>
      <c r="G218" s="12">
        <f>IF(E218&gt;Tableau4[DJS],'4'!E218-Tableau4[DJS],0)</f>
        <v>0</v>
      </c>
      <c r="H218" s="8">
        <f t="shared" si="8"/>
        <v>7</v>
      </c>
    </row>
    <row r="219" spans="1:8" s="8" customFormat="1" outlineLevel="2" x14ac:dyDescent="0.25">
      <c r="A219" s="14">
        <v>42215</v>
      </c>
      <c r="B219" s="7">
        <v>0</v>
      </c>
      <c r="C219" s="7">
        <v>0</v>
      </c>
      <c r="D219" s="7">
        <f t="shared" si="7"/>
        <v>0</v>
      </c>
      <c r="E219" s="7">
        <f>D219-Tableau3[Minute]</f>
        <v>-2.7777777777777776E-2</v>
      </c>
      <c r="F219" s="12">
        <f>IF(AND(E219&lt;Tableau4[DJS],D219&gt;0),Tableau4[DJS]-E219,0)</f>
        <v>0</v>
      </c>
      <c r="G219" s="12">
        <f>IF(E219&gt;Tableau4[DJS],'4'!E219-Tableau4[DJS],0)</f>
        <v>0</v>
      </c>
      <c r="H219" s="8">
        <f t="shared" si="8"/>
        <v>7</v>
      </c>
    </row>
    <row r="220" spans="1:8" s="8" customFormat="1" outlineLevel="1" x14ac:dyDescent="0.25">
      <c r="A220" s="14"/>
      <c r="B220" s="7"/>
      <c r="C220" s="7"/>
      <c r="D220" s="11"/>
      <c r="E220" s="7"/>
      <c r="F220" s="12">
        <f>SUBTOTAL(9,F189:F219)</f>
        <v>0</v>
      </c>
      <c r="G220" s="12">
        <f>SUBTOTAL(9,G189:G219)</f>
        <v>0</v>
      </c>
      <c r="H220" s="10" t="s">
        <v>45</v>
      </c>
    </row>
    <row r="221" spans="1:8" s="8" customFormat="1" outlineLevel="2" x14ac:dyDescent="0.25">
      <c r="A221" s="14">
        <v>42216</v>
      </c>
      <c r="B221" s="7">
        <v>0</v>
      </c>
      <c r="C221" s="7">
        <v>0</v>
      </c>
      <c r="D221" s="7">
        <f t="shared" si="7"/>
        <v>0</v>
      </c>
      <c r="E221" s="7">
        <f>D221-Tableau3[Minute]</f>
        <v>-2.7777777777777776E-2</v>
      </c>
      <c r="F221" s="12">
        <f>IF(AND(E221&lt;Tableau4[DJS],D221&gt;0),Tableau4[DJS]-E221,0)</f>
        <v>0</v>
      </c>
      <c r="G221" s="12">
        <f>IF(E221&gt;Tableau4[DJS],'4'!E221-Tableau4[DJS],0)</f>
        <v>0</v>
      </c>
      <c r="H221" s="8">
        <f t="shared" si="8"/>
        <v>8</v>
      </c>
    </row>
    <row r="222" spans="1:8" s="8" customFormat="1" outlineLevel="2" x14ac:dyDescent="0.25">
      <c r="A222" s="14">
        <v>42217</v>
      </c>
      <c r="B222" s="7">
        <v>0</v>
      </c>
      <c r="C222" s="7">
        <v>0</v>
      </c>
      <c r="D222" s="7">
        <f t="shared" si="7"/>
        <v>0</v>
      </c>
      <c r="E222" s="7">
        <f>D222-Tableau3[Minute]</f>
        <v>-2.7777777777777776E-2</v>
      </c>
      <c r="F222" s="12">
        <f>IF(AND(E222&lt;Tableau4[DJS],D222&gt;0),Tableau4[DJS]-E222,0)</f>
        <v>0</v>
      </c>
      <c r="G222" s="12">
        <f>IF(E222&gt;Tableau4[DJS],'4'!E222-Tableau4[DJS],0)</f>
        <v>0</v>
      </c>
      <c r="H222" s="8">
        <f t="shared" si="8"/>
        <v>8</v>
      </c>
    </row>
    <row r="223" spans="1:8" s="8" customFormat="1" outlineLevel="2" x14ac:dyDescent="0.25">
      <c r="A223" s="14">
        <v>42218</v>
      </c>
      <c r="B223" s="7">
        <v>0</v>
      </c>
      <c r="C223" s="7">
        <v>0</v>
      </c>
      <c r="D223" s="7">
        <f t="shared" si="7"/>
        <v>0</v>
      </c>
      <c r="E223" s="7">
        <f>D223-Tableau3[Minute]</f>
        <v>-2.7777777777777776E-2</v>
      </c>
      <c r="F223" s="12">
        <f>IF(AND(E223&lt;Tableau4[DJS],D223&gt;0),Tableau4[DJS]-E223,0)</f>
        <v>0</v>
      </c>
      <c r="G223" s="12">
        <f>IF(E223&gt;Tableau4[DJS],'4'!E223-Tableau4[DJS],0)</f>
        <v>0</v>
      </c>
      <c r="H223" s="8">
        <f t="shared" si="8"/>
        <v>8</v>
      </c>
    </row>
    <row r="224" spans="1:8" s="8" customFormat="1" outlineLevel="2" x14ac:dyDescent="0.25">
      <c r="A224" s="14">
        <v>42219</v>
      </c>
      <c r="B224" s="7">
        <v>0</v>
      </c>
      <c r="C224" s="7">
        <v>0</v>
      </c>
      <c r="D224" s="7">
        <f t="shared" si="7"/>
        <v>0</v>
      </c>
      <c r="E224" s="7">
        <f>D224-Tableau3[Minute]</f>
        <v>-2.7777777777777776E-2</v>
      </c>
      <c r="F224" s="12">
        <f>IF(AND(E224&lt;Tableau4[DJS],D224&gt;0),Tableau4[DJS]-E224,0)</f>
        <v>0</v>
      </c>
      <c r="G224" s="12">
        <f>IF(E224&gt;Tableau4[DJS],'4'!E224-Tableau4[DJS],0)</f>
        <v>0</v>
      </c>
      <c r="H224" s="8">
        <f t="shared" si="8"/>
        <v>8</v>
      </c>
    </row>
    <row r="225" spans="1:8" s="8" customFormat="1" outlineLevel="2" x14ac:dyDescent="0.25">
      <c r="A225" s="14">
        <v>42220</v>
      </c>
      <c r="B225" s="7">
        <v>0</v>
      </c>
      <c r="C225" s="7">
        <v>0</v>
      </c>
      <c r="D225" s="7">
        <f t="shared" si="7"/>
        <v>0</v>
      </c>
      <c r="E225" s="7">
        <f>D225-Tableau3[Minute]</f>
        <v>-2.7777777777777776E-2</v>
      </c>
      <c r="F225" s="12">
        <f>IF(AND(E225&lt;Tableau4[DJS],D225&gt;0),Tableau4[DJS]-E225,0)</f>
        <v>0</v>
      </c>
      <c r="G225" s="12">
        <f>IF(E225&gt;Tableau4[DJS],'4'!E225-Tableau4[DJS],0)</f>
        <v>0</v>
      </c>
      <c r="H225" s="8">
        <f t="shared" si="8"/>
        <v>8</v>
      </c>
    </row>
    <row r="226" spans="1:8" s="8" customFormat="1" outlineLevel="2" x14ac:dyDescent="0.25">
      <c r="A226" s="14">
        <v>42221</v>
      </c>
      <c r="B226" s="7">
        <v>0</v>
      </c>
      <c r="C226" s="7">
        <v>0</v>
      </c>
      <c r="D226" s="7">
        <f t="shared" si="7"/>
        <v>0</v>
      </c>
      <c r="E226" s="7">
        <f>D226-Tableau3[Minute]</f>
        <v>-2.7777777777777776E-2</v>
      </c>
      <c r="F226" s="12">
        <f>IF(AND(E226&lt;Tableau4[DJS],D226&gt;0),Tableau4[DJS]-E226,0)</f>
        <v>0</v>
      </c>
      <c r="G226" s="12">
        <f>IF(E226&gt;Tableau4[DJS],'4'!E226-Tableau4[DJS],0)</f>
        <v>0</v>
      </c>
      <c r="H226" s="8">
        <f t="shared" si="8"/>
        <v>8</v>
      </c>
    </row>
    <row r="227" spans="1:8" s="8" customFormat="1" outlineLevel="2" x14ac:dyDescent="0.25">
      <c r="A227" s="14">
        <v>42222</v>
      </c>
      <c r="B227" s="7">
        <v>0</v>
      </c>
      <c r="C227" s="7">
        <v>0</v>
      </c>
      <c r="D227" s="7">
        <f t="shared" si="7"/>
        <v>0</v>
      </c>
      <c r="E227" s="7">
        <f>D227-Tableau3[Minute]</f>
        <v>-2.7777777777777776E-2</v>
      </c>
      <c r="F227" s="12">
        <f>IF(AND(E227&lt;Tableau4[DJS],D227&gt;0),Tableau4[DJS]-E227,0)</f>
        <v>0</v>
      </c>
      <c r="G227" s="12">
        <f>IF(E227&gt;Tableau4[DJS],'4'!E227-Tableau4[DJS],0)</f>
        <v>0</v>
      </c>
      <c r="H227" s="8">
        <f t="shared" si="8"/>
        <v>8</v>
      </c>
    </row>
    <row r="228" spans="1:8" s="8" customFormat="1" outlineLevel="2" x14ac:dyDescent="0.25">
      <c r="A228" s="14">
        <v>42223</v>
      </c>
      <c r="B228" s="7">
        <v>0</v>
      </c>
      <c r="C228" s="7">
        <v>0</v>
      </c>
      <c r="D228" s="7">
        <f t="shared" si="7"/>
        <v>0</v>
      </c>
      <c r="E228" s="7">
        <f>D228-Tableau3[Minute]</f>
        <v>-2.7777777777777776E-2</v>
      </c>
      <c r="F228" s="12">
        <f>IF(AND(E228&lt;Tableau4[DJS],D228&gt;0),Tableau4[DJS]-E228,0)</f>
        <v>0</v>
      </c>
      <c r="G228" s="12">
        <f>IF(E228&gt;Tableau4[DJS],'4'!E228-Tableau4[DJS],0)</f>
        <v>0</v>
      </c>
      <c r="H228" s="8">
        <f t="shared" si="8"/>
        <v>8</v>
      </c>
    </row>
    <row r="229" spans="1:8" s="8" customFormat="1" outlineLevel="2" x14ac:dyDescent="0.25">
      <c r="A229" s="14">
        <v>42224</v>
      </c>
      <c r="B229" s="7">
        <v>0</v>
      </c>
      <c r="C229" s="7">
        <v>0</v>
      </c>
      <c r="D229" s="7">
        <f t="shared" si="7"/>
        <v>0</v>
      </c>
      <c r="E229" s="7">
        <f>D229-Tableau3[Minute]</f>
        <v>-2.7777777777777776E-2</v>
      </c>
      <c r="F229" s="12">
        <f>IF(AND(E229&lt;Tableau4[DJS],D229&gt;0),Tableau4[DJS]-E229,0)</f>
        <v>0</v>
      </c>
      <c r="G229" s="12">
        <f>IF(E229&gt;Tableau4[DJS],'4'!E229-Tableau4[DJS],0)</f>
        <v>0</v>
      </c>
      <c r="H229" s="8">
        <f t="shared" si="8"/>
        <v>8</v>
      </c>
    </row>
    <row r="230" spans="1:8" s="8" customFormat="1" outlineLevel="2" x14ac:dyDescent="0.25">
      <c r="A230" s="14">
        <v>42225</v>
      </c>
      <c r="B230" s="7">
        <v>0</v>
      </c>
      <c r="C230" s="7">
        <v>0</v>
      </c>
      <c r="D230" s="7">
        <f t="shared" si="7"/>
        <v>0</v>
      </c>
      <c r="E230" s="7">
        <f>D230-Tableau3[Minute]</f>
        <v>-2.7777777777777776E-2</v>
      </c>
      <c r="F230" s="12">
        <f>IF(AND(E230&lt;Tableau4[DJS],D230&gt;0),Tableau4[DJS]-E230,0)</f>
        <v>0</v>
      </c>
      <c r="G230" s="12">
        <f>IF(E230&gt;Tableau4[DJS],'4'!E230-Tableau4[DJS],0)</f>
        <v>0</v>
      </c>
      <c r="H230" s="8">
        <f t="shared" si="8"/>
        <v>8</v>
      </c>
    </row>
    <row r="231" spans="1:8" s="8" customFormat="1" outlineLevel="2" x14ac:dyDescent="0.25">
      <c r="A231" s="14">
        <v>42226</v>
      </c>
      <c r="B231" s="7">
        <v>0</v>
      </c>
      <c r="C231" s="7">
        <v>0</v>
      </c>
      <c r="D231" s="7">
        <f t="shared" si="7"/>
        <v>0</v>
      </c>
      <c r="E231" s="7">
        <f>D231-Tableau3[Minute]</f>
        <v>-2.7777777777777776E-2</v>
      </c>
      <c r="F231" s="12">
        <f>IF(AND(E231&lt;Tableau4[DJS],D231&gt;0),Tableau4[DJS]-E231,0)</f>
        <v>0</v>
      </c>
      <c r="G231" s="12">
        <f>IF(E231&gt;Tableau4[DJS],'4'!E231-Tableau4[DJS],0)</f>
        <v>0</v>
      </c>
      <c r="H231" s="8">
        <f t="shared" si="8"/>
        <v>8</v>
      </c>
    </row>
    <row r="232" spans="1:8" s="8" customFormat="1" outlineLevel="2" x14ac:dyDescent="0.25">
      <c r="A232" s="14">
        <v>42227</v>
      </c>
      <c r="B232" s="7">
        <v>0</v>
      </c>
      <c r="C232" s="7">
        <v>0</v>
      </c>
      <c r="D232" s="7">
        <f t="shared" si="7"/>
        <v>0</v>
      </c>
      <c r="E232" s="7">
        <f>D232-Tableau3[Minute]</f>
        <v>-2.7777777777777776E-2</v>
      </c>
      <c r="F232" s="12">
        <f>IF(AND(E232&lt;Tableau4[DJS],D232&gt;0),Tableau4[DJS]-E232,0)</f>
        <v>0</v>
      </c>
      <c r="G232" s="12">
        <f>IF(E232&gt;Tableau4[DJS],'4'!E232-Tableau4[DJS],0)</f>
        <v>0</v>
      </c>
      <c r="H232" s="8">
        <f t="shared" si="8"/>
        <v>8</v>
      </c>
    </row>
    <row r="233" spans="1:8" s="8" customFormat="1" outlineLevel="2" x14ac:dyDescent="0.25">
      <c r="A233" s="14">
        <v>42228</v>
      </c>
      <c r="B233" s="7">
        <v>0</v>
      </c>
      <c r="C233" s="7">
        <v>0</v>
      </c>
      <c r="D233" s="7">
        <f t="shared" si="7"/>
        <v>0</v>
      </c>
      <c r="E233" s="7">
        <f>D233-Tableau3[Minute]</f>
        <v>-2.7777777777777776E-2</v>
      </c>
      <c r="F233" s="12">
        <f>IF(AND(E233&lt;Tableau4[DJS],D233&gt;0),Tableau4[DJS]-E233,0)</f>
        <v>0</v>
      </c>
      <c r="G233" s="12">
        <f>IF(E233&gt;Tableau4[DJS],'4'!E233-Tableau4[DJS],0)</f>
        <v>0</v>
      </c>
      <c r="H233" s="8">
        <f t="shared" si="8"/>
        <v>8</v>
      </c>
    </row>
    <row r="234" spans="1:8" s="8" customFormat="1" outlineLevel="2" x14ac:dyDescent="0.25">
      <c r="A234" s="14">
        <v>42229</v>
      </c>
      <c r="B234" s="7">
        <v>0</v>
      </c>
      <c r="C234" s="7">
        <v>0</v>
      </c>
      <c r="D234" s="7">
        <f t="shared" si="7"/>
        <v>0</v>
      </c>
      <c r="E234" s="7">
        <f>D234-Tableau3[Minute]</f>
        <v>-2.7777777777777776E-2</v>
      </c>
      <c r="F234" s="12">
        <f>IF(AND(E234&lt;Tableau4[DJS],D234&gt;0),Tableau4[DJS]-E234,0)</f>
        <v>0</v>
      </c>
      <c r="G234" s="12">
        <f>IF(E234&gt;Tableau4[DJS],'4'!E234-Tableau4[DJS],0)</f>
        <v>0</v>
      </c>
      <c r="H234" s="8">
        <f t="shared" si="8"/>
        <v>8</v>
      </c>
    </row>
    <row r="235" spans="1:8" s="8" customFormat="1" outlineLevel="2" x14ac:dyDescent="0.25">
      <c r="A235" s="14">
        <v>42230</v>
      </c>
      <c r="B235" s="7">
        <v>0</v>
      </c>
      <c r="C235" s="7">
        <v>0</v>
      </c>
      <c r="D235" s="7">
        <f t="shared" si="7"/>
        <v>0</v>
      </c>
      <c r="E235" s="7">
        <f>D235-Tableau3[Minute]</f>
        <v>-2.7777777777777776E-2</v>
      </c>
      <c r="F235" s="12">
        <f>IF(AND(E235&lt;Tableau4[DJS],D235&gt;0),Tableau4[DJS]-E235,0)</f>
        <v>0</v>
      </c>
      <c r="G235" s="12">
        <f>IF(E235&gt;Tableau4[DJS],'4'!E235-Tableau4[DJS],0)</f>
        <v>0</v>
      </c>
      <c r="H235" s="8">
        <f t="shared" si="8"/>
        <v>8</v>
      </c>
    </row>
    <row r="236" spans="1:8" s="8" customFormat="1" outlineLevel="2" x14ac:dyDescent="0.25">
      <c r="A236" s="14">
        <v>42231</v>
      </c>
      <c r="B236" s="7">
        <v>0</v>
      </c>
      <c r="C236" s="7">
        <v>0</v>
      </c>
      <c r="D236" s="7">
        <f t="shared" si="7"/>
        <v>0</v>
      </c>
      <c r="E236" s="7">
        <f>D236-Tableau3[Minute]</f>
        <v>-2.7777777777777776E-2</v>
      </c>
      <c r="F236" s="12">
        <f>IF(AND(E236&lt;Tableau4[DJS],D236&gt;0),Tableau4[DJS]-E236,0)</f>
        <v>0</v>
      </c>
      <c r="G236" s="12">
        <f>IF(E236&gt;Tableau4[DJS],'4'!E236-Tableau4[DJS],0)</f>
        <v>0</v>
      </c>
      <c r="H236" s="8">
        <f t="shared" si="8"/>
        <v>8</v>
      </c>
    </row>
    <row r="237" spans="1:8" s="8" customFormat="1" outlineLevel="2" x14ac:dyDescent="0.25">
      <c r="A237" s="14">
        <v>42232</v>
      </c>
      <c r="B237" s="7">
        <v>0</v>
      </c>
      <c r="C237" s="7">
        <v>0</v>
      </c>
      <c r="D237" s="7">
        <f t="shared" si="7"/>
        <v>0</v>
      </c>
      <c r="E237" s="7">
        <f>D237-Tableau3[Minute]</f>
        <v>-2.7777777777777776E-2</v>
      </c>
      <c r="F237" s="12">
        <f>IF(AND(E237&lt;Tableau4[DJS],D237&gt;0),Tableau4[DJS]-E237,0)</f>
        <v>0</v>
      </c>
      <c r="G237" s="12">
        <f>IF(E237&gt;Tableau4[DJS],'4'!E237-Tableau4[DJS],0)</f>
        <v>0</v>
      </c>
      <c r="H237" s="8">
        <f t="shared" si="8"/>
        <v>8</v>
      </c>
    </row>
    <row r="238" spans="1:8" s="8" customFormat="1" outlineLevel="2" x14ac:dyDescent="0.25">
      <c r="A238" s="14">
        <v>42233</v>
      </c>
      <c r="B238" s="7">
        <v>0</v>
      </c>
      <c r="C238" s="7">
        <v>0</v>
      </c>
      <c r="D238" s="7">
        <f t="shared" si="7"/>
        <v>0</v>
      </c>
      <c r="E238" s="7">
        <f>D238-Tableau3[Minute]</f>
        <v>-2.7777777777777776E-2</v>
      </c>
      <c r="F238" s="12">
        <f>IF(AND(E238&lt;Tableau4[DJS],D238&gt;0),Tableau4[DJS]-E238,0)</f>
        <v>0</v>
      </c>
      <c r="G238" s="12">
        <f>IF(E238&gt;Tableau4[DJS],'4'!E238-Tableau4[DJS],0)</f>
        <v>0</v>
      </c>
      <c r="H238" s="8">
        <f t="shared" si="8"/>
        <v>8</v>
      </c>
    </row>
    <row r="239" spans="1:8" s="8" customFormat="1" outlineLevel="2" x14ac:dyDescent="0.25">
      <c r="A239" s="14">
        <v>42234</v>
      </c>
      <c r="B239" s="7">
        <v>0</v>
      </c>
      <c r="C239" s="7">
        <v>0</v>
      </c>
      <c r="D239" s="7">
        <f t="shared" si="7"/>
        <v>0</v>
      </c>
      <c r="E239" s="7">
        <f>D239-Tableau3[Minute]</f>
        <v>-2.7777777777777776E-2</v>
      </c>
      <c r="F239" s="12">
        <f>IF(AND(E239&lt;Tableau4[DJS],D239&gt;0),Tableau4[DJS]-E239,0)</f>
        <v>0</v>
      </c>
      <c r="G239" s="12">
        <f>IF(E239&gt;Tableau4[DJS],'4'!E239-Tableau4[DJS],0)</f>
        <v>0</v>
      </c>
      <c r="H239" s="8">
        <f t="shared" si="8"/>
        <v>8</v>
      </c>
    </row>
    <row r="240" spans="1:8" s="8" customFormat="1" outlineLevel="2" x14ac:dyDescent="0.25">
      <c r="A240" s="14">
        <v>42235</v>
      </c>
      <c r="B240" s="7">
        <v>0</v>
      </c>
      <c r="C240" s="7">
        <v>0</v>
      </c>
      <c r="D240" s="7">
        <f t="shared" si="7"/>
        <v>0</v>
      </c>
      <c r="E240" s="7">
        <f>D240-Tableau3[Minute]</f>
        <v>-2.7777777777777776E-2</v>
      </c>
      <c r="F240" s="12">
        <f>IF(AND(E240&lt;Tableau4[DJS],D240&gt;0),Tableau4[DJS]-E240,0)</f>
        <v>0</v>
      </c>
      <c r="G240" s="12">
        <f>IF(E240&gt;Tableau4[DJS],'4'!E240-Tableau4[DJS],0)</f>
        <v>0</v>
      </c>
      <c r="H240" s="8">
        <f t="shared" si="8"/>
        <v>8</v>
      </c>
    </row>
    <row r="241" spans="1:8" s="8" customFormat="1" outlineLevel="2" x14ac:dyDescent="0.25">
      <c r="A241" s="14">
        <v>42236</v>
      </c>
      <c r="B241" s="7">
        <v>0</v>
      </c>
      <c r="C241" s="7">
        <v>0</v>
      </c>
      <c r="D241" s="7">
        <f t="shared" si="7"/>
        <v>0</v>
      </c>
      <c r="E241" s="7">
        <f>D241-Tableau3[Minute]</f>
        <v>-2.7777777777777776E-2</v>
      </c>
      <c r="F241" s="12">
        <f>IF(AND(E241&lt;Tableau4[DJS],D241&gt;0),Tableau4[DJS]-E241,0)</f>
        <v>0</v>
      </c>
      <c r="G241" s="12">
        <f>IF(E241&gt;Tableau4[DJS],'4'!E241-Tableau4[DJS],0)</f>
        <v>0</v>
      </c>
      <c r="H241" s="8">
        <f t="shared" si="8"/>
        <v>8</v>
      </c>
    </row>
    <row r="242" spans="1:8" s="8" customFormat="1" outlineLevel="2" x14ac:dyDescent="0.25">
      <c r="A242" s="14">
        <v>42237</v>
      </c>
      <c r="B242" s="7">
        <v>0</v>
      </c>
      <c r="C242" s="7">
        <v>0</v>
      </c>
      <c r="D242" s="7">
        <f t="shared" si="7"/>
        <v>0</v>
      </c>
      <c r="E242" s="7">
        <f>D242-Tableau3[Minute]</f>
        <v>-2.7777777777777776E-2</v>
      </c>
      <c r="F242" s="12">
        <f>IF(AND(E242&lt;Tableau4[DJS],D242&gt;0),Tableau4[DJS]-E242,0)</f>
        <v>0</v>
      </c>
      <c r="G242" s="12">
        <f>IF(E242&gt;Tableau4[DJS],'4'!E242-Tableau4[DJS],0)</f>
        <v>0</v>
      </c>
      <c r="H242" s="8">
        <f t="shared" si="8"/>
        <v>8</v>
      </c>
    </row>
    <row r="243" spans="1:8" s="8" customFormat="1" outlineLevel="2" x14ac:dyDescent="0.25">
      <c r="A243" s="14">
        <v>42238</v>
      </c>
      <c r="B243" s="7">
        <v>0</v>
      </c>
      <c r="C243" s="7">
        <v>0</v>
      </c>
      <c r="D243" s="7">
        <f t="shared" si="7"/>
        <v>0</v>
      </c>
      <c r="E243" s="7">
        <f>D243-Tableau3[Minute]</f>
        <v>-2.7777777777777776E-2</v>
      </c>
      <c r="F243" s="12">
        <f>IF(AND(E243&lt;Tableau4[DJS],D243&gt;0),Tableau4[DJS]-E243,0)</f>
        <v>0</v>
      </c>
      <c r="G243" s="12">
        <f>IF(E243&gt;Tableau4[DJS],'4'!E243-Tableau4[DJS],0)</f>
        <v>0</v>
      </c>
      <c r="H243" s="8">
        <f t="shared" si="8"/>
        <v>8</v>
      </c>
    </row>
    <row r="244" spans="1:8" s="8" customFormat="1" outlineLevel="2" x14ac:dyDescent="0.25">
      <c r="A244" s="14">
        <v>42239</v>
      </c>
      <c r="B244" s="7">
        <v>0</v>
      </c>
      <c r="C244" s="7">
        <v>0</v>
      </c>
      <c r="D244" s="7">
        <f t="shared" si="7"/>
        <v>0</v>
      </c>
      <c r="E244" s="7">
        <f>D244-Tableau3[Minute]</f>
        <v>-2.7777777777777776E-2</v>
      </c>
      <c r="F244" s="12">
        <f>IF(AND(E244&lt;Tableau4[DJS],D244&gt;0),Tableau4[DJS]-E244,0)</f>
        <v>0</v>
      </c>
      <c r="G244" s="12">
        <f>IF(E244&gt;Tableau4[DJS],'4'!E244-Tableau4[DJS],0)</f>
        <v>0</v>
      </c>
      <c r="H244" s="8">
        <f t="shared" si="8"/>
        <v>8</v>
      </c>
    </row>
    <row r="245" spans="1:8" s="8" customFormat="1" outlineLevel="2" x14ac:dyDescent="0.25">
      <c r="A245" s="14">
        <v>42240</v>
      </c>
      <c r="B245" s="7">
        <v>0</v>
      </c>
      <c r="C245" s="7">
        <v>0</v>
      </c>
      <c r="D245" s="7">
        <f t="shared" si="7"/>
        <v>0</v>
      </c>
      <c r="E245" s="7">
        <f>D245-Tableau3[Minute]</f>
        <v>-2.7777777777777776E-2</v>
      </c>
      <c r="F245" s="12">
        <f>IF(AND(E245&lt;Tableau4[DJS],D245&gt;0),Tableau4[DJS]-E245,0)</f>
        <v>0</v>
      </c>
      <c r="G245" s="12">
        <f>IF(E245&gt;Tableau4[DJS],'4'!E245-Tableau4[DJS],0)</f>
        <v>0</v>
      </c>
      <c r="H245" s="8">
        <f t="shared" si="8"/>
        <v>8</v>
      </c>
    </row>
    <row r="246" spans="1:8" s="8" customFormat="1" outlineLevel="2" x14ac:dyDescent="0.25">
      <c r="A246" s="14">
        <v>42241</v>
      </c>
      <c r="B246" s="7">
        <v>0</v>
      </c>
      <c r="C246" s="7">
        <v>0</v>
      </c>
      <c r="D246" s="7">
        <f t="shared" si="7"/>
        <v>0</v>
      </c>
      <c r="E246" s="7">
        <f>D246-Tableau3[Minute]</f>
        <v>-2.7777777777777776E-2</v>
      </c>
      <c r="F246" s="12">
        <f>IF(AND(E246&lt;Tableau4[DJS],D246&gt;0),Tableau4[DJS]-E246,0)</f>
        <v>0</v>
      </c>
      <c r="G246" s="12">
        <f>IF(E246&gt;Tableau4[DJS],'4'!E246-Tableau4[DJS],0)</f>
        <v>0</v>
      </c>
      <c r="H246" s="8">
        <f t="shared" si="8"/>
        <v>8</v>
      </c>
    </row>
    <row r="247" spans="1:8" s="8" customFormat="1" outlineLevel="2" x14ac:dyDescent="0.25">
      <c r="A247" s="14">
        <v>42242</v>
      </c>
      <c r="B247" s="7">
        <v>0</v>
      </c>
      <c r="C247" s="7">
        <v>0</v>
      </c>
      <c r="D247" s="7">
        <f t="shared" si="7"/>
        <v>0</v>
      </c>
      <c r="E247" s="7">
        <f>D247-Tableau3[Minute]</f>
        <v>-2.7777777777777776E-2</v>
      </c>
      <c r="F247" s="12">
        <f>IF(AND(E247&lt;Tableau4[DJS],D247&gt;0),Tableau4[DJS]-E247,0)</f>
        <v>0</v>
      </c>
      <c r="G247" s="12">
        <f>IF(E247&gt;Tableau4[DJS],'4'!E247-Tableau4[DJS],0)</f>
        <v>0</v>
      </c>
      <c r="H247" s="8">
        <f t="shared" si="8"/>
        <v>8</v>
      </c>
    </row>
    <row r="248" spans="1:8" s="8" customFormat="1" outlineLevel="2" x14ac:dyDescent="0.25">
      <c r="A248" s="14">
        <v>42243</v>
      </c>
      <c r="B248" s="7">
        <v>0</v>
      </c>
      <c r="C248" s="7">
        <v>0</v>
      </c>
      <c r="D248" s="7">
        <f t="shared" si="7"/>
        <v>0</v>
      </c>
      <c r="E248" s="7">
        <f>D248-Tableau3[Minute]</f>
        <v>-2.7777777777777776E-2</v>
      </c>
      <c r="F248" s="12">
        <f>IF(AND(E248&lt;Tableau4[DJS],D248&gt;0),Tableau4[DJS]-E248,0)</f>
        <v>0</v>
      </c>
      <c r="G248" s="12">
        <f>IF(E248&gt;Tableau4[DJS],'4'!E248-Tableau4[DJS],0)</f>
        <v>0</v>
      </c>
      <c r="H248" s="8">
        <f t="shared" si="8"/>
        <v>8</v>
      </c>
    </row>
    <row r="249" spans="1:8" s="8" customFormat="1" outlineLevel="2" x14ac:dyDescent="0.25">
      <c r="A249" s="14">
        <v>42244</v>
      </c>
      <c r="B249" s="7">
        <v>0</v>
      </c>
      <c r="C249" s="7">
        <v>0</v>
      </c>
      <c r="D249" s="7">
        <f t="shared" si="7"/>
        <v>0</v>
      </c>
      <c r="E249" s="7">
        <f>D249-Tableau3[Minute]</f>
        <v>-2.7777777777777776E-2</v>
      </c>
      <c r="F249" s="12">
        <f>IF(AND(E249&lt;Tableau4[DJS],D249&gt;0),Tableau4[DJS]-E249,0)</f>
        <v>0</v>
      </c>
      <c r="G249" s="12">
        <f>IF(E249&gt;Tableau4[DJS],'4'!E249-Tableau4[DJS],0)</f>
        <v>0</v>
      </c>
      <c r="H249" s="8">
        <f t="shared" si="8"/>
        <v>8</v>
      </c>
    </row>
    <row r="250" spans="1:8" s="8" customFormat="1" outlineLevel="2" x14ac:dyDescent="0.25">
      <c r="A250" s="14">
        <v>42245</v>
      </c>
      <c r="B250" s="7">
        <v>0</v>
      </c>
      <c r="C250" s="7">
        <v>0</v>
      </c>
      <c r="D250" s="7">
        <f t="shared" si="7"/>
        <v>0</v>
      </c>
      <c r="E250" s="7">
        <f>D250-Tableau3[Minute]</f>
        <v>-2.7777777777777776E-2</v>
      </c>
      <c r="F250" s="12">
        <f>IF(AND(E250&lt;Tableau4[DJS],D250&gt;0),Tableau4[DJS]-E250,0)</f>
        <v>0</v>
      </c>
      <c r="G250" s="12">
        <f>IF(E250&gt;Tableau4[DJS],'4'!E250-Tableau4[DJS],0)</f>
        <v>0</v>
      </c>
      <c r="H250" s="8">
        <f t="shared" si="8"/>
        <v>8</v>
      </c>
    </row>
    <row r="251" spans="1:8" s="8" customFormat="1" outlineLevel="2" x14ac:dyDescent="0.25">
      <c r="A251" s="14">
        <v>42246</v>
      </c>
      <c r="B251" s="7">
        <v>0</v>
      </c>
      <c r="C251" s="7">
        <v>0</v>
      </c>
      <c r="D251" s="7">
        <f t="shared" si="7"/>
        <v>0</v>
      </c>
      <c r="E251" s="7">
        <f>D251-Tableau3[Minute]</f>
        <v>-2.7777777777777776E-2</v>
      </c>
      <c r="F251" s="12">
        <f>IF(AND(E251&lt;Tableau4[DJS],D251&gt;0),Tableau4[DJS]-E251,0)</f>
        <v>0</v>
      </c>
      <c r="G251" s="12">
        <f>IF(E251&gt;Tableau4[DJS],'4'!E251-Tableau4[DJS],0)</f>
        <v>0</v>
      </c>
      <c r="H251" s="8">
        <f t="shared" si="8"/>
        <v>8</v>
      </c>
    </row>
    <row r="252" spans="1:8" s="8" customFormat="1" outlineLevel="1" x14ac:dyDescent="0.25">
      <c r="A252" s="14"/>
      <c r="B252" s="7"/>
      <c r="C252" s="7"/>
      <c r="D252" s="11"/>
      <c r="E252" s="7"/>
      <c r="F252" s="12">
        <f>SUBTOTAL(9,F221:F251)</f>
        <v>0</v>
      </c>
      <c r="G252" s="12">
        <f>SUBTOTAL(9,G221:G251)</f>
        <v>0</v>
      </c>
      <c r="H252" s="10" t="s">
        <v>46</v>
      </c>
    </row>
    <row r="253" spans="1:8" s="8" customFormat="1" outlineLevel="2" x14ac:dyDescent="0.25">
      <c r="A253" s="14">
        <v>42247</v>
      </c>
      <c r="B253" s="7">
        <v>0</v>
      </c>
      <c r="C253" s="7">
        <v>0</v>
      </c>
      <c r="D253" s="7">
        <f t="shared" si="7"/>
        <v>0</v>
      </c>
      <c r="E253" s="7">
        <f>D253-Tableau3[Minute]</f>
        <v>-2.7777777777777776E-2</v>
      </c>
      <c r="F253" s="12">
        <f>IF(AND(E253&lt;Tableau4[DJS],D253&gt;0),Tableau4[DJS]-E253,0)</f>
        <v>0</v>
      </c>
      <c r="G253" s="12">
        <f>IF(E253&gt;Tableau4[DJS],'4'!E253-Tableau4[DJS],0)</f>
        <v>0</v>
      </c>
      <c r="H253" s="8">
        <f t="shared" si="8"/>
        <v>9</v>
      </c>
    </row>
    <row r="254" spans="1:8" s="8" customFormat="1" outlineLevel="2" x14ac:dyDescent="0.25">
      <c r="A254" s="14">
        <v>42248</v>
      </c>
      <c r="B254" s="7">
        <v>0</v>
      </c>
      <c r="C254" s="7">
        <v>0</v>
      </c>
      <c r="D254" s="7">
        <f t="shared" si="7"/>
        <v>0</v>
      </c>
      <c r="E254" s="7">
        <f>D254-Tableau3[Minute]</f>
        <v>-2.7777777777777776E-2</v>
      </c>
      <c r="F254" s="12">
        <f>IF(AND(E254&lt;Tableau4[DJS],D254&gt;0),Tableau4[DJS]-E254,0)</f>
        <v>0</v>
      </c>
      <c r="G254" s="12">
        <f>IF(E254&gt;Tableau4[DJS],'4'!E254-Tableau4[DJS],0)</f>
        <v>0</v>
      </c>
      <c r="H254" s="8">
        <f t="shared" si="8"/>
        <v>9</v>
      </c>
    </row>
    <row r="255" spans="1:8" s="8" customFormat="1" outlineLevel="2" x14ac:dyDescent="0.25">
      <c r="A255" s="14">
        <v>42249</v>
      </c>
      <c r="B255" s="7">
        <v>0</v>
      </c>
      <c r="C255" s="7">
        <v>0</v>
      </c>
      <c r="D255" s="7">
        <f t="shared" si="7"/>
        <v>0</v>
      </c>
      <c r="E255" s="7">
        <f>D255-Tableau3[Minute]</f>
        <v>-2.7777777777777776E-2</v>
      </c>
      <c r="F255" s="12">
        <f>IF(AND(E255&lt;Tableau4[DJS],D255&gt;0),Tableau4[DJS]-E255,0)</f>
        <v>0</v>
      </c>
      <c r="G255" s="12">
        <f>IF(E255&gt;Tableau4[DJS],'4'!E255-Tableau4[DJS],0)</f>
        <v>0</v>
      </c>
      <c r="H255" s="8">
        <f t="shared" si="8"/>
        <v>9</v>
      </c>
    </row>
    <row r="256" spans="1:8" s="8" customFormat="1" outlineLevel="2" x14ac:dyDescent="0.25">
      <c r="A256" s="14">
        <v>42250</v>
      </c>
      <c r="B256" s="7">
        <v>0</v>
      </c>
      <c r="C256" s="7">
        <v>0</v>
      </c>
      <c r="D256" s="7">
        <f t="shared" si="7"/>
        <v>0</v>
      </c>
      <c r="E256" s="7">
        <f>D256-Tableau3[Minute]</f>
        <v>-2.7777777777777776E-2</v>
      </c>
      <c r="F256" s="12">
        <f>IF(AND(E256&lt;Tableau4[DJS],D256&gt;0),Tableau4[DJS]-E256,0)</f>
        <v>0</v>
      </c>
      <c r="G256" s="12">
        <f>IF(E256&gt;Tableau4[DJS],'4'!E256-Tableau4[DJS],0)</f>
        <v>0</v>
      </c>
      <c r="H256" s="8">
        <f t="shared" si="8"/>
        <v>9</v>
      </c>
    </row>
    <row r="257" spans="1:8" s="8" customFormat="1" outlineLevel="2" x14ac:dyDescent="0.25">
      <c r="A257" s="14">
        <v>42251</v>
      </c>
      <c r="B257" s="7">
        <v>0</v>
      </c>
      <c r="C257" s="7">
        <v>0</v>
      </c>
      <c r="D257" s="7">
        <f t="shared" si="7"/>
        <v>0</v>
      </c>
      <c r="E257" s="7">
        <f>D257-Tableau3[Minute]</f>
        <v>-2.7777777777777776E-2</v>
      </c>
      <c r="F257" s="12">
        <f>IF(AND(E257&lt;Tableau4[DJS],D257&gt;0),Tableau4[DJS]-E257,0)</f>
        <v>0</v>
      </c>
      <c r="G257" s="12">
        <f>IF(E257&gt;Tableau4[DJS],'4'!E257-Tableau4[DJS],0)</f>
        <v>0</v>
      </c>
      <c r="H257" s="8">
        <f t="shared" si="8"/>
        <v>9</v>
      </c>
    </row>
    <row r="258" spans="1:8" s="8" customFormat="1" outlineLevel="2" x14ac:dyDescent="0.25">
      <c r="A258" s="14">
        <v>42252</v>
      </c>
      <c r="B258" s="7">
        <v>0</v>
      </c>
      <c r="C258" s="7">
        <v>0</v>
      </c>
      <c r="D258" s="7">
        <f t="shared" si="7"/>
        <v>0</v>
      </c>
      <c r="E258" s="7">
        <f>D258-Tableau3[Minute]</f>
        <v>-2.7777777777777776E-2</v>
      </c>
      <c r="F258" s="12">
        <f>IF(AND(E258&lt;Tableau4[DJS],D258&gt;0),Tableau4[DJS]-E258,0)</f>
        <v>0</v>
      </c>
      <c r="G258" s="12">
        <f>IF(E258&gt;Tableau4[DJS],'4'!E258-Tableau4[DJS],0)</f>
        <v>0</v>
      </c>
      <c r="H258" s="8">
        <f t="shared" si="8"/>
        <v>9</v>
      </c>
    </row>
    <row r="259" spans="1:8" s="8" customFormat="1" outlineLevel="2" x14ac:dyDescent="0.25">
      <c r="A259" s="14">
        <v>42253</v>
      </c>
      <c r="B259" s="7">
        <v>0</v>
      </c>
      <c r="C259" s="7">
        <v>0</v>
      </c>
      <c r="D259" s="7">
        <f t="shared" ref="D259:D322" si="9">C259-B259</f>
        <v>0</v>
      </c>
      <c r="E259" s="7">
        <f>D259-Tableau3[Minute]</f>
        <v>-2.7777777777777776E-2</v>
      </c>
      <c r="F259" s="12">
        <f>IF(AND(E259&lt;Tableau4[DJS],D259&gt;0),Tableau4[DJS]-E259,0)</f>
        <v>0</v>
      </c>
      <c r="G259" s="12">
        <f>IF(E259&gt;Tableau4[DJS],'4'!E259-Tableau4[DJS],0)</f>
        <v>0</v>
      </c>
      <c r="H259" s="8">
        <f t="shared" si="8"/>
        <v>9</v>
      </c>
    </row>
    <row r="260" spans="1:8" s="8" customFormat="1" outlineLevel="2" x14ac:dyDescent="0.25">
      <c r="A260" s="14">
        <v>42254</v>
      </c>
      <c r="B260" s="7">
        <v>0</v>
      </c>
      <c r="C260" s="7">
        <v>0</v>
      </c>
      <c r="D260" s="7">
        <f t="shared" si="9"/>
        <v>0</v>
      </c>
      <c r="E260" s="7">
        <f>D260-Tableau3[Minute]</f>
        <v>-2.7777777777777776E-2</v>
      </c>
      <c r="F260" s="12">
        <f>IF(AND(E260&lt;Tableau4[DJS],D260&gt;0),Tableau4[DJS]-E260,0)</f>
        <v>0</v>
      </c>
      <c r="G260" s="12">
        <f>IF(E260&gt;Tableau4[DJS],'4'!E260-Tableau4[DJS],0)</f>
        <v>0</v>
      </c>
      <c r="H260" s="8">
        <f t="shared" si="8"/>
        <v>9</v>
      </c>
    </row>
    <row r="261" spans="1:8" s="8" customFormat="1" outlineLevel="2" x14ac:dyDescent="0.25">
      <c r="A261" s="14">
        <v>42255</v>
      </c>
      <c r="B261" s="7">
        <v>0</v>
      </c>
      <c r="C261" s="7">
        <v>0</v>
      </c>
      <c r="D261" s="7">
        <f t="shared" si="9"/>
        <v>0</v>
      </c>
      <c r="E261" s="7">
        <f>D261-Tableau3[Minute]</f>
        <v>-2.7777777777777776E-2</v>
      </c>
      <c r="F261" s="12">
        <f>IF(AND(E261&lt;Tableau4[DJS],D261&gt;0),Tableau4[DJS]-E261,0)</f>
        <v>0</v>
      </c>
      <c r="G261" s="12">
        <f>IF(E261&gt;Tableau4[DJS],'4'!E261-Tableau4[DJS],0)</f>
        <v>0</v>
      </c>
      <c r="H261" s="8">
        <f t="shared" si="8"/>
        <v>9</v>
      </c>
    </row>
    <row r="262" spans="1:8" s="8" customFormat="1" outlineLevel="2" x14ac:dyDescent="0.25">
      <c r="A262" s="14">
        <v>42256</v>
      </c>
      <c r="B262" s="7">
        <v>0</v>
      </c>
      <c r="C262" s="7">
        <v>0</v>
      </c>
      <c r="D262" s="7">
        <f t="shared" si="9"/>
        <v>0</v>
      </c>
      <c r="E262" s="7">
        <f>D262-Tableau3[Minute]</f>
        <v>-2.7777777777777776E-2</v>
      </c>
      <c r="F262" s="12">
        <f>IF(AND(E262&lt;Tableau4[DJS],D262&gt;0),Tableau4[DJS]-E262,0)</f>
        <v>0</v>
      </c>
      <c r="G262" s="12">
        <f>IF(E262&gt;Tableau4[DJS],'4'!E262-Tableau4[DJS],0)</f>
        <v>0</v>
      </c>
      <c r="H262" s="8">
        <f t="shared" si="8"/>
        <v>9</v>
      </c>
    </row>
    <row r="263" spans="1:8" s="8" customFormat="1" outlineLevel="2" x14ac:dyDescent="0.25">
      <c r="A263" s="14">
        <v>42257</v>
      </c>
      <c r="B263" s="7">
        <v>0</v>
      </c>
      <c r="C263" s="7">
        <v>0</v>
      </c>
      <c r="D263" s="7">
        <f t="shared" si="9"/>
        <v>0</v>
      </c>
      <c r="E263" s="7">
        <f>D263-Tableau3[Minute]</f>
        <v>-2.7777777777777776E-2</v>
      </c>
      <c r="F263" s="12">
        <f>IF(AND(E263&lt;Tableau4[DJS],D263&gt;0),Tableau4[DJS]-E263,0)</f>
        <v>0</v>
      </c>
      <c r="G263" s="12">
        <f>IF(E263&gt;Tableau4[DJS],'4'!E263-Tableau4[DJS],0)</f>
        <v>0</v>
      </c>
      <c r="H263" s="8">
        <f t="shared" si="8"/>
        <v>9</v>
      </c>
    </row>
    <row r="264" spans="1:8" s="8" customFormat="1" outlineLevel="2" x14ac:dyDescent="0.25">
      <c r="A264" s="14">
        <v>42258</v>
      </c>
      <c r="B264" s="7">
        <v>0</v>
      </c>
      <c r="C264" s="7">
        <v>0</v>
      </c>
      <c r="D264" s="7">
        <f t="shared" si="9"/>
        <v>0</v>
      </c>
      <c r="E264" s="7">
        <f>D264-Tableau3[Minute]</f>
        <v>-2.7777777777777776E-2</v>
      </c>
      <c r="F264" s="12">
        <f>IF(AND(E264&lt;Tableau4[DJS],D264&gt;0),Tableau4[DJS]-E264,0)</f>
        <v>0</v>
      </c>
      <c r="G264" s="12">
        <f>IF(E264&gt;Tableau4[DJS],'4'!E264-Tableau4[DJS],0)</f>
        <v>0</v>
      </c>
      <c r="H264" s="8">
        <f t="shared" si="8"/>
        <v>9</v>
      </c>
    </row>
    <row r="265" spans="1:8" s="8" customFormat="1" outlineLevel="2" x14ac:dyDescent="0.25">
      <c r="A265" s="14">
        <v>42259</v>
      </c>
      <c r="B265" s="7">
        <v>0</v>
      </c>
      <c r="C265" s="7">
        <v>0</v>
      </c>
      <c r="D265" s="7">
        <f t="shared" si="9"/>
        <v>0</v>
      </c>
      <c r="E265" s="7">
        <f>D265-Tableau3[Minute]</f>
        <v>-2.7777777777777776E-2</v>
      </c>
      <c r="F265" s="12">
        <f>IF(AND(E265&lt;Tableau4[DJS],D265&gt;0),Tableau4[DJS]-E265,0)</f>
        <v>0</v>
      </c>
      <c r="G265" s="12">
        <f>IF(E265&gt;Tableau4[DJS],'4'!E265-Tableau4[DJS],0)</f>
        <v>0</v>
      </c>
      <c r="H265" s="8">
        <f t="shared" si="8"/>
        <v>9</v>
      </c>
    </row>
    <row r="266" spans="1:8" s="8" customFormat="1" outlineLevel="2" x14ac:dyDescent="0.25">
      <c r="A266" s="14">
        <v>42260</v>
      </c>
      <c r="B266" s="7">
        <v>0</v>
      </c>
      <c r="C266" s="7">
        <v>0</v>
      </c>
      <c r="D266" s="7">
        <f t="shared" si="9"/>
        <v>0</v>
      </c>
      <c r="E266" s="7">
        <f>D266-Tableau3[Minute]</f>
        <v>-2.7777777777777776E-2</v>
      </c>
      <c r="F266" s="12">
        <f>IF(AND(E266&lt;Tableau4[DJS],D266&gt;0),Tableau4[DJS]-E266,0)</f>
        <v>0</v>
      </c>
      <c r="G266" s="12">
        <f>IF(E266&gt;Tableau4[DJS],'4'!E266-Tableau4[DJS],0)</f>
        <v>0</v>
      </c>
      <c r="H266" s="8">
        <f t="shared" si="8"/>
        <v>9</v>
      </c>
    </row>
    <row r="267" spans="1:8" s="8" customFormat="1" outlineLevel="2" x14ac:dyDescent="0.25">
      <c r="A267" s="14">
        <v>42261</v>
      </c>
      <c r="B267" s="7">
        <v>0</v>
      </c>
      <c r="C267" s="7">
        <v>0</v>
      </c>
      <c r="D267" s="7">
        <f t="shared" si="9"/>
        <v>0</v>
      </c>
      <c r="E267" s="7">
        <f>D267-Tableau3[Minute]</f>
        <v>-2.7777777777777776E-2</v>
      </c>
      <c r="F267" s="12">
        <f>IF(AND(E267&lt;Tableau4[DJS],D267&gt;0),Tableau4[DJS]-E267,0)</f>
        <v>0</v>
      </c>
      <c r="G267" s="12">
        <f>IF(E267&gt;Tableau4[DJS],'4'!E267-Tableau4[DJS],0)</f>
        <v>0</v>
      </c>
      <c r="H267" s="8">
        <f t="shared" ref="H267:H332" si="10">MONTH(A267)</f>
        <v>9</v>
      </c>
    </row>
    <row r="268" spans="1:8" s="8" customFormat="1" outlineLevel="2" x14ac:dyDescent="0.25">
      <c r="A268" s="14">
        <v>42262</v>
      </c>
      <c r="B268" s="7">
        <v>0</v>
      </c>
      <c r="C268" s="7">
        <v>0</v>
      </c>
      <c r="D268" s="7">
        <f t="shared" si="9"/>
        <v>0</v>
      </c>
      <c r="E268" s="7">
        <f>D268-Tableau3[Minute]</f>
        <v>-2.7777777777777776E-2</v>
      </c>
      <c r="F268" s="12">
        <f>IF(AND(E268&lt;Tableau4[DJS],D268&gt;0),Tableau4[DJS]-E268,0)</f>
        <v>0</v>
      </c>
      <c r="G268" s="12">
        <f>IF(E268&gt;Tableau4[DJS],'4'!E268-Tableau4[DJS],0)</f>
        <v>0</v>
      </c>
      <c r="H268" s="8">
        <f t="shared" si="10"/>
        <v>9</v>
      </c>
    </row>
    <row r="269" spans="1:8" s="8" customFormat="1" outlineLevel="2" x14ac:dyDescent="0.25">
      <c r="A269" s="14">
        <v>42263</v>
      </c>
      <c r="B269" s="7">
        <v>0</v>
      </c>
      <c r="C269" s="7">
        <v>0</v>
      </c>
      <c r="D269" s="7">
        <f t="shared" si="9"/>
        <v>0</v>
      </c>
      <c r="E269" s="7">
        <f>D269-Tableau3[Minute]</f>
        <v>-2.7777777777777776E-2</v>
      </c>
      <c r="F269" s="12">
        <f>IF(AND(E269&lt;Tableau4[DJS],D269&gt;0),Tableau4[DJS]-E269,0)</f>
        <v>0</v>
      </c>
      <c r="G269" s="12">
        <f>IF(E269&gt;Tableau4[DJS],'4'!E269-Tableau4[DJS],0)</f>
        <v>0</v>
      </c>
      <c r="H269" s="8">
        <f t="shared" si="10"/>
        <v>9</v>
      </c>
    </row>
    <row r="270" spans="1:8" s="8" customFormat="1" outlineLevel="2" x14ac:dyDescent="0.25">
      <c r="A270" s="14">
        <v>42264</v>
      </c>
      <c r="B270" s="7">
        <v>0</v>
      </c>
      <c r="C270" s="7">
        <v>0</v>
      </c>
      <c r="D270" s="7">
        <f t="shared" si="9"/>
        <v>0</v>
      </c>
      <c r="E270" s="7">
        <f>D270-Tableau3[Minute]</f>
        <v>-2.7777777777777776E-2</v>
      </c>
      <c r="F270" s="12">
        <f>IF(AND(E270&lt;Tableau4[DJS],D270&gt;0),Tableau4[DJS]-E270,0)</f>
        <v>0</v>
      </c>
      <c r="G270" s="12">
        <f>IF(E270&gt;Tableau4[DJS],'4'!E270-Tableau4[DJS],0)</f>
        <v>0</v>
      </c>
      <c r="H270" s="8">
        <f t="shared" si="10"/>
        <v>9</v>
      </c>
    </row>
    <row r="271" spans="1:8" s="8" customFormat="1" outlineLevel="2" x14ac:dyDescent="0.25">
      <c r="A271" s="14">
        <v>42265</v>
      </c>
      <c r="B271" s="7">
        <v>0</v>
      </c>
      <c r="C271" s="7">
        <v>0</v>
      </c>
      <c r="D271" s="7">
        <f t="shared" si="9"/>
        <v>0</v>
      </c>
      <c r="E271" s="7">
        <f>D271-Tableau3[Minute]</f>
        <v>-2.7777777777777776E-2</v>
      </c>
      <c r="F271" s="12">
        <f>IF(AND(E271&lt;Tableau4[DJS],D271&gt;0),Tableau4[DJS]-E271,0)</f>
        <v>0</v>
      </c>
      <c r="G271" s="12">
        <f>IF(E271&gt;Tableau4[DJS],'4'!E271-Tableau4[DJS],0)</f>
        <v>0</v>
      </c>
      <c r="H271" s="8">
        <f t="shared" si="10"/>
        <v>9</v>
      </c>
    </row>
    <row r="272" spans="1:8" s="8" customFormat="1" outlineLevel="2" x14ac:dyDescent="0.25">
      <c r="A272" s="14">
        <v>42266</v>
      </c>
      <c r="B272" s="7">
        <v>0</v>
      </c>
      <c r="C272" s="7">
        <v>0</v>
      </c>
      <c r="D272" s="7">
        <f t="shared" si="9"/>
        <v>0</v>
      </c>
      <c r="E272" s="7">
        <f>D272-Tableau3[Minute]</f>
        <v>-2.7777777777777776E-2</v>
      </c>
      <c r="F272" s="12">
        <f>IF(AND(E272&lt;Tableau4[DJS],D272&gt;0),Tableau4[DJS]-E272,0)</f>
        <v>0</v>
      </c>
      <c r="G272" s="12">
        <f>IF(E272&gt;Tableau4[DJS],'4'!E272-Tableau4[DJS],0)</f>
        <v>0</v>
      </c>
      <c r="H272" s="8">
        <f t="shared" si="10"/>
        <v>9</v>
      </c>
    </row>
    <row r="273" spans="1:8" s="8" customFormat="1" outlineLevel="2" x14ac:dyDescent="0.25">
      <c r="A273" s="14">
        <v>42267</v>
      </c>
      <c r="B273" s="7">
        <v>0</v>
      </c>
      <c r="C273" s="7">
        <v>0</v>
      </c>
      <c r="D273" s="7">
        <f t="shared" si="9"/>
        <v>0</v>
      </c>
      <c r="E273" s="7">
        <f>D273-Tableau3[Minute]</f>
        <v>-2.7777777777777776E-2</v>
      </c>
      <c r="F273" s="12">
        <f>IF(AND(E273&lt;Tableau4[DJS],D273&gt;0),Tableau4[DJS]-E273,0)</f>
        <v>0</v>
      </c>
      <c r="G273" s="12">
        <f>IF(E273&gt;Tableau4[DJS],'4'!E273-Tableau4[DJS],0)</f>
        <v>0</v>
      </c>
      <c r="H273" s="8">
        <f t="shared" si="10"/>
        <v>9</v>
      </c>
    </row>
    <row r="274" spans="1:8" s="8" customFormat="1" outlineLevel="2" x14ac:dyDescent="0.25">
      <c r="A274" s="14">
        <v>42268</v>
      </c>
      <c r="B274" s="7">
        <v>0</v>
      </c>
      <c r="C274" s="7">
        <v>0</v>
      </c>
      <c r="D274" s="7">
        <f t="shared" si="9"/>
        <v>0</v>
      </c>
      <c r="E274" s="7">
        <f>D274-Tableau3[Minute]</f>
        <v>-2.7777777777777776E-2</v>
      </c>
      <c r="F274" s="12">
        <f>IF(AND(E274&lt;Tableau4[DJS],D274&gt;0),Tableau4[DJS]-E274,0)</f>
        <v>0</v>
      </c>
      <c r="G274" s="12">
        <f>IF(E274&gt;Tableau4[DJS],'4'!E274-Tableau4[DJS],0)</f>
        <v>0</v>
      </c>
      <c r="H274" s="8">
        <f t="shared" si="10"/>
        <v>9</v>
      </c>
    </row>
    <row r="275" spans="1:8" s="8" customFormat="1" outlineLevel="2" x14ac:dyDescent="0.25">
      <c r="A275" s="14">
        <v>42269</v>
      </c>
      <c r="B275" s="7">
        <v>0</v>
      </c>
      <c r="C275" s="7">
        <v>0</v>
      </c>
      <c r="D275" s="7">
        <f t="shared" si="9"/>
        <v>0</v>
      </c>
      <c r="E275" s="7">
        <f>D275-Tableau3[Minute]</f>
        <v>-2.7777777777777776E-2</v>
      </c>
      <c r="F275" s="12">
        <f>IF(AND(E275&lt;Tableau4[DJS],D275&gt;0),Tableau4[DJS]-E275,0)</f>
        <v>0</v>
      </c>
      <c r="G275" s="12">
        <f>IF(E275&gt;Tableau4[DJS],'4'!E275-Tableau4[DJS],0)</f>
        <v>0</v>
      </c>
      <c r="H275" s="8">
        <f t="shared" si="10"/>
        <v>9</v>
      </c>
    </row>
    <row r="276" spans="1:8" s="8" customFormat="1" outlineLevel="2" x14ac:dyDescent="0.25">
      <c r="A276" s="14">
        <v>42270</v>
      </c>
      <c r="B276" s="7">
        <v>0</v>
      </c>
      <c r="C276" s="7">
        <v>0</v>
      </c>
      <c r="D276" s="7">
        <f t="shared" si="9"/>
        <v>0</v>
      </c>
      <c r="E276" s="7">
        <f>D276-Tableau3[Minute]</f>
        <v>-2.7777777777777776E-2</v>
      </c>
      <c r="F276" s="12">
        <f>IF(AND(E276&lt;Tableau4[DJS],D276&gt;0),Tableau4[DJS]-E276,0)</f>
        <v>0</v>
      </c>
      <c r="G276" s="12">
        <f>IF(E276&gt;Tableau4[DJS],'4'!E276-Tableau4[DJS],0)</f>
        <v>0</v>
      </c>
      <c r="H276" s="8">
        <f t="shared" si="10"/>
        <v>9</v>
      </c>
    </row>
    <row r="277" spans="1:8" s="8" customFormat="1" outlineLevel="2" x14ac:dyDescent="0.25">
      <c r="A277" s="14">
        <v>42271</v>
      </c>
      <c r="B277" s="7">
        <v>0</v>
      </c>
      <c r="C277" s="7">
        <v>0</v>
      </c>
      <c r="D277" s="7">
        <f t="shared" si="9"/>
        <v>0</v>
      </c>
      <c r="E277" s="7">
        <f>D277-Tableau3[Minute]</f>
        <v>-2.7777777777777776E-2</v>
      </c>
      <c r="F277" s="12">
        <f>IF(AND(E277&lt;Tableau4[DJS],D277&gt;0),Tableau4[DJS]-E277,0)</f>
        <v>0</v>
      </c>
      <c r="G277" s="12">
        <f>IF(E277&gt;Tableau4[DJS],'4'!E277-Tableau4[DJS],0)</f>
        <v>0</v>
      </c>
      <c r="H277" s="8">
        <f t="shared" si="10"/>
        <v>9</v>
      </c>
    </row>
    <row r="278" spans="1:8" s="8" customFormat="1" outlineLevel="2" x14ac:dyDescent="0.25">
      <c r="A278" s="14">
        <v>42272</v>
      </c>
      <c r="B278" s="7">
        <v>0</v>
      </c>
      <c r="C278" s="7">
        <v>0</v>
      </c>
      <c r="D278" s="7">
        <f t="shared" si="9"/>
        <v>0</v>
      </c>
      <c r="E278" s="7">
        <f>D278-Tableau3[Minute]</f>
        <v>-2.7777777777777776E-2</v>
      </c>
      <c r="F278" s="12">
        <f>IF(AND(E278&lt;Tableau4[DJS],D278&gt;0),Tableau4[DJS]-E278,0)</f>
        <v>0</v>
      </c>
      <c r="G278" s="12">
        <f>IF(E278&gt;Tableau4[DJS],'4'!E278-Tableau4[DJS],0)</f>
        <v>0</v>
      </c>
      <c r="H278" s="8">
        <f t="shared" si="10"/>
        <v>9</v>
      </c>
    </row>
    <row r="279" spans="1:8" s="8" customFormat="1" outlineLevel="2" x14ac:dyDescent="0.25">
      <c r="A279" s="14">
        <v>42273</v>
      </c>
      <c r="B279" s="7">
        <v>0</v>
      </c>
      <c r="C279" s="7">
        <v>0</v>
      </c>
      <c r="D279" s="7">
        <f t="shared" si="9"/>
        <v>0</v>
      </c>
      <c r="E279" s="7">
        <f>D279-Tableau3[Minute]</f>
        <v>-2.7777777777777776E-2</v>
      </c>
      <c r="F279" s="12">
        <f>IF(AND(E279&lt;Tableau4[DJS],D279&gt;0),Tableau4[DJS]-E279,0)</f>
        <v>0</v>
      </c>
      <c r="G279" s="12">
        <f>IF(E279&gt;Tableau4[DJS],'4'!E279-Tableau4[DJS],0)</f>
        <v>0</v>
      </c>
      <c r="H279" s="8">
        <f t="shared" si="10"/>
        <v>9</v>
      </c>
    </row>
    <row r="280" spans="1:8" s="8" customFormat="1" outlineLevel="2" x14ac:dyDescent="0.25">
      <c r="A280" s="14">
        <v>42274</v>
      </c>
      <c r="B280" s="7">
        <v>0</v>
      </c>
      <c r="C280" s="7">
        <v>0</v>
      </c>
      <c r="D280" s="7">
        <f t="shared" si="9"/>
        <v>0</v>
      </c>
      <c r="E280" s="7">
        <f>D280-Tableau3[Minute]</f>
        <v>-2.7777777777777776E-2</v>
      </c>
      <c r="F280" s="12">
        <f>IF(AND(E280&lt;Tableau4[DJS],D280&gt;0),Tableau4[DJS]-E280,0)</f>
        <v>0</v>
      </c>
      <c r="G280" s="12">
        <f>IF(E280&gt;Tableau4[DJS],'4'!E280-Tableau4[DJS],0)</f>
        <v>0</v>
      </c>
      <c r="H280" s="8">
        <f t="shared" si="10"/>
        <v>9</v>
      </c>
    </row>
    <row r="281" spans="1:8" s="8" customFormat="1" outlineLevel="2" x14ac:dyDescent="0.25">
      <c r="A281" s="14">
        <v>42275</v>
      </c>
      <c r="B281" s="7">
        <v>0</v>
      </c>
      <c r="C281" s="7">
        <v>0</v>
      </c>
      <c r="D281" s="7">
        <f t="shared" si="9"/>
        <v>0</v>
      </c>
      <c r="E281" s="7">
        <f>D281-Tableau3[Minute]</f>
        <v>-2.7777777777777776E-2</v>
      </c>
      <c r="F281" s="12">
        <f>IF(AND(E281&lt;Tableau4[DJS],D281&gt;0),Tableau4[DJS]-E281,0)</f>
        <v>0</v>
      </c>
      <c r="G281" s="12">
        <f>IF(E281&gt;Tableau4[DJS],'4'!E281-Tableau4[DJS],0)</f>
        <v>0</v>
      </c>
      <c r="H281" s="8">
        <f t="shared" si="10"/>
        <v>9</v>
      </c>
    </row>
    <row r="282" spans="1:8" s="8" customFormat="1" outlineLevel="2" x14ac:dyDescent="0.25">
      <c r="A282" s="14">
        <v>42276</v>
      </c>
      <c r="B282" s="7">
        <v>0</v>
      </c>
      <c r="C282" s="7">
        <v>0</v>
      </c>
      <c r="D282" s="7">
        <f t="shared" si="9"/>
        <v>0</v>
      </c>
      <c r="E282" s="7">
        <f>D282-Tableau3[Minute]</f>
        <v>-2.7777777777777776E-2</v>
      </c>
      <c r="F282" s="12">
        <f>IF(AND(E282&lt;Tableau4[DJS],D282&gt;0),Tableau4[DJS]-E282,0)</f>
        <v>0</v>
      </c>
      <c r="G282" s="12">
        <f>IF(E282&gt;Tableau4[DJS],'4'!E282-Tableau4[DJS],0)</f>
        <v>0</v>
      </c>
      <c r="H282" s="8">
        <f t="shared" si="10"/>
        <v>9</v>
      </c>
    </row>
    <row r="283" spans="1:8" s="8" customFormat="1" outlineLevel="1" x14ac:dyDescent="0.25">
      <c r="A283" s="14"/>
      <c r="B283" s="7"/>
      <c r="C283" s="7"/>
      <c r="D283" s="11"/>
      <c r="E283" s="7"/>
      <c r="F283" s="12">
        <f>SUBTOTAL(9,F253:F282)</f>
        <v>0</v>
      </c>
      <c r="G283" s="12">
        <f>SUBTOTAL(9,G253:G282)</f>
        <v>0</v>
      </c>
      <c r="H283" s="10" t="s">
        <v>47</v>
      </c>
    </row>
    <row r="284" spans="1:8" s="8" customFormat="1" outlineLevel="2" x14ac:dyDescent="0.25">
      <c r="A284" s="14">
        <v>42277</v>
      </c>
      <c r="B284" s="7">
        <v>0</v>
      </c>
      <c r="C284" s="7">
        <v>0</v>
      </c>
      <c r="D284" s="7">
        <f t="shared" si="9"/>
        <v>0</v>
      </c>
      <c r="E284" s="7">
        <f>D284-Tableau3[Minute]</f>
        <v>-2.7777777777777776E-2</v>
      </c>
      <c r="F284" s="12">
        <f>IF(AND(E284&lt;Tableau4[DJS],D284&gt;0),Tableau4[DJS]-E284,0)</f>
        <v>0</v>
      </c>
      <c r="G284" s="12">
        <f>IF(E284&gt;Tableau4[DJS],'4'!E284-Tableau4[DJS],0)</f>
        <v>0</v>
      </c>
      <c r="H284" s="8">
        <f t="shared" si="10"/>
        <v>10</v>
      </c>
    </row>
    <row r="285" spans="1:8" s="8" customFormat="1" outlineLevel="2" x14ac:dyDescent="0.25">
      <c r="A285" s="14">
        <v>42278</v>
      </c>
      <c r="B285" s="7">
        <v>0</v>
      </c>
      <c r="C285" s="7">
        <v>0</v>
      </c>
      <c r="D285" s="7">
        <f t="shared" si="9"/>
        <v>0</v>
      </c>
      <c r="E285" s="7">
        <f>D285-Tableau3[Minute]</f>
        <v>-2.7777777777777776E-2</v>
      </c>
      <c r="F285" s="12">
        <f>IF(AND(E285&lt;Tableau4[DJS],D285&gt;0),Tableau4[DJS]-E285,0)</f>
        <v>0</v>
      </c>
      <c r="G285" s="12">
        <f>IF(E285&gt;Tableau4[DJS],'4'!E285-Tableau4[DJS],0)</f>
        <v>0</v>
      </c>
      <c r="H285" s="8">
        <f t="shared" si="10"/>
        <v>10</v>
      </c>
    </row>
    <row r="286" spans="1:8" s="8" customFormat="1" outlineLevel="2" x14ac:dyDescent="0.25">
      <c r="A286" s="14">
        <v>42279</v>
      </c>
      <c r="B286" s="7">
        <v>0</v>
      </c>
      <c r="C286" s="7">
        <v>0</v>
      </c>
      <c r="D286" s="7">
        <f t="shared" si="9"/>
        <v>0</v>
      </c>
      <c r="E286" s="7">
        <f>D286-Tableau3[Minute]</f>
        <v>-2.7777777777777776E-2</v>
      </c>
      <c r="F286" s="12">
        <f>IF(AND(E286&lt;Tableau4[DJS],D286&gt;0),Tableau4[DJS]-E286,0)</f>
        <v>0</v>
      </c>
      <c r="G286" s="12">
        <f>IF(E286&gt;Tableau4[DJS],'4'!E286-Tableau4[DJS],0)</f>
        <v>0</v>
      </c>
      <c r="H286" s="8">
        <f t="shared" si="10"/>
        <v>10</v>
      </c>
    </row>
    <row r="287" spans="1:8" s="8" customFormat="1" outlineLevel="2" x14ac:dyDescent="0.25">
      <c r="A287" s="14">
        <v>42280</v>
      </c>
      <c r="B287" s="7">
        <v>0</v>
      </c>
      <c r="C287" s="7">
        <v>0</v>
      </c>
      <c r="D287" s="7">
        <f t="shared" si="9"/>
        <v>0</v>
      </c>
      <c r="E287" s="7">
        <f>D287-Tableau3[Minute]</f>
        <v>-2.7777777777777776E-2</v>
      </c>
      <c r="F287" s="12">
        <f>IF(AND(E287&lt;Tableau4[DJS],D287&gt;0),Tableau4[DJS]-E287,0)</f>
        <v>0</v>
      </c>
      <c r="G287" s="12">
        <f>IF(E287&gt;Tableau4[DJS],'4'!E287-Tableau4[DJS],0)</f>
        <v>0</v>
      </c>
      <c r="H287" s="8">
        <f t="shared" si="10"/>
        <v>10</v>
      </c>
    </row>
    <row r="288" spans="1:8" s="8" customFormat="1" outlineLevel="2" x14ac:dyDescent="0.25">
      <c r="A288" s="14">
        <v>42281</v>
      </c>
      <c r="B288" s="7">
        <v>0</v>
      </c>
      <c r="C288" s="7">
        <v>0</v>
      </c>
      <c r="D288" s="7">
        <f t="shared" si="9"/>
        <v>0</v>
      </c>
      <c r="E288" s="7">
        <f>D288-Tableau3[Minute]</f>
        <v>-2.7777777777777776E-2</v>
      </c>
      <c r="F288" s="12">
        <f>IF(AND(E288&lt;Tableau4[DJS],D288&gt;0),Tableau4[DJS]-E288,0)</f>
        <v>0</v>
      </c>
      <c r="G288" s="12">
        <f>IF(E288&gt;Tableau4[DJS],'4'!E288-Tableau4[DJS],0)</f>
        <v>0</v>
      </c>
      <c r="H288" s="8">
        <f t="shared" si="10"/>
        <v>10</v>
      </c>
    </row>
    <row r="289" spans="1:8" s="8" customFormat="1" outlineLevel="2" x14ac:dyDescent="0.25">
      <c r="A289" s="14">
        <v>42282</v>
      </c>
      <c r="B289" s="7">
        <v>0</v>
      </c>
      <c r="C289" s="7">
        <v>0</v>
      </c>
      <c r="D289" s="7">
        <f t="shared" si="9"/>
        <v>0</v>
      </c>
      <c r="E289" s="7">
        <f>D289-Tableau3[Minute]</f>
        <v>-2.7777777777777776E-2</v>
      </c>
      <c r="F289" s="12">
        <f>IF(AND(E289&lt;Tableau4[DJS],D289&gt;0),Tableau4[DJS]-E289,0)</f>
        <v>0</v>
      </c>
      <c r="G289" s="12">
        <f>IF(E289&gt;Tableau4[DJS],'4'!E289-Tableau4[DJS],0)</f>
        <v>0</v>
      </c>
      <c r="H289" s="8">
        <f t="shared" si="10"/>
        <v>10</v>
      </c>
    </row>
    <row r="290" spans="1:8" s="8" customFormat="1" outlineLevel="2" x14ac:dyDescent="0.25">
      <c r="A290" s="14">
        <v>42283</v>
      </c>
      <c r="B290" s="7">
        <v>0</v>
      </c>
      <c r="C290" s="7">
        <v>0</v>
      </c>
      <c r="D290" s="7">
        <f t="shared" si="9"/>
        <v>0</v>
      </c>
      <c r="E290" s="7">
        <f>D290-Tableau3[Minute]</f>
        <v>-2.7777777777777776E-2</v>
      </c>
      <c r="F290" s="12">
        <f>IF(AND(E290&lt;Tableau4[DJS],D290&gt;0),Tableau4[DJS]-E290,0)</f>
        <v>0</v>
      </c>
      <c r="G290" s="12">
        <f>IF(E290&gt;Tableau4[DJS],'4'!E290-Tableau4[DJS],0)</f>
        <v>0</v>
      </c>
      <c r="H290" s="8">
        <f t="shared" si="10"/>
        <v>10</v>
      </c>
    </row>
    <row r="291" spans="1:8" s="8" customFormat="1" outlineLevel="2" x14ac:dyDescent="0.25">
      <c r="A291" s="14">
        <v>42284</v>
      </c>
      <c r="B291" s="7">
        <v>0</v>
      </c>
      <c r="C291" s="7">
        <v>0</v>
      </c>
      <c r="D291" s="7">
        <f t="shared" si="9"/>
        <v>0</v>
      </c>
      <c r="E291" s="7">
        <f>D291-Tableau3[Minute]</f>
        <v>-2.7777777777777776E-2</v>
      </c>
      <c r="F291" s="12">
        <f>IF(AND(E291&lt;Tableau4[DJS],D291&gt;0),Tableau4[DJS]-E291,0)</f>
        <v>0</v>
      </c>
      <c r="G291" s="12">
        <f>IF(E291&gt;Tableau4[DJS],'4'!E291-Tableau4[DJS],0)</f>
        <v>0</v>
      </c>
      <c r="H291" s="8">
        <f t="shared" si="10"/>
        <v>10</v>
      </c>
    </row>
    <row r="292" spans="1:8" s="8" customFormat="1" outlineLevel="2" x14ac:dyDescent="0.25">
      <c r="A292" s="14">
        <v>42285</v>
      </c>
      <c r="B292" s="7">
        <v>0</v>
      </c>
      <c r="C292" s="7">
        <v>0</v>
      </c>
      <c r="D292" s="7">
        <f t="shared" si="9"/>
        <v>0</v>
      </c>
      <c r="E292" s="7">
        <f>D292-Tableau3[Minute]</f>
        <v>-2.7777777777777776E-2</v>
      </c>
      <c r="F292" s="12">
        <f>IF(AND(E292&lt;Tableau4[DJS],D292&gt;0),Tableau4[DJS]-E292,0)</f>
        <v>0</v>
      </c>
      <c r="G292" s="12">
        <f>IF(E292&gt;Tableau4[DJS],'4'!E292-Tableau4[DJS],0)</f>
        <v>0</v>
      </c>
      <c r="H292" s="8">
        <f t="shared" si="10"/>
        <v>10</v>
      </c>
    </row>
    <row r="293" spans="1:8" s="8" customFormat="1" outlineLevel="2" x14ac:dyDescent="0.25">
      <c r="A293" s="14">
        <v>42286</v>
      </c>
      <c r="B293" s="7">
        <v>0</v>
      </c>
      <c r="C293" s="7">
        <v>0</v>
      </c>
      <c r="D293" s="7">
        <f t="shared" si="9"/>
        <v>0</v>
      </c>
      <c r="E293" s="7">
        <f>D293-Tableau3[Minute]</f>
        <v>-2.7777777777777776E-2</v>
      </c>
      <c r="F293" s="12">
        <f>IF(AND(E293&lt;Tableau4[DJS],D293&gt;0),Tableau4[DJS]-E293,0)</f>
        <v>0</v>
      </c>
      <c r="G293" s="12">
        <f>IF(E293&gt;Tableau4[DJS],'4'!E293-Tableau4[DJS],0)</f>
        <v>0</v>
      </c>
      <c r="H293" s="8">
        <f t="shared" si="10"/>
        <v>10</v>
      </c>
    </row>
    <row r="294" spans="1:8" s="8" customFormat="1" outlineLevel="2" x14ac:dyDescent="0.25">
      <c r="A294" s="14">
        <v>42287</v>
      </c>
      <c r="B294" s="7">
        <v>0</v>
      </c>
      <c r="C294" s="7">
        <v>0</v>
      </c>
      <c r="D294" s="7">
        <f t="shared" si="9"/>
        <v>0</v>
      </c>
      <c r="E294" s="7">
        <f>D294-Tableau3[Minute]</f>
        <v>-2.7777777777777776E-2</v>
      </c>
      <c r="F294" s="12">
        <f>IF(AND(E294&lt;Tableau4[DJS],D294&gt;0),Tableau4[DJS]-E294,0)</f>
        <v>0</v>
      </c>
      <c r="G294" s="12">
        <f>IF(E294&gt;Tableau4[DJS],'4'!E294-Tableau4[DJS],0)</f>
        <v>0</v>
      </c>
      <c r="H294" s="8">
        <f t="shared" si="10"/>
        <v>10</v>
      </c>
    </row>
    <row r="295" spans="1:8" s="8" customFormat="1" outlineLevel="2" x14ac:dyDescent="0.25">
      <c r="A295" s="14">
        <v>42288</v>
      </c>
      <c r="B295" s="7">
        <v>0</v>
      </c>
      <c r="C295" s="7">
        <v>0</v>
      </c>
      <c r="D295" s="7">
        <f t="shared" si="9"/>
        <v>0</v>
      </c>
      <c r="E295" s="7">
        <f>D295-Tableau3[Minute]</f>
        <v>-2.7777777777777776E-2</v>
      </c>
      <c r="F295" s="12">
        <f>IF(AND(E295&lt;Tableau4[DJS],D295&gt;0),Tableau4[DJS]-E295,0)</f>
        <v>0</v>
      </c>
      <c r="G295" s="12">
        <f>IF(E295&gt;Tableau4[DJS],'4'!E295-Tableau4[DJS],0)</f>
        <v>0</v>
      </c>
      <c r="H295" s="8">
        <f t="shared" si="10"/>
        <v>10</v>
      </c>
    </row>
    <row r="296" spans="1:8" s="8" customFormat="1" outlineLevel="2" x14ac:dyDescent="0.25">
      <c r="A296" s="14">
        <v>42289</v>
      </c>
      <c r="B296" s="7">
        <v>0</v>
      </c>
      <c r="C296" s="7">
        <v>0</v>
      </c>
      <c r="D296" s="7">
        <f t="shared" si="9"/>
        <v>0</v>
      </c>
      <c r="E296" s="7">
        <f>D296-Tableau3[Minute]</f>
        <v>-2.7777777777777776E-2</v>
      </c>
      <c r="F296" s="12">
        <f>IF(AND(E296&lt;Tableau4[DJS],D296&gt;0),Tableau4[DJS]-E296,0)</f>
        <v>0</v>
      </c>
      <c r="G296" s="12">
        <f>IF(E296&gt;Tableau4[DJS],'4'!E296-Tableau4[DJS],0)</f>
        <v>0</v>
      </c>
      <c r="H296" s="8">
        <f t="shared" si="10"/>
        <v>10</v>
      </c>
    </row>
    <row r="297" spans="1:8" s="8" customFormat="1" outlineLevel="2" x14ac:dyDescent="0.25">
      <c r="A297" s="14">
        <v>42290</v>
      </c>
      <c r="B297" s="7">
        <v>0</v>
      </c>
      <c r="C297" s="7">
        <v>0</v>
      </c>
      <c r="D297" s="7">
        <f t="shared" si="9"/>
        <v>0</v>
      </c>
      <c r="E297" s="7">
        <f>D297-Tableau3[Minute]</f>
        <v>-2.7777777777777776E-2</v>
      </c>
      <c r="F297" s="12">
        <f>IF(AND(E297&lt;Tableau4[DJS],D297&gt;0),Tableau4[DJS]-E297,0)</f>
        <v>0</v>
      </c>
      <c r="G297" s="12">
        <f>IF(E297&gt;Tableau4[DJS],'4'!E297-Tableau4[DJS],0)</f>
        <v>0</v>
      </c>
      <c r="H297" s="8">
        <f t="shared" si="10"/>
        <v>10</v>
      </c>
    </row>
    <row r="298" spans="1:8" s="8" customFormat="1" outlineLevel="2" x14ac:dyDescent="0.25">
      <c r="A298" s="14">
        <v>42291</v>
      </c>
      <c r="B298" s="7">
        <v>0</v>
      </c>
      <c r="C298" s="7">
        <v>0</v>
      </c>
      <c r="D298" s="7">
        <f t="shared" si="9"/>
        <v>0</v>
      </c>
      <c r="E298" s="7">
        <f>D298-Tableau3[Minute]</f>
        <v>-2.7777777777777776E-2</v>
      </c>
      <c r="F298" s="12">
        <f>IF(AND(E298&lt;Tableau4[DJS],D298&gt;0),Tableau4[DJS]-E298,0)</f>
        <v>0</v>
      </c>
      <c r="G298" s="12">
        <f>IF(E298&gt;Tableau4[DJS],'4'!E298-Tableau4[DJS],0)</f>
        <v>0</v>
      </c>
      <c r="H298" s="8">
        <f t="shared" si="10"/>
        <v>10</v>
      </c>
    </row>
    <row r="299" spans="1:8" s="8" customFormat="1" outlineLevel="2" x14ac:dyDescent="0.25">
      <c r="A299" s="14">
        <v>42292</v>
      </c>
      <c r="B299" s="7">
        <v>0</v>
      </c>
      <c r="C299" s="7">
        <v>0</v>
      </c>
      <c r="D299" s="7">
        <f t="shared" si="9"/>
        <v>0</v>
      </c>
      <c r="E299" s="7">
        <f>D299-Tableau3[Minute]</f>
        <v>-2.7777777777777776E-2</v>
      </c>
      <c r="F299" s="12">
        <f>IF(AND(E299&lt;Tableau4[DJS],D299&gt;0),Tableau4[DJS]-E299,0)</f>
        <v>0</v>
      </c>
      <c r="G299" s="12">
        <f>IF(E299&gt;Tableau4[DJS],'4'!E299-Tableau4[DJS],0)</f>
        <v>0</v>
      </c>
      <c r="H299" s="8">
        <f t="shared" si="10"/>
        <v>10</v>
      </c>
    </row>
    <row r="300" spans="1:8" s="8" customFormat="1" outlineLevel="2" x14ac:dyDescent="0.25">
      <c r="A300" s="14">
        <v>42293</v>
      </c>
      <c r="B300" s="7">
        <v>0</v>
      </c>
      <c r="C300" s="7">
        <v>0</v>
      </c>
      <c r="D300" s="7">
        <f t="shared" si="9"/>
        <v>0</v>
      </c>
      <c r="E300" s="7">
        <f>D300-Tableau3[Minute]</f>
        <v>-2.7777777777777776E-2</v>
      </c>
      <c r="F300" s="12">
        <f>IF(AND(E300&lt;Tableau4[DJS],D300&gt;0),Tableau4[DJS]-E300,0)</f>
        <v>0</v>
      </c>
      <c r="G300" s="12">
        <f>IF(E300&gt;Tableau4[DJS],'4'!E300-Tableau4[DJS],0)</f>
        <v>0</v>
      </c>
      <c r="H300" s="8">
        <f t="shared" si="10"/>
        <v>10</v>
      </c>
    </row>
    <row r="301" spans="1:8" s="8" customFormat="1" outlineLevel="2" x14ac:dyDescent="0.25">
      <c r="A301" s="14">
        <v>42294</v>
      </c>
      <c r="B301" s="7">
        <v>0</v>
      </c>
      <c r="C301" s="7">
        <v>0</v>
      </c>
      <c r="D301" s="7">
        <f t="shared" si="9"/>
        <v>0</v>
      </c>
      <c r="E301" s="7">
        <f>D301-Tableau3[Minute]</f>
        <v>-2.7777777777777776E-2</v>
      </c>
      <c r="F301" s="12">
        <f>IF(AND(E301&lt;Tableau4[DJS],D301&gt;0),Tableau4[DJS]-E301,0)</f>
        <v>0</v>
      </c>
      <c r="G301" s="12">
        <f>IF(E301&gt;Tableau4[DJS],'4'!E301-Tableau4[DJS],0)</f>
        <v>0</v>
      </c>
      <c r="H301" s="8">
        <f t="shared" si="10"/>
        <v>10</v>
      </c>
    </row>
    <row r="302" spans="1:8" s="8" customFormat="1" outlineLevel="2" x14ac:dyDescent="0.25">
      <c r="A302" s="14">
        <v>42295</v>
      </c>
      <c r="B302" s="7">
        <v>0</v>
      </c>
      <c r="C302" s="7">
        <v>0</v>
      </c>
      <c r="D302" s="7">
        <f t="shared" si="9"/>
        <v>0</v>
      </c>
      <c r="E302" s="7">
        <f>D302-Tableau3[Minute]</f>
        <v>-2.7777777777777776E-2</v>
      </c>
      <c r="F302" s="12">
        <f>IF(AND(E302&lt;Tableau4[DJS],D302&gt;0),Tableau4[DJS]-E302,0)</f>
        <v>0</v>
      </c>
      <c r="G302" s="12">
        <f>IF(E302&gt;Tableau4[DJS],'4'!E302-Tableau4[DJS],0)</f>
        <v>0</v>
      </c>
      <c r="H302" s="8">
        <f t="shared" si="10"/>
        <v>10</v>
      </c>
    </row>
    <row r="303" spans="1:8" s="8" customFormat="1" outlineLevel="2" x14ac:dyDescent="0.25">
      <c r="A303" s="14">
        <v>42296</v>
      </c>
      <c r="B303" s="7">
        <v>0</v>
      </c>
      <c r="C303" s="7">
        <v>0</v>
      </c>
      <c r="D303" s="7">
        <f t="shared" si="9"/>
        <v>0</v>
      </c>
      <c r="E303" s="7">
        <f>D303-Tableau3[Minute]</f>
        <v>-2.7777777777777776E-2</v>
      </c>
      <c r="F303" s="12">
        <f>IF(AND(E303&lt;Tableau4[DJS],D303&gt;0),Tableau4[DJS]-E303,0)</f>
        <v>0</v>
      </c>
      <c r="G303" s="12">
        <f>IF(E303&gt;Tableau4[DJS],'4'!E303-Tableau4[DJS],0)</f>
        <v>0</v>
      </c>
      <c r="H303" s="8">
        <f t="shared" si="10"/>
        <v>10</v>
      </c>
    </row>
    <row r="304" spans="1:8" s="8" customFormat="1" outlineLevel="2" x14ac:dyDescent="0.25">
      <c r="A304" s="14">
        <v>42297</v>
      </c>
      <c r="B304" s="7">
        <v>0</v>
      </c>
      <c r="C304" s="7">
        <v>0</v>
      </c>
      <c r="D304" s="7">
        <f t="shared" si="9"/>
        <v>0</v>
      </c>
      <c r="E304" s="7">
        <f>D304-Tableau3[Minute]</f>
        <v>-2.7777777777777776E-2</v>
      </c>
      <c r="F304" s="12">
        <f>IF(AND(E304&lt;Tableau4[DJS],D304&gt;0),Tableau4[DJS]-E304,0)</f>
        <v>0</v>
      </c>
      <c r="G304" s="12">
        <f>IF(E304&gt;Tableau4[DJS],'4'!E304-Tableau4[DJS],0)</f>
        <v>0</v>
      </c>
      <c r="H304" s="8">
        <f t="shared" si="10"/>
        <v>10</v>
      </c>
    </row>
    <row r="305" spans="1:8" s="8" customFormat="1" outlineLevel="2" x14ac:dyDescent="0.25">
      <c r="A305" s="14">
        <v>42298</v>
      </c>
      <c r="B305" s="7">
        <v>0</v>
      </c>
      <c r="C305" s="7">
        <v>0</v>
      </c>
      <c r="D305" s="7">
        <f t="shared" si="9"/>
        <v>0</v>
      </c>
      <c r="E305" s="7">
        <f>D305-Tableau3[Minute]</f>
        <v>-2.7777777777777776E-2</v>
      </c>
      <c r="F305" s="12">
        <f>IF(AND(E305&lt;Tableau4[DJS],D305&gt;0),Tableau4[DJS]-E305,0)</f>
        <v>0</v>
      </c>
      <c r="G305" s="12">
        <f>IF(E305&gt;Tableau4[DJS],'4'!E305-Tableau4[DJS],0)</f>
        <v>0</v>
      </c>
      <c r="H305" s="8">
        <f t="shared" si="10"/>
        <v>10</v>
      </c>
    </row>
    <row r="306" spans="1:8" s="8" customFormat="1" outlineLevel="2" x14ac:dyDescent="0.25">
      <c r="A306" s="14">
        <v>42299</v>
      </c>
      <c r="B306" s="7">
        <v>0</v>
      </c>
      <c r="C306" s="7">
        <v>0</v>
      </c>
      <c r="D306" s="7">
        <f t="shared" si="9"/>
        <v>0</v>
      </c>
      <c r="E306" s="7">
        <f>D306-Tableau3[Minute]</f>
        <v>-2.7777777777777776E-2</v>
      </c>
      <c r="F306" s="12">
        <f>IF(AND(E306&lt;Tableau4[DJS],D306&gt;0),Tableau4[DJS]-E306,0)</f>
        <v>0</v>
      </c>
      <c r="G306" s="12">
        <f>IF(E306&gt;Tableau4[DJS],'4'!E306-Tableau4[DJS],0)</f>
        <v>0</v>
      </c>
      <c r="H306" s="8">
        <f t="shared" si="10"/>
        <v>10</v>
      </c>
    </row>
    <row r="307" spans="1:8" s="8" customFormat="1" outlineLevel="2" x14ac:dyDescent="0.25">
      <c r="A307" s="14">
        <v>42300</v>
      </c>
      <c r="B307" s="7">
        <v>0</v>
      </c>
      <c r="C307" s="7">
        <v>0</v>
      </c>
      <c r="D307" s="7">
        <f t="shared" si="9"/>
        <v>0</v>
      </c>
      <c r="E307" s="7">
        <f>D307-Tableau3[Minute]</f>
        <v>-2.7777777777777776E-2</v>
      </c>
      <c r="F307" s="12">
        <f>IF(AND(E307&lt;Tableau4[DJS],D307&gt;0),Tableau4[DJS]-E307,0)</f>
        <v>0</v>
      </c>
      <c r="G307" s="12">
        <f>IF(E307&gt;Tableau4[DJS],'4'!E307-Tableau4[DJS],0)</f>
        <v>0</v>
      </c>
      <c r="H307" s="8">
        <f t="shared" si="10"/>
        <v>10</v>
      </c>
    </row>
    <row r="308" spans="1:8" s="8" customFormat="1" outlineLevel="2" x14ac:dyDescent="0.25">
      <c r="A308" s="14">
        <v>42301</v>
      </c>
      <c r="B308" s="7">
        <v>0</v>
      </c>
      <c r="C308" s="7">
        <v>0</v>
      </c>
      <c r="D308" s="7">
        <f t="shared" si="9"/>
        <v>0</v>
      </c>
      <c r="E308" s="7">
        <f>D308-Tableau3[Minute]</f>
        <v>-2.7777777777777776E-2</v>
      </c>
      <c r="F308" s="12">
        <f>IF(AND(E308&lt;Tableau4[DJS],D308&gt;0),Tableau4[DJS]-E308,0)</f>
        <v>0</v>
      </c>
      <c r="G308" s="12">
        <f>IF(E308&gt;Tableau4[DJS],'4'!E308-Tableau4[DJS],0)</f>
        <v>0</v>
      </c>
      <c r="H308" s="8">
        <f t="shared" si="10"/>
        <v>10</v>
      </c>
    </row>
    <row r="309" spans="1:8" s="8" customFormat="1" outlineLevel="2" x14ac:dyDescent="0.25">
      <c r="A309" s="14">
        <v>42302</v>
      </c>
      <c r="B309" s="7">
        <v>0</v>
      </c>
      <c r="C309" s="7">
        <v>0</v>
      </c>
      <c r="D309" s="7">
        <f t="shared" si="9"/>
        <v>0</v>
      </c>
      <c r="E309" s="7">
        <f>D309-Tableau3[Minute]</f>
        <v>-2.7777777777777776E-2</v>
      </c>
      <c r="F309" s="12">
        <f>IF(AND(E309&lt;Tableau4[DJS],D309&gt;0),Tableau4[DJS]-E309,0)</f>
        <v>0</v>
      </c>
      <c r="G309" s="12">
        <f>IF(E309&gt;Tableau4[DJS],'4'!E309-Tableau4[DJS],0)</f>
        <v>0</v>
      </c>
      <c r="H309" s="8">
        <f t="shared" si="10"/>
        <v>10</v>
      </c>
    </row>
    <row r="310" spans="1:8" s="8" customFormat="1" outlineLevel="2" x14ac:dyDescent="0.25">
      <c r="A310" s="14">
        <v>42303</v>
      </c>
      <c r="B310" s="7">
        <v>0</v>
      </c>
      <c r="C310" s="7">
        <v>0</v>
      </c>
      <c r="D310" s="7">
        <f t="shared" si="9"/>
        <v>0</v>
      </c>
      <c r="E310" s="7">
        <f>D310-Tableau3[Minute]</f>
        <v>-2.7777777777777776E-2</v>
      </c>
      <c r="F310" s="12">
        <f>IF(AND(E310&lt;Tableau4[DJS],D310&gt;0),Tableau4[DJS]-E310,0)</f>
        <v>0</v>
      </c>
      <c r="G310" s="12">
        <f>IF(E310&gt;Tableau4[DJS],'4'!E310-Tableau4[DJS],0)</f>
        <v>0</v>
      </c>
      <c r="H310" s="8">
        <f t="shared" si="10"/>
        <v>10</v>
      </c>
    </row>
    <row r="311" spans="1:8" s="8" customFormat="1" outlineLevel="2" x14ac:dyDescent="0.25">
      <c r="A311" s="14">
        <v>42304</v>
      </c>
      <c r="B311" s="7">
        <v>0</v>
      </c>
      <c r="C311" s="7">
        <v>0</v>
      </c>
      <c r="D311" s="7">
        <f t="shared" si="9"/>
        <v>0</v>
      </c>
      <c r="E311" s="7">
        <f>D311-Tableau3[Minute]</f>
        <v>-2.7777777777777776E-2</v>
      </c>
      <c r="F311" s="12">
        <f>IF(AND(E311&lt;Tableau4[DJS],D311&gt;0),Tableau4[DJS]-E311,0)</f>
        <v>0</v>
      </c>
      <c r="G311" s="12">
        <f>IF(E311&gt;Tableau4[DJS],'4'!E311-Tableau4[DJS],0)</f>
        <v>0</v>
      </c>
      <c r="H311" s="8">
        <f t="shared" si="10"/>
        <v>10</v>
      </c>
    </row>
    <row r="312" spans="1:8" s="8" customFormat="1" outlineLevel="2" x14ac:dyDescent="0.25">
      <c r="A312" s="14">
        <v>42305</v>
      </c>
      <c r="B312" s="7">
        <v>0</v>
      </c>
      <c r="C312" s="7">
        <v>0</v>
      </c>
      <c r="D312" s="7">
        <f t="shared" si="9"/>
        <v>0</v>
      </c>
      <c r="E312" s="7">
        <f>D312-Tableau3[Minute]</f>
        <v>-2.7777777777777776E-2</v>
      </c>
      <c r="F312" s="12">
        <f>IF(AND(E312&lt;Tableau4[DJS],D312&gt;0),Tableau4[DJS]-E312,0)</f>
        <v>0</v>
      </c>
      <c r="G312" s="12">
        <f>IF(E312&gt;Tableau4[DJS],'4'!E312-Tableau4[DJS],0)</f>
        <v>0</v>
      </c>
      <c r="H312" s="8">
        <f t="shared" si="10"/>
        <v>10</v>
      </c>
    </row>
    <row r="313" spans="1:8" s="8" customFormat="1" outlineLevel="2" x14ac:dyDescent="0.25">
      <c r="A313" s="14">
        <v>42306</v>
      </c>
      <c r="B313" s="7">
        <v>0</v>
      </c>
      <c r="C313" s="7">
        <v>0</v>
      </c>
      <c r="D313" s="7">
        <f t="shared" si="9"/>
        <v>0</v>
      </c>
      <c r="E313" s="7">
        <f>D313-Tableau3[Minute]</f>
        <v>-2.7777777777777776E-2</v>
      </c>
      <c r="F313" s="12">
        <f>IF(AND(E313&lt;Tableau4[DJS],D313&gt;0),Tableau4[DJS]-E313,0)</f>
        <v>0</v>
      </c>
      <c r="G313" s="12">
        <f>IF(E313&gt;Tableau4[DJS],'4'!E313-Tableau4[DJS],0)</f>
        <v>0</v>
      </c>
      <c r="H313" s="8">
        <f t="shared" si="10"/>
        <v>10</v>
      </c>
    </row>
    <row r="314" spans="1:8" s="8" customFormat="1" outlineLevel="2" x14ac:dyDescent="0.25">
      <c r="A314" s="14">
        <v>42307</v>
      </c>
      <c r="B314" s="7">
        <v>0</v>
      </c>
      <c r="C314" s="7">
        <v>0</v>
      </c>
      <c r="D314" s="7">
        <f t="shared" si="9"/>
        <v>0</v>
      </c>
      <c r="E314" s="7">
        <f>D314-Tableau3[Minute]</f>
        <v>-2.7777777777777776E-2</v>
      </c>
      <c r="F314" s="12">
        <f>IF(AND(E314&lt;Tableau4[DJS],D314&gt;0),Tableau4[DJS]-E314,0)</f>
        <v>0</v>
      </c>
      <c r="G314" s="12">
        <f>IF(E314&gt;Tableau4[DJS],'4'!E314-Tableau4[DJS],0)</f>
        <v>0</v>
      </c>
      <c r="H314" s="8">
        <f t="shared" si="10"/>
        <v>10</v>
      </c>
    </row>
    <row r="315" spans="1:8" s="8" customFormat="1" outlineLevel="1" x14ac:dyDescent="0.25">
      <c r="A315" s="14"/>
      <c r="B315" s="7"/>
      <c r="C315" s="7"/>
      <c r="D315" s="11"/>
      <c r="E315" s="7"/>
      <c r="F315" s="12">
        <f>SUBTOTAL(9,F284:F314)</f>
        <v>0</v>
      </c>
      <c r="G315" s="12">
        <f>SUBTOTAL(9,G284:G314)</f>
        <v>0</v>
      </c>
      <c r="H315" s="10" t="s">
        <v>48</v>
      </c>
    </row>
    <row r="316" spans="1:8" s="8" customFormat="1" outlineLevel="2" x14ac:dyDescent="0.25">
      <c r="A316" s="14">
        <v>42308</v>
      </c>
      <c r="B316" s="7">
        <v>0</v>
      </c>
      <c r="C316" s="7">
        <v>0</v>
      </c>
      <c r="D316" s="7">
        <f t="shared" si="9"/>
        <v>0</v>
      </c>
      <c r="E316" s="7">
        <f>D316-Tableau3[Minute]</f>
        <v>-2.7777777777777776E-2</v>
      </c>
      <c r="F316" s="12">
        <f>IF(AND(E316&lt;Tableau4[DJS],D316&gt;0),Tableau4[DJS]-E316,0)</f>
        <v>0</v>
      </c>
      <c r="G316" s="12">
        <f>IF(E316&gt;Tableau4[DJS],'4'!E316-Tableau4[DJS],0)</f>
        <v>0</v>
      </c>
      <c r="H316" s="8">
        <f t="shared" si="10"/>
        <v>11</v>
      </c>
    </row>
    <row r="317" spans="1:8" s="8" customFormat="1" outlineLevel="2" x14ac:dyDescent="0.25">
      <c r="A317" s="14">
        <v>42309</v>
      </c>
      <c r="B317" s="7">
        <v>0</v>
      </c>
      <c r="C317" s="7">
        <v>0</v>
      </c>
      <c r="D317" s="7">
        <f t="shared" si="9"/>
        <v>0</v>
      </c>
      <c r="E317" s="7">
        <f>D317-Tableau3[Minute]</f>
        <v>-2.7777777777777776E-2</v>
      </c>
      <c r="F317" s="12">
        <f>IF(AND(E317&lt;Tableau4[DJS],D317&gt;0),Tableau4[DJS]-E317,0)</f>
        <v>0</v>
      </c>
      <c r="G317" s="12">
        <f>IF(E317&gt;Tableau4[DJS],'4'!E317-Tableau4[DJS],0)</f>
        <v>0</v>
      </c>
      <c r="H317" s="8">
        <f t="shared" si="10"/>
        <v>11</v>
      </c>
    </row>
    <row r="318" spans="1:8" s="8" customFormat="1" outlineLevel="2" x14ac:dyDescent="0.25">
      <c r="A318" s="14">
        <v>42310</v>
      </c>
      <c r="B318" s="7">
        <v>0</v>
      </c>
      <c r="C318" s="7">
        <v>0</v>
      </c>
      <c r="D318" s="7">
        <f t="shared" si="9"/>
        <v>0</v>
      </c>
      <c r="E318" s="7">
        <f>D318-Tableau3[Minute]</f>
        <v>-2.7777777777777776E-2</v>
      </c>
      <c r="F318" s="12">
        <f>IF(AND(E318&lt;Tableau4[DJS],D318&gt;0),Tableau4[DJS]-E318,0)</f>
        <v>0</v>
      </c>
      <c r="G318" s="12">
        <f>IF(E318&gt;Tableau4[DJS],'4'!E318-Tableau4[DJS],0)</f>
        <v>0</v>
      </c>
      <c r="H318" s="8">
        <f t="shared" si="10"/>
        <v>11</v>
      </c>
    </row>
    <row r="319" spans="1:8" s="8" customFormat="1" outlineLevel="2" x14ac:dyDescent="0.25">
      <c r="A319" s="14">
        <v>42311</v>
      </c>
      <c r="B319" s="7">
        <v>0</v>
      </c>
      <c r="C319" s="7">
        <v>0</v>
      </c>
      <c r="D319" s="7">
        <f t="shared" si="9"/>
        <v>0</v>
      </c>
      <c r="E319" s="7">
        <f>D319-Tableau3[Minute]</f>
        <v>-2.7777777777777776E-2</v>
      </c>
      <c r="F319" s="12">
        <f>IF(AND(E319&lt;Tableau4[DJS],D319&gt;0),Tableau4[DJS]-E319,0)</f>
        <v>0</v>
      </c>
      <c r="G319" s="12">
        <f>IF(E319&gt;Tableau4[DJS],'4'!E319-Tableau4[DJS],0)</f>
        <v>0</v>
      </c>
      <c r="H319" s="8">
        <f t="shared" si="10"/>
        <v>11</v>
      </c>
    </row>
    <row r="320" spans="1:8" s="8" customFormat="1" outlineLevel="2" x14ac:dyDescent="0.25">
      <c r="A320" s="14">
        <v>42312</v>
      </c>
      <c r="B320" s="7">
        <v>0</v>
      </c>
      <c r="C320" s="7">
        <v>0</v>
      </c>
      <c r="D320" s="7">
        <f t="shared" si="9"/>
        <v>0</v>
      </c>
      <c r="E320" s="7">
        <f>D320-Tableau3[Minute]</f>
        <v>-2.7777777777777776E-2</v>
      </c>
      <c r="F320" s="12">
        <f>IF(AND(E320&lt;Tableau4[DJS],D320&gt;0),Tableau4[DJS]-E320,0)</f>
        <v>0</v>
      </c>
      <c r="G320" s="12">
        <f>IF(E320&gt;Tableau4[DJS],'4'!E320-Tableau4[DJS],0)</f>
        <v>0</v>
      </c>
      <c r="H320" s="8">
        <f t="shared" si="10"/>
        <v>11</v>
      </c>
    </row>
    <row r="321" spans="1:8" s="8" customFormat="1" outlineLevel="2" x14ac:dyDescent="0.25">
      <c r="A321" s="14">
        <v>42313</v>
      </c>
      <c r="B321" s="7">
        <v>0</v>
      </c>
      <c r="C321" s="7">
        <v>0</v>
      </c>
      <c r="D321" s="7">
        <f t="shared" si="9"/>
        <v>0</v>
      </c>
      <c r="E321" s="7">
        <f>D321-Tableau3[Minute]</f>
        <v>-2.7777777777777776E-2</v>
      </c>
      <c r="F321" s="12">
        <f>IF(AND(E321&lt;Tableau4[DJS],D321&gt;0),Tableau4[DJS]-E321,0)</f>
        <v>0</v>
      </c>
      <c r="G321" s="12">
        <f>IF(E321&gt;Tableau4[DJS],'4'!E321-Tableau4[DJS],0)</f>
        <v>0</v>
      </c>
      <c r="H321" s="8">
        <f t="shared" si="10"/>
        <v>11</v>
      </c>
    </row>
    <row r="322" spans="1:8" s="8" customFormat="1" outlineLevel="2" x14ac:dyDescent="0.25">
      <c r="A322" s="14">
        <v>42314</v>
      </c>
      <c r="B322" s="7">
        <v>0</v>
      </c>
      <c r="C322" s="7">
        <v>0</v>
      </c>
      <c r="D322" s="7">
        <f t="shared" si="9"/>
        <v>0</v>
      </c>
      <c r="E322" s="7">
        <f>D322-Tableau3[Minute]</f>
        <v>-2.7777777777777776E-2</v>
      </c>
      <c r="F322" s="12">
        <f>IF(AND(E322&lt;Tableau4[DJS],D322&gt;0),Tableau4[DJS]-E322,0)</f>
        <v>0</v>
      </c>
      <c r="G322" s="12">
        <f>IF(E322&gt;Tableau4[DJS],'4'!E322-Tableau4[DJS],0)</f>
        <v>0</v>
      </c>
      <c r="H322" s="8">
        <f t="shared" si="10"/>
        <v>11</v>
      </c>
    </row>
    <row r="323" spans="1:8" s="8" customFormat="1" outlineLevel="2" x14ac:dyDescent="0.25">
      <c r="A323" s="14">
        <v>42315</v>
      </c>
      <c r="B323" s="7">
        <v>0</v>
      </c>
      <c r="C323" s="7">
        <v>0</v>
      </c>
      <c r="D323" s="7">
        <f t="shared" ref="D323:D377" si="11">C323-B323</f>
        <v>0</v>
      </c>
      <c r="E323" s="7">
        <f>D323-Tableau3[Minute]</f>
        <v>-2.7777777777777776E-2</v>
      </c>
      <c r="F323" s="12">
        <f>IF(AND(E323&lt;Tableau4[DJS],D323&gt;0),Tableau4[DJS]-E323,0)</f>
        <v>0</v>
      </c>
      <c r="G323" s="12">
        <f>IF(E323&gt;Tableau4[DJS],'4'!E323-Tableau4[DJS],0)</f>
        <v>0</v>
      </c>
      <c r="H323" s="8">
        <f t="shared" si="10"/>
        <v>11</v>
      </c>
    </row>
    <row r="324" spans="1:8" s="8" customFormat="1" outlineLevel="2" x14ac:dyDescent="0.25">
      <c r="A324" s="14">
        <v>42316</v>
      </c>
      <c r="B324" s="7">
        <v>0</v>
      </c>
      <c r="C324" s="7">
        <v>0</v>
      </c>
      <c r="D324" s="7">
        <f t="shared" si="11"/>
        <v>0</v>
      </c>
      <c r="E324" s="7">
        <f>D324-Tableau3[Minute]</f>
        <v>-2.7777777777777776E-2</v>
      </c>
      <c r="F324" s="12">
        <f>IF(AND(E324&lt;Tableau4[DJS],D324&gt;0),Tableau4[DJS]-E324,0)</f>
        <v>0</v>
      </c>
      <c r="G324" s="12">
        <f>IF(E324&gt;Tableau4[DJS],'4'!E324-Tableau4[DJS],0)</f>
        <v>0</v>
      </c>
      <c r="H324" s="8">
        <f t="shared" si="10"/>
        <v>11</v>
      </c>
    </row>
    <row r="325" spans="1:8" s="8" customFormat="1" outlineLevel="2" x14ac:dyDescent="0.25">
      <c r="A325" s="14">
        <v>42317</v>
      </c>
      <c r="B325" s="7">
        <v>0</v>
      </c>
      <c r="C325" s="7">
        <v>0</v>
      </c>
      <c r="D325" s="7">
        <f t="shared" si="11"/>
        <v>0</v>
      </c>
      <c r="E325" s="7">
        <f>D325-Tableau3[Minute]</f>
        <v>-2.7777777777777776E-2</v>
      </c>
      <c r="F325" s="12">
        <f>IF(AND(E325&lt;Tableau4[DJS],D325&gt;0),Tableau4[DJS]-E325,0)</f>
        <v>0</v>
      </c>
      <c r="G325" s="12">
        <f>IF(E325&gt;Tableau4[DJS],'4'!E325-Tableau4[DJS],0)</f>
        <v>0</v>
      </c>
      <c r="H325" s="8">
        <f t="shared" si="10"/>
        <v>11</v>
      </c>
    </row>
    <row r="326" spans="1:8" s="8" customFormat="1" outlineLevel="2" x14ac:dyDescent="0.25">
      <c r="A326" s="14">
        <v>42318</v>
      </c>
      <c r="B326" s="7">
        <v>0</v>
      </c>
      <c r="C326" s="7">
        <v>0</v>
      </c>
      <c r="D326" s="7">
        <f t="shared" si="11"/>
        <v>0</v>
      </c>
      <c r="E326" s="7">
        <f>D326-Tableau3[Minute]</f>
        <v>-2.7777777777777776E-2</v>
      </c>
      <c r="F326" s="12">
        <f>IF(AND(E326&lt;Tableau4[DJS],D326&gt;0),Tableau4[DJS]-E326,0)</f>
        <v>0</v>
      </c>
      <c r="G326" s="12">
        <f>IF(E326&gt;Tableau4[DJS],'4'!E326-Tableau4[DJS],0)</f>
        <v>0</v>
      </c>
      <c r="H326" s="8">
        <f t="shared" si="10"/>
        <v>11</v>
      </c>
    </row>
    <row r="327" spans="1:8" s="8" customFormat="1" outlineLevel="2" x14ac:dyDescent="0.25">
      <c r="A327" s="14">
        <v>42319</v>
      </c>
      <c r="B327" s="7">
        <v>0</v>
      </c>
      <c r="C327" s="7">
        <v>0</v>
      </c>
      <c r="D327" s="7">
        <f t="shared" si="11"/>
        <v>0</v>
      </c>
      <c r="E327" s="7">
        <f>D327-Tableau3[Minute]</f>
        <v>-2.7777777777777776E-2</v>
      </c>
      <c r="F327" s="12">
        <f>IF(AND(E327&lt;Tableau4[DJS],D327&gt;0),Tableau4[DJS]-E327,0)</f>
        <v>0</v>
      </c>
      <c r="G327" s="12">
        <f>IF(E327&gt;Tableau4[DJS],'4'!E327-Tableau4[DJS],0)</f>
        <v>0</v>
      </c>
      <c r="H327" s="8">
        <f t="shared" si="10"/>
        <v>11</v>
      </c>
    </row>
    <row r="328" spans="1:8" s="8" customFormat="1" outlineLevel="2" x14ac:dyDescent="0.25">
      <c r="A328" s="14">
        <v>42320</v>
      </c>
      <c r="B328" s="7">
        <v>0</v>
      </c>
      <c r="C328" s="7">
        <v>0</v>
      </c>
      <c r="D328" s="7">
        <f t="shared" si="11"/>
        <v>0</v>
      </c>
      <c r="E328" s="7">
        <f>D328-Tableau3[Minute]</f>
        <v>-2.7777777777777776E-2</v>
      </c>
      <c r="F328" s="12">
        <f>IF(AND(E328&lt;Tableau4[DJS],D328&gt;0),Tableau4[DJS]-E328,0)</f>
        <v>0</v>
      </c>
      <c r="G328" s="12">
        <f>IF(E328&gt;Tableau4[DJS],'4'!E328-Tableau4[DJS],0)</f>
        <v>0</v>
      </c>
      <c r="H328" s="8">
        <f t="shared" si="10"/>
        <v>11</v>
      </c>
    </row>
    <row r="329" spans="1:8" s="8" customFormat="1" outlineLevel="2" x14ac:dyDescent="0.25">
      <c r="A329" s="14">
        <v>42321</v>
      </c>
      <c r="B329" s="7">
        <v>0</v>
      </c>
      <c r="C329" s="7">
        <v>0</v>
      </c>
      <c r="D329" s="7">
        <f t="shared" si="11"/>
        <v>0</v>
      </c>
      <c r="E329" s="7">
        <f>D329-Tableau3[Minute]</f>
        <v>-2.7777777777777776E-2</v>
      </c>
      <c r="F329" s="12">
        <f>IF(AND(E329&lt;Tableau4[DJS],D329&gt;0),Tableau4[DJS]-E329,0)</f>
        <v>0</v>
      </c>
      <c r="G329" s="12">
        <f>IF(E329&gt;Tableau4[DJS],'4'!E329-Tableau4[DJS],0)</f>
        <v>0</v>
      </c>
      <c r="H329" s="8">
        <f t="shared" si="10"/>
        <v>11</v>
      </c>
    </row>
    <row r="330" spans="1:8" s="8" customFormat="1" outlineLevel="2" x14ac:dyDescent="0.25">
      <c r="A330" s="14">
        <v>42322</v>
      </c>
      <c r="B330" s="7">
        <v>0</v>
      </c>
      <c r="C330" s="7">
        <v>0</v>
      </c>
      <c r="D330" s="7">
        <f t="shared" si="11"/>
        <v>0</v>
      </c>
      <c r="E330" s="7">
        <f>D330-Tableau3[Minute]</f>
        <v>-2.7777777777777776E-2</v>
      </c>
      <c r="F330" s="12">
        <f>IF(AND(E330&lt;Tableau4[DJS],D330&gt;0),Tableau4[DJS]-E330,0)</f>
        <v>0</v>
      </c>
      <c r="G330" s="12">
        <f>IF(E330&gt;Tableau4[DJS],'4'!E330-Tableau4[DJS],0)</f>
        <v>0</v>
      </c>
      <c r="H330" s="8">
        <f t="shared" si="10"/>
        <v>11</v>
      </c>
    </row>
    <row r="331" spans="1:8" s="8" customFormat="1" outlineLevel="2" x14ac:dyDescent="0.25">
      <c r="A331" s="14">
        <v>42323</v>
      </c>
      <c r="B331" s="7">
        <v>0</v>
      </c>
      <c r="C331" s="7">
        <v>0</v>
      </c>
      <c r="D331" s="7">
        <f t="shared" si="11"/>
        <v>0</v>
      </c>
      <c r="E331" s="7">
        <f>D331-Tableau3[Minute]</f>
        <v>-2.7777777777777776E-2</v>
      </c>
      <c r="F331" s="12">
        <f>IF(AND(E331&lt;Tableau4[DJS],D331&gt;0),Tableau4[DJS]-E331,0)</f>
        <v>0</v>
      </c>
      <c r="G331" s="12">
        <f>IF(E331&gt;Tableau4[DJS],'4'!E331-Tableau4[DJS],0)</f>
        <v>0</v>
      </c>
      <c r="H331" s="8">
        <f t="shared" si="10"/>
        <v>11</v>
      </c>
    </row>
    <row r="332" spans="1:8" s="8" customFormat="1" outlineLevel="2" x14ac:dyDescent="0.25">
      <c r="A332" s="14">
        <v>42324</v>
      </c>
      <c r="B332" s="7">
        <v>0</v>
      </c>
      <c r="C332" s="7">
        <v>0</v>
      </c>
      <c r="D332" s="7">
        <f t="shared" si="11"/>
        <v>0</v>
      </c>
      <c r="E332" s="7">
        <f>D332-Tableau3[Minute]</f>
        <v>-2.7777777777777776E-2</v>
      </c>
      <c r="F332" s="12">
        <f>IF(AND(E332&lt;Tableau4[DJS],D332&gt;0),Tableau4[DJS]-E332,0)</f>
        <v>0</v>
      </c>
      <c r="G332" s="12">
        <f>IF(E332&gt;Tableau4[DJS],'4'!E332-Tableau4[DJS],0)</f>
        <v>0</v>
      </c>
      <c r="H332" s="8">
        <f t="shared" si="10"/>
        <v>11</v>
      </c>
    </row>
    <row r="333" spans="1:8" s="8" customFormat="1" outlineLevel="2" x14ac:dyDescent="0.25">
      <c r="A333" s="14">
        <v>42325</v>
      </c>
      <c r="B333" s="7">
        <v>0</v>
      </c>
      <c r="C333" s="7">
        <v>0</v>
      </c>
      <c r="D333" s="7">
        <f t="shared" si="11"/>
        <v>0</v>
      </c>
      <c r="E333" s="7">
        <f>D333-Tableau3[Minute]</f>
        <v>-2.7777777777777776E-2</v>
      </c>
      <c r="F333" s="12">
        <f>IF(AND(E333&lt;Tableau4[DJS],D333&gt;0),Tableau4[DJS]-E333,0)</f>
        <v>0</v>
      </c>
      <c r="G333" s="12">
        <f>IF(E333&gt;Tableau4[DJS],'4'!E333-Tableau4[DJS],0)</f>
        <v>0</v>
      </c>
      <c r="H333" s="8">
        <f t="shared" ref="H333:H377" si="12">MONTH(A333)</f>
        <v>11</v>
      </c>
    </row>
    <row r="334" spans="1:8" s="8" customFormat="1" outlineLevel="2" x14ac:dyDescent="0.25">
      <c r="A334" s="14">
        <v>42326</v>
      </c>
      <c r="B334" s="7">
        <v>0</v>
      </c>
      <c r="C334" s="7">
        <v>0</v>
      </c>
      <c r="D334" s="7">
        <f t="shared" si="11"/>
        <v>0</v>
      </c>
      <c r="E334" s="7">
        <f>D334-Tableau3[Minute]</f>
        <v>-2.7777777777777776E-2</v>
      </c>
      <c r="F334" s="12">
        <f>IF(AND(E334&lt;Tableau4[DJS],D334&gt;0),Tableau4[DJS]-E334,0)</f>
        <v>0</v>
      </c>
      <c r="G334" s="12">
        <f>IF(E334&gt;Tableau4[DJS],'4'!E334-Tableau4[DJS],0)</f>
        <v>0</v>
      </c>
      <c r="H334" s="8">
        <f t="shared" si="12"/>
        <v>11</v>
      </c>
    </row>
    <row r="335" spans="1:8" s="8" customFormat="1" outlineLevel="2" x14ac:dyDescent="0.25">
      <c r="A335" s="14">
        <v>42327</v>
      </c>
      <c r="B335" s="7">
        <v>0</v>
      </c>
      <c r="C335" s="7">
        <v>0</v>
      </c>
      <c r="D335" s="7">
        <f t="shared" si="11"/>
        <v>0</v>
      </c>
      <c r="E335" s="7">
        <f>D335-Tableau3[Minute]</f>
        <v>-2.7777777777777776E-2</v>
      </c>
      <c r="F335" s="12">
        <f>IF(AND(E335&lt;Tableau4[DJS],D335&gt;0),Tableau4[DJS]-E335,0)</f>
        <v>0</v>
      </c>
      <c r="G335" s="12">
        <f>IF(E335&gt;Tableau4[DJS],'4'!E335-Tableau4[DJS],0)</f>
        <v>0</v>
      </c>
      <c r="H335" s="8">
        <f t="shared" si="12"/>
        <v>11</v>
      </c>
    </row>
    <row r="336" spans="1:8" s="8" customFormat="1" outlineLevel="2" x14ac:dyDescent="0.25">
      <c r="A336" s="14">
        <v>42328</v>
      </c>
      <c r="B336" s="7">
        <v>0</v>
      </c>
      <c r="C336" s="7">
        <v>0</v>
      </c>
      <c r="D336" s="7">
        <f t="shared" si="11"/>
        <v>0</v>
      </c>
      <c r="E336" s="7">
        <f>D336-Tableau3[Minute]</f>
        <v>-2.7777777777777776E-2</v>
      </c>
      <c r="F336" s="12">
        <f>IF(AND(E336&lt;Tableau4[DJS],D336&gt;0),Tableau4[DJS]-E336,0)</f>
        <v>0</v>
      </c>
      <c r="G336" s="12">
        <f>IF(E336&gt;Tableau4[DJS],'4'!E336-Tableau4[DJS],0)</f>
        <v>0</v>
      </c>
      <c r="H336" s="8">
        <f t="shared" si="12"/>
        <v>11</v>
      </c>
    </row>
    <row r="337" spans="1:8" s="8" customFormat="1" outlineLevel="2" x14ac:dyDescent="0.25">
      <c r="A337" s="14">
        <v>42329</v>
      </c>
      <c r="B337" s="7">
        <v>0</v>
      </c>
      <c r="C337" s="7">
        <v>0</v>
      </c>
      <c r="D337" s="7">
        <f t="shared" si="11"/>
        <v>0</v>
      </c>
      <c r="E337" s="7">
        <f>D337-Tableau3[Minute]</f>
        <v>-2.7777777777777776E-2</v>
      </c>
      <c r="F337" s="12">
        <f>IF(AND(E337&lt;Tableau4[DJS],D337&gt;0),Tableau4[DJS]-E337,0)</f>
        <v>0</v>
      </c>
      <c r="G337" s="12">
        <f>IF(E337&gt;Tableau4[DJS],'4'!E337-Tableau4[DJS],0)</f>
        <v>0</v>
      </c>
      <c r="H337" s="8">
        <f t="shared" si="12"/>
        <v>11</v>
      </c>
    </row>
    <row r="338" spans="1:8" s="8" customFormat="1" outlineLevel="2" x14ac:dyDescent="0.25">
      <c r="A338" s="14">
        <v>42330</v>
      </c>
      <c r="B338" s="7">
        <v>0</v>
      </c>
      <c r="C338" s="7">
        <v>0</v>
      </c>
      <c r="D338" s="7">
        <f t="shared" si="11"/>
        <v>0</v>
      </c>
      <c r="E338" s="7">
        <f>D338-Tableau3[Minute]</f>
        <v>-2.7777777777777776E-2</v>
      </c>
      <c r="F338" s="12">
        <f>IF(AND(E338&lt;Tableau4[DJS],D338&gt;0),Tableau4[DJS]-E338,0)</f>
        <v>0</v>
      </c>
      <c r="G338" s="12">
        <f>IF(E338&gt;Tableau4[DJS],'4'!E338-Tableau4[DJS],0)</f>
        <v>0</v>
      </c>
      <c r="H338" s="8">
        <f t="shared" si="12"/>
        <v>11</v>
      </c>
    </row>
    <row r="339" spans="1:8" s="8" customFormat="1" outlineLevel="2" x14ac:dyDescent="0.25">
      <c r="A339" s="14">
        <v>42331</v>
      </c>
      <c r="B339" s="7">
        <v>0</v>
      </c>
      <c r="C339" s="7">
        <v>0</v>
      </c>
      <c r="D339" s="7">
        <f t="shared" si="11"/>
        <v>0</v>
      </c>
      <c r="E339" s="7">
        <f>D339-Tableau3[Minute]</f>
        <v>-2.7777777777777776E-2</v>
      </c>
      <c r="F339" s="12">
        <f>IF(AND(E339&lt;Tableau4[DJS],D339&gt;0),Tableau4[DJS]-E339,0)</f>
        <v>0</v>
      </c>
      <c r="G339" s="12">
        <f>IF(E339&gt;Tableau4[DJS],'4'!E339-Tableau4[DJS],0)</f>
        <v>0</v>
      </c>
      <c r="H339" s="8">
        <f t="shared" si="12"/>
        <v>11</v>
      </c>
    </row>
    <row r="340" spans="1:8" s="8" customFormat="1" outlineLevel="2" x14ac:dyDescent="0.25">
      <c r="A340" s="14">
        <v>42332</v>
      </c>
      <c r="B340" s="7">
        <v>0</v>
      </c>
      <c r="C340" s="7">
        <v>0</v>
      </c>
      <c r="D340" s="7">
        <f t="shared" si="11"/>
        <v>0</v>
      </c>
      <c r="E340" s="7">
        <f>D340-Tableau3[Minute]</f>
        <v>-2.7777777777777776E-2</v>
      </c>
      <c r="F340" s="12">
        <f>IF(AND(E340&lt;Tableau4[DJS],D340&gt;0),Tableau4[DJS]-E340,0)</f>
        <v>0</v>
      </c>
      <c r="G340" s="12">
        <f>IF(E340&gt;Tableau4[DJS],'4'!E340-Tableau4[DJS],0)</f>
        <v>0</v>
      </c>
      <c r="H340" s="8">
        <f t="shared" si="12"/>
        <v>11</v>
      </c>
    </row>
    <row r="341" spans="1:8" s="8" customFormat="1" outlineLevel="2" x14ac:dyDescent="0.25">
      <c r="A341" s="14">
        <v>42333</v>
      </c>
      <c r="B341" s="7">
        <v>0</v>
      </c>
      <c r="C341" s="7">
        <v>0</v>
      </c>
      <c r="D341" s="7">
        <f t="shared" si="11"/>
        <v>0</v>
      </c>
      <c r="E341" s="7">
        <f>D341-Tableau3[Minute]</f>
        <v>-2.7777777777777776E-2</v>
      </c>
      <c r="F341" s="12">
        <f>IF(AND(E341&lt;Tableau4[DJS],D341&gt;0),Tableau4[DJS]-E341,0)</f>
        <v>0</v>
      </c>
      <c r="G341" s="12">
        <f>IF(E341&gt;Tableau4[DJS],'4'!E341-Tableau4[DJS],0)</f>
        <v>0</v>
      </c>
      <c r="H341" s="8">
        <f t="shared" si="12"/>
        <v>11</v>
      </c>
    </row>
    <row r="342" spans="1:8" s="8" customFormat="1" outlineLevel="2" x14ac:dyDescent="0.25">
      <c r="A342" s="14">
        <v>42334</v>
      </c>
      <c r="B342" s="7">
        <v>0</v>
      </c>
      <c r="C342" s="7">
        <v>0</v>
      </c>
      <c r="D342" s="7">
        <f t="shared" si="11"/>
        <v>0</v>
      </c>
      <c r="E342" s="7">
        <f>D342-Tableau3[Minute]</f>
        <v>-2.7777777777777776E-2</v>
      </c>
      <c r="F342" s="12">
        <f>IF(AND(E342&lt;Tableau4[DJS],D342&gt;0),Tableau4[DJS]-E342,0)</f>
        <v>0</v>
      </c>
      <c r="G342" s="12">
        <f>IF(E342&gt;Tableau4[DJS],'4'!E342-Tableau4[DJS],0)</f>
        <v>0</v>
      </c>
      <c r="H342" s="8">
        <f t="shared" si="12"/>
        <v>11</v>
      </c>
    </row>
    <row r="343" spans="1:8" s="8" customFormat="1" outlineLevel="2" x14ac:dyDescent="0.25">
      <c r="A343" s="14">
        <v>42335</v>
      </c>
      <c r="B343" s="7">
        <v>0</v>
      </c>
      <c r="C343" s="7">
        <v>0</v>
      </c>
      <c r="D343" s="7">
        <f t="shared" si="11"/>
        <v>0</v>
      </c>
      <c r="E343" s="7">
        <f>D343-Tableau3[Minute]</f>
        <v>-2.7777777777777776E-2</v>
      </c>
      <c r="F343" s="12">
        <f>IF(AND(E343&lt;Tableau4[DJS],D343&gt;0),Tableau4[DJS]-E343,0)</f>
        <v>0</v>
      </c>
      <c r="G343" s="12">
        <f>IF(E343&gt;Tableau4[DJS],'4'!E343-Tableau4[DJS],0)</f>
        <v>0</v>
      </c>
      <c r="H343" s="8">
        <f t="shared" si="12"/>
        <v>11</v>
      </c>
    </row>
    <row r="344" spans="1:8" s="8" customFormat="1" outlineLevel="2" x14ac:dyDescent="0.25">
      <c r="A344" s="14">
        <v>42336</v>
      </c>
      <c r="B344" s="7">
        <v>0</v>
      </c>
      <c r="C344" s="7">
        <v>0</v>
      </c>
      <c r="D344" s="7">
        <f t="shared" si="11"/>
        <v>0</v>
      </c>
      <c r="E344" s="7">
        <f>D344-Tableau3[Minute]</f>
        <v>-2.7777777777777776E-2</v>
      </c>
      <c r="F344" s="12">
        <f>IF(AND(E344&lt;Tableau4[DJS],D344&gt;0),Tableau4[DJS]-E344,0)</f>
        <v>0</v>
      </c>
      <c r="G344" s="12">
        <f>IF(E344&gt;Tableau4[DJS],'4'!E344-Tableau4[DJS],0)</f>
        <v>0</v>
      </c>
      <c r="H344" s="8">
        <f t="shared" si="12"/>
        <v>11</v>
      </c>
    </row>
    <row r="345" spans="1:8" s="8" customFormat="1" outlineLevel="2" x14ac:dyDescent="0.25">
      <c r="A345" s="14">
        <v>42337</v>
      </c>
      <c r="B345" s="7">
        <v>0</v>
      </c>
      <c r="C345" s="7">
        <v>0</v>
      </c>
      <c r="D345" s="7">
        <f t="shared" si="11"/>
        <v>0</v>
      </c>
      <c r="E345" s="7">
        <f>D345-Tableau3[Minute]</f>
        <v>-2.7777777777777776E-2</v>
      </c>
      <c r="F345" s="12">
        <f>IF(AND(E345&lt;Tableau4[DJS],D345&gt;0),Tableau4[DJS]-E345,0)</f>
        <v>0</v>
      </c>
      <c r="G345" s="12">
        <f>IF(E345&gt;Tableau4[DJS],'4'!E345-Tableau4[DJS],0)</f>
        <v>0</v>
      </c>
      <c r="H345" s="8">
        <f t="shared" si="12"/>
        <v>11</v>
      </c>
    </row>
    <row r="346" spans="1:8" s="8" customFormat="1" outlineLevel="1" x14ac:dyDescent="0.25">
      <c r="A346" s="14"/>
      <c r="B346" s="7"/>
      <c r="C346" s="7"/>
      <c r="D346" s="11"/>
      <c r="E346" s="7"/>
      <c r="F346" s="12">
        <f>SUBTOTAL(9,F316:F345)</f>
        <v>0</v>
      </c>
      <c r="G346" s="12">
        <f>SUBTOTAL(9,G316:G345)</f>
        <v>0</v>
      </c>
      <c r="H346" s="10" t="s">
        <v>49</v>
      </c>
    </row>
    <row r="347" spans="1:8" s="8" customFormat="1" outlineLevel="2" x14ac:dyDescent="0.25">
      <c r="A347" s="14">
        <v>42338</v>
      </c>
      <c r="B347" s="7">
        <v>0</v>
      </c>
      <c r="C347" s="7">
        <v>0</v>
      </c>
      <c r="D347" s="7">
        <f t="shared" si="11"/>
        <v>0</v>
      </c>
      <c r="E347" s="7">
        <f>D347-Tableau3[Minute]</f>
        <v>-2.7777777777777776E-2</v>
      </c>
      <c r="F347" s="12">
        <f>IF(AND(E347&lt;Tableau4[DJS],D347&gt;0),Tableau4[DJS]-E347,0)</f>
        <v>0</v>
      </c>
      <c r="G347" s="12">
        <f>IF(E347&gt;Tableau4[DJS],'4'!E347-Tableau4[DJS],0)</f>
        <v>0</v>
      </c>
      <c r="H347" s="8">
        <f t="shared" si="12"/>
        <v>12</v>
      </c>
    </row>
    <row r="348" spans="1:8" s="8" customFormat="1" outlineLevel="2" x14ac:dyDescent="0.25">
      <c r="A348" s="14">
        <v>42339</v>
      </c>
      <c r="B348" s="7">
        <v>0</v>
      </c>
      <c r="C348" s="7">
        <v>0</v>
      </c>
      <c r="D348" s="7">
        <f t="shared" si="11"/>
        <v>0</v>
      </c>
      <c r="E348" s="7">
        <f>D348-Tableau3[Minute]</f>
        <v>-2.7777777777777776E-2</v>
      </c>
      <c r="F348" s="12">
        <f>IF(AND(E348&lt;Tableau4[DJS],D348&gt;0),Tableau4[DJS]-E348,0)</f>
        <v>0</v>
      </c>
      <c r="G348" s="12">
        <f>IF(E348&gt;Tableau4[DJS],'4'!E348-Tableau4[DJS],0)</f>
        <v>0</v>
      </c>
      <c r="H348" s="8">
        <f t="shared" si="12"/>
        <v>12</v>
      </c>
    </row>
    <row r="349" spans="1:8" s="8" customFormat="1" outlineLevel="2" x14ac:dyDescent="0.25">
      <c r="A349" s="14">
        <v>42340</v>
      </c>
      <c r="B349" s="7">
        <v>0</v>
      </c>
      <c r="C349" s="7">
        <v>0</v>
      </c>
      <c r="D349" s="7">
        <f t="shared" si="11"/>
        <v>0</v>
      </c>
      <c r="E349" s="7">
        <f>D349-Tableau3[Minute]</f>
        <v>-2.7777777777777776E-2</v>
      </c>
      <c r="F349" s="12">
        <f>IF(AND(E349&lt;Tableau4[DJS],D349&gt;0),Tableau4[DJS]-E349,0)</f>
        <v>0</v>
      </c>
      <c r="G349" s="12">
        <f>IF(E349&gt;Tableau4[DJS],'4'!E349-Tableau4[DJS],0)</f>
        <v>0</v>
      </c>
      <c r="H349" s="8">
        <f t="shared" si="12"/>
        <v>12</v>
      </c>
    </row>
    <row r="350" spans="1:8" s="8" customFormat="1" outlineLevel="2" x14ac:dyDescent="0.25">
      <c r="A350" s="14">
        <v>42341</v>
      </c>
      <c r="B350" s="7">
        <v>0</v>
      </c>
      <c r="C350" s="7">
        <v>0</v>
      </c>
      <c r="D350" s="7">
        <f t="shared" si="11"/>
        <v>0</v>
      </c>
      <c r="E350" s="7">
        <f>D350-Tableau3[Minute]</f>
        <v>-2.7777777777777776E-2</v>
      </c>
      <c r="F350" s="12">
        <f>IF(AND(E350&lt;Tableau4[DJS],D350&gt;0),Tableau4[DJS]-E350,0)</f>
        <v>0</v>
      </c>
      <c r="G350" s="12">
        <f>IF(E350&gt;Tableau4[DJS],'4'!E350-Tableau4[DJS],0)</f>
        <v>0</v>
      </c>
      <c r="H350" s="8">
        <f t="shared" si="12"/>
        <v>12</v>
      </c>
    </row>
    <row r="351" spans="1:8" s="8" customFormat="1" outlineLevel="2" x14ac:dyDescent="0.25">
      <c r="A351" s="14">
        <v>42342</v>
      </c>
      <c r="B351" s="7">
        <v>0</v>
      </c>
      <c r="C351" s="7">
        <v>0</v>
      </c>
      <c r="D351" s="7">
        <f t="shared" si="11"/>
        <v>0</v>
      </c>
      <c r="E351" s="7">
        <f>D351-Tableau3[Minute]</f>
        <v>-2.7777777777777776E-2</v>
      </c>
      <c r="F351" s="12">
        <f>IF(AND(E351&lt;Tableau4[DJS],D351&gt;0),Tableau4[DJS]-E351,0)</f>
        <v>0</v>
      </c>
      <c r="G351" s="12">
        <f>IF(E351&gt;Tableau4[DJS],'4'!E351-Tableau4[DJS],0)</f>
        <v>0</v>
      </c>
      <c r="H351" s="8">
        <f t="shared" si="12"/>
        <v>12</v>
      </c>
    </row>
    <row r="352" spans="1:8" s="8" customFormat="1" outlineLevel="2" x14ac:dyDescent="0.25">
      <c r="A352" s="14">
        <v>42343</v>
      </c>
      <c r="B352" s="7">
        <v>0</v>
      </c>
      <c r="C352" s="7">
        <v>0</v>
      </c>
      <c r="D352" s="7">
        <f t="shared" si="11"/>
        <v>0</v>
      </c>
      <c r="E352" s="7">
        <f>D352-Tableau3[Minute]</f>
        <v>-2.7777777777777776E-2</v>
      </c>
      <c r="F352" s="12">
        <f>IF(AND(E352&lt;Tableau4[DJS],D352&gt;0),Tableau4[DJS]-E352,0)</f>
        <v>0</v>
      </c>
      <c r="G352" s="12">
        <f>IF(E352&gt;Tableau4[DJS],'4'!E352-Tableau4[DJS],0)</f>
        <v>0</v>
      </c>
      <c r="H352" s="8">
        <f t="shared" si="12"/>
        <v>12</v>
      </c>
    </row>
    <row r="353" spans="1:12" outlineLevel="2" x14ac:dyDescent="0.25">
      <c r="A353" s="14">
        <v>42344</v>
      </c>
      <c r="B353" s="7">
        <v>0</v>
      </c>
      <c r="C353" s="7">
        <v>0</v>
      </c>
      <c r="D353" s="7">
        <f t="shared" si="11"/>
        <v>0</v>
      </c>
      <c r="E353" s="7">
        <f>D353-Tableau3[Minute]</f>
        <v>-2.7777777777777776E-2</v>
      </c>
      <c r="F353" s="12">
        <f>IF(AND(E353&lt;Tableau4[DJS],D353&gt;0),Tableau4[DJS]-E353,0)</f>
        <v>0</v>
      </c>
      <c r="G353" s="12">
        <f>IF(E353&gt;Tableau4[DJS],'4'!E353-Tableau4[DJS],0)</f>
        <v>0</v>
      </c>
      <c r="H353" s="8">
        <f t="shared" si="12"/>
        <v>12</v>
      </c>
    </row>
    <row r="354" spans="1:12" outlineLevel="2" x14ac:dyDescent="0.25">
      <c r="A354" s="14">
        <v>42345</v>
      </c>
      <c r="B354" s="7">
        <v>0</v>
      </c>
      <c r="C354" s="7">
        <v>0</v>
      </c>
      <c r="D354" s="7">
        <f t="shared" si="11"/>
        <v>0</v>
      </c>
      <c r="E354" s="7">
        <f>D354-Tableau3[Minute]</f>
        <v>-2.7777777777777776E-2</v>
      </c>
      <c r="F354" s="12">
        <f>IF(AND(E354&lt;Tableau4[DJS],D354&gt;0),Tableau4[DJS]-E354,0)</f>
        <v>0</v>
      </c>
      <c r="G354" s="12">
        <f>IF(E354&gt;Tableau4[DJS],'4'!E354-Tableau4[DJS],0)</f>
        <v>0</v>
      </c>
      <c r="H354" s="8">
        <f t="shared" si="12"/>
        <v>12</v>
      </c>
      <c r="L354" s="8" t="s">
        <v>52</v>
      </c>
    </row>
    <row r="355" spans="1:12" outlineLevel="2" x14ac:dyDescent="0.25">
      <c r="A355" s="14">
        <v>42346</v>
      </c>
      <c r="B355" s="7">
        <v>0</v>
      </c>
      <c r="C355" s="7">
        <v>0</v>
      </c>
      <c r="D355" s="7">
        <f t="shared" si="11"/>
        <v>0</v>
      </c>
      <c r="E355" s="7">
        <f>D355-Tableau3[Minute]</f>
        <v>-2.7777777777777776E-2</v>
      </c>
      <c r="F355" s="12">
        <f>IF(AND(E355&lt;Tableau4[DJS],D355&gt;0),Tableau4[DJS]-E355,0)</f>
        <v>0</v>
      </c>
      <c r="G355" s="12">
        <f>IF(E355&gt;Tableau4[DJS],'4'!E355-Tableau4[DJS],0)</f>
        <v>0</v>
      </c>
      <c r="H355" s="8">
        <f t="shared" si="12"/>
        <v>12</v>
      </c>
    </row>
    <row r="356" spans="1:12" outlineLevel="2" x14ac:dyDescent="0.25">
      <c r="A356" s="14">
        <v>42347</v>
      </c>
      <c r="B356" s="7">
        <v>0</v>
      </c>
      <c r="C356" s="7">
        <v>0</v>
      </c>
      <c r="D356" s="7">
        <f t="shared" si="11"/>
        <v>0</v>
      </c>
      <c r="E356" s="7">
        <f>D356-Tableau3[Minute]</f>
        <v>-2.7777777777777776E-2</v>
      </c>
      <c r="F356" s="12">
        <f>IF(AND(E356&lt;Tableau4[DJS],D356&gt;0),Tableau4[DJS]-E356,0)</f>
        <v>0</v>
      </c>
      <c r="G356" s="12">
        <f>IF(E356&gt;Tableau4[DJS],'4'!E356-Tableau4[DJS],0)</f>
        <v>0</v>
      </c>
      <c r="H356" s="8">
        <f t="shared" si="12"/>
        <v>12</v>
      </c>
    </row>
    <row r="357" spans="1:12" outlineLevel="2" x14ac:dyDescent="0.25">
      <c r="A357" s="14">
        <v>42348</v>
      </c>
      <c r="B357" s="7">
        <v>0</v>
      </c>
      <c r="C357" s="7">
        <v>0</v>
      </c>
      <c r="D357" s="7">
        <f t="shared" si="11"/>
        <v>0</v>
      </c>
      <c r="E357" s="7">
        <f>D357-Tableau3[Minute]</f>
        <v>-2.7777777777777776E-2</v>
      </c>
      <c r="F357" s="12">
        <f>IF(AND(E357&lt;Tableau4[DJS],D357&gt;0),Tableau4[DJS]-E357,0)</f>
        <v>0</v>
      </c>
      <c r="G357" s="12">
        <f>IF(E357&gt;Tableau4[DJS],'4'!E357-Tableau4[DJS],0)</f>
        <v>0</v>
      </c>
      <c r="H357" s="8">
        <f t="shared" si="12"/>
        <v>12</v>
      </c>
    </row>
    <row r="358" spans="1:12" outlineLevel="2" x14ac:dyDescent="0.25">
      <c r="A358" s="14">
        <v>42349</v>
      </c>
      <c r="B358" s="7">
        <v>0</v>
      </c>
      <c r="C358" s="7">
        <v>0</v>
      </c>
      <c r="D358" s="7">
        <f t="shared" si="11"/>
        <v>0</v>
      </c>
      <c r="E358" s="7">
        <f>D358-Tableau3[Minute]</f>
        <v>-2.7777777777777776E-2</v>
      </c>
      <c r="F358" s="12">
        <f>IF(AND(E358&lt;Tableau4[DJS],D358&gt;0),Tableau4[DJS]-E358,0)</f>
        <v>0</v>
      </c>
      <c r="G358" s="12">
        <f>IF(E358&gt;Tableau4[DJS],'4'!E358-Tableau4[DJS],0)</f>
        <v>0</v>
      </c>
      <c r="H358" s="8">
        <f t="shared" si="12"/>
        <v>12</v>
      </c>
    </row>
    <row r="359" spans="1:12" outlineLevel="2" x14ac:dyDescent="0.25">
      <c r="A359" s="14">
        <v>42350</v>
      </c>
      <c r="B359" s="7">
        <v>0</v>
      </c>
      <c r="C359" s="7">
        <v>0</v>
      </c>
      <c r="D359" s="7">
        <f t="shared" si="11"/>
        <v>0</v>
      </c>
      <c r="E359" s="7">
        <f>D359-Tableau3[Minute]</f>
        <v>-2.7777777777777776E-2</v>
      </c>
      <c r="F359" s="12">
        <f>IF(AND(E359&lt;Tableau4[DJS],D359&gt;0),Tableau4[DJS]-E359,0)</f>
        <v>0</v>
      </c>
      <c r="G359" s="12">
        <f>IF(E359&gt;Tableau4[DJS],'4'!E359-Tableau4[DJS],0)</f>
        <v>0</v>
      </c>
      <c r="H359" s="8">
        <f t="shared" si="12"/>
        <v>12</v>
      </c>
    </row>
    <row r="360" spans="1:12" outlineLevel="2" x14ac:dyDescent="0.25">
      <c r="A360" s="14">
        <v>42351</v>
      </c>
      <c r="B360" s="7">
        <v>0</v>
      </c>
      <c r="C360" s="7">
        <v>0</v>
      </c>
      <c r="D360" s="7">
        <f t="shared" si="11"/>
        <v>0</v>
      </c>
      <c r="E360" s="7">
        <f>D360-Tableau3[Minute]</f>
        <v>-2.7777777777777776E-2</v>
      </c>
      <c r="F360" s="12">
        <f>IF(AND(E360&lt;Tableau4[DJS],D360&gt;0),Tableau4[DJS]-E360,0)</f>
        <v>0</v>
      </c>
      <c r="G360" s="12">
        <f>IF(E360&gt;Tableau4[DJS],'4'!E360-Tableau4[DJS],0)</f>
        <v>0</v>
      </c>
      <c r="H360" s="8">
        <f t="shared" si="12"/>
        <v>12</v>
      </c>
    </row>
    <row r="361" spans="1:12" outlineLevel="2" x14ac:dyDescent="0.25">
      <c r="A361" s="14">
        <v>42352</v>
      </c>
      <c r="B361" s="7">
        <v>0</v>
      </c>
      <c r="C361" s="7">
        <v>0</v>
      </c>
      <c r="D361" s="7">
        <f t="shared" si="11"/>
        <v>0</v>
      </c>
      <c r="E361" s="7">
        <f>D361-Tableau3[Minute]</f>
        <v>-2.7777777777777776E-2</v>
      </c>
      <c r="F361" s="12">
        <f>IF(AND(E361&lt;Tableau4[DJS],D361&gt;0),Tableau4[DJS]-E361,0)</f>
        <v>0</v>
      </c>
      <c r="G361" s="12">
        <f>IF(E361&gt;Tableau4[DJS],'4'!E361-Tableau4[DJS],0)</f>
        <v>0</v>
      </c>
      <c r="H361" s="8">
        <f t="shared" si="12"/>
        <v>12</v>
      </c>
    </row>
    <row r="362" spans="1:12" outlineLevel="2" x14ac:dyDescent="0.25">
      <c r="A362" s="14">
        <v>42353</v>
      </c>
      <c r="B362" s="7">
        <v>0</v>
      </c>
      <c r="C362" s="7">
        <v>0</v>
      </c>
      <c r="D362" s="7">
        <f t="shared" si="11"/>
        <v>0</v>
      </c>
      <c r="E362" s="7">
        <f>D362-Tableau3[Minute]</f>
        <v>-2.7777777777777776E-2</v>
      </c>
      <c r="F362" s="12">
        <f>IF(AND(E362&lt;Tableau4[DJS],D362&gt;0),Tableau4[DJS]-E362,0)</f>
        <v>0</v>
      </c>
      <c r="G362" s="12">
        <f>IF(E362&gt;Tableau4[DJS],'4'!E362-Tableau4[DJS],0)</f>
        <v>0</v>
      </c>
      <c r="H362" s="8">
        <f t="shared" si="12"/>
        <v>12</v>
      </c>
    </row>
    <row r="363" spans="1:12" outlineLevel="2" x14ac:dyDescent="0.25">
      <c r="A363" s="14">
        <v>42354</v>
      </c>
      <c r="B363" s="7">
        <v>0</v>
      </c>
      <c r="C363" s="7">
        <v>0</v>
      </c>
      <c r="D363" s="7">
        <f t="shared" si="11"/>
        <v>0</v>
      </c>
      <c r="E363" s="7">
        <f>D363-Tableau3[Minute]</f>
        <v>-2.7777777777777776E-2</v>
      </c>
      <c r="F363" s="12">
        <f>IF(AND(E363&lt;Tableau4[DJS],D363&gt;0),Tableau4[DJS]-E363,0)</f>
        <v>0</v>
      </c>
      <c r="G363" s="12">
        <f>IF(E363&gt;Tableau4[DJS],'4'!E363-Tableau4[DJS],0)</f>
        <v>0</v>
      </c>
      <c r="H363" s="8">
        <f t="shared" si="12"/>
        <v>12</v>
      </c>
    </row>
    <row r="364" spans="1:12" outlineLevel="2" x14ac:dyDescent="0.25">
      <c r="A364" s="14">
        <v>42355</v>
      </c>
      <c r="B364" s="7">
        <v>0</v>
      </c>
      <c r="C364" s="7">
        <v>0</v>
      </c>
      <c r="D364" s="7">
        <f t="shared" si="11"/>
        <v>0</v>
      </c>
      <c r="E364" s="7">
        <f>D364-Tableau3[Minute]</f>
        <v>-2.7777777777777776E-2</v>
      </c>
      <c r="F364" s="12">
        <f>IF(AND(E364&lt;Tableau4[DJS],D364&gt;0),Tableau4[DJS]-E364,0)</f>
        <v>0</v>
      </c>
      <c r="G364" s="12">
        <f>IF(E364&gt;Tableau4[DJS],'4'!E364-Tableau4[DJS],0)</f>
        <v>0</v>
      </c>
      <c r="H364" s="8">
        <f t="shared" si="12"/>
        <v>12</v>
      </c>
    </row>
    <row r="365" spans="1:12" outlineLevel="2" x14ac:dyDescent="0.25">
      <c r="A365" s="14">
        <v>42356</v>
      </c>
      <c r="B365" s="7">
        <v>0</v>
      </c>
      <c r="C365" s="7">
        <v>0</v>
      </c>
      <c r="D365" s="7">
        <f t="shared" si="11"/>
        <v>0</v>
      </c>
      <c r="E365" s="7">
        <f>D365-Tableau3[Minute]</f>
        <v>-2.7777777777777776E-2</v>
      </c>
      <c r="F365" s="12">
        <f>IF(AND(E365&lt;Tableau4[DJS],D365&gt;0),Tableau4[DJS]-E365,0)</f>
        <v>0</v>
      </c>
      <c r="G365" s="12">
        <f>IF(E365&gt;Tableau4[DJS],'4'!E365-Tableau4[DJS],0)</f>
        <v>0</v>
      </c>
      <c r="H365" s="8">
        <f t="shared" si="12"/>
        <v>12</v>
      </c>
    </row>
    <row r="366" spans="1:12" outlineLevel="2" x14ac:dyDescent="0.25">
      <c r="A366" s="14">
        <v>42357</v>
      </c>
      <c r="B366" s="7">
        <v>0</v>
      </c>
      <c r="C366" s="7">
        <v>0</v>
      </c>
      <c r="D366" s="7">
        <f t="shared" si="11"/>
        <v>0</v>
      </c>
      <c r="E366" s="7">
        <f>D366-Tableau3[Minute]</f>
        <v>-2.7777777777777776E-2</v>
      </c>
      <c r="F366" s="12">
        <f>IF(AND(E366&lt;Tableau4[DJS],D366&gt;0),Tableau4[DJS]-E366,0)</f>
        <v>0</v>
      </c>
      <c r="G366" s="12">
        <f>IF(E366&gt;Tableau4[DJS],'4'!E366-Tableau4[DJS],0)</f>
        <v>0</v>
      </c>
      <c r="H366" s="8">
        <f t="shared" si="12"/>
        <v>12</v>
      </c>
    </row>
    <row r="367" spans="1:12" outlineLevel="2" x14ac:dyDescent="0.25">
      <c r="A367" s="14">
        <v>42358</v>
      </c>
      <c r="B367" s="7">
        <v>0</v>
      </c>
      <c r="C367" s="7">
        <v>0</v>
      </c>
      <c r="D367" s="7">
        <f t="shared" si="11"/>
        <v>0</v>
      </c>
      <c r="E367" s="7">
        <f>D367-Tableau3[Minute]</f>
        <v>-2.7777777777777776E-2</v>
      </c>
      <c r="F367" s="12">
        <f>IF(AND(E367&lt;Tableau4[DJS],D367&gt;0),Tableau4[DJS]-E367,0)</f>
        <v>0</v>
      </c>
      <c r="G367" s="12">
        <f>IF(E367&gt;Tableau4[DJS],'4'!E367-Tableau4[DJS],0)</f>
        <v>0</v>
      </c>
      <c r="H367" s="8">
        <f t="shared" si="12"/>
        <v>12</v>
      </c>
    </row>
    <row r="368" spans="1:12" outlineLevel="2" x14ac:dyDescent="0.25">
      <c r="A368" s="14">
        <v>42359</v>
      </c>
      <c r="B368" s="7">
        <v>0</v>
      </c>
      <c r="C368" s="7">
        <v>0</v>
      </c>
      <c r="D368" s="7">
        <f t="shared" si="11"/>
        <v>0</v>
      </c>
      <c r="E368" s="7">
        <f>D368-Tableau3[Minute]</f>
        <v>-2.7777777777777776E-2</v>
      </c>
      <c r="F368" s="12">
        <f>IF(AND(E368&lt;Tableau4[DJS],D368&gt;0),Tableau4[DJS]-E368,0)</f>
        <v>0</v>
      </c>
      <c r="G368" s="12">
        <f>IF(E368&gt;Tableau4[DJS],'4'!E368-Tableau4[DJS],0)</f>
        <v>0</v>
      </c>
      <c r="H368" s="8">
        <f t="shared" si="12"/>
        <v>12</v>
      </c>
    </row>
    <row r="369" spans="1:8" s="8" customFormat="1" outlineLevel="2" x14ac:dyDescent="0.25">
      <c r="A369" s="14">
        <v>42360</v>
      </c>
      <c r="B369" s="7">
        <v>0</v>
      </c>
      <c r="C369" s="7">
        <v>0</v>
      </c>
      <c r="D369" s="7">
        <f t="shared" si="11"/>
        <v>0</v>
      </c>
      <c r="E369" s="7">
        <f>D369-Tableau3[Minute]</f>
        <v>-2.7777777777777776E-2</v>
      </c>
      <c r="F369" s="12">
        <f>IF(AND(E369&lt;Tableau4[DJS],D369&gt;0),Tableau4[DJS]-E369,0)</f>
        <v>0</v>
      </c>
      <c r="G369" s="12">
        <f>IF(E369&gt;Tableau4[DJS],'4'!E369-Tableau4[DJS],0)</f>
        <v>0</v>
      </c>
      <c r="H369" s="8">
        <f t="shared" si="12"/>
        <v>12</v>
      </c>
    </row>
    <row r="370" spans="1:8" s="8" customFormat="1" outlineLevel="2" x14ac:dyDescent="0.25">
      <c r="A370" s="14">
        <v>42361</v>
      </c>
      <c r="B370" s="7">
        <v>0</v>
      </c>
      <c r="C370" s="7">
        <v>0</v>
      </c>
      <c r="D370" s="7">
        <f t="shared" si="11"/>
        <v>0</v>
      </c>
      <c r="E370" s="7">
        <f>D370-Tableau3[Minute]</f>
        <v>-2.7777777777777776E-2</v>
      </c>
      <c r="F370" s="12">
        <f>IF(AND(E370&lt;Tableau4[DJS],D370&gt;0),Tableau4[DJS]-E370,0)</f>
        <v>0</v>
      </c>
      <c r="G370" s="12">
        <f>IF(E370&gt;Tableau4[DJS],'4'!E370-Tableau4[DJS],0)</f>
        <v>0</v>
      </c>
      <c r="H370" s="8">
        <f t="shared" si="12"/>
        <v>12</v>
      </c>
    </row>
    <row r="371" spans="1:8" s="8" customFormat="1" outlineLevel="2" x14ac:dyDescent="0.25">
      <c r="A371" s="14">
        <v>42362</v>
      </c>
      <c r="B371" s="7">
        <v>0</v>
      </c>
      <c r="C371" s="7">
        <v>0</v>
      </c>
      <c r="D371" s="7">
        <f t="shared" si="11"/>
        <v>0</v>
      </c>
      <c r="E371" s="7">
        <f>D371-Tableau3[Minute]</f>
        <v>-2.7777777777777776E-2</v>
      </c>
      <c r="F371" s="12">
        <f>IF(AND(E371&lt;Tableau4[DJS],D371&gt;0),Tableau4[DJS]-E371,0)</f>
        <v>0</v>
      </c>
      <c r="G371" s="12">
        <f>IF(E371&gt;Tableau4[DJS],'4'!E371-Tableau4[DJS],0)</f>
        <v>0</v>
      </c>
      <c r="H371" s="8">
        <f t="shared" si="12"/>
        <v>12</v>
      </c>
    </row>
    <row r="372" spans="1:8" s="8" customFormat="1" outlineLevel="2" x14ac:dyDescent="0.25">
      <c r="A372" s="14">
        <v>42363</v>
      </c>
      <c r="B372" s="7">
        <v>0</v>
      </c>
      <c r="C372" s="7">
        <v>0</v>
      </c>
      <c r="D372" s="7">
        <f t="shared" si="11"/>
        <v>0</v>
      </c>
      <c r="E372" s="7">
        <f>D372-Tableau3[Minute]</f>
        <v>-2.7777777777777776E-2</v>
      </c>
      <c r="F372" s="12">
        <f>IF(AND(E372&lt;Tableau4[DJS],D372&gt;0),Tableau4[DJS]-E372,0)</f>
        <v>0</v>
      </c>
      <c r="G372" s="12">
        <f>IF(E372&gt;Tableau4[DJS],'4'!E372-Tableau4[DJS],0)</f>
        <v>0</v>
      </c>
      <c r="H372" s="8">
        <f t="shared" si="12"/>
        <v>12</v>
      </c>
    </row>
    <row r="373" spans="1:8" s="8" customFormat="1" outlineLevel="2" x14ac:dyDescent="0.25">
      <c r="A373" s="14">
        <v>42364</v>
      </c>
      <c r="B373" s="7">
        <v>0</v>
      </c>
      <c r="C373" s="7">
        <v>0</v>
      </c>
      <c r="D373" s="7">
        <f t="shared" si="11"/>
        <v>0</v>
      </c>
      <c r="E373" s="7">
        <f>D373-Tableau3[Minute]</f>
        <v>-2.7777777777777776E-2</v>
      </c>
      <c r="F373" s="12">
        <f>IF(AND(E373&lt;Tableau4[DJS],D373&gt;0),Tableau4[DJS]-E373,0)</f>
        <v>0</v>
      </c>
      <c r="G373" s="12">
        <f>IF(E373&gt;Tableau4[DJS],'4'!E373-Tableau4[DJS],0)</f>
        <v>0</v>
      </c>
      <c r="H373" s="8">
        <f t="shared" si="12"/>
        <v>12</v>
      </c>
    </row>
    <row r="374" spans="1:8" s="8" customFormat="1" outlineLevel="2" x14ac:dyDescent="0.25">
      <c r="A374" s="14">
        <v>42365</v>
      </c>
      <c r="B374" s="7">
        <v>0</v>
      </c>
      <c r="C374" s="7">
        <v>0</v>
      </c>
      <c r="D374" s="7">
        <f t="shared" si="11"/>
        <v>0</v>
      </c>
      <c r="E374" s="7">
        <f>D374-Tableau3[Minute]</f>
        <v>-2.7777777777777776E-2</v>
      </c>
      <c r="F374" s="12">
        <f>IF(AND(E374&lt;Tableau4[DJS],D374&gt;0),Tableau4[DJS]-E374,0)</f>
        <v>0</v>
      </c>
      <c r="G374" s="12">
        <f>IF(E374&gt;Tableau4[DJS],'4'!E374-Tableau4[DJS],0)</f>
        <v>0</v>
      </c>
      <c r="H374" s="8">
        <f t="shared" si="12"/>
        <v>12</v>
      </c>
    </row>
    <row r="375" spans="1:8" s="8" customFormat="1" outlineLevel="2" x14ac:dyDescent="0.25">
      <c r="A375" s="14">
        <v>42366</v>
      </c>
      <c r="B375" s="7">
        <v>0</v>
      </c>
      <c r="C375" s="7">
        <v>0</v>
      </c>
      <c r="D375" s="7">
        <f t="shared" si="11"/>
        <v>0</v>
      </c>
      <c r="E375" s="7">
        <f>D375-Tableau3[Minute]</f>
        <v>-2.7777777777777776E-2</v>
      </c>
      <c r="F375" s="12">
        <f>IF(AND(E375&lt;Tableau4[DJS],D375&gt;0),Tableau4[DJS]-E375,0)</f>
        <v>0</v>
      </c>
      <c r="G375" s="12">
        <f>IF(E375&gt;Tableau4[DJS],'4'!E375-Tableau4[DJS],0)</f>
        <v>0</v>
      </c>
      <c r="H375" s="8">
        <f t="shared" si="12"/>
        <v>12</v>
      </c>
    </row>
    <row r="376" spans="1:8" s="8" customFormat="1" outlineLevel="2" x14ac:dyDescent="0.25">
      <c r="A376" s="14">
        <v>42367</v>
      </c>
      <c r="B376" s="7">
        <v>0</v>
      </c>
      <c r="C376" s="7">
        <v>0</v>
      </c>
      <c r="D376" s="7">
        <f t="shared" si="11"/>
        <v>0</v>
      </c>
      <c r="E376" s="7">
        <f>D376-Tableau3[Minute]</f>
        <v>-2.7777777777777776E-2</v>
      </c>
      <c r="F376" s="12">
        <f>IF(AND(E376&lt;Tableau4[DJS],D376&gt;0),Tableau4[DJS]-E376,0)</f>
        <v>0</v>
      </c>
      <c r="G376" s="12">
        <f>IF(E376&gt;Tableau4[DJS],'4'!E376-Tableau4[DJS],0)</f>
        <v>0</v>
      </c>
      <c r="H376" s="8">
        <f t="shared" si="12"/>
        <v>12</v>
      </c>
    </row>
    <row r="377" spans="1:8" s="8" customFormat="1" outlineLevel="2" x14ac:dyDescent="0.25">
      <c r="A377" s="14">
        <v>42368</v>
      </c>
      <c r="B377" s="7">
        <v>0</v>
      </c>
      <c r="C377" s="7">
        <v>0</v>
      </c>
      <c r="D377" s="7">
        <f t="shared" si="11"/>
        <v>0</v>
      </c>
      <c r="E377" s="7">
        <f>D377-Tableau3[Minute]</f>
        <v>-2.7777777777777776E-2</v>
      </c>
      <c r="F377" s="12">
        <f>IF(AND(E377&lt;Tableau4[DJS],D377&gt;0),Tableau4[DJS]-E377,0)</f>
        <v>0</v>
      </c>
      <c r="G377" s="12">
        <f>IF(E377&gt;Tableau4[DJS],'4'!E377-Tableau4[DJS],0)</f>
        <v>0</v>
      </c>
      <c r="H377" s="8">
        <f t="shared" si="12"/>
        <v>12</v>
      </c>
    </row>
    <row r="378" spans="1:8" s="8" customFormat="1" outlineLevel="1" x14ac:dyDescent="0.25">
      <c r="A378" s="14"/>
      <c r="B378" s="7"/>
      <c r="C378" s="7"/>
      <c r="D378" s="11"/>
      <c r="E378" s="7"/>
      <c r="F378" s="12">
        <f>SUBTOTAL(9,F347:F377)</f>
        <v>0</v>
      </c>
      <c r="G378" s="12">
        <f>SUBTOTAL(9,G347:G377)</f>
        <v>0</v>
      </c>
      <c r="H378" s="10" t="s">
        <v>50</v>
      </c>
    </row>
    <row r="379" spans="1:8" s="8" customFormat="1" x14ac:dyDescent="0.25">
      <c r="A379" s="14"/>
      <c r="B379" s="7"/>
      <c r="C379" s="7"/>
      <c r="D379" s="11"/>
      <c r="E379" s="7"/>
      <c r="F379" s="12">
        <f>SUBTOTAL(9,F2:F377)</f>
        <v>0.15972222222222227</v>
      </c>
      <c r="G379" s="12">
        <f>SUBTOTAL(9,G2:G377)</f>
        <v>6.597222222222221E-2</v>
      </c>
      <c r="H379" s="10" t="s">
        <v>51</v>
      </c>
    </row>
    <row r="380" spans="1:8" s="8" customFormat="1" x14ac:dyDescent="0.25">
      <c r="A380" s="6"/>
      <c r="B380" s="7"/>
      <c r="C380" s="7"/>
      <c r="D380" s="11"/>
      <c r="E380" s="11"/>
      <c r="F380" s="7"/>
      <c r="G380" s="7"/>
    </row>
    <row r="381" spans="1:8" s="8" customFormat="1" x14ac:dyDescent="0.25">
      <c r="A381" s="6"/>
      <c r="B381" s="7"/>
      <c r="C381" s="7"/>
      <c r="D381" s="11"/>
      <c r="E381" s="11"/>
      <c r="F381" s="7"/>
      <c r="G381" s="7"/>
    </row>
    <row r="382" spans="1:8" s="8" customFormat="1" x14ac:dyDescent="0.25">
      <c r="A382" s="6"/>
      <c r="B382" s="7"/>
      <c r="C382" s="7"/>
      <c r="D382" s="11"/>
      <c r="E382" s="11"/>
      <c r="F382" s="7"/>
      <c r="G382" s="7"/>
    </row>
    <row r="383" spans="1:8" s="8" customFormat="1" x14ac:dyDescent="0.25">
      <c r="A383" s="6"/>
      <c r="B383" s="7"/>
      <c r="C383" s="7"/>
      <c r="D383" s="11"/>
      <c r="E383" s="11"/>
      <c r="F383" s="7"/>
      <c r="G383" s="7"/>
    </row>
    <row r="384" spans="1:8" s="8" customFormat="1" x14ac:dyDescent="0.25">
      <c r="A384" s="6"/>
      <c r="B384" s="7"/>
      <c r="C384" s="7"/>
      <c r="D384" s="11"/>
      <c r="E384" s="11"/>
      <c r="F384" s="7"/>
      <c r="G384" s="7"/>
    </row>
    <row r="385" s="8" customFormat="1" x14ac:dyDescent="0.25"/>
    <row r="386" s="8" customFormat="1" x14ac:dyDescent="0.25"/>
    <row r="387" s="8" customFormat="1" x14ac:dyDescent="0.25"/>
    <row r="388" s="8" customFormat="1" x14ac:dyDescent="0.25"/>
    <row r="389" s="8" customFormat="1" x14ac:dyDescent="0.25"/>
    <row r="390" s="8" customFormat="1" x14ac:dyDescent="0.25"/>
    <row r="391" s="8" customFormat="1" x14ac:dyDescent="0.25"/>
    <row r="392" s="8" customFormat="1" x14ac:dyDescent="0.25"/>
    <row r="393" s="8" customFormat="1" x14ac:dyDescent="0.25"/>
    <row r="394" s="8" customFormat="1" x14ac:dyDescent="0.25"/>
    <row r="395" s="8" customFormat="1" x14ac:dyDescent="0.25"/>
    <row r="396" s="8" customFormat="1" x14ac:dyDescent="0.25"/>
    <row r="397" s="8" customFormat="1" x14ac:dyDescent="0.25"/>
    <row r="398" s="8" customFormat="1" x14ac:dyDescent="0.25"/>
    <row r="399" s="8" customFormat="1" x14ac:dyDescent="0.25"/>
    <row r="400" s="8" customFormat="1" x14ac:dyDescent="0.25"/>
    <row r="401" s="8" customFormat="1" x14ac:dyDescent="0.25"/>
    <row r="402" s="8" customFormat="1" x14ac:dyDescent="0.25"/>
    <row r="403" s="8" customFormat="1" x14ac:dyDescent="0.25"/>
    <row r="404" s="8" customFormat="1" x14ac:dyDescent="0.25"/>
    <row r="405" s="8" customFormat="1" x14ac:dyDescent="0.25"/>
    <row r="406" s="8" customFormat="1" x14ac:dyDescent="0.25"/>
    <row r="407" s="8" customFormat="1" x14ac:dyDescent="0.25"/>
    <row r="408" s="8" customFormat="1" x14ac:dyDescent="0.25"/>
    <row r="409" s="8" customFormat="1" x14ac:dyDescent="0.25"/>
    <row r="410" s="8" customFormat="1" x14ac:dyDescent="0.25"/>
    <row r="411" s="8" customFormat="1" x14ac:dyDescent="0.25"/>
    <row r="412" s="8" customFormat="1" x14ac:dyDescent="0.25"/>
    <row r="413" s="8" customFormat="1" x14ac:dyDescent="0.25"/>
    <row r="414" s="8" customFormat="1" x14ac:dyDescent="0.25"/>
    <row r="415" s="8" customFormat="1" x14ac:dyDescent="0.25"/>
    <row r="416" s="8" customFormat="1" x14ac:dyDescent="0.25"/>
    <row r="417" s="8" customFormat="1" x14ac:dyDescent="0.25"/>
    <row r="418" s="8" customFormat="1" x14ac:dyDescent="0.25"/>
    <row r="419" s="8" customFormat="1" x14ac:dyDescent="0.25"/>
    <row r="420" s="8" customFormat="1" x14ac:dyDescent="0.25"/>
    <row r="421" s="8" customFormat="1" x14ac:dyDescent="0.25"/>
    <row r="422" s="8" customFormat="1" x14ac:dyDescent="0.25"/>
    <row r="423" s="8" customFormat="1" x14ac:dyDescent="0.25"/>
    <row r="424" s="8" customFormat="1" x14ac:dyDescent="0.25"/>
    <row r="425" s="8" customFormat="1" x14ac:dyDescent="0.25"/>
    <row r="426" s="8" customFormat="1" x14ac:dyDescent="0.25"/>
    <row r="427" s="8" customFormat="1" x14ac:dyDescent="0.25"/>
    <row r="428" s="8" customFormat="1" x14ac:dyDescent="0.25"/>
    <row r="429" s="8" customFormat="1" x14ac:dyDescent="0.25"/>
    <row r="430" s="8" customFormat="1" x14ac:dyDescent="0.25"/>
    <row r="431" s="8" customFormat="1" x14ac:dyDescent="0.25"/>
    <row r="432" s="8" customFormat="1" x14ac:dyDescent="0.25"/>
    <row r="433" s="8" customFormat="1" x14ac:dyDescent="0.25"/>
    <row r="434" s="8" customFormat="1" x14ac:dyDescent="0.25"/>
    <row r="435" s="8" customFormat="1" x14ac:dyDescent="0.25"/>
    <row r="436" s="8" customFormat="1" x14ac:dyDescent="0.25"/>
    <row r="437" s="8" customFormat="1" x14ac:dyDescent="0.25"/>
    <row r="438" s="8" customFormat="1" x14ac:dyDescent="0.25"/>
    <row r="439" s="8" customFormat="1" x14ac:dyDescent="0.25"/>
    <row r="440" s="8" customFormat="1" x14ac:dyDescent="0.25"/>
    <row r="441" s="8" customFormat="1" x14ac:dyDescent="0.25"/>
    <row r="442" s="8" customFormat="1" x14ac:dyDescent="0.25"/>
    <row r="443" s="8" customFormat="1" x14ac:dyDescent="0.25"/>
    <row r="444" s="8" customFormat="1" x14ac:dyDescent="0.25"/>
    <row r="445" s="8" customFormat="1" x14ac:dyDescent="0.25"/>
    <row r="446" s="8" customFormat="1" x14ac:dyDescent="0.25"/>
    <row r="447" s="8" customFormat="1" x14ac:dyDescent="0.25"/>
    <row r="448" s="8" customFormat="1" x14ac:dyDescent="0.25"/>
    <row r="449" s="8" customFormat="1" x14ac:dyDescent="0.25"/>
    <row r="450" s="8" customFormat="1" x14ac:dyDescent="0.25"/>
    <row r="451" s="8" customFormat="1" x14ac:dyDescent="0.25"/>
    <row r="452" s="8" customFormat="1" x14ac:dyDescent="0.25"/>
    <row r="453" s="8" customFormat="1" x14ac:dyDescent="0.25"/>
    <row r="454" s="8" customFormat="1" x14ac:dyDescent="0.25"/>
    <row r="455" s="8" customFormat="1" x14ac:dyDescent="0.25"/>
    <row r="456" s="8" customFormat="1" x14ac:dyDescent="0.25"/>
    <row r="457" s="8" customFormat="1" x14ac:dyDescent="0.25"/>
    <row r="458" s="8" customFormat="1" x14ac:dyDescent="0.25"/>
    <row r="459" s="8" customFormat="1" x14ac:dyDescent="0.25"/>
    <row r="460" s="8" customFormat="1" x14ac:dyDescent="0.25"/>
    <row r="461" s="8" customFormat="1" x14ac:dyDescent="0.25"/>
    <row r="462" s="8" customFormat="1" x14ac:dyDescent="0.25"/>
    <row r="463" s="8" customFormat="1" x14ac:dyDescent="0.25"/>
    <row r="464" s="8" customFormat="1" x14ac:dyDescent="0.25"/>
    <row r="465" s="8" customFormat="1" x14ac:dyDescent="0.25"/>
    <row r="466" s="8" customFormat="1" x14ac:dyDescent="0.25"/>
    <row r="467" s="8" customFormat="1" x14ac:dyDescent="0.25"/>
    <row r="468" s="8" customFormat="1" x14ac:dyDescent="0.25"/>
    <row r="469" s="8" customFormat="1" x14ac:dyDescent="0.25"/>
    <row r="470" s="8" customFormat="1" x14ac:dyDescent="0.25"/>
    <row r="471" s="8" customFormat="1" x14ac:dyDescent="0.25"/>
    <row r="472" s="8" customFormat="1" x14ac:dyDescent="0.25"/>
    <row r="473" s="8" customFormat="1" x14ac:dyDescent="0.25"/>
    <row r="474" s="8" customFormat="1" x14ac:dyDescent="0.25"/>
    <row r="475" s="8" customFormat="1" x14ac:dyDescent="0.25"/>
    <row r="476" s="8" customFormat="1" x14ac:dyDescent="0.25"/>
    <row r="477" s="8" customFormat="1" x14ac:dyDescent="0.25"/>
    <row r="478" s="8" customFormat="1" x14ac:dyDescent="0.25"/>
    <row r="479" s="8" customFormat="1" x14ac:dyDescent="0.25"/>
    <row r="480" s="8" customFormat="1" x14ac:dyDescent="0.25"/>
    <row r="481" s="8" customFormat="1" x14ac:dyDescent="0.25"/>
    <row r="482" s="8" customFormat="1" x14ac:dyDescent="0.25"/>
    <row r="483" s="8" customFormat="1" x14ac:dyDescent="0.25"/>
    <row r="484" s="8" customFormat="1" x14ac:dyDescent="0.25"/>
    <row r="485" s="8" customFormat="1" x14ac:dyDescent="0.25"/>
    <row r="486" s="8" customFormat="1" x14ac:dyDescent="0.25"/>
    <row r="487" s="8" customFormat="1" x14ac:dyDescent="0.25"/>
    <row r="488" s="8" customFormat="1" x14ac:dyDescent="0.25"/>
    <row r="489" s="8" customFormat="1" x14ac:dyDescent="0.25"/>
    <row r="490" s="8" customFormat="1" x14ac:dyDescent="0.25"/>
    <row r="491" s="8" customFormat="1" x14ac:dyDescent="0.25"/>
    <row r="492" s="8" customFormat="1" x14ac:dyDescent="0.25"/>
    <row r="493" s="8" customFormat="1" x14ac:dyDescent="0.25"/>
    <row r="494" s="8" customFormat="1" x14ac:dyDescent="0.25"/>
    <row r="495" s="8" customFormat="1" x14ac:dyDescent="0.25"/>
    <row r="496" s="8" customFormat="1" x14ac:dyDescent="0.25"/>
    <row r="497" s="8" customFormat="1" x14ac:dyDescent="0.25"/>
    <row r="498" s="8" customFormat="1" x14ac:dyDescent="0.25"/>
    <row r="499" s="8" customFormat="1" x14ac:dyDescent="0.25"/>
    <row r="500" s="8" customFormat="1" x14ac:dyDescent="0.25"/>
    <row r="501" s="8" customFormat="1" x14ac:dyDescent="0.25"/>
    <row r="502" s="8" customFormat="1" x14ac:dyDescent="0.25"/>
    <row r="503" s="8" customFormat="1" x14ac:dyDescent="0.25"/>
    <row r="504" s="8" customFormat="1" x14ac:dyDescent="0.25"/>
    <row r="505" s="8" customFormat="1" x14ac:dyDescent="0.25"/>
    <row r="506" s="8" customFormat="1" x14ac:dyDescent="0.25"/>
    <row r="507" s="8" customFormat="1" x14ac:dyDescent="0.25"/>
    <row r="508" s="8" customFormat="1" x14ac:dyDescent="0.25"/>
    <row r="509" s="8" customFormat="1" x14ac:dyDescent="0.25"/>
    <row r="510" s="8" customFormat="1" x14ac:dyDescent="0.25"/>
    <row r="511" s="8" customFormat="1" x14ac:dyDescent="0.25"/>
    <row r="512" s="8" customFormat="1" x14ac:dyDescent="0.25"/>
    <row r="513" s="8" customFormat="1" x14ac:dyDescent="0.25"/>
    <row r="514" s="8" customFormat="1" x14ac:dyDescent="0.25"/>
    <row r="515" s="8" customFormat="1" x14ac:dyDescent="0.25"/>
    <row r="516" s="8" customFormat="1" x14ac:dyDescent="0.25"/>
    <row r="517" s="8" customFormat="1" x14ac:dyDescent="0.25"/>
    <row r="518" s="8" customFormat="1" x14ac:dyDescent="0.25"/>
    <row r="519" s="8" customFormat="1" x14ac:dyDescent="0.25"/>
    <row r="520" s="8" customFormat="1" x14ac:dyDescent="0.25"/>
    <row r="521" s="8" customFormat="1" x14ac:dyDescent="0.25"/>
    <row r="522" s="8" customFormat="1" x14ac:dyDescent="0.25"/>
    <row r="523" s="8" customFormat="1" x14ac:dyDescent="0.25"/>
    <row r="524" s="8" customFormat="1" x14ac:dyDescent="0.25"/>
    <row r="525" s="8" customFormat="1" x14ac:dyDescent="0.25"/>
    <row r="526" s="8" customFormat="1" x14ac:dyDescent="0.25"/>
    <row r="527" s="8" customFormat="1" x14ac:dyDescent="0.25"/>
    <row r="528" s="8" customFormat="1" x14ac:dyDescent="0.25"/>
    <row r="529" s="8" customFormat="1" x14ac:dyDescent="0.25"/>
    <row r="530" s="8" customFormat="1" x14ac:dyDescent="0.25"/>
    <row r="531" s="8" customFormat="1" x14ac:dyDescent="0.25"/>
    <row r="532" s="8" customFormat="1" x14ac:dyDescent="0.25"/>
    <row r="533" s="8" customFormat="1" x14ac:dyDescent="0.25"/>
    <row r="534" s="8" customFormat="1" x14ac:dyDescent="0.25"/>
    <row r="535" s="8" customFormat="1" x14ac:dyDescent="0.25"/>
    <row r="536" s="8" customFormat="1" x14ac:dyDescent="0.25"/>
    <row r="537" s="8" customFormat="1" x14ac:dyDescent="0.25"/>
    <row r="538" s="8" customFormat="1" x14ac:dyDescent="0.25"/>
    <row r="539" s="8" customFormat="1" x14ac:dyDescent="0.25"/>
    <row r="540" s="8" customFormat="1" x14ac:dyDescent="0.25"/>
    <row r="541" s="8" customFormat="1" x14ac:dyDescent="0.25"/>
    <row r="542" s="8" customFormat="1" x14ac:dyDescent="0.25"/>
    <row r="543" s="8" customFormat="1" x14ac:dyDescent="0.25"/>
    <row r="544" s="8" customFormat="1" x14ac:dyDescent="0.25"/>
    <row r="545" s="8" customFormat="1" x14ac:dyDescent="0.25"/>
    <row r="546" s="8" customFormat="1" x14ac:dyDescent="0.25"/>
    <row r="547" s="8" customFormat="1" x14ac:dyDescent="0.25"/>
    <row r="548" s="8" customFormat="1" x14ac:dyDescent="0.25"/>
    <row r="549" s="8" customFormat="1" x14ac:dyDescent="0.25"/>
    <row r="550" s="8" customFormat="1" x14ac:dyDescent="0.25"/>
    <row r="551" s="8" customFormat="1" x14ac:dyDescent="0.25"/>
    <row r="552" s="8" customFormat="1" x14ac:dyDescent="0.25"/>
    <row r="553" s="8" customFormat="1" x14ac:dyDescent="0.25"/>
    <row r="554" s="8" customFormat="1" x14ac:dyDescent="0.25"/>
    <row r="555" s="8" customFormat="1" x14ac:dyDescent="0.25"/>
    <row r="556" s="8" customFormat="1" x14ac:dyDescent="0.25"/>
    <row r="557" s="8" customFormat="1" x14ac:dyDescent="0.25"/>
    <row r="558" s="8" customFormat="1" x14ac:dyDescent="0.25"/>
    <row r="559" s="8" customFormat="1" x14ac:dyDescent="0.25"/>
    <row r="560" s="8" customFormat="1" x14ac:dyDescent="0.25"/>
    <row r="561" s="8" customFormat="1" x14ac:dyDescent="0.25"/>
    <row r="562" s="8" customFormat="1" x14ac:dyDescent="0.25"/>
    <row r="563" s="8" customFormat="1" x14ac:dyDescent="0.25"/>
    <row r="564" s="8" customFormat="1" x14ac:dyDescent="0.25"/>
    <row r="565" s="8" customFormat="1" x14ac:dyDescent="0.25"/>
    <row r="566" s="8" customFormat="1" x14ac:dyDescent="0.25"/>
    <row r="567" s="8" customFormat="1" x14ac:dyDescent="0.25"/>
    <row r="568" s="8" customFormat="1" x14ac:dyDescent="0.25"/>
    <row r="569" s="8" customFormat="1" x14ac:dyDescent="0.25"/>
    <row r="570" s="8" customFormat="1" x14ac:dyDescent="0.25"/>
    <row r="571" s="8" customFormat="1" x14ac:dyDescent="0.25"/>
    <row r="572" s="8" customFormat="1" x14ac:dyDescent="0.25"/>
    <row r="573" s="8" customFormat="1" x14ac:dyDescent="0.25"/>
    <row r="574" s="8" customFormat="1" x14ac:dyDescent="0.25"/>
    <row r="575" s="8" customFormat="1" x14ac:dyDescent="0.25"/>
    <row r="576" s="8" customFormat="1" x14ac:dyDescent="0.25"/>
    <row r="577" s="8" customFormat="1" x14ac:dyDescent="0.25"/>
    <row r="578" s="8" customFormat="1" x14ac:dyDescent="0.25"/>
    <row r="579" s="8" customFormat="1" x14ac:dyDescent="0.25"/>
    <row r="580" s="8" customFormat="1" x14ac:dyDescent="0.25"/>
    <row r="581" s="8" customFormat="1" x14ac:dyDescent="0.25"/>
    <row r="582" s="8" customFormat="1" x14ac:dyDescent="0.25"/>
    <row r="583" s="8" customFormat="1" x14ac:dyDescent="0.25"/>
    <row r="584" s="8" customFormat="1" x14ac:dyDescent="0.25"/>
    <row r="585" s="8" customFormat="1" x14ac:dyDescent="0.25"/>
    <row r="586" s="8" customFormat="1" x14ac:dyDescent="0.25"/>
    <row r="587" s="8" customFormat="1" x14ac:dyDescent="0.25"/>
    <row r="588" s="8" customFormat="1" x14ac:dyDescent="0.25"/>
    <row r="589" s="8" customFormat="1" x14ac:dyDescent="0.25"/>
    <row r="590" s="8" customFormat="1" x14ac:dyDescent="0.25"/>
    <row r="591" s="8" customFormat="1" x14ac:dyDescent="0.25"/>
    <row r="592" s="8" customFormat="1" x14ac:dyDescent="0.25"/>
    <row r="593" s="8" customFormat="1" x14ac:dyDescent="0.25"/>
    <row r="594" s="8" customFormat="1" x14ac:dyDescent="0.25"/>
    <row r="595" s="8" customFormat="1" x14ac:dyDescent="0.25"/>
    <row r="596" s="8" customFormat="1" x14ac:dyDescent="0.25"/>
    <row r="597" s="8" customFormat="1" x14ac:dyDescent="0.25"/>
    <row r="598" s="8" customFormat="1" x14ac:dyDescent="0.25"/>
    <row r="599" s="8" customFormat="1" x14ac:dyDescent="0.25"/>
    <row r="600" s="8" customFormat="1" x14ac:dyDescent="0.25"/>
    <row r="601" s="8" customFormat="1" x14ac:dyDescent="0.25"/>
    <row r="602" s="8" customFormat="1" x14ac:dyDescent="0.25"/>
    <row r="603" s="8" customFormat="1" x14ac:dyDescent="0.25"/>
    <row r="604" s="8" customFormat="1" x14ac:dyDescent="0.25"/>
    <row r="605" s="8" customFormat="1" x14ac:dyDescent="0.25"/>
    <row r="606" s="8" customFormat="1" x14ac:dyDescent="0.25"/>
    <row r="607" s="8" customFormat="1" x14ac:dyDescent="0.25"/>
    <row r="608" s="8" customFormat="1" x14ac:dyDescent="0.25"/>
    <row r="609" s="8" customFormat="1" x14ac:dyDescent="0.25"/>
    <row r="610" s="8" customFormat="1" x14ac:dyDescent="0.25"/>
    <row r="611" s="8" customFormat="1" x14ac:dyDescent="0.25"/>
    <row r="612" s="8" customFormat="1" x14ac:dyDescent="0.25"/>
    <row r="613" s="8" customFormat="1" x14ac:dyDescent="0.25"/>
    <row r="614" s="8" customFormat="1" x14ac:dyDescent="0.25"/>
    <row r="615" s="8" customFormat="1" x14ac:dyDescent="0.25"/>
    <row r="616" s="8" customFormat="1" x14ac:dyDescent="0.25"/>
    <row r="617" s="8" customFormat="1" x14ac:dyDescent="0.25"/>
    <row r="618" s="8" customFormat="1" x14ac:dyDescent="0.25"/>
    <row r="619" s="8" customFormat="1" x14ac:dyDescent="0.25"/>
    <row r="620" s="8" customFormat="1" x14ac:dyDescent="0.25"/>
    <row r="621" s="8" customFormat="1" x14ac:dyDescent="0.25"/>
    <row r="622" s="8" customFormat="1" x14ac:dyDescent="0.25"/>
    <row r="623" s="8" customFormat="1" x14ac:dyDescent="0.25"/>
    <row r="624" s="8" customFormat="1" x14ac:dyDescent="0.25"/>
    <row r="625" s="8" customFormat="1" x14ac:dyDescent="0.25"/>
    <row r="626" s="8" customFormat="1" x14ac:dyDescent="0.25"/>
    <row r="627" s="8" customFormat="1" x14ac:dyDescent="0.25"/>
    <row r="628" s="8" customFormat="1" x14ac:dyDescent="0.25"/>
    <row r="629" s="8" customFormat="1" x14ac:dyDescent="0.25"/>
    <row r="630" s="8" customFormat="1" x14ac:dyDescent="0.25"/>
    <row r="631" s="8" customFormat="1" x14ac:dyDescent="0.25"/>
    <row r="632" s="8" customFormat="1" x14ac:dyDescent="0.25"/>
    <row r="633" s="8" customFormat="1" x14ac:dyDescent="0.25"/>
    <row r="634" s="8" customFormat="1" x14ac:dyDescent="0.25"/>
    <row r="635" s="8" customFormat="1" x14ac:dyDescent="0.25"/>
    <row r="636" s="8" customFormat="1" x14ac:dyDescent="0.25"/>
    <row r="637" s="8" customFormat="1" x14ac:dyDescent="0.25"/>
    <row r="638" s="8" customFormat="1" x14ac:dyDescent="0.25"/>
    <row r="639" s="8" customFormat="1" x14ac:dyDescent="0.25"/>
    <row r="640" s="8" customFormat="1" x14ac:dyDescent="0.25"/>
    <row r="641" s="8" customFormat="1" x14ac:dyDescent="0.25"/>
    <row r="642" s="8" customFormat="1" x14ac:dyDescent="0.25"/>
    <row r="643" s="8" customFormat="1" x14ac:dyDescent="0.25"/>
    <row r="644" s="8" customFormat="1" x14ac:dyDescent="0.25"/>
    <row r="645" s="8" customFormat="1" x14ac:dyDescent="0.25"/>
    <row r="646" s="8" customFormat="1" x14ac:dyDescent="0.25"/>
    <row r="647" s="8" customFormat="1" x14ac:dyDescent="0.25"/>
    <row r="648" s="8" customFormat="1" x14ac:dyDescent="0.25"/>
    <row r="649" s="8" customFormat="1" x14ac:dyDescent="0.25"/>
    <row r="650" s="8" customFormat="1" x14ac:dyDescent="0.25"/>
    <row r="651" s="8" customFormat="1" x14ac:dyDescent="0.25"/>
    <row r="652" s="8" customFormat="1" x14ac:dyDescent="0.25"/>
    <row r="653" s="8" customFormat="1" x14ac:dyDescent="0.25"/>
    <row r="654" s="8" customFormat="1" x14ac:dyDescent="0.25"/>
    <row r="655" s="8" customFormat="1" x14ac:dyDescent="0.25"/>
    <row r="656" s="8" customFormat="1" x14ac:dyDescent="0.25"/>
    <row r="657" s="8" customFormat="1" x14ac:dyDescent="0.25"/>
    <row r="658" s="8" customFormat="1" x14ac:dyDescent="0.25"/>
    <row r="659" s="8" customFormat="1" x14ac:dyDescent="0.25"/>
    <row r="660" s="8" customFormat="1" x14ac:dyDescent="0.25"/>
    <row r="661" s="8" customFormat="1" x14ac:dyDescent="0.25"/>
    <row r="662" s="8" customFormat="1" x14ac:dyDescent="0.25"/>
    <row r="663" s="8" customFormat="1" x14ac:dyDescent="0.25"/>
    <row r="664" s="8" customFormat="1" x14ac:dyDescent="0.25"/>
    <row r="665" s="8" customFormat="1" x14ac:dyDescent="0.25"/>
    <row r="666" s="8" customFormat="1" x14ac:dyDescent="0.25"/>
    <row r="667" s="8" customFormat="1" x14ac:dyDescent="0.25"/>
    <row r="668" s="8" customFormat="1" x14ac:dyDescent="0.25"/>
    <row r="669" s="8" customFormat="1" x14ac:dyDescent="0.25"/>
    <row r="670" s="8" customFormat="1" x14ac:dyDescent="0.25"/>
    <row r="671" s="8" customFormat="1" x14ac:dyDescent="0.25"/>
    <row r="672" s="8" customFormat="1" x14ac:dyDescent="0.25"/>
    <row r="673" s="8" customFormat="1" x14ac:dyDescent="0.25"/>
    <row r="674" s="8" customFormat="1" x14ac:dyDescent="0.25"/>
    <row r="675" s="8" customFormat="1" x14ac:dyDescent="0.25"/>
    <row r="676" s="8" customFormat="1" x14ac:dyDescent="0.25"/>
    <row r="677" s="8" customFormat="1" x14ac:dyDescent="0.25"/>
    <row r="678" s="8" customFormat="1" x14ac:dyDescent="0.25"/>
    <row r="679" s="8" customFormat="1" x14ac:dyDescent="0.25"/>
    <row r="680" s="8" customFormat="1" x14ac:dyDescent="0.25"/>
    <row r="681" s="8" customFormat="1" x14ac:dyDescent="0.25"/>
    <row r="682" s="8" customFormat="1" x14ac:dyDescent="0.25"/>
    <row r="683" s="8" customFormat="1" x14ac:dyDescent="0.25"/>
    <row r="684" s="8" customFormat="1" x14ac:dyDescent="0.25"/>
    <row r="685" s="8" customFormat="1" x14ac:dyDescent="0.25"/>
    <row r="686" s="8" customFormat="1" x14ac:dyDescent="0.25"/>
    <row r="687" s="8" customFormat="1" x14ac:dyDescent="0.25"/>
    <row r="688" s="8" customFormat="1" x14ac:dyDescent="0.25"/>
    <row r="689" s="8" customFormat="1" x14ac:dyDescent="0.25"/>
    <row r="690" s="8" customFormat="1" x14ac:dyDescent="0.25"/>
    <row r="691" s="8" customFormat="1" x14ac:dyDescent="0.25"/>
    <row r="692" s="8" customFormat="1" x14ac:dyDescent="0.25"/>
    <row r="693" s="8" customFormat="1" x14ac:dyDescent="0.25"/>
    <row r="694" s="8" customFormat="1" x14ac:dyDescent="0.25"/>
    <row r="695" s="8" customFormat="1" x14ac:dyDescent="0.25"/>
    <row r="696" s="8" customFormat="1" x14ac:dyDescent="0.25"/>
    <row r="697" s="8" customFormat="1" x14ac:dyDescent="0.25"/>
    <row r="698" s="8" customFormat="1" x14ac:dyDescent="0.25"/>
    <row r="699" s="8" customFormat="1" x14ac:dyDescent="0.25"/>
    <row r="700" s="8" customFormat="1" x14ac:dyDescent="0.25"/>
    <row r="701" s="8" customFormat="1" x14ac:dyDescent="0.25"/>
    <row r="702" s="8" customFormat="1" x14ac:dyDescent="0.25"/>
    <row r="703" s="8" customFormat="1" x14ac:dyDescent="0.25"/>
    <row r="704" s="8" customFormat="1" x14ac:dyDescent="0.25"/>
    <row r="705" s="8" customFormat="1" x14ac:dyDescent="0.25"/>
    <row r="706" s="8" customFormat="1" x14ac:dyDescent="0.25"/>
    <row r="707" s="8" customFormat="1" x14ac:dyDescent="0.25"/>
    <row r="708" s="8" customFormat="1" x14ac:dyDescent="0.25"/>
    <row r="709" s="8" customFormat="1" x14ac:dyDescent="0.25"/>
    <row r="710" s="8" customFormat="1" x14ac:dyDescent="0.25"/>
    <row r="711" s="8" customFormat="1" x14ac:dyDescent="0.25"/>
    <row r="712" s="8" customFormat="1" x14ac:dyDescent="0.25"/>
    <row r="713" s="8" customFormat="1" x14ac:dyDescent="0.25"/>
    <row r="714" s="8" customFormat="1" x14ac:dyDescent="0.25"/>
    <row r="715" s="8" customFormat="1" x14ac:dyDescent="0.25"/>
    <row r="716" s="8" customFormat="1" x14ac:dyDescent="0.25"/>
    <row r="717" s="8" customFormat="1" x14ac:dyDescent="0.25"/>
    <row r="718" s="8" customFormat="1" x14ac:dyDescent="0.25"/>
    <row r="719" s="8" customFormat="1" x14ac:dyDescent="0.25"/>
    <row r="720" s="8" customFormat="1" x14ac:dyDescent="0.25"/>
    <row r="721" s="8" customFormat="1" x14ac:dyDescent="0.25"/>
    <row r="722" s="8" customFormat="1" x14ac:dyDescent="0.25"/>
    <row r="723" s="8" customFormat="1" x14ac:dyDescent="0.25"/>
    <row r="724" s="8" customFormat="1" x14ac:dyDescent="0.25"/>
    <row r="725" s="8" customFormat="1" x14ac:dyDescent="0.25"/>
    <row r="726" s="8" customFormat="1" x14ac:dyDescent="0.25"/>
    <row r="727" s="8" customFormat="1" x14ac:dyDescent="0.25"/>
    <row r="728" s="8" customFormat="1" x14ac:dyDescent="0.25"/>
    <row r="729" s="8" customFormat="1" x14ac:dyDescent="0.25"/>
    <row r="730" s="8" customFormat="1" x14ac:dyDescent="0.25"/>
    <row r="731" s="8" customFormat="1" x14ac:dyDescent="0.25"/>
    <row r="732" s="8" customFormat="1" x14ac:dyDescent="0.25"/>
    <row r="733" s="8" customFormat="1" x14ac:dyDescent="0.25"/>
    <row r="734" s="8" customFormat="1" x14ac:dyDescent="0.25"/>
    <row r="735" s="8" customFormat="1" x14ac:dyDescent="0.25"/>
    <row r="736" s="8" customFormat="1" x14ac:dyDescent="0.25"/>
    <row r="737" s="8" customFormat="1" x14ac:dyDescent="0.25"/>
    <row r="738" s="8" customFormat="1" x14ac:dyDescent="0.25"/>
    <row r="739" s="8" customFormat="1" x14ac:dyDescent="0.25"/>
    <row r="740" s="8" customFormat="1" x14ac:dyDescent="0.25"/>
    <row r="741" s="8" customFormat="1" x14ac:dyDescent="0.25"/>
    <row r="742" s="8" customFormat="1" x14ac:dyDescent="0.25"/>
    <row r="743" s="8" customFormat="1" x14ac:dyDescent="0.25"/>
    <row r="744" s="8" customFormat="1" x14ac:dyDescent="0.25"/>
    <row r="745" s="8" customFormat="1" x14ac:dyDescent="0.25"/>
    <row r="746" s="8" customFormat="1" x14ac:dyDescent="0.25"/>
    <row r="747" s="8" customFormat="1" x14ac:dyDescent="0.25"/>
    <row r="748" s="8" customFormat="1" x14ac:dyDescent="0.25"/>
    <row r="749" s="8" customFormat="1" x14ac:dyDescent="0.25"/>
    <row r="750" s="8" customFormat="1" x14ac:dyDescent="0.25"/>
    <row r="751" s="8" customFormat="1" x14ac:dyDescent="0.25"/>
    <row r="752" s="8" customFormat="1" x14ac:dyDescent="0.25"/>
    <row r="753" s="8" customFormat="1" x14ac:dyDescent="0.25"/>
    <row r="754" s="8" customFormat="1" x14ac:dyDescent="0.25"/>
    <row r="755" s="8" customFormat="1" x14ac:dyDescent="0.25"/>
    <row r="756" s="8" customFormat="1" x14ac:dyDescent="0.25"/>
    <row r="757" s="8" customFormat="1" x14ac:dyDescent="0.25"/>
    <row r="758" s="8" customFormat="1" x14ac:dyDescent="0.25"/>
    <row r="759" s="8" customFormat="1" x14ac:dyDescent="0.25"/>
    <row r="760" s="8" customFormat="1" x14ac:dyDescent="0.25"/>
    <row r="761" s="8" customFormat="1" x14ac:dyDescent="0.25"/>
    <row r="762" s="8" customFormat="1" x14ac:dyDescent="0.25"/>
    <row r="763" s="8" customFormat="1" x14ac:dyDescent="0.25"/>
    <row r="764" s="8" customFormat="1" x14ac:dyDescent="0.25"/>
    <row r="765" s="8" customFormat="1" x14ac:dyDescent="0.25"/>
    <row r="766" s="8" customFormat="1" x14ac:dyDescent="0.25"/>
    <row r="767" s="8" customFormat="1" x14ac:dyDescent="0.25"/>
    <row r="768" s="8" customFormat="1" x14ac:dyDescent="0.25"/>
    <row r="769" s="8" customFormat="1" x14ac:dyDescent="0.25"/>
    <row r="770" s="8" customFormat="1" x14ac:dyDescent="0.25"/>
    <row r="771" s="8" customFormat="1" x14ac:dyDescent="0.25"/>
    <row r="772" s="8" customFormat="1" x14ac:dyDescent="0.25"/>
    <row r="773" s="8" customFormat="1" x14ac:dyDescent="0.25"/>
    <row r="774" s="8" customFormat="1" x14ac:dyDescent="0.25"/>
    <row r="775" s="8" customFormat="1" x14ac:dyDescent="0.25"/>
    <row r="776" s="8" customFormat="1" x14ac:dyDescent="0.25"/>
    <row r="777" s="8" customFormat="1" x14ac:dyDescent="0.25"/>
    <row r="778" s="8" customFormat="1" x14ac:dyDescent="0.25"/>
    <row r="779" s="8" customFormat="1" x14ac:dyDescent="0.25"/>
    <row r="780" s="8" customFormat="1" x14ac:dyDescent="0.25"/>
    <row r="781" s="8" customFormat="1" x14ac:dyDescent="0.25"/>
    <row r="782" s="8" customFormat="1" x14ac:dyDescent="0.25"/>
    <row r="783" s="8" customFormat="1" x14ac:dyDescent="0.25"/>
    <row r="784" s="8" customFormat="1" x14ac:dyDescent="0.25"/>
    <row r="785" s="8" customFormat="1" x14ac:dyDescent="0.25"/>
    <row r="786" s="8" customFormat="1" x14ac:dyDescent="0.25"/>
    <row r="787" s="8" customFormat="1" x14ac:dyDescent="0.25"/>
    <row r="788" s="8" customFormat="1" x14ac:dyDescent="0.25"/>
    <row r="789" s="8" customFormat="1" x14ac:dyDescent="0.25"/>
    <row r="790" s="8" customFormat="1" x14ac:dyDescent="0.25"/>
    <row r="791" s="8" customFormat="1" x14ac:dyDescent="0.25"/>
    <row r="792" s="8" customFormat="1" x14ac:dyDescent="0.25"/>
    <row r="793" s="8" customFormat="1" x14ac:dyDescent="0.25"/>
    <row r="794" s="8" customFormat="1" x14ac:dyDescent="0.25"/>
    <row r="795" s="8" customFormat="1" x14ac:dyDescent="0.25"/>
    <row r="796" s="8" customFormat="1" x14ac:dyDescent="0.25"/>
    <row r="797" s="8" customFormat="1" x14ac:dyDescent="0.25"/>
    <row r="798" s="8" customFormat="1" x14ac:dyDescent="0.25"/>
    <row r="799" s="8" customFormat="1" x14ac:dyDescent="0.25"/>
    <row r="800" s="8" customFormat="1" x14ac:dyDescent="0.25"/>
    <row r="801" s="8" customFormat="1" x14ac:dyDescent="0.25"/>
    <row r="802" s="8" customFormat="1" x14ac:dyDescent="0.25"/>
    <row r="803" s="8" customFormat="1" x14ac:dyDescent="0.25"/>
    <row r="804" s="8" customFormat="1" x14ac:dyDescent="0.25"/>
    <row r="805" s="8" customFormat="1" x14ac:dyDescent="0.25"/>
    <row r="806" s="8" customFormat="1" x14ac:dyDescent="0.25"/>
    <row r="807" s="8" customFormat="1" x14ac:dyDescent="0.25"/>
    <row r="808" s="8" customFormat="1" x14ac:dyDescent="0.25"/>
    <row r="809" s="8" customFormat="1" x14ac:dyDescent="0.25"/>
    <row r="810" s="8" customFormat="1" x14ac:dyDescent="0.25"/>
    <row r="811" s="8" customFormat="1" x14ac:dyDescent="0.25"/>
    <row r="812" s="8" customFormat="1" x14ac:dyDescent="0.25"/>
    <row r="813" s="8" customFormat="1" x14ac:dyDescent="0.25"/>
    <row r="814" s="8" customFormat="1" x14ac:dyDescent="0.25"/>
    <row r="815" s="8" customFormat="1" x14ac:dyDescent="0.25"/>
    <row r="816" s="8" customFormat="1" x14ac:dyDescent="0.25"/>
    <row r="817" s="8" customFormat="1" x14ac:dyDescent="0.25"/>
    <row r="818" s="8" customFormat="1" x14ac:dyDescent="0.25"/>
    <row r="819" s="8" customFormat="1" x14ac:dyDescent="0.25"/>
    <row r="820" s="8" customFormat="1" x14ac:dyDescent="0.25"/>
    <row r="821" s="8" customFormat="1" x14ac:dyDescent="0.25"/>
    <row r="822" s="8" customFormat="1" x14ac:dyDescent="0.25"/>
    <row r="823" s="8" customFormat="1" x14ac:dyDescent="0.25"/>
    <row r="824" s="8" customFormat="1" x14ac:dyDescent="0.25"/>
    <row r="825" s="8" customFormat="1" x14ac:dyDescent="0.25"/>
    <row r="826" s="8" customFormat="1" x14ac:dyDescent="0.25"/>
    <row r="827" s="8" customFormat="1" x14ac:dyDescent="0.25"/>
    <row r="828" s="8" customFormat="1" x14ac:dyDescent="0.25"/>
    <row r="829" s="8" customFormat="1" x14ac:dyDescent="0.25"/>
    <row r="830" s="8" customFormat="1" x14ac:dyDescent="0.25"/>
    <row r="831" s="8" customFormat="1" x14ac:dyDescent="0.25"/>
    <row r="832" s="8" customFormat="1" x14ac:dyDescent="0.25"/>
    <row r="833" s="8" customFormat="1" x14ac:dyDescent="0.25"/>
    <row r="834" s="8" customFormat="1" x14ac:dyDescent="0.25"/>
    <row r="835" s="8" customFormat="1" x14ac:dyDescent="0.25"/>
    <row r="836" s="8" customFormat="1" x14ac:dyDescent="0.25"/>
    <row r="837" s="8" customFormat="1" x14ac:dyDescent="0.25"/>
    <row r="838" s="8" customFormat="1" x14ac:dyDescent="0.25"/>
    <row r="839" s="8" customFormat="1" x14ac:dyDescent="0.25"/>
    <row r="840" s="8" customFormat="1" x14ac:dyDescent="0.25"/>
    <row r="841" s="8" customFormat="1" x14ac:dyDescent="0.25"/>
    <row r="842" s="8" customFormat="1" x14ac:dyDescent="0.25"/>
    <row r="843" s="8" customFormat="1" x14ac:dyDescent="0.25"/>
    <row r="844" s="8" customFormat="1" x14ac:dyDescent="0.25"/>
    <row r="845" s="8" customFormat="1" x14ac:dyDescent="0.25"/>
    <row r="846" s="8" customFormat="1" x14ac:dyDescent="0.25"/>
    <row r="847" s="8" customFormat="1" x14ac:dyDescent="0.25"/>
    <row r="848" s="8" customFormat="1" x14ac:dyDescent="0.25"/>
    <row r="849" s="8" customFormat="1" x14ac:dyDescent="0.25"/>
    <row r="850" s="8" customFormat="1" x14ac:dyDescent="0.25"/>
    <row r="851" s="8" customFormat="1" x14ac:dyDescent="0.25"/>
    <row r="852" s="8" customFormat="1" x14ac:dyDescent="0.25"/>
    <row r="853" s="8" customFormat="1" x14ac:dyDescent="0.25"/>
    <row r="854" s="8" customFormat="1" x14ac:dyDescent="0.25"/>
    <row r="855" s="8" customFormat="1" x14ac:dyDescent="0.25"/>
    <row r="856" s="8" customFormat="1" x14ac:dyDescent="0.25"/>
    <row r="857" s="8" customFormat="1" x14ac:dyDescent="0.25"/>
    <row r="858" s="8" customFormat="1" x14ac:dyDescent="0.25"/>
    <row r="859" s="8" customFormat="1" x14ac:dyDescent="0.25"/>
    <row r="860" s="8" customFormat="1" x14ac:dyDescent="0.25"/>
    <row r="861" s="8" customFormat="1" x14ac:dyDescent="0.25"/>
    <row r="862" s="8" customFormat="1" x14ac:dyDescent="0.25"/>
    <row r="863" s="8" customFormat="1" x14ac:dyDescent="0.25"/>
    <row r="864" s="8" customFormat="1" x14ac:dyDescent="0.25"/>
    <row r="865" s="8" customFormat="1" x14ac:dyDescent="0.25"/>
    <row r="866" s="8" customFormat="1" x14ac:dyDescent="0.25"/>
    <row r="867" s="8" customFormat="1" x14ac:dyDescent="0.25"/>
    <row r="868" s="8" customFormat="1" x14ac:dyDescent="0.25"/>
    <row r="869" s="8" customFormat="1" x14ac:dyDescent="0.25"/>
    <row r="870" s="8" customFormat="1" x14ac:dyDescent="0.25"/>
    <row r="871" s="8" customFormat="1" x14ac:dyDescent="0.25"/>
    <row r="872" s="8" customFormat="1" x14ac:dyDescent="0.25"/>
    <row r="873" s="8" customFormat="1" x14ac:dyDescent="0.25"/>
    <row r="874" s="8" customFormat="1" x14ac:dyDescent="0.25"/>
    <row r="875" s="8" customFormat="1" x14ac:dyDescent="0.25"/>
    <row r="876" s="8" customFormat="1" x14ac:dyDescent="0.25"/>
    <row r="877" s="8" customFormat="1" x14ac:dyDescent="0.25"/>
    <row r="878" s="8" customFormat="1" x14ac:dyDescent="0.25"/>
    <row r="879" s="8" customFormat="1" x14ac:dyDescent="0.25"/>
    <row r="880" s="8" customFormat="1" x14ac:dyDescent="0.25"/>
    <row r="881" s="8" customFormat="1" x14ac:dyDescent="0.25"/>
    <row r="882" s="8" customFormat="1" x14ac:dyDescent="0.25"/>
    <row r="883" s="8" customFormat="1" x14ac:dyDescent="0.25"/>
    <row r="884" s="8" customFormat="1" x14ac:dyDescent="0.25"/>
    <row r="885" s="8" customFormat="1" x14ac:dyDescent="0.25"/>
    <row r="886" s="8" customFormat="1" x14ac:dyDescent="0.25"/>
    <row r="887" s="8" customFormat="1" x14ac:dyDescent="0.25"/>
    <row r="888" s="8" customFormat="1" x14ac:dyDescent="0.25"/>
    <row r="889" s="8" customFormat="1" x14ac:dyDescent="0.25"/>
    <row r="890" s="8" customFormat="1" x14ac:dyDescent="0.25"/>
    <row r="891" s="8" customFormat="1" x14ac:dyDescent="0.25"/>
    <row r="892" s="8" customFormat="1" x14ac:dyDescent="0.25"/>
    <row r="893" s="8" customFormat="1" x14ac:dyDescent="0.25"/>
    <row r="894" s="8" customFormat="1" x14ac:dyDescent="0.25"/>
    <row r="895" s="8" customFormat="1" x14ac:dyDescent="0.25"/>
    <row r="896" s="8" customFormat="1" x14ac:dyDescent="0.25"/>
    <row r="897" s="8" customFormat="1" x14ac:dyDescent="0.25"/>
    <row r="898" s="8" customFormat="1" x14ac:dyDescent="0.25"/>
    <row r="899" s="8" customFormat="1" x14ac:dyDescent="0.25"/>
    <row r="900" s="8" customFormat="1" x14ac:dyDescent="0.25"/>
    <row r="901" s="8" customFormat="1" x14ac:dyDescent="0.25"/>
    <row r="902" s="8" customFormat="1" x14ac:dyDescent="0.25"/>
    <row r="903" s="8" customFormat="1" x14ac:dyDescent="0.25"/>
    <row r="904" s="8" customFormat="1" x14ac:dyDescent="0.25"/>
    <row r="905" s="8" customFormat="1" x14ac:dyDescent="0.25"/>
    <row r="906" s="8" customFormat="1" x14ac:dyDescent="0.25"/>
    <row r="907" s="8" customFormat="1" x14ac:dyDescent="0.25"/>
    <row r="908" s="8" customFormat="1" x14ac:dyDescent="0.25"/>
    <row r="909" s="8" customFormat="1" x14ac:dyDescent="0.25"/>
    <row r="910" s="8" customFormat="1" x14ac:dyDescent="0.25"/>
    <row r="911" s="8" customFormat="1" x14ac:dyDescent="0.25"/>
    <row r="912" s="8" customFormat="1" x14ac:dyDescent="0.25"/>
    <row r="913" s="8" customFormat="1" x14ac:dyDescent="0.25"/>
    <row r="914" s="8" customFormat="1" x14ac:dyDescent="0.25"/>
    <row r="915" s="8" customFormat="1" x14ac:dyDescent="0.25"/>
    <row r="916" s="8" customFormat="1" x14ac:dyDescent="0.25"/>
    <row r="917" s="8" customFormat="1" x14ac:dyDescent="0.25"/>
    <row r="918" s="8" customFormat="1" x14ac:dyDescent="0.25"/>
    <row r="919" s="8" customFormat="1" x14ac:dyDescent="0.25"/>
    <row r="920" s="8" customFormat="1" x14ac:dyDescent="0.25"/>
    <row r="921" s="8" customFormat="1" x14ac:dyDescent="0.25"/>
    <row r="922" s="8" customFormat="1" x14ac:dyDescent="0.25"/>
    <row r="923" s="8" customFormat="1" x14ac:dyDescent="0.25"/>
    <row r="924" s="8" customFormat="1" x14ac:dyDescent="0.25"/>
    <row r="925" s="8" customFormat="1" x14ac:dyDescent="0.25"/>
    <row r="926" s="8" customFormat="1" x14ac:dyDescent="0.25"/>
    <row r="927" s="8" customFormat="1" x14ac:dyDescent="0.25"/>
    <row r="928" s="8" customFormat="1" x14ac:dyDescent="0.25"/>
    <row r="929" s="8" customFormat="1" x14ac:dyDescent="0.25"/>
    <row r="930" s="8" customFormat="1" x14ac:dyDescent="0.25"/>
    <row r="931" s="8" customFormat="1" x14ac:dyDescent="0.25"/>
    <row r="932" s="8" customFormat="1" x14ac:dyDescent="0.25"/>
    <row r="933" s="8" customFormat="1" x14ac:dyDescent="0.25"/>
    <row r="934" s="8" customFormat="1" x14ac:dyDescent="0.25"/>
    <row r="935" s="8" customFormat="1" x14ac:dyDescent="0.25"/>
    <row r="936" s="8" customFormat="1" x14ac:dyDescent="0.25"/>
    <row r="937" s="8" customFormat="1" x14ac:dyDescent="0.25"/>
    <row r="938" s="8" customFormat="1" x14ac:dyDescent="0.25"/>
    <row r="939" s="8" customFormat="1" x14ac:dyDescent="0.25"/>
    <row r="940" s="8" customFormat="1" x14ac:dyDescent="0.25"/>
    <row r="941" s="8" customFormat="1" x14ac:dyDescent="0.25"/>
    <row r="942" s="8" customFormat="1" x14ac:dyDescent="0.25"/>
    <row r="943" s="8" customFormat="1" x14ac:dyDescent="0.25"/>
    <row r="944" s="8" customFormat="1" x14ac:dyDescent="0.25"/>
    <row r="945" s="8" customFormat="1" x14ac:dyDescent="0.25"/>
    <row r="946" s="8" customFormat="1" x14ac:dyDescent="0.25"/>
    <row r="947" s="8" customFormat="1" x14ac:dyDescent="0.25"/>
    <row r="948" s="8" customFormat="1" x14ac:dyDescent="0.25"/>
    <row r="949" s="8" customFormat="1" x14ac:dyDescent="0.25"/>
    <row r="950" s="8" customFormat="1" x14ac:dyDescent="0.25"/>
    <row r="951" s="8" customFormat="1" x14ac:dyDescent="0.25"/>
    <row r="952" s="8" customFormat="1" x14ac:dyDescent="0.25"/>
    <row r="953" s="8" customFormat="1" x14ac:dyDescent="0.25"/>
    <row r="954" s="8" customFormat="1" x14ac:dyDescent="0.25"/>
    <row r="955" s="8" customFormat="1" x14ac:dyDescent="0.25"/>
    <row r="956" s="8" customFormat="1" x14ac:dyDescent="0.25"/>
    <row r="957" s="8" customFormat="1" x14ac:dyDescent="0.25"/>
    <row r="958" s="8" customFormat="1" x14ac:dyDescent="0.25"/>
    <row r="959" s="8" customFormat="1" x14ac:dyDescent="0.25"/>
    <row r="960" s="8" customFormat="1" x14ac:dyDescent="0.25"/>
    <row r="961" s="8" customFormat="1" x14ac:dyDescent="0.25"/>
    <row r="962" s="8" customFormat="1" x14ac:dyDescent="0.25"/>
    <row r="963" s="8" customFormat="1" x14ac:dyDescent="0.25"/>
    <row r="964" s="8" customFormat="1" x14ac:dyDescent="0.25"/>
    <row r="965" s="8" customFormat="1" x14ac:dyDescent="0.25"/>
    <row r="966" s="8" customFormat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379"/>
  <sheetViews>
    <sheetView workbookViewId="0">
      <selection activeCell="N22" sqref="N22"/>
    </sheetView>
  </sheetViews>
  <sheetFormatPr baseColWidth="10" defaultRowHeight="15" outlineLevelRow="2" x14ac:dyDescent="0.25"/>
  <cols>
    <col min="1" max="1" width="11.42578125" style="6"/>
    <col min="2" max="3" width="11.42578125" style="7"/>
    <col min="4" max="5" width="11.42578125" style="11"/>
    <col min="6" max="7" width="11.42578125" style="7"/>
    <col min="8" max="8" width="11.42578125" style="8"/>
    <col min="9" max="9" width="16.85546875" style="12" bestFit="1" customWidth="1"/>
    <col min="10" max="10" width="13.85546875" style="8" bestFit="1" customWidth="1"/>
    <col min="11" max="11" width="11.5703125" style="8" customWidth="1"/>
    <col min="12" max="17" width="11.42578125" style="8"/>
    <col min="18" max="18" width="13" style="8" customWidth="1"/>
    <col min="19" max="19" width="11.42578125" style="8"/>
    <col min="20" max="20" width="12.5703125" style="8" customWidth="1"/>
    <col min="21" max="21" width="12.28515625" style="8" customWidth="1"/>
    <col min="22" max="16384" width="11.42578125" style="8"/>
  </cols>
  <sheetData>
    <row r="1" spans="1:21" x14ac:dyDescent="0.25">
      <c r="A1" s="6" t="s">
        <v>29</v>
      </c>
      <c r="B1" s="7" t="s">
        <v>33</v>
      </c>
      <c r="C1" s="7" t="s">
        <v>34</v>
      </c>
      <c r="D1" s="11" t="s">
        <v>30</v>
      </c>
      <c r="E1" s="11" t="s">
        <v>31</v>
      </c>
      <c r="F1" s="7" t="s">
        <v>36</v>
      </c>
      <c r="G1" s="7" t="s">
        <v>35</v>
      </c>
      <c r="H1" s="8" t="s">
        <v>37</v>
      </c>
      <c r="I1" s="25" t="s">
        <v>56</v>
      </c>
      <c r="J1" s="26" t="s">
        <v>38</v>
      </c>
      <c r="K1" s="26" t="s">
        <v>55</v>
      </c>
      <c r="L1" s="26" t="s">
        <v>57</v>
      </c>
      <c r="M1" s="26" t="s">
        <v>58</v>
      </c>
      <c r="N1" s="26" t="s">
        <v>59</v>
      </c>
      <c r="O1" s="26" t="s">
        <v>60</v>
      </c>
      <c r="P1" s="26" t="s">
        <v>61</v>
      </c>
      <c r="Q1" s="26" t="s">
        <v>62</v>
      </c>
      <c r="R1" s="26" t="s">
        <v>63</v>
      </c>
      <c r="S1" s="26" t="s">
        <v>64</v>
      </c>
      <c r="T1" s="26" t="s">
        <v>65</v>
      </c>
      <c r="U1" s="27" t="s">
        <v>66</v>
      </c>
    </row>
    <row r="2" spans="1:21" outlineLevel="2" x14ac:dyDescent="0.25">
      <c r="A2" s="14">
        <v>42004</v>
      </c>
      <c r="B2" s="7">
        <v>0.33333333333333331</v>
      </c>
      <c r="C2" s="7">
        <v>0.625</v>
      </c>
      <c r="D2" s="7">
        <f>C2-B2</f>
        <v>0.29166666666666669</v>
      </c>
      <c r="E2" s="7">
        <f>D2-Tableau3[Minute]</f>
        <v>0.2638888888888889</v>
      </c>
      <c r="F2" s="7">
        <f>IF(E2&lt;Tableau4[DJS],Tableau4[DJS]-E2,0)</f>
        <v>5.902777777777779E-2</v>
      </c>
      <c r="G2" s="7">
        <f>IF(E2&gt;Tableau4[DJS],'4'!E2-Tableau4[DJS],0)</f>
        <v>0</v>
      </c>
      <c r="H2" s="8">
        <f>MONTH(A2)</f>
        <v>1</v>
      </c>
      <c r="I2" s="16" t="s">
        <v>53</v>
      </c>
      <c r="J2" s="16">
        <f>COUNTIF($D2:$D32,"&gt;0")*Tableau4[DJS]</f>
        <v>0.96875</v>
      </c>
      <c r="K2" s="16">
        <f>COUNTIF($D34:$D61,"&gt;0")*Tableau4[DJS]</f>
        <v>0</v>
      </c>
      <c r="L2" s="16">
        <f>COUNTIF($D63:$D93,"&gt;0")*Tableau4[DJS]</f>
        <v>0</v>
      </c>
      <c r="M2" s="16">
        <f>COUNTIF($D95:$D124,"&gt;0")*Tableau4[DJS]</f>
        <v>0</v>
      </c>
      <c r="N2" s="16">
        <f>COUNTIF($D126:$D156,"&gt;0")*Tableau4[DJS]</f>
        <v>0</v>
      </c>
      <c r="O2" s="16">
        <f>COUNTIF($D158:$D187,"&gt;0")*Tableau4[DJS]</f>
        <v>0</v>
      </c>
      <c r="P2" s="16">
        <f>COUNTIF($D189:$D219,"&gt;0")*Tableau4[DJS]</f>
        <v>0</v>
      </c>
      <c r="Q2" s="16">
        <f>COUNTIF($D221:$D251,"&gt;0")*Tableau4[DJS]</f>
        <v>0</v>
      </c>
      <c r="R2" s="16">
        <f>COUNTIF($D253:$D282,"&gt;0")*Tableau4[DJS]</f>
        <v>0</v>
      </c>
      <c r="S2" s="16">
        <f>COUNTIF($D284:$D314,"&gt;0")*Tableau4[DJS]</f>
        <v>0</v>
      </c>
      <c r="T2" s="16">
        <f>COUNTIF($D316:$D345,"&gt;0")*Tableau4[DJS]</f>
        <v>0</v>
      </c>
      <c r="U2" s="17">
        <f>COUNTIF($D347:$D377,"&gt;0")*Tableau4[DJS]</f>
        <v>0</v>
      </c>
    </row>
    <row r="3" spans="1:21" outlineLevel="2" x14ac:dyDescent="0.25">
      <c r="A3" s="14">
        <v>42005</v>
      </c>
      <c r="B3" s="7">
        <v>0.375</v>
      </c>
      <c r="C3" s="7">
        <v>0.625</v>
      </c>
      <c r="D3" s="7">
        <f t="shared" ref="D3:D66" si="0">C3-B3</f>
        <v>0.25</v>
      </c>
      <c r="E3" s="7">
        <f>D3-Tableau3[Minute]</f>
        <v>0.22222222222222221</v>
      </c>
      <c r="F3" s="7">
        <f>IF(E3&lt;Tableau4[DJS],Tableau4[DJS]-E3,0)</f>
        <v>0.10069444444444448</v>
      </c>
      <c r="G3" s="7">
        <f>IF(E3&gt;Tableau4[DJS],'4'!E3-Tableau4[DJS],0)</f>
        <v>0</v>
      </c>
      <c r="H3" s="8">
        <f t="shared" ref="H3:H68" si="1">MONTH(A3)</f>
        <v>1</v>
      </c>
      <c r="I3" s="15" t="s">
        <v>54</v>
      </c>
      <c r="J3" s="15">
        <f t="shared" ref="J3" si="2">(J2-F33+G33)-J2</f>
        <v>-9.3750000000000111E-2</v>
      </c>
      <c r="K3" s="12">
        <f>J$3+((K$2-F62+G62)-K$2)</f>
        <v>-9.3750000000000111E-2</v>
      </c>
      <c r="L3" s="15">
        <f>K$3+((L$2-$F94+$G94)-L$2)</f>
        <v>-9.3750000000000111E-2</v>
      </c>
      <c r="M3" s="15">
        <f>L$3+((M$2-$F125+$G125)-M$2)</f>
        <v>-9.3750000000000111E-2</v>
      </c>
      <c r="N3" s="15">
        <f>M$3+((N$2-$F157+$G157)-N$2)</f>
        <v>-9.3750000000000111E-2</v>
      </c>
      <c r="O3" s="15">
        <f>N$3+((O$2-$F188+$G188)-O$2)</f>
        <v>-9.3750000000000111E-2</v>
      </c>
      <c r="P3" s="15">
        <f>O$3+((P$2-$F220+$G220)-P$2)</f>
        <v>-9.3750000000000111E-2</v>
      </c>
      <c r="Q3" s="15">
        <f>P$3+((Q$2-$F252+$G252)-Q$2)</f>
        <v>-9.3750000000000111E-2</v>
      </c>
      <c r="R3" s="15">
        <f>Q$3+((R$2-$F283+$G283)-R$2)</f>
        <v>-9.3750000000000111E-2</v>
      </c>
      <c r="S3" s="15">
        <f>R$3+((S$2-$F315+$G315)-S$2)</f>
        <v>-9.3750000000000111E-2</v>
      </c>
      <c r="T3" s="15">
        <f>S$3+((T$2-$F346+$G346)-T$2)</f>
        <v>-9.3750000000000111E-2</v>
      </c>
      <c r="U3" s="15">
        <f>T$3+((U$2-$F378+$G378)-U$2)</f>
        <v>-9.3750000000000111E-2</v>
      </c>
    </row>
    <row r="4" spans="1:21" outlineLevel="2" x14ac:dyDescent="0.25">
      <c r="A4" s="14">
        <v>42006</v>
      </c>
      <c r="B4" s="7">
        <v>0.29166666666666669</v>
      </c>
      <c r="C4" s="7">
        <v>0.70833333333333337</v>
      </c>
      <c r="D4" s="7">
        <f t="shared" si="0"/>
        <v>0.41666666666666669</v>
      </c>
      <c r="E4" s="7">
        <f>D4-Tableau3[Minute]</f>
        <v>0.3888888888888889</v>
      </c>
      <c r="F4" s="7">
        <f>IF(E4&lt;Tableau4[DJS],Tableau4[DJS]-E4,0)</f>
        <v>0</v>
      </c>
      <c r="G4" s="7">
        <f>IF(E4&gt;Tableau4[DJS],'4'!E4-Tableau4[DJS],0)</f>
        <v>6.597222222222221E-2</v>
      </c>
      <c r="H4" s="8">
        <f t="shared" si="1"/>
        <v>1</v>
      </c>
    </row>
    <row r="5" spans="1:21" outlineLevel="2" x14ac:dyDescent="0.25">
      <c r="A5" s="14">
        <v>42007</v>
      </c>
      <c r="B5" s="7">
        <v>0</v>
      </c>
      <c r="C5" s="7">
        <v>0</v>
      </c>
      <c r="D5" s="7">
        <f t="shared" si="0"/>
        <v>0</v>
      </c>
      <c r="E5" s="7">
        <f>D5-Tableau3[Minute]</f>
        <v>-2.7777777777777776E-2</v>
      </c>
      <c r="F5" s="7">
        <f>IF(AND(E5&lt;Tableau4[DJS],D5&gt;0),Tableau4[DJS]-E5,0)</f>
        <v>0</v>
      </c>
      <c r="G5" s="7">
        <f>IF(E5&gt;Tableau4[DJS],'4'!E5-Tableau4[DJS],0)</f>
        <v>0</v>
      </c>
      <c r="H5" s="8">
        <f t="shared" si="1"/>
        <v>1</v>
      </c>
    </row>
    <row r="6" spans="1:21" outlineLevel="2" x14ac:dyDescent="0.25">
      <c r="A6" s="14">
        <v>42008</v>
      </c>
      <c r="B6" s="7">
        <v>0</v>
      </c>
      <c r="C6" s="7">
        <v>0</v>
      </c>
      <c r="D6" s="7">
        <f t="shared" si="0"/>
        <v>0</v>
      </c>
      <c r="E6" s="7">
        <f>D6-Tableau3[Minute]</f>
        <v>-2.7777777777777776E-2</v>
      </c>
      <c r="F6" s="7">
        <f>IF(AND(E6&lt;Tableau4[DJS],D6&gt;0),Tableau4[DJS]-E6,0)</f>
        <v>0</v>
      </c>
      <c r="G6" s="7">
        <f>IF(E6&gt;Tableau4[DJS],'4'!E6-Tableau4[DJS],0)</f>
        <v>0</v>
      </c>
      <c r="H6" s="8">
        <f t="shared" si="1"/>
        <v>1</v>
      </c>
    </row>
    <row r="7" spans="1:21" outlineLevel="2" x14ac:dyDescent="0.25">
      <c r="A7" s="14">
        <v>42009</v>
      </c>
      <c r="B7" s="7">
        <v>0</v>
      </c>
      <c r="C7" s="7">
        <v>0</v>
      </c>
      <c r="D7" s="7">
        <f t="shared" si="0"/>
        <v>0</v>
      </c>
      <c r="E7" s="7">
        <f>D7-Tableau3[Minute]</f>
        <v>-2.7777777777777776E-2</v>
      </c>
      <c r="F7" s="7">
        <f>IF(AND(E7&lt;Tableau4[DJS],D7&gt;0),Tableau4[DJS]-E7,0)</f>
        <v>0</v>
      </c>
      <c r="G7" s="7">
        <f>IF(E7&gt;Tableau4[DJS],'4'!E7-Tableau4[DJS],0)</f>
        <v>0</v>
      </c>
      <c r="H7" s="8">
        <f t="shared" si="1"/>
        <v>1</v>
      </c>
      <c r="J7" s="12"/>
    </row>
    <row r="8" spans="1:21" outlineLevel="2" x14ac:dyDescent="0.25">
      <c r="A8" s="14">
        <v>42010</v>
      </c>
      <c r="B8" s="7">
        <v>0</v>
      </c>
      <c r="C8" s="7">
        <v>0</v>
      </c>
      <c r="D8" s="7">
        <f t="shared" si="0"/>
        <v>0</v>
      </c>
      <c r="E8" s="7">
        <f>D8-Tableau3[Minute]</f>
        <v>-2.7777777777777776E-2</v>
      </c>
      <c r="F8" s="7">
        <f>IF(AND(E8&lt;Tableau4[DJS],D8&gt;0),Tableau4[DJS]-E8,0)</f>
        <v>0</v>
      </c>
      <c r="G8" s="7">
        <f>IF(E8&gt;Tableau4[DJS],'4'!E8-Tableau4[DJS],0)</f>
        <v>0</v>
      </c>
      <c r="H8" s="8">
        <f t="shared" si="1"/>
        <v>1</v>
      </c>
      <c r="J8" s="12"/>
    </row>
    <row r="9" spans="1:21" outlineLevel="2" x14ac:dyDescent="0.25">
      <c r="A9" s="14">
        <v>42011</v>
      </c>
      <c r="B9" s="7">
        <v>0</v>
      </c>
      <c r="C9" s="7">
        <v>0</v>
      </c>
      <c r="D9" s="7">
        <f t="shared" si="0"/>
        <v>0</v>
      </c>
      <c r="E9" s="7">
        <f>D9-Tableau3[Minute]</f>
        <v>-2.7777777777777776E-2</v>
      </c>
      <c r="F9" s="7">
        <f>IF(AND(E9&lt;Tableau4[DJS],D9&gt;0),Tableau4[DJS]-E9,0)</f>
        <v>0</v>
      </c>
      <c r="G9" s="7">
        <f>IF(E9&gt;Tableau4[DJS],'4'!E9-Tableau4[DJS],0)</f>
        <v>0</v>
      </c>
      <c r="H9" s="8">
        <f t="shared" si="1"/>
        <v>1</v>
      </c>
    </row>
    <row r="10" spans="1:21" outlineLevel="2" x14ac:dyDescent="0.25">
      <c r="A10" s="14">
        <v>42012</v>
      </c>
      <c r="B10" s="7">
        <v>0</v>
      </c>
      <c r="C10" s="7">
        <v>0</v>
      </c>
      <c r="D10" s="7">
        <f t="shared" si="0"/>
        <v>0</v>
      </c>
      <c r="E10" s="7">
        <f>D10-Tableau3[Minute]</f>
        <v>-2.7777777777777776E-2</v>
      </c>
      <c r="F10" s="7">
        <f>IF(AND(E10&lt;Tableau4[DJS],D10&gt;0),Tableau4[DJS]-E10,0)</f>
        <v>0</v>
      </c>
      <c r="G10" s="7">
        <f>IF(E10&gt;Tableau4[DJS],'4'!E10-Tableau4[DJS],0)</f>
        <v>0</v>
      </c>
      <c r="H10" s="8">
        <f t="shared" si="1"/>
        <v>1</v>
      </c>
    </row>
    <row r="11" spans="1:21" outlineLevel="2" x14ac:dyDescent="0.25">
      <c r="A11" s="14">
        <v>42013</v>
      </c>
      <c r="B11" s="7">
        <v>0</v>
      </c>
      <c r="C11" s="7">
        <v>0</v>
      </c>
      <c r="D11" s="7">
        <f t="shared" si="0"/>
        <v>0</v>
      </c>
      <c r="E11" s="7">
        <f>D11-Tableau3[Minute]</f>
        <v>-2.7777777777777776E-2</v>
      </c>
      <c r="F11" s="7">
        <f>IF(AND(E11&lt;Tableau4[DJS],D11&gt;0),Tableau4[DJS]-E11,0)</f>
        <v>0</v>
      </c>
      <c r="G11" s="7">
        <f>IF(E11&gt;Tableau4[DJS],'4'!E11-Tableau4[DJS],0)</f>
        <v>0</v>
      </c>
      <c r="H11" s="8">
        <f t="shared" si="1"/>
        <v>1</v>
      </c>
    </row>
    <row r="12" spans="1:21" outlineLevel="2" x14ac:dyDescent="0.25">
      <c r="A12" s="14">
        <v>42014</v>
      </c>
      <c r="B12" s="7">
        <v>0</v>
      </c>
      <c r="C12" s="7">
        <v>0</v>
      </c>
      <c r="D12" s="7">
        <f t="shared" si="0"/>
        <v>0</v>
      </c>
      <c r="E12" s="7">
        <f>D12-Tableau3[Minute]</f>
        <v>-2.7777777777777776E-2</v>
      </c>
      <c r="F12" s="7">
        <f>IF(AND(E12&lt;Tableau4[DJS],D12&gt;0),Tableau4[DJS]-E12,0)</f>
        <v>0</v>
      </c>
      <c r="G12" s="7">
        <f>IF(E12&gt;Tableau4[DJS],'4'!E12-Tableau4[DJS],0)</f>
        <v>0</v>
      </c>
      <c r="H12" s="8">
        <f t="shared" si="1"/>
        <v>1</v>
      </c>
    </row>
    <row r="13" spans="1:21" outlineLevel="2" x14ac:dyDescent="0.25">
      <c r="A13" s="14">
        <v>42015</v>
      </c>
      <c r="B13" s="7">
        <v>0</v>
      </c>
      <c r="C13" s="7">
        <v>0</v>
      </c>
      <c r="D13" s="7">
        <f t="shared" si="0"/>
        <v>0</v>
      </c>
      <c r="E13" s="7">
        <f>D13-Tableau3[Minute]</f>
        <v>-2.7777777777777776E-2</v>
      </c>
      <c r="F13" s="7">
        <f>IF(AND(E13&lt;Tableau4[DJS],D13&gt;0),Tableau4[DJS]-E13,0)</f>
        <v>0</v>
      </c>
      <c r="G13" s="7">
        <f>IF(E13&gt;Tableau4[DJS],'4'!E13-Tableau4[DJS],0)</f>
        <v>0</v>
      </c>
      <c r="H13" s="8">
        <f t="shared" si="1"/>
        <v>1</v>
      </c>
    </row>
    <row r="14" spans="1:21" outlineLevel="2" x14ac:dyDescent="0.25">
      <c r="A14" s="14">
        <v>42016</v>
      </c>
      <c r="B14" s="7">
        <v>0</v>
      </c>
      <c r="C14" s="7">
        <v>0</v>
      </c>
      <c r="D14" s="7">
        <f t="shared" si="0"/>
        <v>0</v>
      </c>
      <c r="E14" s="7">
        <f>D14-Tableau3[Minute]</f>
        <v>-2.7777777777777776E-2</v>
      </c>
      <c r="F14" s="7">
        <f>IF(AND(E14&lt;Tableau4[DJS],D14&gt;0),Tableau4[DJS]-E14,0)</f>
        <v>0</v>
      </c>
      <c r="G14" s="7">
        <f>IF(E14&gt;Tableau4[DJS],'4'!E14-Tableau4[DJS],0)</f>
        <v>0</v>
      </c>
      <c r="H14" s="8">
        <f t="shared" si="1"/>
        <v>1</v>
      </c>
    </row>
    <row r="15" spans="1:21" outlineLevel="2" x14ac:dyDescent="0.25">
      <c r="A15" s="14">
        <v>42017</v>
      </c>
      <c r="B15" s="7">
        <v>0</v>
      </c>
      <c r="C15" s="7">
        <v>0</v>
      </c>
      <c r="D15" s="7">
        <f t="shared" si="0"/>
        <v>0</v>
      </c>
      <c r="E15" s="7">
        <f>D15-Tableau3[Minute]</f>
        <v>-2.7777777777777776E-2</v>
      </c>
      <c r="F15" s="7">
        <f>IF(AND(E15&lt;Tableau4[DJS],D15&gt;0),Tableau4[DJS]-E15,0)</f>
        <v>0</v>
      </c>
      <c r="G15" s="7">
        <f>IF(E15&gt;Tableau4[DJS],'4'!E15-Tableau4[DJS],0)</f>
        <v>0</v>
      </c>
      <c r="H15" s="8">
        <f t="shared" si="1"/>
        <v>1</v>
      </c>
    </row>
    <row r="16" spans="1:21" outlineLevel="2" x14ac:dyDescent="0.25">
      <c r="A16" s="14">
        <v>42018</v>
      </c>
      <c r="B16" s="7">
        <v>0</v>
      </c>
      <c r="C16" s="7">
        <v>0</v>
      </c>
      <c r="D16" s="7">
        <f t="shared" si="0"/>
        <v>0</v>
      </c>
      <c r="E16" s="7">
        <f>D16-Tableau3[Minute]</f>
        <v>-2.7777777777777776E-2</v>
      </c>
      <c r="F16" s="7">
        <f>IF(AND(E16&lt;Tableau4[DJS],D16&gt;0),Tableau4[DJS]-E16,0)</f>
        <v>0</v>
      </c>
      <c r="G16" s="7">
        <f>IF(E16&gt;Tableau4[DJS],'4'!E16-Tableau4[DJS],0)</f>
        <v>0</v>
      </c>
      <c r="H16" s="8">
        <f t="shared" si="1"/>
        <v>1</v>
      </c>
    </row>
    <row r="17" spans="1:9" outlineLevel="2" x14ac:dyDescent="0.25">
      <c r="A17" s="14">
        <v>42019</v>
      </c>
      <c r="B17" s="7">
        <v>0</v>
      </c>
      <c r="C17" s="7">
        <v>0</v>
      </c>
      <c r="D17" s="7">
        <f t="shared" si="0"/>
        <v>0</v>
      </c>
      <c r="E17" s="7">
        <f>D17-Tableau3[Minute]</f>
        <v>-2.7777777777777776E-2</v>
      </c>
      <c r="F17" s="7">
        <f>IF(AND(E17&lt;Tableau4[DJS],D17&gt;0),Tableau4[DJS]-E17,0)</f>
        <v>0</v>
      </c>
      <c r="G17" s="7">
        <f>IF(E17&gt;Tableau4[DJS],'4'!E17-Tableau4[DJS],0)</f>
        <v>0</v>
      </c>
      <c r="H17" s="8">
        <f t="shared" si="1"/>
        <v>1</v>
      </c>
      <c r="I17" s="11"/>
    </row>
    <row r="18" spans="1:9" outlineLevel="2" x14ac:dyDescent="0.25">
      <c r="A18" s="14">
        <v>42020</v>
      </c>
      <c r="B18" s="7">
        <v>0</v>
      </c>
      <c r="C18" s="7">
        <v>0</v>
      </c>
      <c r="D18" s="7">
        <f t="shared" si="0"/>
        <v>0</v>
      </c>
      <c r="E18" s="7">
        <f>D18-Tableau3[Minute]</f>
        <v>-2.7777777777777776E-2</v>
      </c>
      <c r="F18" s="7">
        <f>IF(AND(E18&lt;Tableau4[DJS],D18&gt;0),Tableau4[DJS]-E18,0)</f>
        <v>0</v>
      </c>
      <c r="G18" s="7">
        <f>IF(E18&gt;Tableau4[DJS],'4'!E18-Tableau4[DJS],0)</f>
        <v>0</v>
      </c>
      <c r="H18" s="8">
        <f t="shared" si="1"/>
        <v>1</v>
      </c>
    </row>
    <row r="19" spans="1:9" outlineLevel="2" x14ac:dyDescent="0.25">
      <c r="A19" s="14">
        <v>42021</v>
      </c>
      <c r="B19" s="7">
        <v>0</v>
      </c>
      <c r="C19" s="7">
        <v>0</v>
      </c>
      <c r="D19" s="7">
        <f t="shared" si="0"/>
        <v>0</v>
      </c>
      <c r="E19" s="7">
        <f>D19-Tableau3[Minute]</f>
        <v>-2.7777777777777776E-2</v>
      </c>
      <c r="F19" s="7">
        <f>IF(AND(E19&lt;Tableau4[DJS],D19&gt;0),Tableau4[DJS]-E19,0)</f>
        <v>0</v>
      </c>
      <c r="G19" s="7">
        <f>IF(E19&gt;Tableau4[DJS],'4'!E19-Tableau4[DJS],0)</f>
        <v>0</v>
      </c>
      <c r="H19" s="8">
        <f t="shared" si="1"/>
        <v>1</v>
      </c>
    </row>
    <row r="20" spans="1:9" outlineLevel="2" x14ac:dyDescent="0.25">
      <c r="A20" s="14">
        <v>42022</v>
      </c>
      <c r="B20" s="7">
        <v>0</v>
      </c>
      <c r="C20" s="7">
        <v>0</v>
      </c>
      <c r="D20" s="7">
        <f t="shared" si="0"/>
        <v>0</v>
      </c>
      <c r="E20" s="7">
        <f>D20-Tableau3[Minute]</f>
        <v>-2.7777777777777776E-2</v>
      </c>
      <c r="F20" s="7">
        <f>IF(AND(E20&lt;Tableau4[DJS],D20&gt;0),Tableau4[DJS]-E20,0)</f>
        <v>0</v>
      </c>
      <c r="G20" s="7">
        <f>IF(E20&gt;Tableau4[DJS],'4'!E20-Tableau4[DJS],0)</f>
        <v>0</v>
      </c>
      <c r="H20" s="8">
        <f t="shared" si="1"/>
        <v>1</v>
      </c>
    </row>
    <row r="21" spans="1:9" outlineLevel="2" x14ac:dyDescent="0.25">
      <c r="A21" s="14">
        <v>42023</v>
      </c>
      <c r="B21" s="7">
        <v>0</v>
      </c>
      <c r="C21" s="7">
        <v>0</v>
      </c>
      <c r="D21" s="7">
        <f t="shared" si="0"/>
        <v>0</v>
      </c>
      <c r="E21" s="7">
        <f>D21-Tableau3[Minute]</f>
        <v>-2.7777777777777776E-2</v>
      </c>
      <c r="F21" s="7">
        <f>IF(AND(E21&lt;Tableau4[DJS],D21&gt;0),Tableau4[DJS]-E21,0)</f>
        <v>0</v>
      </c>
      <c r="G21" s="7">
        <f>IF(E21&gt;Tableau4[DJS],'4'!E21-Tableau4[DJS],0)</f>
        <v>0</v>
      </c>
      <c r="H21" s="8">
        <f t="shared" si="1"/>
        <v>1</v>
      </c>
    </row>
    <row r="22" spans="1:9" outlineLevel="2" x14ac:dyDescent="0.25">
      <c r="A22" s="14">
        <v>42024</v>
      </c>
      <c r="B22" s="7">
        <v>0</v>
      </c>
      <c r="C22" s="7">
        <v>0</v>
      </c>
      <c r="D22" s="7">
        <f t="shared" si="0"/>
        <v>0</v>
      </c>
      <c r="E22" s="7">
        <f>D22-Tableau3[Minute]</f>
        <v>-2.7777777777777776E-2</v>
      </c>
      <c r="F22" s="7">
        <f>IF(AND(E22&lt;Tableau4[DJS],D22&gt;0),Tableau4[DJS]-E22,0)</f>
        <v>0</v>
      </c>
      <c r="G22" s="7">
        <f>IF(E22&gt;Tableau4[DJS],'4'!E22-Tableau4[DJS],0)</f>
        <v>0</v>
      </c>
      <c r="H22" s="8">
        <f t="shared" si="1"/>
        <v>1</v>
      </c>
    </row>
    <row r="23" spans="1:9" outlineLevel="2" x14ac:dyDescent="0.25">
      <c r="A23" s="14">
        <v>42025</v>
      </c>
      <c r="B23" s="7">
        <v>0</v>
      </c>
      <c r="C23" s="7">
        <v>0</v>
      </c>
      <c r="D23" s="7">
        <f t="shared" si="0"/>
        <v>0</v>
      </c>
      <c r="E23" s="7">
        <f>D23-Tableau3[Minute]</f>
        <v>-2.7777777777777776E-2</v>
      </c>
      <c r="F23" s="7">
        <f>IF(AND(E23&lt;Tableau4[DJS],D23&gt;0),Tableau4[DJS]-E23,0)</f>
        <v>0</v>
      </c>
      <c r="G23" s="7">
        <f>IF(E23&gt;Tableau4[DJS],'4'!E23-Tableau4[DJS],0)</f>
        <v>0</v>
      </c>
      <c r="H23" s="8">
        <f t="shared" si="1"/>
        <v>1</v>
      </c>
    </row>
    <row r="24" spans="1:9" outlineLevel="2" x14ac:dyDescent="0.25">
      <c r="A24" s="14">
        <v>42026</v>
      </c>
      <c r="B24" s="7">
        <v>0</v>
      </c>
      <c r="C24" s="7">
        <v>0</v>
      </c>
      <c r="D24" s="7">
        <f t="shared" si="0"/>
        <v>0</v>
      </c>
      <c r="E24" s="7">
        <f>D24-Tableau3[Minute]</f>
        <v>-2.7777777777777776E-2</v>
      </c>
      <c r="F24" s="7">
        <f>IF(AND(E24&lt;Tableau4[DJS],D24&gt;0),Tableau4[DJS]-E24,0)</f>
        <v>0</v>
      </c>
      <c r="G24" s="7">
        <f>IF(E24&gt;Tableau4[DJS],'4'!E24-Tableau4[DJS],0)</f>
        <v>0</v>
      </c>
      <c r="H24" s="8">
        <f t="shared" si="1"/>
        <v>1</v>
      </c>
    </row>
    <row r="25" spans="1:9" outlineLevel="2" x14ac:dyDescent="0.25">
      <c r="A25" s="14">
        <v>42027</v>
      </c>
      <c r="B25" s="7">
        <v>0</v>
      </c>
      <c r="C25" s="7">
        <v>0</v>
      </c>
      <c r="D25" s="7">
        <f t="shared" si="0"/>
        <v>0</v>
      </c>
      <c r="E25" s="7">
        <f>D25-Tableau3[Minute]</f>
        <v>-2.7777777777777776E-2</v>
      </c>
      <c r="F25" s="7">
        <f>IF(AND(E25&lt;Tableau4[DJS],D25&gt;0),Tableau4[DJS]-E25,0)</f>
        <v>0</v>
      </c>
      <c r="G25" s="7">
        <f>IF(E25&gt;Tableau4[DJS],'4'!E25-Tableau4[DJS],0)</f>
        <v>0</v>
      </c>
      <c r="H25" s="8">
        <f t="shared" si="1"/>
        <v>1</v>
      </c>
    </row>
    <row r="26" spans="1:9" outlineLevel="2" x14ac:dyDescent="0.25">
      <c r="A26" s="14">
        <v>42028</v>
      </c>
      <c r="B26" s="7">
        <v>0</v>
      </c>
      <c r="C26" s="7">
        <v>0</v>
      </c>
      <c r="D26" s="7">
        <f t="shared" si="0"/>
        <v>0</v>
      </c>
      <c r="E26" s="7">
        <f>D26-Tableau3[Minute]</f>
        <v>-2.7777777777777776E-2</v>
      </c>
      <c r="F26" s="7">
        <f>IF(AND(E26&lt;Tableau4[DJS],D26&gt;0),Tableau4[DJS]-E26,0)</f>
        <v>0</v>
      </c>
      <c r="G26" s="7">
        <f>IF(E26&gt;Tableau4[DJS],'4'!E26-Tableau4[DJS],0)</f>
        <v>0</v>
      </c>
      <c r="H26" s="8">
        <f t="shared" si="1"/>
        <v>1</v>
      </c>
    </row>
    <row r="27" spans="1:9" outlineLevel="2" x14ac:dyDescent="0.25">
      <c r="A27" s="14">
        <v>42029</v>
      </c>
      <c r="B27" s="7">
        <v>0</v>
      </c>
      <c r="C27" s="7">
        <v>0</v>
      </c>
      <c r="D27" s="7">
        <f t="shared" si="0"/>
        <v>0</v>
      </c>
      <c r="E27" s="7">
        <f>D27-Tableau3[Minute]</f>
        <v>-2.7777777777777776E-2</v>
      </c>
      <c r="F27" s="7">
        <f>IF(AND(E27&lt;Tableau4[DJS],D27&gt;0),Tableau4[DJS]-E27,0)</f>
        <v>0</v>
      </c>
      <c r="G27" s="7">
        <f>IF(E27&gt;Tableau4[DJS],'4'!E27-Tableau4[DJS],0)</f>
        <v>0</v>
      </c>
      <c r="H27" s="8">
        <f t="shared" si="1"/>
        <v>1</v>
      </c>
    </row>
    <row r="28" spans="1:9" outlineLevel="2" x14ac:dyDescent="0.25">
      <c r="A28" s="14">
        <v>42030</v>
      </c>
      <c r="B28" s="7">
        <v>0</v>
      </c>
      <c r="C28" s="7">
        <v>0</v>
      </c>
      <c r="D28" s="7">
        <f t="shared" si="0"/>
        <v>0</v>
      </c>
      <c r="E28" s="7">
        <f>D28-Tableau3[Minute]</f>
        <v>-2.7777777777777776E-2</v>
      </c>
      <c r="F28" s="7">
        <f>IF(AND(E28&lt;Tableau4[DJS],D28&gt;0),Tableau4[DJS]-E28,0)</f>
        <v>0</v>
      </c>
      <c r="G28" s="7">
        <f>IF(E28&gt;Tableau4[DJS],'4'!E28-Tableau4[DJS],0)</f>
        <v>0</v>
      </c>
      <c r="H28" s="8">
        <f t="shared" si="1"/>
        <v>1</v>
      </c>
    </row>
    <row r="29" spans="1:9" outlineLevel="2" x14ac:dyDescent="0.25">
      <c r="A29" s="14">
        <v>42031</v>
      </c>
      <c r="B29" s="7">
        <v>0</v>
      </c>
      <c r="C29" s="7">
        <v>0</v>
      </c>
      <c r="D29" s="7">
        <f t="shared" si="0"/>
        <v>0</v>
      </c>
      <c r="E29" s="7">
        <f>D29-Tableau3[Minute]</f>
        <v>-2.7777777777777776E-2</v>
      </c>
      <c r="F29" s="7">
        <f>IF(AND(E29&lt;Tableau4[DJS],D29&gt;0),Tableau4[DJS]-E29,0)</f>
        <v>0</v>
      </c>
      <c r="G29" s="7">
        <f>IF(E29&gt;Tableau4[DJS],'4'!E29-Tableau4[DJS],0)</f>
        <v>0</v>
      </c>
      <c r="H29" s="8">
        <f t="shared" si="1"/>
        <v>1</v>
      </c>
    </row>
    <row r="30" spans="1:9" outlineLevel="2" x14ac:dyDescent="0.25">
      <c r="A30" s="14">
        <v>42032</v>
      </c>
      <c r="B30" s="7">
        <v>0</v>
      </c>
      <c r="C30" s="7">
        <v>0</v>
      </c>
      <c r="D30" s="7">
        <f t="shared" si="0"/>
        <v>0</v>
      </c>
      <c r="E30" s="7">
        <f>D30-Tableau3[Minute]</f>
        <v>-2.7777777777777776E-2</v>
      </c>
      <c r="F30" s="7">
        <f>IF(AND(E30&lt;Tableau4[DJS],D30&gt;0),Tableau4[DJS]-E30,0)</f>
        <v>0</v>
      </c>
      <c r="G30" s="7">
        <f>IF(E30&gt;Tableau4[DJS],'4'!E30-Tableau4[DJS],0)</f>
        <v>0</v>
      </c>
      <c r="H30" s="8">
        <f t="shared" si="1"/>
        <v>1</v>
      </c>
    </row>
    <row r="31" spans="1:9" outlineLevel="2" x14ac:dyDescent="0.25">
      <c r="A31" s="14">
        <v>42033</v>
      </c>
      <c r="B31" s="7">
        <v>0</v>
      </c>
      <c r="C31" s="7">
        <v>0</v>
      </c>
      <c r="D31" s="7">
        <f t="shared" si="0"/>
        <v>0</v>
      </c>
      <c r="E31" s="7">
        <f>D31-Tableau3[Minute]</f>
        <v>-2.7777777777777776E-2</v>
      </c>
      <c r="F31" s="7">
        <f>IF(AND(E31&lt;Tableau4[DJS],D31&gt;0),Tableau4[DJS]-E31,0)</f>
        <v>0</v>
      </c>
      <c r="G31" s="7">
        <f>IF(E31&gt;Tableau4[DJS],'4'!E31-Tableau4[DJS],0)</f>
        <v>0</v>
      </c>
      <c r="H31" s="8">
        <f t="shared" si="1"/>
        <v>1</v>
      </c>
    </row>
    <row r="32" spans="1:9" outlineLevel="2" x14ac:dyDescent="0.25">
      <c r="A32" s="14">
        <v>42034</v>
      </c>
      <c r="B32" s="7">
        <v>0</v>
      </c>
      <c r="C32" s="7">
        <v>0</v>
      </c>
      <c r="D32" s="7">
        <f t="shared" si="0"/>
        <v>0</v>
      </c>
      <c r="E32" s="7">
        <f>D32-Tableau3[Minute]</f>
        <v>-2.7777777777777776E-2</v>
      </c>
      <c r="F32" s="7">
        <f>IF(AND(E32&lt;Tableau4[DJS],D32&gt;0),Tableau4[DJS]-E32,0)</f>
        <v>0</v>
      </c>
      <c r="G32" s="7">
        <f>IF(E32&gt;Tableau4[DJS],'4'!E32-Tableau4[DJS],0)</f>
        <v>0</v>
      </c>
      <c r="H32" s="8">
        <f t="shared" si="1"/>
        <v>1</v>
      </c>
    </row>
    <row r="33" spans="1:8" s="8" customFormat="1" outlineLevel="1" x14ac:dyDescent="0.25">
      <c r="A33" s="14"/>
      <c r="B33" s="7"/>
      <c r="C33" s="7"/>
      <c r="D33" s="7"/>
      <c r="E33" s="7"/>
      <c r="F33" s="7">
        <f>SUBTOTAL(9,F2:F32)</f>
        <v>0.15972222222222227</v>
      </c>
      <c r="G33" s="7">
        <f>SUBTOTAL(9,G2:G32)</f>
        <v>6.597222222222221E-2</v>
      </c>
      <c r="H33" s="9" t="s">
        <v>39</v>
      </c>
    </row>
    <row r="34" spans="1:8" s="8" customFormat="1" outlineLevel="2" x14ac:dyDescent="0.25">
      <c r="A34" s="14">
        <v>42035</v>
      </c>
      <c r="B34" s="7">
        <v>0</v>
      </c>
      <c r="C34" s="7">
        <v>0</v>
      </c>
      <c r="D34" s="7">
        <f>C34-B34</f>
        <v>0</v>
      </c>
      <c r="E34" s="7">
        <f>D34-Tableau3[Minute]</f>
        <v>-2.7777777777777776E-2</v>
      </c>
      <c r="F34" s="12">
        <f>IF(AND(E34&lt;Tableau4[DJS],D34&gt;0),Tableau4[DJS]-E34,0)</f>
        <v>0</v>
      </c>
      <c r="G34" s="12">
        <f>IF(E34&gt;Tableau4[DJS],'4'!E34-Tableau4[DJS],0)</f>
        <v>0</v>
      </c>
      <c r="H34" s="8">
        <f t="shared" si="1"/>
        <v>2</v>
      </c>
    </row>
    <row r="35" spans="1:8" s="8" customFormat="1" outlineLevel="2" x14ac:dyDescent="0.25">
      <c r="A35" s="14">
        <v>42036</v>
      </c>
      <c r="B35" s="7">
        <v>0</v>
      </c>
      <c r="C35" s="7">
        <v>0</v>
      </c>
      <c r="D35" s="7">
        <f t="shared" si="0"/>
        <v>0</v>
      </c>
      <c r="E35" s="7">
        <f>D35-Tableau3[Minute]</f>
        <v>-2.7777777777777776E-2</v>
      </c>
      <c r="F35" s="12">
        <f>IF(AND(E35&lt;Tableau4[DJS],D35&gt;0),Tableau4[DJS]-E35,0)</f>
        <v>0</v>
      </c>
      <c r="G35" s="12">
        <f>IF(E35&gt;Tableau4[DJS],'4'!E35-Tableau4[DJS],0)</f>
        <v>0</v>
      </c>
      <c r="H35" s="8">
        <f t="shared" si="1"/>
        <v>2</v>
      </c>
    </row>
    <row r="36" spans="1:8" s="8" customFormat="1" outlineLevel="2" x14ac:dyDescent="0.25">
      <c r="A36" s="14">
        <v>42037</v>
      </c>
      <c r="B36" s="7">
        <v>0</v>
      </c>
      <c r="C36" s="7">
        <v>0</v>
      </c>
      <c r="D36" s="7">
        <f t="shared" si="0"/>
        <v>0</v>
      </c>
      <c r="E36" s="7">
        <f>D36-Tableau3[Minute]</f>
        <v>-2.7777777777777776E-2</v>
      </c>
      <c r="F36" s="12">
        <f>IF(AND(E36&lt;Tableau4[DJS],D36&gt;0),Tableau4[DJS]-E36,0)</f>
        <v>0</v>
      </c>
      <c r="G36" s="12">
        <f>IF(E36&gt;Tableau4[DJS],'4'!E36-Tableau4[DJS],0)</f>
        <v>0</v>
      </c>
      <c r="H36" s="8">
        <f t="shared" si="1"/>
        <v>2</v>
      </c>
    </row>
    <row r="37" spans="1:8" s="8" customFormat="1" outlineLevel="2" x14ac:dyDescent="0.25">
      <c r="A37" s="14">
        <v>42038</v>
      </c>
      <c r="B37" s="7">
        <v>0</v>
      </c>
      <c r="C37" s="7">
        <v>0</v>
      </c>
      <c r="D37" s="7">
        <f t="shared" si="0"/>
        <v>0</v>
      </c>
      <c r="E37" s="7">
        <f>D37-Tableau3[Minute]</f>
        <v>-2.7777777777777776E-2</v>
      </c>
      <c r="F37" s="12">
        <f>IF(AND(E37&lt;Tableau4[DJS],D37&gt;0),Tableau4[DJS]-E37,0)</f>
        <v>0</v>
      </c>
      <c r="G37" s="12">
        <f>IF(E37&gt;Tableau4[DJS],'4'!E37-Tableau4[DJS],0)</f>
        <v>0</v>
      </c>
      <c r="H37" s="8">
        <f t="shared" si="1"/>
        <v>2</v>
      </c>
    </row>
    <row r="38" spans="1:8" s="8" customFormat="1" outlineLevel="2" x14ac:dyDescent="0.25">
      <c r="A38" s="14">
        <v>42039</v>
      </c>
      <c r="B38" s="7">
        <v>0</v>
      </c>
      <c r="C38" s="7">
        <v>0</v>
      </c>
      <c r="D38" s="7">
        <f t="shared" si="0"/>
        <v>0</v>
      </c>
      <c r="E38" s="7">
        <f>D38-Tableau3[Minute]</f>
        <v>-2.7777777777777776E-2</v>
      </c>
      <c r="F38" s="12">
        <f>IF(AND(E38&lt;Tableau4[DJS],D38&gt;0),Tableau4[DJS]-E38,0)</f>
        <v>0</v>
      </c>
      <c r="G38" s="12">
        <f>IF(E38&gt;Tableau4[DJS],'4'!E38-Tableau4[DJS],0)</f>
        <v>0</v>
      </c>
      <c r="H38" s="8">
        <f t="shared" si="1"/>
        <v>2</v>
      </c>
    </row>
    <row r="39" spans="1:8" s="8" customFormat="1" outlineLevel="2" x14ac:dyDescent="0.25">
      <c r="A39" s="14">
        <v>42040</v>
      </c>
      <c r="B39" s="7">
        <v>0</v>
      </c>
      <c r="C39" s="7">
        <v>0</v>
      </c>
      <c r="D39" s="7">
        <f t="shared" si="0"/>
        <v>0</v>
      </c>
      <c r="E39" s="7">
        <f>D39-Tableau3[Minute]</f>
        <v>-2.7777777777777776E-2</v>
      </c>
      <c r="F39" s="12">
        <f>IF(AND(E39&lt;Tableau4[DJS],D39&gt;0),Tableau4[DJS]-E39,0)</f>
        <v>0</v>
      </c>
      <c r="G39" s="12">
        <f>IF(E39&gt;Tableau4[DJS],'4'!E39-Tableau4[DJS],0)</f>
        <v>0</v>
      </c>
      <c r="H39" s="8">
        <f t="shared" si="1"/>
        <v>2</v>
      </c>
    </row>
    <row r="40" spans="1:8" s="8" customFormat="1" outlineLevel="2" x14ac:dyDescent="0.25">
      <c r="A40" s="14">
        <v>42041</v>
      </c>
      <c r="B40" s="7">
        <v>0</v>
      </c>
      <c r="C40" s="7">
        <v>0</v>
      </c>
      <c r="D40" s="7">
        <f t="shared" si="0"/>
        <v>0</v>
      </c>
      <c r="E40" s="7">
        <f>D40-Tableau3[Minute]</f>
        <v>-2.7777777777777776E-2</v>
      </c>
      <c r="F40" s="12">
        <f>IF(AND(E40&lt;Tableau4[DJS],D40&gt;0),Tableau4[DJS]-E40,0)</f>
        <v>0</v>
      </c>
      <c r="G40" s="12">
        <f>IF(E40&gt;Tableau4[DJS],'4'!E40-Tableau4[DJS],0)</f>
        <v>0</v>
      </c>
      <c r="H40" s="8">
        <f t="shared" si="1"/>
        <v>2</v>
      </c>
    </row>
    <row r="41" spans="1:8" s="8" customFormat="1" outlineLevel="2" x14ac:dyDescent="0.25">
      <c r="A41" s="14">
        <v>42042</v>
      </c>
      <c r="B41" s="7">
        <v>0</v>
      </c>
      <c r="C41" s="7">
        <v>0</v>
      </c>
      <c r="D41" s="7">
        <f t="shared" si="0"/>
        <v>0</v>
      </c>
      <c r="E41" s="7">
        <f>D41-Tableau3[Minute]</f>
        <v>-2.7777777777777776E-2</v>
      </c>
      <c r="F41" s="12">
        <f>IF(AND(E41&lt;Tableau4[DJS],D41&gt;0),Tableau4[DJS]-E41,0)</f>
        <v>0</v>
      </c>
      <c r="G41" s="12">
        <f>IF(E41&gt;Tableau4[DJS],'4'!E41-Tableau4[DJS],0)</f>
        <v>0</v>
      </c>
      <c r="H41" s="8">
        <f t="shared" si="1"/>
        <v>2</v>
      </c>
    </row>
    <row r="42" spans="1:8" s="8" customFormat="1" outlineLevel="2" x14ac:dyDescent="0.25">
      <c r="A42" s="14">
        <v>42043</v>
      </c>
      <c r="B42" s="7">
        <v>0</v>
      </c>
      <c r="C42" s="7">
        <v>0</v>
      </c>
      <c r="D42" s="7">
        <f t="shared" si="0"/>
        <v>0</v>
      </c>
      <c r="E42" s="7">
        <f>D42-Tableau3[Minute]</f>
        <v>-2.7777777777777776E-2</v>
      </c>
      <c r="F42" s="12">
        <f>IF(AND(E42&lt;Tableau4[DJS],D42&gt;0),Tableau4[DJS]-E42,0)</f>
        <v>0</v>
      </c>
      <c r="G42" s="12">
        <f>IF(E42&gt;Tableau4[DJS],'4'!E42-Tableau4[DJS],0)</f>
        <v>0</v>
      </c>
      <c r="H42" s="8">
        <f t="shared" si="1"/>
        <v>2</v>
      </c>
    </row>
    <row r="43" spans="1:8" s="8" customFormat="1" outlineLevel="2" x14ac:dyDescent="0.25">
      <c r="A43" s="14">
        <v>42044</v>
      </c>
      <c r="B43" s="7">
        <v>0</v>
      </c>
      <c r="C43" s="7">
        <v>0</v>
      </c>
      <c r="D43" s="7">
        <f t="shared" si="0"/>
        <v>0</v>
      </c>
      <c r="E43" s="7">
        <f>D43-Tableau3[Minute]</f>
        <v>-2.7777777777777776E-2</v>
      </c>
      <c r="F43" s="12">
        <f>IF(AND(E43&lt;Tableau4[DJS],D43&gt;0),Tableau4[DJS]-E43,0)</f>
        <v>0</v>
      </c>
      <c r="G43" s="12">
        <f>IF(E43&gt;Tableau4[DJS],'4'!E43-Tableau4[DJS],0)</f>
        <v>0</v>
      </c>
      <c r="H43" s="8">
        <f t="shared" si="1"/>
        <v>2</v>
      </c>
    </row>
    <row r="44" spans="1:8" s="8" customFormat="1" outlineLevel="2" x14ac:dyDescent="0.25">
      <c r="A44" s="14">
        <v>42045</v>
      </c>
      <c r="B44" s="7">
        <v>0</v>
      </c>
      <c r="C44" s="7">
        <v>0</v>
      </c>
      <c r="D44" s="7">
        <f t="shared" si="0"/>
        <v>0</v>
      </c>
      <c r="E44" s="7">
        <f>D44-Tableau3[Minute]</f>
        <v>-2.7777777777777776E-2</v>
      </c>
      <c r="F44" s="12">
        <f>IF(AND(E44&lt;Tableau4[DJS],D44&gt;0),Tableau4[DJS]-E44,0)</f>
        <v>0</v>
      </c>
      <c r="G44" s="12">
        <f>IF(E44&gt;Tableau4[DJS],'4'!E44-Tableau4[DJS],0)</f>
        <v>0</v>
      </c>
      <c r="H44" s="8">
        <f t="shared" si="1"/>
        <v>2</v>
      </c>
    </row>
    <row r="45" spans="1:8" s="8" customFormat="1" outlineLevel="2" x14ac:dyDescent="0.25">
      <c r="A45" s="14">
        <v>42046</v>
      </c>
      <c r="B45" s="7">
        <v>0</v>
      </c>
      <c r="C45" s="7">
        <v>0</v>
      </c>
      <c r="D45" s="7">
        <f t="shared" si="0"/>
        <v>0</v>
      </c>
      <c r="E45" s="7">
        <f>D45-Tableau3[Minute]</f>
        <v>-2.7777777777777776E-2</v>
      </c>
      <c r="F45" s="12">
        <f>IF(AND(E45&lt;Tableau4[DJS],D45&gt;0),Tableau4[DJS]-E45,0)</f>
        <v>0</v>
      </c>
      <c r="G45" s="12">
        <f>IF(E45&gt;Tableau4[DJS],'4'!E45-Tableau4[DJS],0)</f>
        <v>0</v>
      </c>
      <c r="H45" s="8">
        <f t="shared" si="1"/>
        <v>2</v>
      </c>
    </row>
    <row r="46" spans="1:8" s="8" customFormat="1" outlineLevel="2" x14ac:dyDescent="0.25">
      <c r="A46" s="14">
        <v>42047</v>
      </c>
      <c r="B46" s="7">
        <v>0</v>
      </c>
      <c r="C46" s="7">
        <v>0</v>
      </c>
      <c r="D46" s="7">
        <f t="shared" si="0"/>
        <v>0</v>
      </c>
      <c r="E46" s="7">
        <f>D46-Tableau3[Minute]</f>
        <v>-2.7777777777777776E-2</v>
      </c>
      <c r="F46" s="12">
        <f>IF(AND(E46&lt;Tableau4[DJS],D46&gt;0),Tableau4[DJS]-E46,0)</f>
        <v>0</v>
      </c>
      <c r="G46" s="12">
        <f>IF(E46&gt;Tableau4[DJS],'4'!E46-Tableau4[DJS],0)</f>
        <v>0</v>
      </c>
      <c r="H46" s="8">
        <f t="shared" si="1"/>
        <v>2</v>
      </c>
    </row>
    <row r="47" spans="1:8" s="8" customFormat="1" outlineLevel="2" x14ac:dyDescent="0.25">
      <c r="A47" s="14">
        <v>42048</v>
      </c>
      <c r="B47" s="7">
        <v>0</v>
      </c>
      <c r="C47" s="7">
        <v>0</v>
      </c>
      <c r="D47" s="7">
        <f t="shared" si="0"/>
        <v>0</v>
      </c>
      <c r="E47" s="7">
        <f>D47-Tableau3[Minute]</f>
        <v>-2.7777777777777776E-2</v>
      </c>
      <c r="F47" s="12">
        <f>IF(AND(E47&lt;Tableau4[DJS],D47&gt;0),Tableau4[DJS]-E47,0)</f>
        <v>0</v>
      </c>
      <c r="G47" s="12">
        <f>IF(E47&gt;Tableau4[DJS],'4'!E47-Tableau4[DJS],0)</f>
        <v>0</v>
      </c>
      <c r="H47" s="8">
        <f t="shared" si="1"/>
        <v>2</v>
      </c>
    </row>
    <row r="48" spans="1:8" s="8" customFormat="1" outlineLevel="2" x14ac:dyDescent="0.25">
      <c r="A48" s="14">
        <v>42049</v>
      </c>
      <c r="B48" s="7">
        <v>0</v>
      </c>
      <c r="C48" s="7">
        <v>0</v>
      </c>
      <c r="D48" s="7">
        <f t="shared" si="0"/>
        <v>0</v>
      </c>
      <c r="E48" s="7">
        <f>D48-Tableau3[Minute]</f>
        <v>-2.7777777777777776E-2</v>
      </c>
      <c r="F48" s="12">
        <f>IF(AND(E48&lt;Tableau4[DJS],D48&gt;0),Tableau4[DJS]-E48,0)</f>
        <v>0</v>
      </c>
      <c r="G48" s="12">
        <f>IF(E48&gt;Tableau4[DJS],'4'!E48-Tableau4[DJS],0)</f>
        <v>0</v>
      </c>
      <c r="H48" s="8">
        <f t="shared" si="1"/>
        <v>2</v>
      </c>
    </row>
    <row r="49" spans="1:8" s="8" customFormat="1" outlineLevel="2" x14ac:dyDescent="0.25">
      <c r="A49" s="14">
        <v>42050</v>
      </c>
      <c r="B49" s="7">
        <v>0</v>
      </c>
      <c r="C49" s="7">
        <v>0</v>
      </c>
      <c r="D49" s="7">
        <f t="shared" si="0"/>
        <v>0</v>
      </c>
      <c r="E49" s="7">
        <f>D49-Tableau3[Minute]</f>
        <v>-2.7777777777777776E-2</v>
      </c>
      <c r="F49" s="12">
        <f>IF(AND(E49&lt;Tableau4[DJS],D49&gt;0),Tableau4[DJS]-E49,0)</f>
        <v>0</v>
      </c>
      <c r="G49" s="12">
        <f>IF(E49&gt;Tableau4[DJS],'4'!E49-Tableau4[DJS],0)</f>
        <v>0</v>
      </c>
      <c r="H49" s="8">
        <f t="shared" si="1"/>
        <v>2</v>
      </c>
    </row>
    <row r="50" spans="1:8" s="8" customFormat="1" outlineLevel="2" x14ac:dyDescent="0.25">
      <c r="A50" s="14">
        <v>42051</v>
      </c>
      <c r="B50" s="7">
        <v>0</v>
      </c>
      <c r="C50" s="7">
        <v>0</v>
      </c>
      <c r="D50" s="7">
        <f t="shared" si="0"/>
        <v>0</v>
      </c>
      <c r="E50" s="7">
        <f>D50-Tableau3[Minute]</f>
        <v>-2.7777777777777776E-2</v>
      </c>
      <c r="F50" s="12">
        <f>IF(AND(E50&lt;Tableau4[DJS],D50&gt;0),Tableau4[DJS]-E50,0)</f>
        <v>0</v>
      </c>
      <c r="G50" s="12">
        <f>IF(E50&gt;Tableau4[DJS],'4'!E50-Tableau4[DJS],0)</f>
        <v>0</v>
      </c>
      <c r="H50" s="8">
        <f t="shared" si="1"/>
        <v>2</v>
      </c>
    </row>
    <row r="51" spans="1:8" s="8" customFormat="1" outlineLevel="2" x14ac:dyDescent="0.25">
      <c r="A51" s="14">
        <v>42052</v>
      </c>
      <c r="B51" s="7">
        <v>0</v>
      </c>
      <c r="C51" s="7">
        <v>0</v>
      </c>
      <c r="D51" s="7">
        <f t="shared" si="0"/>
        <v>0</v>
      </c>
      <c r="E51" s="7">
        <f>D51-Tableau3[Minute]</f>
        <v>-2.7777777777777776E-2</v>
      </c>
      <c r="F51" s="12">
        <f>IF(AND(E51&lt;Tableau4[DJS],D51&gt;0),Tableau4[DJS]-E51,0)</f>
        <v>0</v>
      </c>
      <c r="G51" s="12">
        <f>IF(E51&gt;Tableau4[DJS],'4'!E51-Tableau4[DJS],0)</f>
        <v>0</v>
      </c>
      <c r="H51" s="8">
        <f t="shared" si="1"/>
        <v>2</v>
      </c>
    </row>
    <row r="52" spans="1:8" s="8" customFormat="1" outlineLevel="2" x14ac:dyDescent="0.25">
      <c r="A52" s="14">
        <v>42053</v>
      </c>
      <c r="B52" s="7">
        <v>0</v>
      </c>
      <c r="C52" s="7">
        <v>0</v>
      </c>
      <c r="D52" s="7">
        <f t="shared" si="0"/>
        <v>0</v>
      </c>
      <c r="E52" s="7">
        <f>D52-Tableau3[Minute]</f>
        <v>-2.7777777777777776E-2</v>
      </c>
      <c r="F52" s="12">
        <f>IF(AND(E52&lt;Tableau4[DJS],D52&gt;0),Tableau4[DJS]-E52,0)</f>
        <v>0</v>
      </c>
      <c r="G52" s="12">
        <f>IF(E52&gt;Tableau4[DJS],'4'!E52-Tableau4[DJS],0)</f>
        <v>0</v>
      </c>
      <c r="H52" s="8">
        <f t="shared" si="1"/>
        <v>2</v>
      </c>
    </row>
    <row r="53" spans="1:8" s="8" customFormat="1" outlineLevel="2" x14ac:dyDescent="0.25">
      <c r="A53" s="14">
        <v>42054</v>
      </c>
      <c r="B53" s="7">
        <v>0</v>
      </c>
      <c r="C53" s="7">
        <v>0</v>
      </c>
      <c r="D53" s="7">
        <f t="shared" si="0"/>
        <v>0</v>
      </c>
      <c r="E53" s="7">
        <f>D53-Tableau3[Minute]</f>
        <v>-2.7777777777777776E-2</v>
      </c>
      <c r="F53" s="12">
        <f>IF(AND(E53&lt;Tableau4[DJS],D53&gt;0),Tableau4[DJS]-E53,0)</f>
        <v>0</v>
      </c>
      <c r="G53" s="12">
        <f>IF(E53&gt;Tableau4[DJS],'4'!E53-Tableau4[DJS],0)</f>
        <v>0</v>
      </c>
      <c r="H53" s="8">
        <f t="shared" si="1"/>
        <v>2</v>
      </c>
    </row>
    <row r="54" spans="1:8" s="8" customFormat="1" outlineLevel="2" x14ac:dyDescent="0.25">
      <c r="A54" s="14">
        <v>42055</v>
      </c>
      <c r="B54" s="7">
        <v>0</v>
      </c>
      <c r="C54" s="7">
        <v>0</v>
      </c>
      <c r="D54" s="7">
        <f t="shared" si="0"/>
        <v>0</v>
      </c>
      <c r="E54" s="7">
        <f>D54-Tableau3[Minute]</f>
        <v>-2.7777777777777776E-2</v>
      </c>
      <c r="F54" s="12">
        <f>IF(AND(E54&lt;Tableau4[DJS],D54&gt;0),Tableau4[DJS]-E54,0)</f>
        <v>0</v>
      </c>
      <c r="G54" s="12">
        <f>IF(E54&gt;Tableau4[DJS],'4'!E54-Tableau4[DJS],0)</f>
        <v>0</v>
      </c>
      <c r="H54" s="8">
        <f t="shared" si="1"/>
        <v>2</v>
      </c>
    </row>
    <row r="55" spans="1:8" s="8" customFormat="1" outlineLevel="2" x14ac:dyDescent="0.25">
      <c r="A55" s="14">
        <v>42056</v>
      </c>
      <c r="B55" s="7">
        <v>0</v>
      </c>
      <c r="C55" s="7">
        <v>0</v>
      </c>
      <c r="D55" s="7">
        <f t="shared" si="0"/>
        <v>0</v>
      </c>
      <c r="E55" s="7">
        <f>D55-Tableau3[Minute]</f>
        <v>-2.7777777777777776E-2</v>
      </c>
      <c r="F55" s="12">
        <f>IF(AND(E55&lt;Tableau4[DJS],D55&gt;0),Tableau4[DJS]-E55,0)</f>
        <v>0</v>
      </c>
      <c r="G55" s="12">
        <f>IF(E55&gt;Tableau4[DJS],'4'!E55-Tableau4[DJS],0)</f>
        <v>0</v>
      </c>
      <c r="H55" s="8">
        <f t="shared" si="1"/>
        <v>2</v>
      </c>
    </row>
    <row r="56" spans="1:8" s="8" customFormat="1" outlineLevel="2" x14ac:dyDescent="0.25">
      <c r="A56" s="14">
        <v>42057</v>
      </c>
      <c r="B56" s="7">
        <v>0</v>
      </c>
      <c r="C56" s="7">
        <v>0</v>
      </c>
      <c r="D56" s="7">
        <f t="shared" si="0"/>
        <v>0</v>
      </c>
      <c r="E56" s="7">
        <f>D56-Tableau3[Minute]</f>
        <v>-2.7777777777777776E-2</v>
      </c>
      <c r="F56" s="12">
        <f>IF(AND(E56&lt;Tableau4[DJS],D56&gt;0),Tableau4[DJS]-E56,0)</f>
        <v>0</v>
      </c>
      <c r="G56" s="12">
        <f>IF(E56&gt;Tableau4[DJS],'4'!E56-Tableau4[DJS],0)</f>
        <v>0</v>
      </c>
      <c r="H56" s="8">
        <f t="shared" si="1"/>
        <v>2</v>
      </c>
    </row>
    <row r="57" spans="1:8" s="8" customFormat="1" outlineLevel="2" x14ac:dyDescent="0.25">
      <c r="A57" s="14">
        <v>42058</v>
      </c>
      <c r="B57" s="7">
        <v>0</v>
      </c>
      <c r="C57" s="7">
        <v>0</v>
      </c>
      <c r="D57" s="7">
        <f t="shared" si="0"/>
        <v>0</v>
      </c>
      <c r="E57" s="7">
        <f>D57-Tableau3[Minute]</f>
        <v>-2.7777777777777776E-2</v>
      </c>
      <c r="F57" s="12">
        <f>IF(AND(E57&lt;Tableau4[DJS],D57&gt;0),Tableau4[DJS]-E57,0)</f>
        <v>0</v>
      </c>
      <c r="G57" s="12">
        <f>IF(E57&gt;Tableau4[DJS],'4'!E57-Tableau4[DJS],0)</f>
        <v>0</v>
      </c>
      <c r="H57" s="8">
        <f t="shared" si="1"/>
        <v>2</v>
      </c>
    </row>
    <row r="58" spans="1:8" s="8" customFormat="1" outlineLevel="2" x14ac:dyDescent="0.25">
      <c r="A58" s="14">
        <v>42059</v>
      </c>
      <c r="B58" s="7">
        <v>0</v>
      </c>
      <c r="C58" s="7">
        <v>0</v>
      </c>
      <c r="D58" s="7">
        <f t="shared" si="0"/>
        <v>0</v>
      </c>
      <c r="E58" s="7">
        <f>D58-Tableau3[Minute]</f>
        <v>-2.7777777777777776E-2</v>
      </c>
      <c r="F58" s="12">
        <f>IF(AND(E58&lt;Tableau4[DJS],D58&gt;0),Tableau4[DJS]-E58,0)</f>
        <v>0</v>
      </c>
      <c r="G58" s="12">
        <f>IF(E58&gt;Tableau4[DJS],'4'!E58-Tableau4[DJS],0)</f>
        <v>0</v>
      </c>
      <c r="H58" s="8">
        <f t="shared" si="1"/>
        <v>2</v>
      </c>
    </row>
    <row r="59" spans="1:8" s="8" customFormat="1" outlineLevel="2" x14ac:dyDescent="0.25">
      <c r="A59" s="14">
        <v>42060</v>
      </c>
      <c r="B59" s="7">
        <v>0</v>
      </c>
      <c r="C59" s="7">
        <v>0</v>
      </c>
      <c r="D59" s="7">
        <f t="shared" si="0"/>
        <v>0</v>
      </c>
      <c r="E59" s="7">
        <f>D59-Tableau3[Minute]</f>
        <v>-2.7777777777777776E-2</v>
      </c>
      <c r="F59" s="12">
        <f>IF(AND(E59&lt;Tableau4[DJS],D59&gt;0),Tableau4[DJS]-E59,0)</f>
        <v>0</v>
      </c>
      <c r="G59" s="12">
        <f>IF(E59&gt;Tableau4[DJS],'4'!E59-Tableau4[DJS],0)</f>
        <v>0</v>
      </c>
      <c r="H59" s="8">
        <f t="shared" si="1"/>
        <v>2</v>
      </c>
    </row>
    <row r="60" spans="1:8" s="8" customFormat="1" outlineLevel="2" x14ac:dyDescent="0.25">
      <c r="A60" s="14">
        <v>42061</v>
      </c>
      <c r="B60" s="7">
        <v>0</v>
      </c>
      <c r="C60" s="7">
        <v>0</v>
      </c>
      <c r="D60" s="7">
        <f t="shared" si="0"/>
        <v>0</v>
      </c>
      <c r="E60" s="7">
        <f>D60-Tableau3[Minute]</f>
        <v>-2.7777777777777776E-2</v>
      </c>
      <c r="F60" s="12">
        <f>IF(AND(E60&lt;Tableau4[DJS],D60&gt;0),Tableau4[DJS]-E60,0)</f>
        <v>0</v>
      </c>
      <c r="G60" s="12">
        <f>IF(E60&gt;Tableau4[DJS],'4'!E60-Tableau4[DJS],0)</f>
        <v>0</v>
      </c>
      <c r="H60" s="8">
        <f t="shared" si="1"/>
        <v>2</v>
      </c>
    </row>
    <row r="61" spans="1:8" s="8" customFormat="1" outlineLevel="2" x14ac:dyDescent="0.25">
      <c r="A61" s="14">
        <v>42062</v>
      </c>
      <c r="B61" s="7">
        <v>0</v>
      </c>
      <c r="C61" s="7">
        <v>0</v>
      </c>
      <c r="D61" s="7">
        <f t="shared" si="0"/>
        <v>0</v>
      </c>
      <c r="E61" s="7">
        <f>D61-Tableau3[Minute]</f>
        <v>-2.7777777777777776E-2</v>
      </c>
      <c r="F61" s="12">
        <f>IF(AND(E61&lt;Tableau4[DJS],D61&gt;0),Tableau4[DJS]-E61,0)</f>
        <v>0</v>
      </c>
      <c r="G61" s="12">
        <f>IF(E61&gt;Tableau4[DJS],'4'!E61-Tableau4[DJS],0)</f>
        <v>0</v>
      </c>
      <c r="H61" s="8">
        <f t="shared" si="1"/>
        <v>2</v>
      </c>
    </row>
    <row r="62" spans="1:8" s="8" customFormat="1" outlineLevel="1" x14ac:dyDescent="0.25">
      <c r="A62" s="14"/>
      <c r="B62" s="7"/>
      <c r="C62" s="7"/>
      <c r="D62" s="11"/>
      <c r="E62" s="7"/>
      <c r="F62" s="12">
        <f>SUBTOTAL(9,F34:F61)</f>
        <v>0</v>
      </c>
      <c r="G62" s="12">
        <f>SUBTOTAL(9,G34:G61)</f>
        <v>0</v>
      </c>
      <c r="H62" s="10" t="s">
        <v>40</v>
      </c>
    </row>
    <row r="63" spans="1:8" s="8" customFormat="1" outlineLevel="2" x14ac:dyDescent="0.25">
      <c r="A63" s="14">
        <v>42063</v>
      </c>
      <c r="B63" s="7">
        <v>0</v>
      </c>
      <c r="C63" s="7">
        <v>0</v>
      </c>
      <c r="D63" s="7">
        <f t="shared" si="0"/>
        <v>0</v>
      </c>
      <c r="E63" s="7">
        <f>D63-Tableau3[Minute]</f>
        <v>-2.7777777777777776E-2</v>
      </c>
      <c r="F63" s="12">
        <f>IF(AND(E63&lt;Tableau4[DJS],D63&gt;0),Tableau4[DJS]-E63,0)</f>
        <v>0</v>
      </c>
      <c r="G63" s="12">
        <f>IF(E63&gt;Tableau4[DJS],'4'!E63-Tableau4[DJS],0)</f>
        <v>0</v>
      </c>
      <c r="H63" s="8">
        <f t="shared" si="1"/>
        <v>3</v>
      </c>
    </row>
    <row r="64" spans="1:8" s="8" customFormat="1" outlineLevel="2" x14ac:dyDescent="0.25">
      <c r="A64" s="14">
        <v>42064</v>
      </c>
      <c r="B64" s="7">
        <v>0</v>
      </c>
      <c r="C64" s="7">
        <v>0</v>
      </c>
      <c r="D64" s="7">
        <f>C64-B64</f>
        <v>0</v>
      </c>
      <c r="E64" s="7">
        <f>D64-Tableau3[Minute]</f>
        <v>-2.7777777777777776E-2</v>
      </c>
      <c r="F64" s="12">
        <f>IF(AND(E64&lt;Tableau4[DJS],D64&gt;0),Tableau4[DJS]-E64,0)</f>
        <v>0</v>
      </c>
      <c r="G64" s="12">
        <f>IF(E64&gt;Tableau4[DJS],'4'!E64-Tableau4[DJS],0)</f>
        <v>0</v>
      </c>
      <c r="H64" s="8">
        <f t="shared" si="1"/>
        <v>3</v>
      </c>
    </row>
    <row r="65" spans="1:8" s="8" customFormat="1" outlineLevel="2" x14ac:dyDescent="0.25">
      <c r="A65" s="14">
        <v>42065</v>
      </c>
      <c r="B65" s="7">
        <v>0</v>
      </c>
      <c r="C65" s="7">
        <v>0</v>
      </c>
      <c r="D65" s="7">
        <f t="shared" si="0"/>
        <v>0</v>
      </c>
      <c r="E65" s="7">
        <f>D65-Tableau3[Minute]</f>
        <v>-2.7777777777777776E-2</v>
      </c>
      <c r="F65" s="12">
        <f>IF(AND(E65&lt;Tableau4[DJS],D65&gt;0),Tableau4[DJS]-E65,0)</f>
        <v>0</v>
      </c>
      <c r="G65" s="12">
        <f>IF(E65&gt;Tableau4[DJS],'4'!E65-Tableau4[DJS],0)</f>
        <v>0</v>
      </c>
      <c r="H65" s="8">
        <f t="shared" si="1"/>
        <v>3</v>
      </c>
    </row>
    <row r="66" spans="1:8" s="8" customFormat="1" outlineLevel="2" x14ac:dyDescent="0.25">
      <c r="A66" s="14">
        <v>42066</v>
      </c>
      <c r="B66" s="7">
        <v>0</v>
      </c>
      <c r="C66" s="7">
        <v>0</v>
      </c>
      <c r="D66" s="7">
        <f>C66-B66</f>
        <v>0</v>
      </c>
      <c r="E66" s="7">
        <f>D66-Tableau3[Minute]</f>
        <v>-2.7777777777777776E-2</v>
      </c>
      <c r="F66" s="12">
        <f>IF(AND(E66&lt;Tableau4[DJS],D66&gt;0),Tableau4[DJS]-E66,0)</f>
        <v>0</v>
      </c>
      <c r="G66" s="12">
        <f>IF(E66&gt;Tableau4[DJS],'4'!E66-Tableau4[DJS],0)</f>
        <v>0</v>
      </c>
      <c r="H66" s="8">
        <f t="shared" si="1"/>
        <v>3</v>
      </c>
    </row>
    <row r="67" spans="1:8" s="8" customFormat="1" outlineLevel="2" x14ac:dyDescent="0.25">
      <c r="A67" s="14">
        <v>42067</v>
      </c>
      <c r="B67" s="7">
        <v>0</v>
      </c>
      <c r="C67" s="7">
        <v>0</v>
      </c>
      <c r="D67" s="7">
        <f t="shared" ref="D67:D130" si="3">C67-B67</f>
        <v>0</v>
      </c>
      <c r="E67" s="7">
        <f>D67-Tableau3[Minute]</f>
        <v>-2.7777777777777776E-2</v>
      </c>
      <c r="F67" s="12">
        <f>IF(AND(E67&lt;Tableau4[DJS],D67&gt;0),Tableau4[DJS]-E67,0)</f>
        <v>0</v>
      </c>
      <c r="G67" s="12">
        <f>IF(E67&gt;Tableau4[DJS],'4'!E67-Tableau4[DJS],0)</f>
        <v>0</v>
      </c>
      <c r="H67" s="8">
        <f t="shared" si="1"/>
        <v>3</v>
      </c>
    </row>
    <row r="68" spans="1:8" s="8" customFormat="1" outlineLevel="2" x14ac:dyDescent="0.25">
      <c r="A68" s="14">
        <v>42068</v>
      </c>
      <c r="B68" s="7">
        <v>0</v>
      </c>
      <c r="C68" s="7">
        <v>0</v>
      </c>
      <c r="D68" s="7">
        <f t="shared" si="3"/>
        <v>0</v>
      </c>
      <c r="E68" s="7">
        <f>D68-Tableau3[Minute]</f>
        <v>-2.7777777777777776E-2</v>
      </c>
      <c r="F68" s="12">
        <f>IF(AND(E68&lt;Tableau4[DJS],D68&gt;0),Tableau4[DJS]-E68,0)</f>
        <v>0</v>
      </c>
      <c r="G68" s="12">
        <f>IF(E68&gt;Tableau4[DJS],'4'!E68-Tableau4[DJS],0)</f>
        <v>0</v>
      </c>
      <c r="H68" s="8">
        <f t="shared" si="1"/>
        <v>3</v>
      </c>
    </row>
    <row r="69" spans="1:8" s="8" customFormat="1" outlineLevel="2" x14ac:dyDescent="0.25">
      <c r="A69" s="14">
        <v>42069</v>
      </c>
      <c r="B69" s="7">
        <v>0</v>
      </c>
      <c r="C69" s="7">
        <v>0</v>
      </c>
      <c r="D69" s="7">
        <f t="shared" si="3"/>
        <v>0</v>
      </c>
      <c r="E69" s="7">
        <f>D69-Tableau3[Minute]</f>
        <v>-2.7777777777777776E-2</v>
      </c>
      <c r="F69" s="12">
        <f>IF(AND(E69&lt;Tableau4[DJS],D69&gt;0),Tableau4[DJS]-E69,0)</f>
        <v>0</v>
      </c>
      <c r="G69" s="12">
        <f>IF(E69&gt;Tableau4[DJS],'4'!E69-Tableau4[DJS],0)</f>
        <v>0</v>
      </c>
      <c r="H69" s="8">
        <f t="shared" ref="H69:H134" si="4">MONTH(A69)</f>
        <v>3</v>
      </c>
    </row>
    <row r="70" spans="1:8" s="8" customFormat="1" outlineLevel="2" x14ac:dyDescent="0.25">
      <c r="A70" s="14">
        <v>42070</v>
      </c>
      <c r="B70" s="7">
        <v>0</v>
      </c>
      <c r="C70" s="7">
        <v>0</v>
      </c>
      <c r="D70" s="7">
        <f t="shared" si="3"/>
        <v>0</v>
      </c>
      <c r="E70" s="7">
        <f>D70-Tableau3[Minute]</f>
        <v>-2.7777777777777776E-2</v>
      </c>
      <c r="F70" s="12">
        <f>IF(AND(E70&lt;Tableau4[DJS],D70&gt;0),Tableau4[DJS]-E70,0)</f>
        <v>0</v>
      </c>
      <c r="G70" s="12">
        <f>IF(E70&gt;Tableau4[DJS],'4'!E70-Tableau4[DJS],0)</f>
        <v>0</v>
      </c>
      <c r="H70" s="8">
        <f t="shared" si="4"/>
        <v>3</v>
      </c>
    </row>
    <row r="71" spans="1:8" s="8" customFormat="1" outlineLevel="2" x14ac:dyDescent="0.25">
      <c r="A71" s="14">
        <v>42071</v>
      </c>
      <c r="B71" s="7">
        <v>0</v>
      </c>
      <c r="C71" s="7">
        <v>0</v>
      </c>
      <c r="D71" s="7">
        <f t="shared" si="3"/>
        <v>0</v>
      </c>
      <c r="E71" s="7">
        <f>D71-Tableau3[Minute]</f>
        <v>-2.7777777777777776E-2</v>
      </c>
      <c r="F71" s="12">
        <f>IF(AND(E71&lt;Tableau4[DJS],D71&gt;0),Tableau4[DJS]-E71,0)</f>
        <v>0</v>
      </c>
      <c r="G71" s="12">
        <f>IF(E71&gt;Tableau4[DJS],'4'!E71-Tableau4[DJS],0)</f>
        <v>0</v>
      </c>
      <c r="H71" s="8">
        <f t="shared" si="4"/>
        <v>3</v>
      </c>
    </row>
    <row r="72" spans="1:8" s="8" customFormat="1" outlineLevel="2" x14ac:dyDescent="0.25">
      <c r="A72" s="14">
        <v>42072</v>
      </c>
      <c r="B72" s="7">
        <v>0</v>
      </c>
      <c r="C72" s="7">
        <v>0</v>
      </c>
      <c r="D72" s="7">
        <f t="shared" si="3"/>
        <v>0</v>
      </c>
      <c r="E72" s="7">
        <f>D72-Tableau3[Minute]</f>
        <v>-2.7777777777777776E-2</v>
      </c>
      <c r="F72" s="12">
        <f>IF(AND(E72&lt;Tableau4[DJS],D72&gt;0),Tableau4[DJS]-E72,0)</f>
        <v>0</v>
      </c>
      <c r="G72" s="12">
        <f>IF(E72&gt;Tableau4[DJS],'4'!E72-Tableau4[DJS],0)</f>
        <v>0</v>
      </c>
      <c r="H72" s="8">
        <f t="shared" si="4"/>
        <v>3</v>
      </c>
    </row>
    <row r="73" spans="1:8" s="8" customFormat="1" outlineLevel="2" x14ac:dyDescent="0.25">
      <c r="A73" s="14">
        <v>42073</v>
      </c>
      <c r="B73" s="7">
        <v>0</v>
      </c>
      <c r="C73" s="7">
        <v>0</v>
      </c>
      <c r="D73" s="7">
        <f t="shared" si="3"/>
        <v>0</v>
      </c>
      <c r="E73" s="7">
        <f>D73-Tableau3[Minute]</f>
        <v>-2.7777777777777776E-2</v>
      </c>
      <c r="F73" s="12">
        <f>IF(AND(E73&lt;Tableau4[DJS],D73&gt;0),Tableau4[DJS]-E73,0)</f>
        <v>0</v>
      </c>
      <c r="G73" s="12">
        <f>IF(E73&gt;Tableau4[DJS],'4'!E73-Tableau4[DJS],0)</f>
        <v>0</v>
      </c>
      <c r="H73" s="8">
        <f t="shared" si="4"/>
        <v>3</v>
      </c>
    </row>
    <row r="74" spans="1:8" s="8" customFormat="1" outlineLevel="2" x14ac:dyDescent="0.25">
      <c r="A74" s="14">
        <v>42074</v>
      </c>
      <c r="B74" s="7">
        <v>0</v>
      </c>
      <c r="C74" s="7">
        <v>0</v>
      </c>
      <c r="D74" s="7">
        <f t="shared" si="3"/>
        <v>0</v>
      </c>
      <c r="E74" s="7">
        <f>D74-Tableau3[Minute]</f>
        <v>-2.7777777777777776E-2</v>
      </c>
      <c r="F74" s="12">
        <f>IF(AND(E74&lt;Tableau4[DJS],D74&gt;0),Tableau4[DJS]-E74,0)</f>
        <v>0</v>
      </c>
      <c r="G74" s="12">
        <f>IF(E74&gt;Tableau4[DJS],'4'!E74-Tableau4[DJS],0)</f>
        <v>0</v>
      </c>
      <c r="H74" s="8">
        <f t="shared" si="4"/>
        <v>3</v>
      </c>
    </row>
    <row r="75" spans="1:8" s="8" customFormat="1" outlineLevel="2" x14ac:dyDescent="0.25">
      <c r="A75" s="14">
        <v>42075</v>
      </c>
      <c r="B75" s="7">
        <v>0</v>
      </c>
      <c r="C75" s="7">
        <v>0</v>
      </c>
      <c r="D75" s="7">
        <f t="shared" si="3"/>
        <v>0</v>
      </c>
      <c r="E75" s="7">
        <f>D75-Tableau3[Minute]</f>
        <v>-2.7777777777777776E-2</v>
      </c>
      <c r="F75" s="12">
        <f>IF(AND(E75&lt;Tableau4[DJS],D75&gt;0),Tableau4[DJS]-E75,0)</f>
        <v>0</v>
      </c>
      <c r="G75" s="12">
        <f>IF(E75&gt;Tableau4[DJS],'4'!E75-Tableau4[DJS],0)</f>
        <v>0</v>
      </c>
      <c r="H75" s="8">
        <f t="shared" si="4"/>
        <v>3</v>
      </c>
    </row>
    <row r="76" spans="1:8" s="8" customFormat="1" outlineLevel="2" x14ac:dyDescent="0.25">
      <c r="A76" s="14">
        <v>42076</v>
      </c>
      <c r="B76" s="7">
        <v>0</v>
      </c>
      <c r="C76" s="7">
        <v>0</v>
      </c>
      <c r="D76" s="7">
        <f t="shared" si="3"/>
        <v>0</v>
      </c>
      <c r="E76" s="7">
        <f>D76-Tableau3[Minute]</f>
        <v>-2.7777777777777776E-2</v>
      </c>
      <c r="F76" s="12">
        <f>IF(AND(E76&lt;Tableau4[DJS],D76&gt;0),Tableau4[DJS]-E76,0)</f>
        <v>0</v>
      </c>
      <c r="G76" s="12">
        <f>IF(E76&gt;Tableau4[DJS],'4'!E76-Tableau4[DJS],0)</f>
        <v>0</v>
      </c>
      <c r="H76" s="8">
        <f t="shared" si="4"/>
        <v>3</v>
      </c>
    </row>
    <row r="77" spans="1:8" s="8" customFormat="1" outlineLevel="2" x14ac:dyDescent="0.25">
      <c r="A77" s="14">
        <v>42077</v>
      </c>
      <c r="B77" s="7">
        <v>0</v>
      </c>
      <c r="C77" s="7">
        <v>0</v>
      </c>
      <c r="D77" s="7">
        <f t="shared" si="3"/>
        <v>0</v>
      </c>
      <c r="E77" s="7">
        <f>D77-Tableau3[Minute]</f>
        <v>-2.7777777777777776E-2</v>
      </c>
      <c r="F77" s="12">
        <f>IF(AND(E77&lt;Tableau4[DJS],D77&gt;0),Tableau4[DJS]-E77,0)</f>
        <v>0</v>
      </c>
      <c r="G77" s="12">
        <f>IF(E77&gt;Tableau4[DJS],'4'!E77-Tableau4[DJS],0)</f>
        <v>0</v>
      </c>
      <c r="H77" s="8">
        <f t="shared" si="4"/>
        <v>3</v>
      </c>
    </row>
    <row r="78" spans="1:8" s="8" customFormat="1" outlineLevel="2" x14ac:dyDescent="0.25">
      <c r="A78" s="14">
        <v>42078</v>
      </c>
      <c r="B78" s="7">
        <v>0</v>
      </c>
      <c r="C78" s="7">
        <v>0</v>
      </c>
      <c r="D78" s="7">
        <f t="shared" si="3"/>
        <v>0</v>
      </c>
      <c r="E78" s="7">
        <f>D78-Tableau3[Minute]</f>
        <v>-2.7777777777777776E-2</v>
      </c>
      <c r="F78" s="12">
        <f>IF(AND(E78&lt;Tableau4[DJS],D78&gt;0),Tableau4[DJS]-E78,0)</f>
        <v>0</v>
      </c>
      <c r="G78" s="12">
        <f>IF(E78&gt;Tableau4[DJS],'4'!E78-Tableau4[DJS],0)</f>
        <v>0</v>
      </c>
      <c r="H78" s="8">
        <f t="shared" si="4"/>
        <v>3</v>
      </c>
    </row>
    <row r="79" spans="1:8" s="8" customFormat="1" outlineLevel="2" x14ac:dyDescent="0.25">
      <c r="A79" s="14">
        <v>42079</v>
      </c>
      <c r="B79" s="7">
        <v>0</v>
      </c>
      <c r="C79" s="7">
        <v>0</v>
      </c>
      <c r="D79" s="7">
        <f t="shared" si="3"/>
        <v>0</v>
      </c>
      <c r="E79" s="7">
        <f>D79-Tableau3[Minute]</f>
        <v>-2.7777777777777776E-2</v>
      </c>
      <c r="F79" s="12">
        <f>IF(AND(E79&lt;Tableau4[DJS],D79&gt;0),Tableau4[DJS]-E79,0)</f>
        <v>0</v>
      </c>
      <c r="G79" s="12">
        <f>IF(E79&gt;Tableau4[DJS],'4'!E79-Tableau4[DJS],0)</f>
        <v>0</v>
      </c>
      <c r="H79" s="8">
        <f t="shared" si="4"/>
        <v>3</v>
      </c>
    </row>
    <row r="80" spans="1:8" s="8" customFormat="1" outlineLevel="2" x14ac:dyDescent="0.25">
      <c r="A80" s="14">
        <v>42080</v>
      </c>
      <c r="B80" s="7">
        <v>0</v>
      </c>
      <c r="C80" s="7">
        <v>0</v>
      </c>
      <c r="D80" s="7">
        <f t="shared" si="3"/>
        <v>0</v>
      </c>
      <c r="E80" s="7">
        <f>D80-Tableau3[Minute]</f>
        <v>-2.7777777777777776E-2</v>
      </c>
      <c r="F80" s="12">
        <f>IF(AND(E80&lt;Tableau4[DJS],D80&gt;0),Tableau4[DJS]-E80,0)</f>
        <v>0</v>
      </c>
      <c r="G80" s="12">
        <f>IF(E80&gt;Tableau4[DJS],'4'!E80-Tableau4[DJS],0)</f>
        <v>0</v>
      </c>
      <c r="H80" s="8">
        <f t="shared" si="4"/>
        <v>3</v>
      </c>
    </row>
    <row r="81" spans="1:8" s="8" customFormat="1" outlineLevel="2" x14ac:dyDescent="0.25">
      <c r="A81" s="14">
        <v>42081</v>
      </c>
      <c r="B81" s="7">
        <v>0</v>
      </c>
      <c r="C81" s="7">
        <v>0</v>
      </c>
      <c r="D81" s="7">
        <f t="shared" si="3"/>
        <v>0</v>
      </c>
      <c r="E81" s="7">
        <f>D81-Tableau3[Minute]</f>
        <v>-2.7777777777777776E-2</v>
      </c>
      <c r="F81" s="12">
        <f>IF(AND(E81&lt;Tableau4[DJS],D81&gt;0),Tableau4[DJS]-E81,0)</f>
        <v>0</v>
      </c>
      <c r="G81" s="12">
        <f>IF(E81&gt;Tableau4[DJS],'4'!E81-Tableau4[DJS],0)</f>
        <v>0</v>
      </c>
      <c r="H81" s="8">
        <f t="shared" si="4"/>
        <v>3</v>
      </c>
    </row>
    <row r="82" spans="1:8" s="8" customFormat="1" outlineLevel="2" x14ac:dyDescent="0.25">
      <c r="A82" s="14">
        <v>42082</v>
      </c>
      <c r="B82" s="7">
        <v>0</v>
      </c>
      <c r="C82" s="7">
        <v>0</v>
      </c>
      <c r="D82" s="7">
        <f t="shared" si="3"/>
        <v>0</v>
      </c>
      <c r="E82" s="7">
        <f>D82-Tableau3[Minute]</f>
        <v>-2.7777777777777776E-2</v>
      </c>
      <c r="F82" s="12">
        <f>IF(AND(E82&lt;Tableau4[DJS],D82&gt;0),Tableau4[DJS]-E82,0)</f>
        <v>0</v>
      </c>
      <c r="G82" s="12">
        <f>IF(E82&gt;Tableau4[DJS],'4'!E82-Tableau4[DJS],0)</f>
        <v>0</v>
      </c>
      <c r="H82" s="8">
        <f t="shared" si="4"/>
        <v>3</v>
      </c>
    </row>
    <row r="83" spans="1:8" s="8" customFormat="1" outlineLevel="2" x14ac:dyDescent="0.25">
      <c r="A83" s="14">
        <v>42083</v>
      </c>
      <c r="B83" s="7">
        <v>0</v>
      </c>
      <c r="C83" s="7">
        <v>0</v>
      </c>
      <c r="D83" s="7">
        <f t="shared" si="3"/>
        <v>0</v>
      </c>
      <c r="E83" s="7">
        <f>D83-Tableau3[Minute]</f>
        <v>-2.7777777777777776E-2</v>
      </c>
      <c r="F83" s="12">
        <f>IF(AND(E83&lt;Tableau4[DJS],D83&gt;0),Tableau4[DJS]-E83,0)</f>
        <v>0</v>
      </c>
      <c r="G83" s="12">
        <f>IF(E83&gt;Tableau4[DJS],'4'!E83-Tableau4[DJS],0)</f>
        <v>0</v>
      </c>
      <c r="H83" s="8">
        <f t="shared" si="4"/>
        <v>3</v>
      </c>
    </row>
    <row r="84" spans="1:8" s="8" customFormat="1" outlineLevel="2" x14ac:dyDescent="0.25">
      <c r="A84" s="14">
        <v>42084</v>
      </c>
      <c r="B84" s="7">
        <v>0</v>
      </c>
      <c r="C84" s="7">
        <v>0</v>
      </c>
      <c r="D84" s="7">
        <f t="shared" si="3"/>
        <v>0</v>
      </c>
      <c r="E84" s="7">
        <f>D84-Tableau3[Minute]</f>
        <v>-2.7777777777777776E-2</v>
      </c>
      <c r="F84" s="12">
        <f>IF(AND(E84&lt;Tableau4[DJS],D84&gt;0),Tableau4[DJS]-E84,0)</f>
        <v>0</v>
      </c>
      <c r="G84" s="12">
        <f>IF(E84&gt;Tableau4[DJS],'4'!E84-Tableau4[DJS],0)</f>
        <v>0</v>
      </c>
      <c r="H84" s="8">
        <f t="shared" si="4"/>
        <v>3</v>
      </c>
    </row>
    <row r="85" spans="1:8" s="8" customFormat="1" outlineLevel="2" x14ac:dyDescent="0.25">
      <c r="A85" s="14">
        <v>42085</v>
      </c>
      <c r="B85" s="7">
        <v>0</v>
      </c>
      <c r="C85" s="7">
        <v>0</v>
      </c>
      <c r="D85" s="7">
        <f t="shared" si="3"/>
        <v>0</v>
      </c>
      <c r="E85" s="7">
        <f>D85-Tableau3[Minute]</f>
        <v>-2.7777777777777776E-2</v>
      </c>
      <c r="F85" s="12">
        <f>IF(AND(E85&lt;Tableau4[DJS],D85&gt;0),Tableau4[DJS]-E85,0)</f>
        <v>0</v>
      </c>
      <c r="G85" s="12">
        <f>IF(E85&gt;Tableau4[DJS],'4'!E85-Tableau4[DJS],0)</f>
        <v>0</v>
      </c>
      <c r="H85" s="8">
        <f t="shared" si="4"/>
        <v>3</v>
      </c>
    </row>
    <row r="86" spans="1:8" s="8" customFormat="1" outlineLevel="2" x14ac:dyDescent="0.25">
      <c r="A86" s="14">
        <v>42086</v>
      </c>
      <c r="B86" s="7">
        <v>0</v>
      </c>
      <c r="C86" s="7">
        <v>0</v>
      </c>
      <c r="D86" s="7">
        <f t="shared" si="3"/>
        <v>0</v>
      </c>
      <c r="E86" s="7">
        <f>D86-Tableau3[Minute]</f>
        <v>-2.7777777777777776E-2</v>
      </c>
      <c r="F86" s="12">
        <f>IF(AND(E86&lt;Tableau4[DJS],D86&gt;0),Tableau4[DJS]-E86,0)</f>
        <v>0</v>
      </c>
      <c r="G86" s="12">
        <f>IF(E86&gt;Tableau4[DJS],'4'!E86-Tableau4[DJS],0)</f>
        <v>0</v>
      </c>
      <c r="H86" s="8">
        <f t="shared" si="4"/>
        <v>3</v>
      </c>
    </row>
    <row r="87" spans="1:8" s="8" customFormat="1" outlineLevel="2" x14ac:dyDescent="0.25">
      <c r="A87" s="14">
        <v>42087</v>
      </c>
      <c r="B87" s="7">
        <v>0</v>
      </c>
      <c r="C87" s="7">
        <v>0</v>
      </c>
      <c r="D87" s="7">
        <f t="shared" si="3"/>
        <v>0</v>
      </c>
      <c r="E87" s="7">
        <f>D87-Tableau3[Minute]</f>
        <v>-2.7777777777777776E-2</v>
      </c>
      <c r="F87" s="12">
        <f>IF(AND(E87&lt;Tableau4[DJS],D87&gt;0),Tableau4[DJS]-E87,0)</f>
        <v>0</v>
      </c>
      <c r="G87" s="12">
        <f>IF(E87&gt;Tableau4[DJS],'4'!E87-Tableau4[DJS],0)</f>
        <v>0</v>
      </c>
      <c r="H87" s="8">
        <f t="shared" si="4"/>
        <v>3</v>
      </c>
    </row>
    <row r="88" spans="1:8" s="8" customFormat="1" outlineLevel="2" x14ac:dyDescent="0.25">
      <c r="A88" s="14">
        <v>42088</v>
      </c>
      <c r="B88" s="7">
        <v>0</v>
      </c>
      <c r="C88" s="7">
        <v>0</v>
      </c>
      <c r="D88" s="7">
        <f t="shared" si="3"/>
        <v>0</v>
      </c>
      <c r="E88" s="7">
        <f>D88-Tableau3[Minute]</f>
        <v>-2.7777777777777776E-2</v>
      </c>
      <c r="F88" s="12">
        <f>IF(AND(E88&lt;Tableau4[DJS],D88&gt;0),Tableau4[DJS]-E88,0)</f>
        <v>0</v>
      </c>
      <c r="G88" s="12">
        <f>IF(E88&gt;Tableau4[DJS],'4'!E88-Tableau4[DJS],0)</f>
        <v>0</v>
      </c>
      <c r="H88" s="8">
        <f t="shared" si="4"/>
        <v>3</v>
      </c>
    </row>
    <row r="89" spans="1:8" s="8" customFormat="1" outlineLevel="2" x14ac:dyDescent="0.25">
      <c r="A89" s="14">
        <v>42089</v>
      </c>
      <c r="B89" s="7">
        <v>0</v>
      </c>
      <c r="C89" s="7">
        <v>0</v>
      </c>
      <c r="D89" s="7">
        <f t="shared" si="3"/>
        <v>0</v>
      </c>
      <c r="E89" s="7">
        <f>D89-Tableau3[Minute]</f>
        <v>-2.7777777777777776E-2</v>
      </c>
      <c r="F89" s="12">
        <f>IF(AND(E89&lt;Tableau4[DJS],D89&gt;0),Tableau4[DJS]-E89,0)</f>
        <v>0</v>
      </c>
      <c r="G89" s="12">
        <f>IF(E89&gt;Tableau4[DJS],'4'!E89-Tableau4[DJS],0)</f>
        <v>0</v>
      </c>
      <c r="H89" s="8">
        <f t="shared" si="4"/>
        <v>3</v>
      </c>
    </row>
    <row r="90" spans="1:8" s="8" customFormat="1" outlineLevel="2" x14ac:dyDescent="0.25">
      <c r="A90" s="14">
        <v>42090</v>
      </c>
      <c r="B90" s="7">
        <v>0</v>
      </c>
      <c r="C90" s="7">
        <v>0</v>
      </c>
      <c r="D90" s="7">
        <f t="shared" si="3"/>
        <v>0</v>
      </c>
      <c r="E90" s="7">
        <f>D90-Tableau3[Minute]</f>
        <v>-2.7777777777777776E-2</v>
      </c>
      <c r="F90" s="12">
        <f>IF(AND(E90&lt;Tableau4[DJS],D90&gt;0),Tableau4[DJS]-E90,0)</f>
        <v>0</v>
      </c>
      <c r="G90" s="12">
        <f>IF(E90&gt;Tableau4[DJS],'4'!E90-Tableau4[DJS],0)</f>
        <v>0</v>
      </c>
      <c r="H90" s="8">
        <f t="shared" si="4"/>
        <v>3</v>
      </c>
    </row>
    <row r="91" spans="1:8" s="8" customFormat="1" outlineLevel="2" x14ac:dyDescent="0.25">
      <c r="A91" s="14">
        <v>42091</v>
      </c>
      <c r="B91" s="7">
        <v>0</v>
      </c>
      <c r="C91" s="7">
        <v>0</v>
      </c>
      <c r="D91" s="7">
        <f t="shared" si="3"/>
        <v>0</v>
      </c>
      <c r="E91" s="7">
        <f>D91-Tableau3[Minute]</f>
        <v>-2.7777777777777776E-2</v>
      </c>
      <c r="F91" s="12">
        <f>IF(AND(E91&lt;Tableau4[DJS],D91&gt;0),Tableau4[DJS]-E91,0)</f>
        <v>0</v>
      </c>
      <c r="G91" s="12">
        <f>IF(E91&gt;Tableau4[DJS],'4'!E91-Tableau4[DJS],0)</f>
        <v>0</v>
      </c>
      <c r="H91" s="8">
        <f t="shared" si="4"/>
        <v>3</v>
      </c>
    </row>
    <row r="92" spans="1:8" s="8" customFormat="1" outlineLevel="2" x14ac:dyDescent="0.25">
      <c r="A92" s="14">
        <v>42092</v>
      </c>
      <c r="B92" s="7">
        <v>0</v>
      </c>
      <c r="C92" s="7">
        <v>0</v>
      </c>
      <c r="D92" s="7">
        <f t="shared" si="3"/>
        <v>0</v>
      </c>
      <c r="E92" s="7">
        <f>D92-Tableau3[Minute]</f>
        <v>-2.7777777777777776E-2</v>
      </c>
      <c r="F92" s="12">
        <f>IF(AND(E92&lt;Tableau4[DJS],D92&gt;0),Tableau4[DJS]-E92,0)</f>
        <v>0</v>
      </c>
      <c r="G92" s="12">
        <f>IF(E92&gt;Tableau4[DJS],'4'!E92-Tableau4[DJS],0)</f>
        <v>0</v>
      </c>
      <c r="H92" s="8">
        <f t="shared" si="4"/>
        <v>3</v>
      </c>
    </row>
    <row r="93" spans="1:8" s="8" customFormat="1" outlineLevel="2" x14ac:dyDescent="0.25">
      <c r="A93" s="14">
        <v>42093</v>
      </c>
      <c r="B93" s="7">
        <v>0</v>
      </c>
      <c r="C93" s="7">
        <v>0</v>
      </c>
      <c r="D93" s="7">
        <f t="shared" si="3"/>
        <v>0</v>
      </c>
      <c r="E93" s="7">
        <f>D93-Tableau3[Minute]</f>
        <v>-2.7777777777777776E-2</v>
      </c>
      <c r="F93" s="12">
        <f>IF(AND(E93&lt;Tableau4[DJS],D93&gt;0),Tableau4[DJS]-E93,0)</f>
        <v>0</v>
      </c>
      <c r="G93" s="12">
        <f>IF(E93&gt;Tableau4[DJS],'4'!E93-Tableau4[DJS],0)</f>
        <v>0</v>
      </c>
      <c r="H93" s="8">
        <f t="shared" si="4"/>
        <v>3</v>
      </c>
    </row>
    <row r="94" spans="1:8" s="8" customFormat="1" outlineLevel="1" x14ac:dyDescent="0.25">
      <c r="A94" s="14"/>
      <c r="B94" s="7"/>
      <c r="C94" s="7"/>
      <c r="D94" s="11"/>
      <c r="E94" s="7"/>
      <c r="F94" s="12">
        <f>SUBTOTAL(9,F63:F93)</f>
        <v>0</v>
      </c>
      <c r="G94" s="12">
        <f>SUBTOTAL(9,G63:G93)</f>
        <v>0</v>
      </c>
      <c r="H94" s="10" t="s">
        <v>41</v>
      </c>
    </row>
    <row r="95" spans="1:8" s="8" customFormat="1" outlineLevel="2" x14ac:dyDescent="0.25">
      <c r="A95" s="14">
        <v>42094</v>
      </c>
      <c r="B95" s="7">
        <v>0</v>
      </c>
      <c r="C95" s="7">
        <v>0</v>
      </c>
      <c r="D95" s="7">
        <f t="shared" si="3"/>
        <v>0</v>
      </c>
      <c r="E95" s="7">
        <f>D95-Tableau3[Minute]</f>
        <v>-2.7777777777777776E-2</v>
      </c>
      <c r="F95" s="12">
        <f>IF(AND(E95&lt;Tableau4[DJS],D95&gt;0),Tableau4[DJS]-E95,0)</f>
        <v>0</v>
      </c>
      <c r="G95" s="12">
        <f>IF(E95&gt;Tableau4[DJS],'4'!E95-Tableau4[DJS],0)</f>
        <v>0</v>
      </c>
      <c r="H95" s="8">
        <f t="shared" si="4"/>
        <v>4</v>
      </c>
    </row>
    <row r="96" spans="1:8" s="8" customFormat="1" outlineLevel="2" x14ac:dyDescent="0.25">
      <c r="A96" s="14">
        <v>42095</v>
      </c>
      <c r="B96" s="7">
        <v>0</v>
      </c>
      <c r="C96" s="7">
        <v>0</v>
      </c>
      <c r="D96" s="7">
        <f t="shared" si="3"/>
        <v>0</v>
      </c>
      <c r="E96" s="7">
        <f>D96-Tableau3[Minute]</f>
        <v>-2.7777777777777776E-2</v>
      </c>
      <c r="F96" s="12">
        <f>IF(AND(E96&lt;Tableau4[DJS],D96&gt;0),Tableau4[DJS]-E96,0)</f>
        <v>0</v>
      </c>
      <c r="G96" s="12">
        <f>IF(E96&gt;Tableau4[DJS],'4'!E96-Tableau4[DJS],0)</f>
        <v>0</v>
      </c>
      <c r="H96" s="8">
        <f t="shared" si="4"/>
        <v>4</v>
      </c>
    </row>
    <row r="97" spans="1:8" s="8" customFormat="1" outlineLevel="2" x14ac:dyDescent="0.25">
      <c r="A97" s="14">
        <v>42096</v>
      </c>
      <c r="B97" s="7">
        <v>0</v>
      </c>
      <c r="C97" s="7">
        <v>0</v>
      </c>
      <c r="D97" s="7">
        <f t="shared" si="3"/>
        <v>0</v>
      </c>
      <c r="E97" s="7">
        <f>D97-Tableau3[Minute]</f>
        <v>-2.7777777777777776E-2</v>
      </c>
      <c r="F97" s="12">
        <f>IF(AND(E97&lt;Tableau4[DJS],D97&gt;0),Tableau4[DJS]-E97,0)</f>
        <v>0</v>
      </c>
      <c r="G97" s="12">
        <f>IF(E97&gt;Tableau4[DJS],'4'!E97-Tableau4[DJS],0)</f>
        <v>0</v>
      </c>
      <c r="H97" s="8">
        <f t="shared" si="4"/>
        <v>4</v>
      </c>
    </row>
    <row r="98" spans="1:8" s="8" customFormat="1" outlineLevel="2" x14ac:dyDescent="0.25">
      <c r="A98" s="14">
        <v>42097</v>
      </c>
      <c r="B98" s="7">
        <v>0</v>
      </c>
      <c r="C98" s="7">
        <v>0</v>
      </c>
      <c r="D98" s="7">
        <f t="shared" si="3"/>
        <v>0</v>
      </c>
      <c r="E98" s="7">
        <f>D98-Tableau3[Minute]</f>
        <v>-2.7777777777777776E-2</v>
      </c>
      <c r="F98" s="12">
        <f>IF(AND(E98&lt;Tableau4[DJS],D98&gt;0),Tableau4[DJS]-E98,0)</f>
        <v>0</v>
      </c>
      <c r="G98" s="12">
        <f>IF(E98&gt;Tableau4[DJS],'4'!E98-Tableau4[DJS],0)</f>
        <v>0</v>
      </c>
      <c r="H98" s="8">
        <f t="shared" si="4"/>
        <v>4</v>
      </c>
    </row>
    <row r="99" spans="1:8" s="8" customFormat="1" outlineLevel="2" x14ac:dyDescent="0.25">
      <c r="A99" s="14">
        <v>42098</v>
      </c>
      <c r="B99" s="7">
        <v>0</v>
      </c>
      <c r="C99" s="7">
        <v>0</v>
      </c>
      <c r="D99" s="7">
        <f t="shared" si="3"/>
        <v>0</v>
      </c>
      <c r="E99" s="7">
        <f>D99-Tableau3[Minute]</f>
        <v>-2.7777777777777776E-2</v>
      </c>
      <c r="F99" s="12">
        <f>IF(AND(E99&lt;Tableau4[DJS],D99&gt;0),Tableau4[DJS]-E99,0)</f>
        <v>0</v>
      </c>
      <c r="G99" s="12">
        <f>IF(E99&gt;Tableau4[DJS],'4'!E99-Tableau4[DJS],0)</f>
        <v>0</v>
      </c>
      <c r="H99" s="8">
        <f t="shared" si="4"/>
        <v>4</v>
      </c>
    </row>
    <row r="100" spans="1:8" s="8" customFormat="1" outlineLevel="2" x14ac:dyDescent="0.25">
      <c r="A100" s="14">
        <v>42099</v>
      </c>
      <c r="B100" s="7">
        <v>0</v>
      </c>
      <c r="C100" s="7">
        <v>0</v>
      </c>
      <c r="D100" s="7">
        <f t="shared" si="3"/>
        <v>0</v>
      </c>
      <c r="E100" s="7">
        <f>D100-Tableau3[Minute]</f>
        <v>-2.7777777777777776E-2</v>
      </c>
      <c r="F100" s="12">
        <f>IF(AND(E100&lt;Tableau4[DJS],D100&gt;0),Tableau4[DJS]-E100,0)</f>
        <v>0</v>
      </c>
      <c r="G100" s="12">
        <f>IF(E100&gt;Tableau4[DJS],'4'!E100-Tableau4[DJS],0)</f>
        <v>0</v>
      </c>
      <c r="H100" s="8">
        <f t="shared" si="4"/>
        <v>4</v>
      </c>
    </row>
    <row r="101" spans="1:8" s="8" customFormat="1" outlineLevel="2" x14ac:dyDescent="0.25">
      <c r="A101" s="14">
        <v>42100</v>
      </c>
      <c r="B101" s="7">
        <v>0</v>
      </c>
      <c r="C101" s="7">
        <v>0</v>
      </c>
      <c r="D101" s="7">
        <f t="shared" si="3"/>
        <v>0</v>
      </c>
      <c r="E101" s="7">
        <f>D101-Tableau3[Minute]</f>
        <v>-2.7777777777777776E-2</v>
      </c>
      <c r="F101" s="12">
        <f>IF(AND(E101&lt;Tableau4[DJS],D101&gt;0),Tableau4[DJS]-E101,0)</f>
        <v>0</v>
      </c>
      <c r="G101" s="12">
        <f>IF(E101&gt;Tableau4[DJS],'4'!E101-Tableau4[DJS],0)</f>
        <v>0</v>
      </c>
      <c r="H101" s="8">
        <f t="shared" si="4"/>
        <v>4</v>
      </c>
    </row>
    <row r="102" spans="1:8" s="8" customFormat="1" outlineLevel="2" x14ac:dyDescent="0.25">
      <c r="A102" s="14">
        <v>42101</v>
      </c>
      <c r="B102" s="7">
        <v>0</v>
      </c>
      <c r="C102" s="7">
        <v>0</v>
      </c>
      <c r="D102" s="7">
        <f t="shared" si="3"/>
        <v>0</v>
      </c>
      <c r="E102" s="7">
        <f>D102-Tableau3[Minute]</f>
        <v>-2.7777777777777776E-2</v>
      </c>
      <c r="F102" s="12">
        <f>IF(AND(E102&lt;Tableau4[DJS],D102&gt;0),Tableau4[DJS]-E102,0)</f>
        <v>0</v>
      </c>
      <c r="G102" s="12">
        <f>IF(E102&gt;Tableau4[DJS],'4'!E102-Tableau4[DJS],0)</f>
        <v>0</v>
      </c>
      <c r="H102" s="8">
        <f t="shared" si="4"/>
        <v>4</v>
      </c>
    </row>
    <row r="103" spans="1:8" s="8" customFormat="1" outlineLevel="2" x14ac:dyDescent="0.25">
      <c r="A103" s="14">
        <v>42102</v>
      </c>
      <c r="B103" s="7">
        <v>0</v>
      </c>
      <c r="C103" s="7">
        <v>0</v>
      </c>
      <c r="D103" s="7">
        <f t="shared" si="3"/>
        <v>0</v>
      </c>
      <c r="E103" s="7">
        <f>D103-Tableau3[Minute]</f>
        <v>-2.7777777777777776E-2</v>
      </c>
      <c r="F103" s="12">
        <f>IF(AND(E103&lt;Tableau4[DJS],D103&gt;0),Tableau4[DJS]-E103,0)</f>
        <v>0</v>
      </c>
      <c r="G103" s="12">
        <f>IF(E103&gt;Tableau4[DJS],'4'!E103-Tableau4[DJS],0)</f>
        <v>0</v>
      </c>
      <c r="H103" s="8">
        <f t="shared" si="4"/>
        <v>4</v>
      </c>
    </row>
    <row r="104" spans="1:8" s="8" customFormat="1" outlineLevel="2" x14ac:dyDescent="0.25">
      <c r="A104" s="14">
        <v>42103</v>
      </c>
      <c r="B104" s="7">
        <v>0</v>
      </c>
      <c r="C104" s="7">
        <v>0</v>
      </c>
      <c r="D104" s="7">
        <f t="shared" si="3"/>
        <v>0</v>
      </c>
      <c r="E104" s="7">
        <f>D104-Tableau3[Minute]</f>
        <v>-2.7777777777777776E-2</v>
      </c>
      <c r="F104" s="12">
        <f>IF(AND(E104&lt;Tableau4[DJS],D104&gt;0),Tableau4[DJS]-E104,0)</f>
        <v>0</v>
      </c>
      <c r="G104" s="12">
        <f>IF(E104&gt;Tableau4[DJS],'4'!E104-Tableau4[DJS],0)</f>
        <v>0</v>
      </c>
      <c r="H104" s="8">
        <f t="shared" si="4"/>
        <v>4</v>
      </c>
    </row>
    <row r="105" spans="1:8" s="8" customFormat="1" outlineLevel="2" x14ac:dyDescent="0.25">
      <c r="A105" s="14">
        <v>42104</v>
      </c>
      <c r="B105" s="7">
        <v>0</v>
      </c>
      <c r="C105" s="7">
        <v>0</v>
      </c>
      <c r="D105" s="7">
        <f t="shared" si="3"/>
        <v>0</v>
      </c>
      <c r="E105" s="7">
        <f>D105-Tableau3[Minute]</f>
        <v>-2.7777777777777776E-2</v>
      </c>
      <c r="F105" s="12">
        <f>IF(AND(E105&lt;Tableau4[DJS],D105&gt;0),Tableau4[DJS]-E105,0)</f>
        <v>0</v>
      </c>
      <c r="G105" s="12">
        <f>IF(E105&gt;Tableau4[DJS],'4'!E105-Tableau4[DJS],0)</f>
        <v>0</v>
      </c>
      <c r="H105" s="8">
        <f t="shared" si="4"/>
        <v>4</v>
      </c>
    </row>
    <row r="106" spans="1:8" s="8" customFormat="1" outlineLevel="2" x14ac:dyDescent="0.25">
      <c r="A106" s="14">
        <v>42105</v>
      </c>
      <c r="B106" s="7">
        <v>0</v>
      </c>
      <c r="C106" s="7">
        <v>0</v>
      </c>
      <c r="D106" s="7">
        <f t="shared" si="3"/>
        <v>0</v>
      </c>
      <c r="E106" s="7">
        <f>D106-Tableau3[Minute]</f>
        <v>-2.7777777777777776E-2</v>
      </c>
      <c r="F106" s="12">
        <f>IF(AND(E106&lt;Tableau4[DJS],D106&gt;0),Tableau4[DJS]-E106,0)</f>
        <v>0</v>
      </c>
      <c r="G106" s="12">
        <f>IF(E106&gt;Tableau4[DJS],'4'!E106-Tableau4[DJS],0)</f>
        <v>0</v>
      </c>
      <c r="H106" s="8">
        <f t="shared" si="4"/>
        <v>4</v>
      </c>
    </row>
    <row r="107" spans="1:8" s="8" customFormat="1" outlineLevel="2" x14ac:dyDescent="0.25">
      <c r="A107" s="14">
        <v>42106</v>
      </c>
      <c r="B107" s="7">
        <v>0</v>
      </c>
      <c r="C107" s="7">
        <v>0</v>
      </c>
      <c r="D107" s="7">
        <f t="shared" si="3"/>
        <v>0</v>
      </c>
      <c r="E107" s="7">
        <f>D107-Tableau3[Minute]</f>
        <v>-2.7777777777777776E-2</v>
      </c>
      <c r="F107" s="12">
        <f>IF(AND(E107&lt;Tableau4[DJS],D107&gt;0),Tableau4[DJS]-E107,0)</f>
        <v>0</v>
      </c>
      <c r="G107" s="12">
        <f>IF(E107&gt;Tableau4[DJS],'4'!E107-Tableau4[DJS],0)</f>
        <v>0</v>
      </c>
      <c r="H107" s="8">
        <f t="shared" si="4"/>
        <v>4</v>
      </c>
    </row>
    <row r="108" spans="1:8" s="8" customFormat="1" outlineLevel="2" x14ac:dyDescent="0.25">
      <c r="A108" s="14">
        <v>42107</v>
      </c>
      <c r="B108" s="7">
        <v>0</v>
      </c>
      <c r="C108" s="7">
        <v>0</v>
      </c>
      <c r="D108" s="7">
        <f t="shared" si="3"/>
        <v>0</v>
      </c>
      <c r="E108" s="7">
        <f>D108-Tableau3[Minute]</f>
        <v>-2.7777777777777776E-2</v>
      </c>
      <c r="F108" s="12">
        <f>IF(AND(E108&lt;Tableau4[DJS],D108&gt;0),Tableau4[DJS]-E108,0)</f>
        <v>0</v>
      </c>
      <c r="G108" s="12">
        <f>IF(E108&gt;Tableau4[DJS],'4'!E108-Tableau4[DJS],0)</f>
        <v>0</v>
      </c>
      <c r="H108" s="8">
        <f t="shared" si="4"/>
        <v>4</v>
      </c>
    </row>
    <row r="109" spans="1:8" s="8" customFormat="1" outlineLevel="2" x14ac:dyDescent="0.25">
      <c r="A109" s="14">
        <v>42108</v>
      </c>
      <c r="B109" s="7">
        <v>0</v>
      </c>
      <c r="C109" s="7">
        <v>0</v>
      </c>
      <c r="D109" s="7">
        <f t="shared" si="3"/>
        <v>0</v>
      </c>
      <c r="E109" s="7">
        <f>D109-Tableau3[Minute]</f>
        <v>-2.7777777777777776E-2</v>
      </c>
      <c r="F109" s="12">
        <f>IF(AND(E109&lt;Tableau4[DJS],D109&gt;0),Tableau4[DJS]-E109,0)</f>
        <v>0</v>
      </c>
      <c r="G109" s="12">
        <f>IF(E109&gt;Tableau4[DJS],'4'!E109-Tableau4[DJS],0)</f>
        <v>0</v>
      </c>
      <c r="H109" s="8">
        <f t="shared" si="4"/>
        <v>4</v>
      </c>
    </row>
    <row r="110" spans="1:8" s="8" customFormat="1" outlineLevel="2" x14ac:dyDescent="0.25">
      <c r="A110" s="14">
        <v>42109</v>
      </c>
      <c r="B110" s="7">
        <v>0</v>
      </c>
      <c r="C110" s="7">
        <v>0</v>
      </c>
      <c r="D110" s="7">
        <f t="shared" si="3"/>
        <v>0</v>
      </c>
      <c r="E110" s="7">
        <f>D110-Tableau3[Minute]</f>
        <v>-2.7777777777777776E-2</v>
      </c>
      <c r="F110" s="12">
        <f>IF(AND(E110&lt;Tableau4[DJS],D110&gt;0),Tableau4[DJS]-E110,0)</f>
        <v>0</v>
      </c>
      <c r="G110" s="12">
        <f>IF(E110&gt;Tableau4[DJS],'4'!E110-Tableau4[DJS],0)</f>
        <v>0</v>
      </c>
      <c r="H110" s="8">
        <f t="shared" si="4"/>
        <v>4</v>
      </c>
    </row>
    <row r="111" spans="1:8" s="8" customFormat="1" outlineLevel="2" x14ac:dyDescent="0.25">
      <c r="A111" s="14">
        <v>42110</v>
      </c>
      <c r="B111" s="7">
        <v>0</v>
      </c>
      <c r="C111" s="7">
        <v>0</v>
      </c>
      <c r="D111" s="7">
        <f t="shared" si="3"/>
        <v>0</v>
      </c>
      <c r="E111" s="7">
        <f>D111-Tableau3[Minute]</f>
        <v>-2.7777777777777776E-2</v>
      </c>
      <c r="F111" s="12">
        <f>IF(AND(E111&lt;Tableau4[DJS],D111&gt;0),Tableau4[DJS]-E111,0)</f>
        <v>0</v>
      </c>
      <c r="G111" s="12">
        <f>IF(E111&gt;Tableau4[DJS],'4'!E111-Tableau4[DJS],0)</f>
        <v>0</v>
      </c>
      <c r="H111" s="8">
        <f t="shared" si="4"/>
        <v>4</v>
      </c>
    </row>
    <row r="112" spans="1:8" s="8" customFormat="1" outlineLevel="2" x14ac:dyDescent="0.25">
      <c r="A112" s="14">
        <v>42111</v>
      </c>
      <c r="B112" s="7">
        <v>0</v>
      </c>
      <c r="C112" s="7">
        <v>0</v>
      </c>
      <c r="D112" s="7">
        <f t="shared" si="3"/>
        <v>0</v>
      </c>
      <c r="E112" s="7">
        <f>D112-Tableau3[Minute]</f>
        <v>-2.7777777777777776E-2</v>
      </c>
      <c r="F112" s="12">
        <f>IF(AND(E112&lt;Tableau4[DJS],D112&gt;0),Tableau4[DJS]-E112,0)</f>
        <v>0</v>
      </c>
      <c r="G112" s="12">
        <f>IF(E112&gt;Tableau4[DJS],'4'!E112-Tableau4[DJS],0)</f>
        <v>0</v>
      </c>
      <c r="H112" s="8">
        <f t="shared" si="4"/>
        <v>4</v>
      </c>
    </row>
    <row r="113" spans="1:8" s="8" customFormat="1" outlineLevel="2" x14ac:dyDescent="0.25">
      <c r="A113" s="14">
        <v>42112</v>
      </c>
      <c r="B113" s="7">
        <v>0</v>
      </c>
      <c r="C113" s="7">
        <v>0</v>
      </c>
      <c r="D113" s="7">
        <f t="shared" si="3"/>
        <v>0</v>
      </c>
      <c r="E113" s="7">
        <f>D113-Tableau3[Minute]</f>
        <v>-2.7777777777777776E-2</v>
      </c>
      <c r="F113" s="12">
        <f>IF(AND(E113&lt;Tableau4[DJS],D113&gt;0),Tableau4[DJS]-E113,0)</f>
        <v>0</v>
      </c>
      <c r="G113" s="12">
        <f>IF(E113&gt;Tableau4[DJS],'4'!E113-Tableau4[DJS],0)</f>
        <v>0</v>
      </c>
      <c r="H113" s="8">
        <f t="shared" si="4"/>
        <v>4</v>
      </c>
    </row>
    <row r="114" spans="1:8" s="8" customFormat="1" outlineLevel="2" x14ac:dyDescent="0.25">
      <c r="A114" s="14">
        <v>42113</v>
      </c>
      <c r="B114" s="7">
        <v>0</v>
      </c>
      <c r="C114" s="7">
        <v>0</v>
      </c>
      <c r="D114" s="7">
        <f t="shared" si="3"/>
        <v>0</v>
      </c>
      <c r="E114" s="7">
        <f>D114-Tableau3[Minute]</f>
        <v>-2.7777777777777776E-2</v>
      </c>
      <c r="F114" s="12">
        <f>IF(AND(E114&lt;Tableau4[DJS],D114&gt;0),Tableau4[DJS]-E114,0)</f>
        <v>0</v>
      </c>
      <c r="G114" s="12">
        <f>IF(E114&gt;Tableau4[DJS],'4'!E114-Tableau4[DJS],0)</f>
        <v>0</v>
      </c>
      <c r="H114" s="8">
        <f t="shared" si="4"/>
        <v>4</v>
      </c>
    </row>
    <row r="115" spans="1:8" s="8" customFormat="1" outlineLevel="2" x14ac:dyDescent="0.25">
      <c r="A115" s="14">
        <v>42114</v>
      </c>
      <c r="B115" s="7">
        <v>0</v>
      </c>
      <c r="C115" s="7">
        <v>0</v>
      </c>
      <c r="D115" s="7">
        <f t="shared" si="3"/>
        <v>0</v>
      </c>
      <c r="E115" s="7">
        <f>D115-Tableau3[Minute]</f>
        <v>-2.7777777777777776E-2</v>
      </c>
      <c r="F115" s="12">
        <f>IF(AND(E115&lt;Tableau4[DJS],D115&gt;0),Tableau4[DJS]-E115,0)</f>
        <v>0</v>
      </c>
      <c r="G115" s="12">
        <f>IF(E115&gt;Tableau4[DJS],'4'!E115-Tableau4[DJS],0)</f>
        <v>0</v>
      </c>
      <c r="H115" s="8">
        <f t="shared" si="4"/>
        <v>4</v>
      </c>
    </row>
    <row r="116" spans="1:8" s="8" customFormat="1" outlineLevel="2" x14ac:dyDescent="0.25">
      <c r="A116" s="14">
        <v>42115</v>
      </c>
      <c r="B116" s="7">
        <v>0</v>
      </c>
      <c r="C116" s="7">
        <v>0</v>
      </c>
      <c r="D116" s="7">
        <f t="shared" si="3"/>
        <v>0</v>
      </c>
      <c r="E116" s="7">
        <f>D116-Tableau3[Minute]</f>
        <v>-2.7777777777777776E-2</v>
      </c>
      <c r="F116" s="12">
        <f>IF(AND(E116&lt;Tableau4[DJS],D116&gt;0),Tableau4[DJS]-E116,0)</f>
        <v>0</v>
      </c>
      <c r="G116" s="12">
        <f>IF(E116&gt;Tableau4[DJS],'4'!E116-Tableau4[DJS],0)</f>
        <v>0</v>
      </c>
      <c r="H116" s="8">
        <f t="shared" si="4"/>
        <v>4</v>
      </c>
    </row>
    <row r="117" spans="1:8" s="8" customFormat="1" outlineLevel="2" x14ac:dyDescent="0.25">
      <c r="A117" s="14">
        <v>42116</v>
      </c>
      <c r="B117" s="7">
        <v>0</v>
      </c>
      <c r="C117" s="7">
        <v>0</v>
      </c>
      <c r="D117" s="7">
        <f t="shared" si="3"/>
        <v>0</v>
      </c>
      <c r="E117" s="7">
        <f>D117-Tableau3[Minute]</f>
        <v>-2.7777777777777776E-2</v>
      </c>
      <c r="F117" s="12">
        <f>IF(AND(E117&lt;Tableau4[DJS],D117&gt;0),Tableau4[DJS]-E117,0)</f>
        <v>0</v>
      </c>
      <c r="G117" s="12">
        <f>IF(E117&gt;Tableau4[DJS],'4'!E117-Tableau4[DJS],0)</f>
        <v>0</v>
      </c>
      <c r="H117" s="8">
        <f t="shared" si="4"/>
        <v>4</v>
      </c>
    </row>
    <row r="118" spans="1:8" s="8" customFormat="1" outlineLevel="2" x14ac:dyDescent="0.25">
      <c r="A118" s="14">
        <v>42117</v>
      </c>
      <c r="B118" s="7">
        <v>0</v>
      </c>
      <c r="C118" s="7">
        <v>0</v>
      </c>
      <c r="D118" s="7">
        <f t="shared" si="3"/>
        <v>0</v>
      </c>
      <c r="E118" s="7">
        <f>D118-Tableau3[Minute]</f>
        <v>-2.7777777777777776E-2</v>
      </c>
      <c r="F118" s="12">
        <f>IF(AND(E118&lt;Tableau4[DJS],D118&gt;0),Tableau4[DJS]-E118,0)</f>
        <v>0</v>
      </c>
      <c r="G118" s="12">
        <f>IF(E118&gt;Tableau4[DJS],'4'!E118-Tableau4[DJS],0)</f>
        <v>0</v>
      </c>
      <c r="H118" s="8">
        <f t="shared" si="4"/>
        <v>4</v>
      </c>
    </row>
    <row r="119" spans="1:8" s="8" customFormat="1" outlineLevel="2" x14ac:dyDescent="0.25">
      <c r="A119" s="14">
        <v>42118</v>
      </c>
      <c r="B119" s="7">
        <v>0</v>
      </c>
      <c r="C119" s="7">
        <v>0</v>
      </c>
      <c r="D119" s="7">
        <f t="shared" si="3"/>
        <v>0</v>
      </c>
      <c r="E119" s="7">
        <f>D119-Tableau3[Minute]</f>
        <v>-2.7777777777777776E-2</v>
      </c>
      <c r="F119" s="12">
        <f>IF(AND(E119&lt;Tableau4[DJS],D119&gt;0),Tableau4[DJS]-E119,0)</f>
        <v>0</v>
      </c>
      <c r="G119" s="12">
        <f>IF(E119&gt;Tableau4[DJS],'4'!E119-Tableau4[DJS],0)</f>
        <v>0</v>
      </c>
      <c r="H119" s="8">
        <f t="shared" si="4"/>
        <v>4</v>
      </c>
    </row>
    <row r="120" spans="1:8" s="8" customFormat="1" outlineLevel="2" x14ac:dyDescent="0.25">
      <c r="A120" s="14">
        <v>42119</v>
      </c>
      <c r="B120" s="7">
        <v>0</v>
      </c>
      <c r="C120" s="7">
        <v>0</v>
      </c>
      <c r="D120" s="7">
        <f t="shared" si="3"/>
        <v>0</v>
      </c>
      <c r="E120" s="7">
        <f>D120-Tableau3[Minute]</f>
        <v>-2.7777777777777776E-2</v>
      </c>
      <c r="F120" s="12">
        <f>IF(AND(E120&lt;Tableau4[DJS],D120&gt;0),Tableau4[DJS]-E120,0)</f>
        <v>0</v>
      </c>
      <c r="G120" s="12">
        <f>IF(E120&gt;Tableau4[DJS],'4'!E120-Tableau4[DJS],0)</f>
        <v>0</v>
      </c>
      <c r="H120" s="8">
        <f t="shared" si="4"/>
        <v>4</v>
      </c>
    </row>
    <row r="121" spans="1:8" s="8" customFormat="1" outlineLevel="2" x14ac:dyDescent="0.25">
      <c r="A121" s="14">
        <v>42120</v>
      </c>
      <c r="B121" s="7">
        <v>0</v>
      </c>
      <c r="C121" s="7">
        <v>0</v>
      </c>
      <c r="D121" s="7">
        <f t="shared" si="3"/>
        <v>0</v>
      </c>
      <c r="E121" s="7">
        <f>D121-Tableau3[Minute]</f>
        <v>-2.7777777777777776E-2</v>
      </c>
      <c r="F121" s="12">
        <f>IF(AND(E121&lt;Tableau4[DJS],D121&gt;0),Tableau4[DJS]-E121,0)</f>
        <v>0</v>
      </c>
      <c r="G121" s="12">
        <f>IF(E121&gt;Tableau4[DJS],'4'!E121-Tableau4[DJS],0)</f>
        <v>0</v>
      </c>
      <c r="H121" s="8">
        <f t="shared" si="4"/>
        <v>4</v>
      </c>
    </row>
    <row r="122" spans="1:8" s="8" customFormat="1" outlineLevel="2" x14ac:dyDescent="0.25">
      <c r="A122" s="14">
        <v>42121</v>
      </c>
      <c r="B122" s="7">
        <v>0</v>
      </c>
      <c r="C122" s="7">
        <v>0</v>
      </c>
      <c r="D122" s="7">
        <f t="shared" si="3"/>
        <v>0</v>
      </c>
      <c r="E122" s="7">
        <f>D122-Tableau3[Minute]</f>
        <v>-2.7777777777777776E-2</v>
      </c>
      <c r="F122" s="12">
        <f>IF(AND(E122&lt;Tableau4[DJS],D122&gt;0),Tableau4[DJS]-E122,0)</f>
        <v>0</v>
      </c>
      <c r="G122" s="12">
        <f>IF(E122&gt;Tableau4[DJS],'4'!E122-Tableau4[DJS],0)</f>
        <v>0</v>
      </c>
      <c r="H122" s="8">
        <f t="shared" si="4"/>
        <v>4</v>
      </c>
    </row>
    <row r="123" spans="1:8" s="8" customFormat="1" outlineLevel="2" x14ac:dyDescent="0.25">
      <c r="A123" s="14">
        <v>42122</v>
      </c>
      <c r="B123" s="7">
        <v>0</v>
      </c>
      <c r="C123" s="7">
        <v>0</v>
      </c>
      <c r="D123" s="7">
        <f t="shared" si="3"/>
        <v>0</v>
      </c>
      <c r="E123" s="7">
        <f>D123-Tableau3[Minute]</f>
        <v>-2.7777777777777776E-2</v>
      </c>
      <c r="F123" s="12">
        <f>IF(AND(E123&lt;Tableau4[DJS],D123&gt;0),Tableau4[DJS]-E123,0)</f>
        <v>0</v>
      </c>
      <c r="G123" s="12">
        <f>IF(E123&gt;Tableau4[DJS],'4'!E123-Tableau4[DJS],0)</f>
        <v>0</v>
      </c>
      <c r="H123" s="8">
        <f t="shared" si="4"/>
        <v>4</v>
      </c>
    </row>
    <row r="124" spans="1:8" s="8" customFormat="1" outlineLevel="2" x14ac:dyDescent="0.25">
      <c r="A124" s="14">
        <v>42123</v>
      </c>
      <c r="B124" s="7">
        <v>0</v>
      </c>
      <c r="C124" s="7">
        <v>0</v>
      </c>
      <c r="D124" s="7">
        <f t="shared" si="3"/>
        <v>0</v>
      </c>
      <c r="E124" s="7">
        <f>D124-Tableau3[Minute]</f>
        <v>-2.7777777777777776E-2</v>
      </c>
      <c r="F124" s="12">
        <f>IF(AND(E124&lt;Tableau4[DJS],D124&gt;0),Tableau4[DJS]-E124,0)</f>
        <v>0</v>
      </c>
      <c r="G124" s="12">
        <f>IF(E124&gt;Tableau4[DJS],'4'!E124-Tableau4[DJS],0)</f>
        <v>0</v>
      </c>
      <c r="H124" s="8">
        <f t="shared" si="4"/>
        <v>4</v>
      </c>
    </row>
    <row r="125" spans="1:8" s="8" customFormat="1" outlineLevel="1" x14ac:dyDescent="0.25">
      <c r="A125" s="14"/>
      <c r="B125" s="7"/>
      <c r="C125" s="7"/>
      <c r="D125" s="11"/>
      <c r="E125" s="7"/>
      <c r="F125" s="12">
        <f>SUBTOTAL(9,F95:F124)</f>
        <v>0</v>
      </c>
      <c r="G125" s="12">
        <f>SUBTOTAL(9,G95:G124)</f>
        <v>0</v>
      </c>
      <c r="H125" s="10" t="s">
        <v>42</v>
      </c>
    </row>
    <row r="126" spans="1:8" s="8" customFormat="1" outlineLevel="2" x14ac:dyDescent="0.25">
      <c r="A126" s="14">
        <v>42124</v>
      </c>
      <c r="B126" s="7">
        <v>0</v>
      </c>
      <c r="C126" s="7">
        <v>0</v>
      </c>
      <c r="D126" s="7">
        <f t="shared" si="3"/>
        <v>0</v>
      </c>
      <c r="E126" s="7">
        <f>D126-Tableau3[Minute]</f>
        <v>-2.7777777777777776E-2</v>
      </c>
      <c r="F126" s="12">
        <f>IF(AND(E126&lt;Tableau4[DJS],D126&gt;0),Tableau4[DJS]-E126,0)</f>
        <v>0</v>
      </c>
      <c r="G126" s="12">
        <f>IF(E126&gt;Tableau4[DJS],'4'!E126-Tableau4[DJS],0)</f>
        <v>0</v>
      </c>
      <c r="H126" s="8">
        <f t="shared" si="4"/>
        <v>5</v>
      </c>
    </row>
    <row r="127" spans="1:8" s="8" customFormat="1" outlineLevel="2" x14ac:dyDescent="0.25">
      <c r="A127" s="14">
        <v>42125</v>
      </c>
      <c r="B127" s="7">
        <v>0</v>
      </c>
      <c r="C127" s="7">
        <v>0</v>
      </c>
      <c r="D127" s="7">
        <f t="shared" si="3"/>
        <v>0</v>
      </c>
      <c r="E127" s="7">
        <f>D127-Tableau3[Minute]</f>
        <v>-2.7777777777777776E-2</v>
      </c>
      <c r="F127" s="12">
        <f>IF(AND(E127&lt;Tableau4[DJS],D127&gt;0),Tableau4[DJS]-E127,0)</f>
        <v>0</v>
      </c>
      <c r="G127" s="12">
        <f>IF(E127&gt;Tableau4[DJS],'4'!E127-Tableau4[DJS],0)</f>
        <v>0</v>
      </c>
      <c r="H127" s="8">
        <f t="shared" si="4"/>
        <v>5</v>
      </c>
    </row>
    <row r="128" spans="1:8" s="8" customFormat="1" outlineLevel="2" x14ac:dyDescent="0.25">
      <c r="A128" s="14">
        <v>42126</v>
      </c>
      <c r="B128" s="7">
        <v>0</v>
      </c>
      <c r="C128" s="7">
        <v>0</v>
      </c>
      <c r="D128" s="7">
        <f t="shared" si="3"/>
        <v>0</v>
      </c>
      <c r="E128" s="7">
        <f>D128-Tableau3[Minute]</f>
        <v>-2.7777777777777776E-2</v>
      </c>
      <c r="F128" s="12">
        <f>IF(AND(E128&lt;Tableau4[DJS],D128&gt;0),Tableau4[DJS]-E128,0)</f>
        <v>0</v>
      </c>
      <c r="G128" s="12">
        <f>IF(E128&gt;Tableau4[DJS],'4'!E128-Tableau4[DJS],0)</f>
        <v>0</v>
      </c>
      <c r="H128" s="8">
        <f t="shared" si="4"/>
        <v>5</v>
      </c>
    </row>
    <row r="129" spans="1:8" s="8" customFormat="1" outlineLevel="2" x14ac:dyDescent="0.25">
      <c r="A129" s="14">
        <v>42127</v>
      </c>
      <c r="B129" s="7">
        <v>0</v>
      </c>
      <c r="C129" s="7">
        <v>0</v>
      </c>
      <c r="D129" s="7">
        <f t="shared" si="3"/>
        <v>0</v>
      </c>
      <c r="E129" s="7">
        <f>D129-Tableau3[Minute]</f>
        <v>-2.7777777777777776E-2</v>
      </c>
      <c r="F129" s="12">
        <f>IF(AND(E129&lt;Tableau4[DJS],D129&gt;0),Tableau4[DJS]-E129,0)</f>
        <v>0</v>
      </c>
      <c r="G129" s="12">
        <f>IF(E129&gt;Tableau4[DJS],'4'!E129-Tableau4[DJS],0)</f>
        <v>0</v>
      </c>
      <c r="H129" s="8">
        <f t="shared" si="4"/>
        <v>5</v>
      </c>
    </row>
    <row r="130" spans="1:8" s="8" customFormat="1" outlineLevel="2" x14ac:dyDescent="0.25">
      <c r="A130" s="14">
        <v>42128</v>
      </c>
      <c r="B130" s="7">
        <v>0</v>
      </c>
      <c r="C130" s="7">
        <v>0</v>
      </c>
      <c r="D130" s="7">
        <f t="shared" si="3"/>
        <v>0</v>
      </c>
      <c r="E130" s="7">
        <f>D130-Tableau3[Minute]</f>
        <v>-2.7777777777777776E-2</v>
      </c>
      <c r="F130" s="12">
        <f>IF(AND(E130&lt;Tableau4[DJS],D130&gt;0),Tableau4[DJS]-E130,0)</f>
        <v>0</v>
      </c>
      <c r="G130" s="12">
        <f>IF(E130&gt;Tableau4[DJS],'4'!E130-Tableau4[DJS],0)</f>
        <v>0</v>
      </c>
      <c r="H130" s="8">
        <f t="shared" si="4"/>
        <v>5</v>
      </c>
    </row>
    <row r="131" spans="1:8" s="8" customFormat="1" outlineLevel="2" x14ac:dyDescent="0.25">
      <c r="A131" s="14">
        <v>42129</v>
      </c>
      <c r="B131" s="7">
        <v>0</v>
      </c>
      <c r="C131" s="7">
        <v>0</v>
      </c>
      <c r="D131" s="7">
        <f t="shared" ref="D131:D194" si="5">C131-B131</f>
        <v>0</v>
      </c>
      <c r="E131" s="7">
        <f>D131-Tableau3[Minute]</f>
        <v>-2.7777777777777776E-2</v>
      </c>
      <c r="F131" s="12">
        <f>IF(AND(E131&lt;Tableau4[DJS],D131&gt;0),Tableau4[DJS]-E131,0)</f>
        <v>0</v>
      </c>
      <c r="G131" s="12">
        <f>IF(E131&gt;Tableau4[DJS],'4'!E131-Tableau4[DJS],0)</f>
        <v>0</v>
      </c>
      <c r="H131" s="8">
        <f t="shared" si="4"/>
        <v>5</v>
      </c>
    </row>
    <row r="132" spans="1:8" s="8" customFormat="1" outlineLevel="2" x14ac:dyDescent="0.25">
      <c r="A132" s="14">
        <v>42130</v>
      </c>
      <c r="B132" s="7">
        <v>0</v>
      </c>
      <c r="C132" s="7">
        <v>0</v>
      </c>
      <c r="D132" s="7">
        <f t="shared" si="5"/>
        <v>0</v>
      </c>
      <c r="E132" s="7">
        <f>D132-Tableau3[Minute]</f>
        <v>-2.7777777777777776E-2</v>
      </c>
      <c r="F132" s="12">
        <f>IF(AND(E132&lt;Tableau4[DJS],D132&gt;0),Tableau4[DJS]-E132,0)</f>
        <v>0</v>
      </c>
      <c r="G132" s="12">
        <f>IF(E132&gt;Tableau4[DJS],'4'!E132-Tableau4[DJS],0)</f>
        <v>0</v>
      </c>
      <c r="H132" s="8">
        <f t="shared" si="4"/>
        <v>5</v>
      </c>
    </row>
    <row r="133" spans="1:8" s="8" customFormat="1" outlineLevel="2" x14ac:dyDescent="0.25">
      <c r="A133" s="14">
        <v>42131</v>
      </c>
      <c r="B133" s="7">
        <v>0</v>
      </c>
      <c r="C133" s="7">
        <v>0</v>
      </c>
      <c r="D133" s="7">
        <f t="shared" si="5"/>
        <v>0</v>
      </c>
      <c r="E133" s="7">
        <f>D133-Tableau3[Minute]</f>
        <v>-2.7777777777777776E-2</v>
      </c>
      <c r="F133" s="12">
        <f>IF(AND(E133&lt;Tableau4[DJS],D133&gt;0),Tableau4[DJS]-E133,0)</f>
        <v>0</v>
      </c>
      <c r="G133" s="12">
        <f>IF(E133&gt;Tableau4[DJS],'4'!E133-Tableau4[DJS],0)</f>
        <v>0</v>
      </c>
      <c r="H133" s="8">
        <f t="shared" si="4"/>
        <v>5</v>
      </c>
    </row>
    <row r="134" spans="1:8" s="8" customFormat="1" outlineLevel="2" x14ac:dyDescent="0.25">
      <c r="A134" s="14">
        <v>42132</v>
      </c>
      <c r="B134" s="7">
        <v>0</v>
      </c>
      <c r="C134" s="7">
        <v>0</v>
      </c>
      <c r="D134" s="7">
        <f t="shared" si="5"/>
        <v>0</v>
      </c>
      <c r="E134" s="7">
        <f>D134-Tableau3[Minute]</f>
        <v>-2.7777777777777776E-2</v>
      </c>
      <c r="F134" s="12">
        <f>IF(AND(E134&lt;Tableau4[DJS],D134&gt;0),Tableau4[DJS]-E134,0)</f>
        <v>0</v>
      </c>
      <c r="G134" s="12">
        <f>IF(E134&gt;Tableau4[DJS],'4'!E134-Tableau4[DJS],0)</f>
        <v>0</v>
      </c>
      <c r="H134" s="8">
        <f t="shared" si="4"/>
        <v>5</v>
      </c>
    </row>
    <row r="135" spans="1:8" s="8" customFormat="1" outlineLevel="2" x14ac:dyDescent="0.25">
      <c r="A135" s="14">
        <v>42133</v>
      </c>
      <c r="B135" s="7">
        <v>0</v>
      </c>
      <c r="C135" s="7">
        <v>0</v>
      </c>
      <c r="D135" s="7">
        <f t="shared" si="5"/>
        <v>0</v>
      </c>
      <c r="E135" s="7">
        <f>D135-Tableau3[Minute]</f>
        <v>-2.7777777777777776E-2</v>
      </c>
      <c r="F135" s="12">
        <f>IF(AND(E135&lt;Tableau4[DJS],D135&gt;0),Tableau4[DJS]-E135,0)</f>
        <v>0</v>
      </c>
      <c r="G135" s="12">
        <f>IF(E135&gt;Tableau4[DJS],'4'!E135-Tableau4[DJS],0)</f>
        <v>0</v>
      </c>
      <c r="H135" s="8">
        <f t="shared" ref="H135:H200" si="6">MONTH(A135)</f>
        <v>5</v>
      </c>
    </row>
    <row r="136" spans="1:8" s="8" customFormat="1" outlineLevel="2" x14ac:dyDescent="0.25">
      <c r="A136" s="14">
        <v>42134</v>
      </c>
      <c r="B136" s="7">
        <v>0</v>
      </c>
      <c r="C136" s="7">
        <v>0</v>
      </c>
      <c r="D136" s="7">
        <f t="shared" si="5"/>
        <v>0</v>
      </c>
      <c r="E136" s="7">
        <f>D136-Tableau3[Minute]</f>
        <v>-2.7777777777777776E-2</v>
      </c>
      <c r="F136" s="12">
        <f>IF(AND(E136&lt;Tableau4[DJS],D136&gt;0),Tableau4[DJS]-E136,0)</f>
        <v>0</v>
      </c>
      <c r="G136" s="12">
        <f>IF(E136&gt;Tableau4[DJS],'4'!E136-Tableau4[DJS],0)</f>
        <v>0</v>
      </c>
      <c r="H136" s="8">
        <f t="shared" si="6"/>
        <v>5</v>
      </c>
    </row>
    <row r="137" spans="1:8" s="8" customFormat="1" outlineLevel="2" x14ac:dyDescent="0.25">
      <c r="A137" s="14">
        <v>42135</v>
      </c>
      <c r="B137" s="7">
        <v>0</v>
      </c>
      <c r="C137" s="7">
        <v>0</v>
      </c>
      <c r="D137" s="7">
        <f t="shared" si="5"/>
        <v>0</v>
      </c>
      <c r="E137" s="7">
        <f>D137-Tableau3[Minute]</f>
        <v>-2.7777777777777776E-2</v>
      </c>
      <c r="F137" s="12">
        <f>IF(AND(E137&lt;Tableau4[DJS],D137&gt;0),Tableau4[DJS]-E137,0)</f>
        <v>0</v>
      </c>
      <c r="G137" s="12">
        <f>IF(E137&gt;Tableau4[DJS],'4'!E137-Tableau4[DJS],0)</f>
        <v>0</v>
      </c>
      <c r="H137" s="8">
        <f t="shared" si="6"/>
        <v>5</v>
      </c>
    </row>
    <row r="138" spans="1:8" s="8" customFormat="1" outlineLevel="2" x14ac:dyDescent="0.25">
      <c r="A138" s="14">
        <v>42136</v>
      </c>
      <c r="B138" s="7">
        <v>0</v>
      </c>
      <c r="C138" s="7">
        <v>0</v>
      </c>
      <c r="D138" s="7">
        <f t="shared" si="5"/>
        <v>0</v>
      </c>
      <c r="E138" s="7">
        <f>D138-Tableau3[Minute]</f>
        <v>-2.7777777777777776E-2</v>
      </c>
      <c r="F138" s="12">
        <f>IF(AND(E138&lt;Tableau4[DJS],D138&gt;0),Tableau4[DJS]-E138,0)</f>
        <v>0</v>
      </c>
      <c r="G138" s="12">
        <f>IF(E138&gt;Tableau4[DJS],'4'!E138-Tableau4[DJS],0)</f>
        <v>0</v>
      </c>
      <c r="H138" s="8">
        <f t="shared" si="6"/>
        <v>5</v>
      </c>
    </row>
    <row r="139" spans="1:8" s="8" customFormat="1" outlineLevel="2" x14ac:dyDescent="0.25">
      <c r="A139" s="14">
        <v>42137</v>
      </c>
      <c r="B139" s="7">
        <v>0</v>
      </c>
      <c r="C139" s="7">
        <v>0</v>
      </c>
      <c r="D139" s="7">
        <f t="shared" si="5"/>
        <v>0</v>
      </c>
      <c r="E139" s="7">
        <f>D139-Tableau3[Minute]</f>
        <v>-2.7777777777777776E-2</v>
      </c>
      <c r="F139" s="12">
        <f>IF(AND(E139&lt;Tableau4[DJS],D139&gt;0),Tableau4[DJS]-E139,0)</f>
        <v>0</v>
      </c>
      <c r="G139" s="12">
        <f>IF(E139&gt;Tableau4[DJS],'4'!E139-Tableau4[DJS],0)</f>
        <v>0</v>
      </c>
      <c r="H139" s="8">
        <f t="shared" si="6"/>
        <v>5</v>
      </c>
    </row>
    <row r="140" spans="1:8" s="8" customFormat="1" outlineLevel="2" x14ac:dyDescent="0.25">
      <c r="A140" s="14">
        <v>42138</v>
      </c>
      <c r="B140" s="7">
        <v>0</v>
      </c>
      <c r="C140" s="7">
        <v>0</v>
      </c>
      <c r="D140" s="7">
        <f t="shared" si="5"/>
        <v>0</v>
      </c>
      <c r="E140" s="7">
        <f>D140-Tableau3[Minute]</f>
        <v>-2.7777777777777776E-2</v>
      </c>
      <c r="F140" s="12">
        <f>IF(AND(E140&lt;Tableau4[DJS],D140&gt;0),Tableau4[DJS]-E140,0)</f>
        <v>0</v>
      </c>
      <c r="G140" s="12">
        <f>IF(E140&gt;Tableau4[DJS],'4'!E140-Tableau4[DJS],0)</f>
        <v>0</v>
      </c>
      <c r="H140" s="8">
        <f t="shared" si="6"/>
        <v>5</v>
      </c>
    </row>
    <row r="141" spans="1:8" s="8" customFormat="1" outlineLevel="2" x14ac:dyDescent="0.25">
      <c r="A141" s="14">
        <v>42139</v>
      </c>
      <c r="B141" s="7">
        <v>0</v>
      </c>
      <c r="C141" s="7">
        <v>0</v>
      </c>
      <c r="D141" s="7">
        <f t="shared" si="5"/>
        <v>0</v>
      </c>
      <c r="E141" s="7">
        <f>D141-Tableau3[Minute]</f>
        <v>-2.7777777777777776E-2</v>
      </c>
      <c r="F141" s="12">
        <f>IF(AND(E141&lt;Tableau4[DJS],D141&gt;0),Tableau4[DJS]-E141,0)</f>
        <v>0</v>
      </c>
      <c r="G141" s="12">
        <f>IF(E141&gt;Tableau4[DJS],'4'!E141-Tableau4[DJS],0)</f>
        <v>0</v>
      </c>
      <c r="H141" s="8">
        <f t="shared" si="6"/>
        <v>5</v>
      </c>
    </row>
    <row r="142" spans="1:8" s="8" customFormat="1" outlineLevel="2" x14ac:dyDescent="0.25">
      <c r="A142" s="14">
        <v>42140</v>
      </c>
      <c r="B142" s="7">
        <v>0</v>
      </c>
      <c r="C142" s="7">
        <v>0</v>
      </c>
      <c r="D142" s="7">
        <f t="shared" si="5"/>
        <v>0</v>
      </c>
      <c r="E142" s="7">
        <f>D142-Tableau3[Minute]</f>
        <v>-2.7777777777777776E-2</v>
      </c>
      <c r="F142" s="12">
        <f>IF(AND(E142&lt;Tableau4[DJS],D142&gt;0),Tableau4[DJS]-E142,0)</f>
        <v>0</v>
      </c>
      <c r="G142" s="12">
        <f>IF(E142&gt;Tableau4[DJS],'4'!E142-Tableau4[DJS],0)</f>
        <v>0</v>
      </c>
      <c r="H142" s="8">
        <f t="shared" si="6"/>
        <v>5</v>
      </c>
    </row>
    <row r="143" spans="1:8" s="8" customFormat="1" outlineLevel="2" x14ac:dyDescent="0.25">
      <c r="A143" s="14">
        <v>42141</v>
      </c>
      <c r="B143" s="7">
        <v>0</v>
      </c>
      <c r="C143" s="7">
        <v>0</v>
      </c>
      <c r="D143" s="7">
        <f t="shared" si="5"/>
        <v>0</v>
      </c>
      <c r="E143" s="7">
        <f>D143-Tableau3[Minute]</f>
        <v>-2.7777777777777776E-2</v>
      </c>
      <c r="F143" s="12">
        <f>IF(AND(E143&lt;Tableau4[DJS],D143&gt;0),Tableau4[DJS]-E143,0)</f>
        <v>0</v>
      </c>
      <c r="G143" s="12">
        <f>IF(E143&gt;Tableau4[DJS],'4'!E143-Tableau4[DJS],0)</f>
        <v>0</v>
      </c>
      <c r="H143" s="8">
        <f t="shared" si="6"/>
        <v>5</v>
      </c>
    </row>
    <row r="144" spans="1:8" s="8" customFormat="1" outlineLevel="2" x14ac:dyDescent="0.25">
      <c r="A144" s="14">
        <v>42142</v>
      </c>
      <c r="B144" s="7">
        <v>0</v>
      </c>
      <c r="C144" s="7">
        <v>0</v>
      </c>
      <c r="D144" s="7">
        <f t="shared" si="5"/>
        <v>0</v>
      </c>
      <c r="E144" s="7">
        <f>D144-Tableau3[Minute]</f>
        <v>-2.7777777777777776E-2</v>
      </c>
      <c r="F144" s="12">
        <f>IF(AND(E144&lt;Tableau4[DJS],D144&gt;0),Tableau4[DJS]-E144,0)</f>
        <v>0</v>
      </c>
      <c r="G144" s="12">
        <f>IF(E144&gt;Tableau4[DJS],'4'!E144-Tableau4[DJS],0)</f>
        <v>0</v>
      </c>
      <c r="H144" s="8">
        <f t="shared" si="6"/>
        <v>5</v>
      </c>
    </row>
    <row r="145" spans="1:8" s="8" customFormat="1" outlineLevel="2" x14ac:dyDescent="0.25">
      <c r="A145" s="14">
        <v>42143</v>
      </c>
      <c r="B145" s="7">
        <v>0</v>
      </c>
      <c r="C145" s="7">
        <v>0</v>
      </c>
      <c r="D145" s="7">
        <f t="shared" si="5"/>
        <v>0</v>
      </c>
      <c r="E145" s="7">
        <f>D145-Tableau3[Minute]</f>
        <v>-2.7777777777777776E-2</v>
      </c>
      <c r="F145" s="12">
        <f>IF(AND(E145&lt;Tableau4[DJS],D145&gt;0),Tableau4[DJS]-E145,0)</f>
        <v>0</v>
      </c>
      <c r="G145" s="12">
        <f>IF(E145&gt;Tableau4[DJS],'4'!E145-Tableau4[DJS],0)</f>
        <v>0</v>
      </c>
      <c r="H145" s="8">
        <f t="shared" si="6"/>
        <v>5</v>
      </c>
    </row>
    <row r="146" spans="1:8" s="8" customFormat="1" outlineLevel="2" x14ac:dyDescent="0.25">
      <c r="A146" s="14">
        <v>42144</v>
      </c>
      <c r="B146" s="7">
        <v>0</v>
      </c>
      <c r="C146" s="7">
        <v>0</v>
      </c>
      <c r="D146" s="7">
        <f t="shared" si="5"/>
        <v>0</v>
      </c>
      <c r="E146" s="7">
        <f>D146-Tableau3[Minute]</f>
        <v>-2.7777777777777776E-2</v>
      </c>
      <c r="F146" s="12">
        <f>IF(AND(E146&lt;Tableau4[DJS],D146&gt;0),Tableau4[DJS]-E146,0)</f>
        <v>0</v>
      </c>
      <c r="G146" s="12">
        <f>IF(E146&gt;Tableau4[DJS],'4'!E146-Tableau4[DJS],0)</f>
        <v>0</v>
      </c>
      <c r="H146" s="8">
        <f t="shared" si="6"/>
        <v>5</v>
      </c>
    </row>
    <row r="147" spans="1:8" s="8" customFormat="1" outlineLevel="2" x14ac:dyDescent="0.25">
      <c r="A147" s="14">
        <v>42145</v>
      </c>
      <c r="B147" s="7">
        <v>0</v>
      </c>
      <c r="C147" s="7">
        <v>0</v>
      </c>
      <c r="D147" s="7">
        <f t="shared" si="5"/>
        <v>0</v>
      </c>
      <c r="E147" s="7">
        <f>D147-Tableau3[Minute]</f>
        <v>-2.7777777777777776E-2</v>
      </c>
      <c r="F147" s="12">
        <f>IF(AND(E147&lt;Tableau4[DJS],D147&gt;0),Tableau4[DJS]-E147,0)</f>
        <v>0</v>
      </c>
      <c r="G147" s="12">
        <f>IF(E147&gt;Tableau4[DJS],'4'!E147-Tableau4[DJS],0)</f>
        <v>0</v>
      </c>
      <c r="H147" s="8">
        <f t="shared" si="6"/>
        <v>5</v>
      </c>
    </row>
    <row r="148" spans="1:8" s="8" customFormat="1" outlineLevel="2" x14ac:dyDescent="0.25">
      <c r="A148" s="14">
        <v>42146</v>
      </c>
      <c r="B148" s="7">
        <v>0</v>
      </c>
      <c r="C148" s="7">
        <v>0</v>
      </c>
      <c r="D148" s="7">
        <f t="shared" si="5"/>
        <v>0</v>
      </c>
      <c r="E148" s="7">
        <f>D148-Tableau3[Minute]</f>
        <v>-2.7777777777777776E-2</v>
      </c>
      <c r="F148" s="12">
        <f>IF(AND(E148&lt;Tableau4[DJS],D148&gt;0),Tableau4[DJS]-E148,0)</f>
        <v>0</v>
      </c>
      <c r="G148" s="12">
        <f>IF(E148&gt;Tableau4[DJS],'4'!E148-Tableau4[DJS],0)</f>
        <v>0</v>
      </c>
      <c r="H148" s="8">
        <f t="shared" si="6"/>
        <v>5</v>
      </c>
    </row>
    <row r="149" spans="1:8" s="8" customFormat="1" outlineLevel="2" x14ac:dyDescent="0.25">
      <c r="A149" s="14">
        <v>42147</v>
      </c>
      <c r="B149" s="7">
        <v>0</v>
      </c>
      <c r="C149" s="7">
        <v>0</v>
      </c>
      <c r="D149" s="7">
        <f t="shared" si="5"/>
        <v>0</v>
      </c>
      <c r="E149" s="7">
        <f>D149-Tableau3[Minute]</f>
        <v>-2.7777777777777776E-2</v>
      </c>
      <c r="F149" s="12">
        <f>IF(AND(E149&lt;Tableau4[DJS],D149&gt;0),Tableau4[DJS]-E149,0)</f>
        <v>0</v>
      </c>
      <c r="G149" s="12">
        <f>IF(E149&gt;Tableau4[DJS],'4'!E149-Tableau4[DJS],0)</f>
        <v>0</v>
      </c>
      <c r="H149" s="8">
        <f t="shared" si="6"/>
        <v>5</v>
      </c>
    </row>
    <row r="150" spans="1:8" s="8" customFormat="1" outlineLevel="2" x14ac:dyDescent="0.25">
      <c r="A150" s="14">
        <v>42148</v>
      </c>
      <c r="B150" s="7">
        <v>0</v>
      </c>
      <c r="C150" s="7">
        <v>0</v>
      </c>
      <c r="D150" s="7">
        <f t="shared" si="5"/>
        <v>0</v>
      </c>
      <c r="E150" s="7">
        <f>D150-Tableau3[Minute]</f>
        <v>-2.7777777777777776E-2</v>
      </c>
      <c r="F150" s="12">
        <f>IF(AND(E150&lt;Tableau4[DJS],D150&gt;0),Tableau4[DJS]-E150,0)</f>
        <v>0</v>
      </c>
      <c r="G150" s="12">
        <f>IF(E150&gt;Tableau4[DJS],'4'!E150-Tableau4[DJS],0)</f>
        <v>0</v>
      </c>
      <c r="H150" s="8">
        <f t="shared" si="6"/>
        <v>5</v>
      </c>
    </row>
    <row r="151" spans="1:8" s="8" customFormat="1" outlineLevel="2" x14ac:dyDescent="0.25">
      <c r="A151" s="14">
        <v>42149</v>
      </c>
      <c r="B151" s="7">
        <v>0</v>
      </c>
      <c r="C151" s="7">
        <v>0</v>
      </c>
      <c r="D151" s="7">
        <f t="shared" si="5"/>
        <v>0</v>
      </c>
      <c r="E151" s="7">
        <f>D151-Tableau3[Minute]</f>
        <v>-2.7777777777777776E-2</v>
      </c>
      <c r="F151" s="12">
        <f>IF(AND(E151&lt;Tableau4[DJS],D151&gt;0),Tableau4[DJS]-E151,0)</f>
        <v>0</v>
      </c>
      <c r="G151" s="12">
        <f>IF(E151&gt;Tableau4[DJS],'4'!E151-Tableau4[DJS],0)</f>
        <v>0</v>
      </c>
      <c r="H151" s="8">
        <f t="shared" si="6"/>
        <v>5</v>
      </c>
    </row>
    <row r="152" spans="1:8" s="8" customFormat="1" outlineLevel="2" x14ac:dyDescent="0.25">
      <c r="A152" s="14">
        <v>42150</v>
      </c>
      <c r="B152" s="7">
        <v>0</v>
      </c>
      <c r="C152" s="7">
        <v>0</v>
      </c>
      <c r="D152" s="7">
        <f t="shared" si="5"/>
        <v>0</v>
      </c>
      <c r="E152" s="7">
        <f>D152-Tableau3[Minute]</f>
        <v>-2.7777777777777776E-2</v>
      </c>
      <c r="F152" s="12">
        <f>IF(AND(E152&lt;Tableau4[DJS],D152&gt;0),Tableau4[DJS]-E152,0)</f>
        <v>0</v>
      </c>
      <c r="G152" s="12">
        <f>IF(E152&gt;Tableau4[DJS],'4'!E152-Tableau4[DJS],0)</f>
        <v>0</v>
      </c>
      <c r="H152" s="8">
        <f t="shared" si="6"/>
        <v>5</v>
      </c>
    </row>
    <row r="153" spans="1:8" s="8" customFormat="1" outlineLevel="2" x14ac:dyDescent="0.25">
      <c r="A153" s="14">
        <v>42151</v>
      </c>
      <c r="B153" s="7">
        <v>0</v>
      </c>
      <c r="C153" s="7">
        <v>0</v>
      </c>
      <c r="D153" s="7">
        <f t="shared" si="5"/>
        <v>0</v>
      </c>
      <c r="E153" s="7">
        <f>D153-Tableau3[Minute]</f>
        <v>-2.7777777777777776E-2</v>
      </c>
      <c r="F153" s="12">
        <f>IF(AND(E153&lt;Tableau4[DJS],D153&gt;0),Tableau4[DJS]-E153,0)</f>
        <v>0</v>
      </c>
      <c r="G153" s="12">
        <f>IF(E153&gt;Tableau4[DJS],'4'!E153-Tableau4[DJS],0)</f>
        <v>0</v>
      </c>
      <c r="H153" s="8">
        <f t="shared" si="6"/>
        <v>5</v>
      </c>
    </row>
    <row r="154" spans="1:8" s="8" customFormat="1" outlineLevel="2" x14ac:dyDescent="0.25">
      <c r="A154" s="14">
        <v>42152</v>
      </c>
      <c r="B154" s="7">
        <v>0</v>
      </c>
      <c r="C154" s="7">
        <v>0</v>
      </c>
      <c r="D154" s="7">
        <f t="shared" si="5"/>
        <v>0</v>
      </c>
      <c r="E154" s="7">
        <f>D154-Tableau3[Minute]</f>
        <v>-2.7777777777777776E-2</v>
      </c>
      <c r="F154" s="12">
        <f>IF(AND(E154&lt;Tableau4[DJS],D154&gt;0),Tableau4[DJS]-E154,0)</f>
        <v>0</v>
      </c>
      <c r="G154" s="12">
        <f>IF(E154&gt;Tableau4[DJS],'4'!E154-Tableau4[DJS],0)</f>
        <v>0</v>
      </c>
      <c r="H154" s="8">
        <f t="shared" si="6"/>
        <v>5</v>
      </c>
    </row>
    <row r="155" spans="1:8" s="8" customFormat="1" outlineLevel="2" x14ac:dyDescent="0.25">
      <c r="A155" s="14">
        <v>42153</v>
      </c>
      <c r="B155" s="7">
        <v>0</v>
      </c>
      <c r="C155" s="7">
        <v>0</v>
      </c>
      <c r="D155" s="7">
        <f t="shared" si="5"/>
        <v>0</v>
      </c>
      <c r="E155" s="7">
        <f>D155-Tableau3[Minute]</f>
        <v>-2.7777777777777776E-2</v>
      </c>
      <c r="F155" s="12">
        <f>IF(AND(E155&lt;Tableau4[DJS],D155&gt;0),Tableau4[DJS]-E155,0)</f>
        <v>0</v>
      </c>
      <c r="G155" s="12">
        <f>IF(E155&gt;Tableau4[DJS],'4'!E155-Tableau4[DJS],0)</f>
        <v>0</v>
      </c>
      <c r="H155" s="8">
        <f t="shared" si="6"/>
        <v>5</v>
      </c>
    </row>
    <row r="156" spans="1:8" s="8" customFormat="1" outlineLevel="2" x14ac:dyDescent="0.25">
      <c r="A156" s="14">
        <v>42154</v>
      </c>
      <c r="B156" s="7">
        <v>0</v>
      </c>
      <c r="C156" s="7">
        <v>0</v>
      </c>
      <c r="D156" s="7">
        <f t="shared" si="5"/>
        <v>0</v>
      </c>
      <c r="E156" s="7">
        <f>D156-Tableau3[Minute]</f>
        <v>-2.7777777777777776E-2</v>
      </c>
      <c r="F156" s="12">
        <f>IF(AND(E156&lt;Tableau4[DJS],D156&gt;0),Tableau4[DJS]-E156,0)</f>
        <v>0</v>
      </c>
      <c r="G156" s="12">
        <f>IF(E156&gt;Tableau4[DJS],'4'!E156-Tableau4[DJS],0)</f>
        <v>0</v>
      </c>
      <c r="H156" s="8">
        <f t="shared" si="6"/>
        <v>5</v>
      </c>
    </row>
    <row r="157" spans="1:8" s="8" customFormat="1" outlineLevel="1" x14ac:dyDescent="0.25">
      <c r="A157" s="14"/>
      <c r="B157" s="7"/>
      <c r="C157" s="7"/>
      <c r="D157" s="11"/>
      <c r="E157" s="7"/>
      <c r="F157" s="12">
        <f>SUBTOTAL(9,F126:F156)</f>
        <v>0</v>
      </c>
      <c r="G157" s="12">
        <f>SUBTOTAL(9,G126:G156)</f>
        <v>0</v>
      </c>
      <c r="H157" s="10" t="s">
        <v>43</v>
      </c>
    </row>
    <row r="158" spans="1:8" s="8" customFormat="1" outlineLevel="2" x14ac:dyDescent="0.25">
      <c r="A158" s="14">
        <v>42155</v>
      </c>
      <c r="B158" s="7">
        <v>0</v>
      </c>
      <c r="C158" s="7">
        <v>0</v>
      </c>
      <c r="D158" s="7">
        <f t="shared" si="5"/>
        <v>0</v>
      </c>
      <c r="E158" s="7">
        <f>D158-Tableau3[Minute]</f>
        <v>-2.7777777777777776E-2</v>
      </c>
      <c r="F158" s="12">
        <f>IF(AND(E158&lt;Tableau4[DJS],D158&gt;0),Tableau4[DJS]-E158,0)</f>
        <v>0</v>
      </c>
      <c r="G158" s="12">
        <f>IF(E158&gt;Tableau4[DJS],'4'!E158-Tableau4[DJS],0)</f>
        <v>0</v>
      </c>
      <c r="H158" s="8">
        <f t="shared" si="6"/>
        <v>6</v>
      </c>
    </row>
    <row r="159" spans="1:8" s="8" customFormat="1" outlineLevel="2" x14ac:dyDescent="0.25">
      <c r="A159" s="14">
        <v>42156</v>
      </c>
      <c r="B159" s="7">
        <v>0</v>
      </c>
      <c r="C159" s="7">
        <v>0</v>
      </c>
      <c r="D159" s="7">
        <f t="shared" si="5"/>
        <v>0</v>
      </c>
      <c r="E159" s="7">
        <f>D159-Tableau3[Minute]</f>
        <v>-2.7777777777777776E-2</v>
      </c>
      <c r="F159" s="12">
        <f>IF(AND(E159&lt;Tableau4[DJS],D159&gt;0),Tableau4[DJS]-E159,0)</f>
        <v>0</v>
      </c>
      <c r="G159" s="12">
        <f>IF(E159&gt;Tableau4[DJS],'4'!E159-Tableau4[DJS],0)</f>
        <v>0</v>
      </c>
      <c r="H159" s="8">
        <f t="shared" si="6"/>
        <v>6</v>
      </c>
    </row>
    <row r="160" spans="1:8" s="8" customFormat="1" outlineLevel="2" x14ac:dyDescent="0.25">
      <c r="A160" s="14">
        <v>42157</v>
      </c>
      <c r="B160" s="7">
        <v>0</v>
      </c>
      <c r="C160" s="7">
        <v>0</v>
      </c>
      <c r="D160" s="7">
        <f t="shared" si="5"/>
        <v>0</v>
      </c>
      <c r="E160" s="7">
        <f>D160-Tableau3[Minute]</f>
        <v>-2.7777777777777776E-2</v>
      </c>
      <c r="F160" s="12">
        <f>IF(AND(E160&lt;Tableau4[DJS],D160&gt;0),Tableau4[DJS]-E160,0)</f>
        <v>0</v>
      </c>
      <c r="G160" s="12">
        <f>IF(E160&gt;Tableau4[DJS],'4'!E160-Tableau4[DJS],0)</f>
        <v>0</v>
      </c>
      <c r="H160" s="8">
        <f t="shared" si="6"/>
        <v>6</v>
      </c>
    </row>
    <row r="161" spans="1:8" s="8" customFormat="1" outlineLevel="2" x14ac:dyDescent="0.25">
      <c r="A161" s="14">
        <v>42158</v>
      </c>
      <c r="B161" s="7">
        <v>0</v>
      </c>
      <c r="C161" s="7">
        <v>0</v>
      </c>
      <c r="D161" s="7">
        <f t="shared" si="5"/>
        <v>0</v>
      </c>
      <c r="E161" s="7">
        <f>D161-Tableau3[Minute]</f>
        <v>-2.7777777777777776E-2</v>
      </c>
      <c r="F161" s="12">
        <f>IF(AND(E161&lt;Tableau4[DJS],D161&gt;0),Tableau4[DJS]-E161,0)</f>
        <v>0</v>
      </c>
      <c r="G161" s="12">
        <f>IF(E161&gt;Tableau4[DJS],'4'!E161-Tableau4[DJS],0)</f>
        <v>0</v>
      </c>
      <c r="H161" s="8">
        <f t="shared" si="6"/>
        <v>6</v>
      </c>
    </row>
    <row r="162" spans="1:8" s="8" customFormat="1" outlineLevel="2" x14ac:dyDescent="0.25">
      <c r="A162" s="14">
        <v>42159</v>
      </c>
      <c r="B162" s="7">
        <v>0</v>
      </c>
      <c r="C162" s="7">
        <v>0</v>
      </c>
      <c r="D162" s="7">
        <f t="shared" si="5"/>
        <v>0</v>
      </c>
      <c r="E162" s="7">
        <f>D162-Tableau3[Minute]</f>
        <v>-2.7777777777777776E-2</v>
      </c>
      <c r="F162" s="12">
        <f>IF(AND(E162&lt;Tableau4[DJS],D162&gt;0),Tableau4[DJS]-E162,0)</f>
        <v>0</v>
      </c>
      <c r="G162" s="12">
        <f>IF(E162&gt;Tableau4[DJS],'4'!E162-Tableau4[DJS],0)</f>
        <v>0</v>
      </c>
      <c r="H162" s="8">
        <f t="shared" si="6"/>
        <v>6</v>
      </c>
    </row>
    <row r="163" spans="1:8" s="8" customFormat="1" outlineLevel="2" x14ac:dyDescent="0.25">
      <c r="A163" s="14">
        <v>42160</v>
      </c>
      <c r="B163" s="7">
        <v>0</v>
      </c>
      <c r="C163" s="7">
        <v>0</v>
      </c>
      <c r="D163" s="7">
        <f t="shared" si="5"/>
        <v>0</v>
      </c>
      <c r="E163" s="7">
        <f>D163-Tableau3[Minute]</f>
        <v>-2.7777777777777776E-2</v>
      </c>
      <c r="F163" s="12">
        <f>IF(AND(E163&lt;Tableau4[DJS],D163&gt;0),Tableau4[DJS]-E163,0)</f>
        <v>0</v>
      </c>
      <c r="G163" s="12">
        <f>IF(E163&gt;Tableau4[DJS],'4'!E163-Tableau4[DJS],0)</f>
        <v>0</v>
      </c>
      <c r="H163" s="8">
        <f t="shared" si="6"/>
        <v>6</v>
      </c>
    </row>
    <row r="164" spans="1:8" s="8" customFormat="1" outlineLevel="2" x14ac:dyDescent="0.25">
      <c r="A164" s="14">
        <v>42161</v>
      </c>
      <c r="B164" s="7">
        <v>0</v>
      </c>
      <c r="C164" s="7">
        <v>0</v>
      </c>
      <c r="D164" s="7">
        <f t="shared" si="5"/>
        <v>0</v>
      </c>
      <c r="E164" s="7">
        <f>D164-Tableau3[Minute]</f>
        <v>-2.7777777777777776E-2</v>
      </c>
      <c r="F164" s="12">
        <f>IF(AND(E164&lt;Tableau4[DJS],D164&gt;0),Tableau4[DJS]-E164,0)</f>
        <v>0</v>
      </c>
      <c r="G164" s="12">
        <f>IF(E164&gt;Tableau4[DJS],'4'!E164-Tableau4[DJS],0)</f>
        <v>0</v>
      </c>
      <c r="H164" s="8">
        <f t="shared" si="6"/>
        <v>6</v>
      </c>
    </row>
    <row r="165" spans="1:8" s="8" customFormat="1" outlineLevel="2" x14ac:dyDescent="0.25">
      <c r="A165" s="14">
        <v>42162</v>
      </c>
      <c r="B165" s="7">
        <v>0</v>
      </c>
      <c r="C165" s="7">
        <v>0</v>
      </c>
      <c r="D165" s="7">
        <f t="shared" si="5"/>
        <v>0</v>
      </c>
      <c r="E165" s="7">
        <f>D165-Tableau3[Minute]</f>
        <v>-2.7777777777777776E-2</v>
      </c>
      <c r="F165" s="12">
        <f>IF(AND(E165&lt;Tableau4[DJS],D165&gt;0),Tableau4[DJS]-E165,0)</f>
        <v>0</v>
      </c>
      <c r="G165" s="12">
        <f>IF(E165&gt;Tableau4[DJS],'4'!E165-Tableau4[DJS],0)</f>
        <v>0</v>
      </c>
      <c r="H165" s="8">
        <f t="shared" si="6"/>
        <v>6</v>
      </c>
    </row>
    <row r="166" spans="1:8" s="8" customFormat="1" outlineLevel="2" x14ac:dyDescent="0.25">
      <c r="A166" s="14">
        <v>42163</v>
      </c>
      <c r="B166" s="7">
        <v>0</v>
      </c>
      <c r="C166" s="7">
        <v>0</v>
      </c>
      <c r="D166" s="7">
        <f t="shared" si="5"/>
        <v>0</v>
      </c>
      <c r="E166" s="7">
        <f>D166-Tableau3[Minute]</f>
        <v>-2.7777777777777776E-2</v>
      </c>
      <c r="F166" s="12">
        <f>IF(AND(E166&lt;Tableau4[DJS],D166&gt;0),Tableau4[DJS]-E166,0)</f>
        <v>0</v>
      </c>
      <c r="G166" s="12">
        <f>IF(E166&gt;Tableau4[DJS],'4'!E166-Tableau4[DJS],0)</f>
        <v>0</v>
      </c>
      <c r="H166" s="8">
        <f t="shared" si="6"/>
        <v>6</v>
      </c>
    </row>
    <row r="167" spans="1:8" s="8" customFormat="1" outlineLevel="2" x14ac:dyDescent="0.25">
      <c r="A167" s="14">
        <v>42164</v>
      </c>
      <c r="B167" s="7">
        <v>0</v>
      </c>
      <c r="C167" s="7">
        <v>0</v>
      </c>
      <c r="D167" s="7">
        <f t="shared" si="5"/>
        <v>0</v>
      </c>
      <c r="E167" s="7">
        <f>D167-Tableau3[Minute]</f>
        <v>-2.7777777777777776E-2</v>
      </c>
      <c r="F167" s="12">
        <f>IF(AND(E167&lt;Tableau4[DJS],D167&gt;0),Tableau4[DJS]-E167,0)</f>
        <v>0</v>
      </c>
      <c r="G167" s="12">
        <f>IF(E167&gt;Tableau4[DJS],'4'!E167-Tableau4[DJS],0)</f>
        <v>0</v>
      </c>
      <c r="H167" s="8">
        <f t="shared" si="6"/>
        <v>6</v>
      </c>
    </row>
    <row r="168" spans="1:8" s="8" customFormat="1" outlineLevel="2" x14ac:dyDescent="0.25">
      <c r="A168" s="14">
        <v>42165</v>
      </c>
      <c r="B168" s="7">
        <v>0</v>
      </c>
      <c r="C168" s="7">
        <v>0</v>
      </c>
      <c r="D168" s="7">
        <f t="shared" si="5"/>
        <v>0</v>
      </c>
      <c r="E168" s="7">
        <f>D168-Tableau3[Minute]</f>
        <v>-2.7777777777777776E-2</v>
      </c>
      <c r="F168" s="12">
        <f>IF(AND(E168&lt;Tableau4[DJS],D168&gt;0),Tableau4[DJS]-E168,0)</f>
        <v>0</v>
      </c>
      <c r="G168" s="12">
        <f>IF(E168&gt;Tableau4[DJS],'4'!E168-Tableau4[DJS],0)</f>
        <v>0</v>
      </c>
      <c r="H168" s="8">
        <f t="shared" si="6"/>
        <v>6</v>
      </c>
    </row>
    <row r="169" spans="1:8" s="8" customFormat="1" outlineLevel="2" x14ac:dyDescent="0.25">
      <c r="A169" s="14">
        <v>42166</v>
      </c>
      <c r="B169" s="7">
        <v>0</v>
      </c>
      <c r="C169" s="7">
        <v>0</v>
      </c>
      <c r="D169" s="7">
        <f t="shared" si="5"/>
        <v>0</v>
      </c>
      <c r="E169" s="7">
        <f>D169-Tableau3[Minute]</f>
        <v>-2.7777777777777776E-2</v>
      </c>
      <c r="F169" s="12">
        <f>IF(AND(E169&lt;Tableau4[DJS],D169&gt;0),Tableau4[DJS]-E169,0)</f>
        <v>0</v>
      </c>
      <c r="G169" s="12">
        <f>IF(E169&gt;Tableau4[DJS],'4'!E169-Tableau4[DJS],0)</f>
        <v>0</v>
      </c>
      <c r="H169" s="8">
        <f t="shared" si="6"/>
        <v>6</v>
      </c>
    </row>
    <row r="170" spans="1:8" s="8" customFormat="1" outlineLevel="2" x14ac:dyDescent="0.25">
      <c r="A170" s="14">
        <v>42167</v>
      </c>
      <c r="B170" s="7">
        <v>0</v>
      </c>
      <c r="C170" s="7">
        <v>0</v>
      </c>
      <c r="D170" s="7">
        <f t="shared" si="5"/>
        <v>0</v>
      </c>
      <c r="E170" s="7">
        <f>D170-Tableau3[Minute]</f>
        <v>-2.7777777777777776E-2</v>
      </c>
      <c r="F170" s="12">
        <f>IF(AND(E170&lt;Tableau4[DJS],D170&gt;0),Tableau4[DJS]-E170,0)</f>
        <v>0</v>
      </c>
      <c r="G170" s="12">
        <f>IF(E170&gt;Tableau4[DJS],'4'!E170-Tableau4[DJS],0)</f>
        <v>0</v>
      </c>
      <c r="H170" s="8">
        <f t="shared" si="6"/>
        <v>6</v>
      </c>
    </row>
    <row r="171" spans="1:8" s="8" customFormat="1" outlineLevel="2" x14ac:dyDescent="0.25">
      <c r="A171" s="14">
        <v>42168</v>
      </c>
      <c r="B171" s="7">
        <v>0</v>
      </c>
      <c r="C171" s="7">
        <v>0</v>
      </c>
      <c r="D171" s="7">
        <f t="shared" si="5"/>
        <v>0</v>
      </c>
      <c r="E171" s="7">
        <f>D171-Tableau3[Minute]</f>
        <v>-2.7777777777777776E-2</v>
      </c>
      <c r="F171" s="12">
        <f>IF(AND(E171&lt;Tableau4[DJS],D171&gt;0),Tableau4[DJS]-E171,0)</f>
        <v>0</v>
      </c>
      <c r="G171" s="12">
        <f>IF(E171&gt;Tableau4[DJS],'4'!E171-Tableau4[DJS],0)</f>
        <v>0</v>
      </c>
      <c r="H171" s="8">
        <f t="shared" si="6"/>
        <v>6</v>
      </c>
    </row>
    <row r="172" spans="1:8" s="8" customFormat="1" outlineLevel="2" x14ac:dyDescent="0.25">
      <c r="A172" s="14">
        <v>42169</v>
      </c>
      <c r="B172" s="7">
        <v>0</v>
      </c>
      <c r="C172" s="7">
        <v>0</v>
      </c>
      <c r="D172" s="7">
        <f t="shared" si="5"/>
        <v>0</v>
      </c>
      <c r="E172" s="7">
        <f>D172-Tableau3[Minute]</f>
        <v>-2.7777777777777776E-2</v>
      </c>
      <c r="F172" s="12">
        <f>IF(AND(E172&lt;Tableau4[DJS],D172&gt;0),Tableau4[DJS]-E172,0)</f>
        <v>0</v>
      </c>
      <c r="G172" s="12">
        <f>IF(E172&gt;Tableau4[DJS],'4'!E172-Tableau4[DJS],0)</f>
        <v>0</v>
      </c>
      <c r="H172" s="8">
        <f t="shared" si="6"/>
        <v>6</v>
      </c>
    </row>
    <row r="173" spans="1:8" s="8" customFormat="1" outlineLevel="2" x14ac:dyDescent="0.25">
      <c r="A173" s="14">
        <v>42170</v>
      </c>
      <c r="B173" s="7">
        <v>0</v>
      </c>
      <c r="C173" s="7">
        <v>0</v>
      </c>
      <c r="D173" s="7">
        <f t="shared" si="5"/>
        <v>0</v>
      </c>
      <c r="E173" s="7">
        <f>D173-Tableau3[Minute]</f>
        <v>-2.7777777777777776E-2</v>
      </c>
      <c r="F173" s="12">
        <f>IF(AND(E173&lt;Tableau4[DJS],D173&gt;0),Tableau4[DJS]-E173,0)</f>
        <v>0</v>
      </c>
      <c r="G173" s="12">
        <f>IF(E173&gt;Tableau4[DJS],'4'!E173-Tableau4[DJS],0)</f>
        <v>0</v>
      </c>
      <c r="H173" s="8">
        <f t="shared" si="6"/>
        <v>6</v>
      </c>
    </row>
    <row r="174" spans="1:8" s="8" customFormat="1" outlineLevel="2" x14ac:dyDescent="0.25">
      <c r="A174" s="14">
        <v>42171</v>
      </c>
      <c r="B174" s="7">
        <v>0</v>
      </c>
      <c r="C174" s="7">
        <v>0</v>
      </c>
      <c r="D174" s="7">
        <f t="shared" si="5"/>
        <v>0</v>
      </c>
      <c r="E174" s="7">
        <f>D174-Tableau3[Minute]</f>
        <v>-2.7777777777777776E-2</v>
      </c>
      <c r="F174" s="12">
        <f>IF(AND(E174&lt;Tableau4[DJS],D174&gt;0),Tableau4[DJS]-E174,0)</f>
        <v>0</v>
      </c>
      <c r="G174" s="12">
        <f>IF(E174&gt;Tableau4[DJS],'4'!E174-Tableau4[DJS],0)</f>
        <v>0</v>
      </c>
      <c r="H174" s="8">
        <f t="shared" si="6"/>
        <v>6</v>
      </c>
    </row>
    <row r="175" spans="1:8" s="8" customFormat="1" outlineLevel="2" x14ac:dyDescent="0.25">
      <c r="A175" s="14">
        <v>42172</v>
      </c>
      <c r="B175" s="7">
        <v>0</v>
      </c>
      <c r="C175" s="7">
        <v>0</v>
      </c>
      <c r="D175" s="7">
        <f t="shared" si="5"/>
        <v>0</v>
      </c>
      <c r="E175" s="7">
        <f>D175-Tableau3[Minute]</f>
        <v>-2.7777777777777776E-2</v>
      </c>
      <c r="F175" s="12">
        <f>IF(AND(E175&lt;Tableau4[DJS],D175&gt;0),Tableau4[DJS]-E175,0)</f>
        <v>0</v>
      </c>
      <c r="G175" s="12">
        <f>IF(E175&gt;Tableau4[DJS],'4'!E175-Tableau4[DJS],0)</f>
        <v>0</v>
      </c>
      <c r="H175" s="8">
        <f t="shared" si="6"/>
        <v>6</v>
      </c>
    </row>
    <row r="176" spans="1:8" s="8" customFormat="1" outlineLevel="2" x14ac:dyDescent="0.25">
      <c r="A176" s="14">
        <v>42173</v>
      </c>
      <c r="B176" s="7">
        <v>0</v>
      </c>
      <c r="C176" s="7">
        <v>0</v>
      </c>
      <c r="D176" s="7">
        <f t="shared" si="5"/>
        <v>0</v>
      </c>
      <c r="E176" s="7">
        <f>D176-Tableau3[Minute]</f>
        <v>-2.7777777777777776E-2</v>
      </c>
      <c r="F176" s="12">
        <f>IF(AND(E176&lt;Tableau4[DJS],D176&gt;0),Tableau4[DJS]-E176,0)</f>
        <v>0</v>
      </c>
      <c r="G176" s="12">
        <f>IF(E176&gt;Tableau4[DJS],'4'!E176-Tableau4[DJS],0)</f>
        <v>0</v>
      </c>
      <c r="H176" s="8">
        <f t="shared" si="6"/>
        <v>6</v>
      </c>
    </row>
    <row r="177" spans="1:8" s="8" customFormat="1" outlineLevel="2" x14ac:dyDescent="0.25">
      <c r="A177" s="14">
        <v>42174</v>
      </c>
      <c r="B177" s="7">
        <v>0</v>
      </c>
      <c r="C177" s="7">
        <v>0</v>
      </c>
      <c r="D177" s="7">
        <f t="shared" si="5"/>
        <v>0</v>
      </c>
      <c r="E177" s="7">
        <f>D177-Tableau3[Minute]</f>
        <v>-2.7777777777777776E-2</v>
      </c>
      <c r="F177" s="12">
        <f>IF(AND(E177&lt;Tableau4[DJS],D177&gt;0),Tableau4[DJS]-E177,0)</f>
        <v>0</v>
      </c>
      <c r="G177" s="12">
        <f>IF(E177&gt;Tableau4[DJS],'4'!E177-Tableau4[DJS],0)</f>
        <v>0</v>
      </c>
      <c r="H177" s="8">
        <f t="shared" si="6"/>
        <v>6</v>
      </c>
    </row>
    <row r="178" spans="1:8" s="8" customFormat="1" outlineLevel="2" x14ac:dyDescent="0.25">
      <c r="A178" s="14">
        <v>42175</v>
      </c>
      <c r="B178" s="7">
        <v>0</v>
      </c>
      <c r="C178" s="7">
        <v>0</v>
      </c>
      <c r="D178" s="7">
        <f t="shared" si="5"/>
        <v>0</v>
      </c>
      <c r="E178" s="7">
        <f>D178-Tableau3[Minute]</f>
        <v>-2.7777777777777776E-2</v>
      </c>
      <c r="F178" s="12">
        <f>IF(AND(E178&lt;Tableau4[DJS],D178&gt;0),Tableau4[DJS]-E178,0)</f>
        <v>0</v>
      </c>
      <c r="G178" s="12">
        <f>IF(E178&gt;Tableau4[DJS],'4'!E178-Tableau4[DJS],0)</f>
        <v>0</v>
      </c>
      <c r="H178" s="8">
        <f t="shared" si="6"/>
        <v>6</v>
      </c>
    </row>
    <row r="179" spans="1:8" s="8" customFormat="1" outlineLevel="2" x14ac:dyDescent="0.25">
      <c r="A179" s="14">
        <v>42176</v>
      </c>
      <c r="B179" s="7">
        <v>0</v>
      </c>
      <c r="C179" s="7">
        <v>0</v>
      </c>
      <c r="D179" s="7">
        <f t="shared" si="5"/>
        <v>0</v>
      </c>
      <c r="E179" s="7">
        <f>D179-Tableau3[Minute]</f>
        <v>-2.7777777777777776E-2</v>
      </c>
      <c r="F179" s="12">
        <f>IF(AND(E179&lt;Tableau4[DJS],D179&gt;0),Tableau4[DJS]-E179,0)</f>
        <v>0</v>
      </c>
      <c r="G179" s="12">
        <f>IF(E179&gt;Tableau4[DJS],'4'!E179-Tableau4[DJS],0)</f>
        <v>0</v>
      </c>
      <c r="H179" s="8">
        <f t="shared" si="6"/>
        <v>6</v>
      </c>
    </row>
    <row r="180" spans="1:8" s="8" customFormat="1" outlineLevel="2" x14ac:dyDescent="0.25">
      <c r="A180" s="14">
        <v>42177</v>
      </c>
      <c r="B180" s="7">
        <v>0</v>
      </c>
      <c r="C180" s="7">
        <v>0</v>
      </c>
      <c r="D180" s="7">
        <f t="shared" si="5"/>
        <v>0</v>
      </c>
      <c r="E180" s="7">
        <f>D180-Tableau3[Minute]</f>
        <v>-2.7777777777777776E-2</v>
      </c>
      <c r="F180" s="12">
        <f>IF(AND(E180&lt;Tableau4[DJS],D180&gt;0),Tableau4[DJS]-E180,0)</f>
        <v>0</v>
      </c>
      <c r="G180" s="12">
        <f>IF(E180&gt;Tableau4[DJS],'4'!E180-Tableau4[DJS],0)</f>
        <v>0</v>
      </c>
      <c r="H180" s="8">
        <f t="shared" si="6"/>
        <v>6</v>
      </c>
    </row>
    <row r="181" spans="1:8" s="8" customFormat="1" outlineLevel="2" x14ac:dyDescent="0.25">
      <c r="A181" s="14">
        <v>42178</v>
      </c>
      <c r="B181" s="7">
        <v>0</v>
      </c>
      <c r="C181" s="7">
        <v>0</v>
      </c>
      <c r="D181" s="7">
        <f t="shared" si="5"/>
        <v>0</v>
      </c>
      <c r="E181" s="7">
        <f>D181-Tableau3[Minute]</f>
        <v>-2.7777777777777776E-2</v>
      </c>
      <c r="F181" s="12">
        <f>IF(AND(E181&lt;Tableau4[DJS],D181&gt;0),Tableau4[DJS]-E181,0)</f>
        <v>0</v>
      </c>
      <c r="G181" s="12">
        <f>IF(E181&gt;Tableau4[DJS],'4'!E181-Tableau4[DJS],0)</f>
        <v>0</v>
      </c>
      <c r="H181" s="8">
        <f t="shared" si="6"/>
        <v>6</v>
      </c>
    </row>
    <row r="182" spans="1:8" s="8" customFormat="1" outlineLevel="2" x14ac:dyDescent="0.25">
      <c r="A182" s="14">
        <v>42179</v>
      </c>
      <c r="B182" s="7">
        <v>0</v>
      </c>
      <c r="C182" s="7">
        <v>0</v>
      </c>
      <c r="D182" s="7">
        <f t="shared" si="5"/>
        <v>0</v>
      </c>
      <c r="E182" s="7">
        <f>D182-Tableau3[Minute]</f>
        <v>-2.7777777777777776E-2</v>
      </c>
      <c r="F182" s="12">
        <f>IF(AND(E182&lt;Tableau4[DJS],D182&gt;0),Tableau4[DJS]-E182,0)</f>
        <v>0</v>
      </c>
      <c r="G182" s="12">
        <f>IF(E182&gt;Tableau4[DJS],'4'!E182-Tableau4[DJS],0)</f>
        <v>0</v>
      </c>
      <c r="H182" s="8">
        <f t="shared" si="6"/>
        <v>6</v>
      </c>
    </row>
    <row r="183" spans="1:8" s="8" customFormat="1" outlineLevel="2" x14ac:dyDescent="0.25">
      <c r="A183" s="14">
        <v>42180</v>
      </c>
      <c r="B183" s="7">
        <v>0</v>
      </c>
      <c r="C183" s="7">
        <v>0</v>
      </c>
      <c r="D183" s="7">
        <f t="shared" si="5"/>
        <v>0</v>
      </c>
      <c r="E183" s="7">
        <f>D183-Tableau3[Minute]</f>
        <v>-2.7777777777777776E-2</v>
      </c>
      <c r="F183" s="12">
        <f>IF(AND(E183&lt;Tableau4[DJS],D183&gt;0),Tableau4[DJS]-E183,0)</f>
        <v>0</v>
      </c>
      <c r="G183" s="12">
        <f>IF(E183&gt;Tableau4[DJS],'4'!E183-Tableau4[DJS],0)</f>
        <v>0</v>
      </c>
      <c r="H183" s="8">
        <f t="shared" si="6"/>
        <v>6</v>
      </c>
    </row>
    <row r="184" spans="1:8" s="8" customFormat="1" outlineLevel="2" x14ac:dyDescent="0.25">
      <c r="A184" s="14">
        <v>42181</v>
      </c>
      <c r="B184" s="7">
        <v>0</v>
      </c>
      <c r="C184" s="7">
        <v>0</v>
      </c>
      <c r="D184" s="7">
        <f t="shared" si="5"/>
        <v>0</v>
      </c>
      <c r="E184" s="7">
        <f>D184-Tableau3[Minute]</f>
        <v>-2.7777777777777776E-2</v>
      </c>
      <c r="F184" s="12">
        <f>IF(AND(E184&lt;Tableau4[DJS],D184&gt;0),Tableau4[DJS]-E184,0)</f>
        <v>0</v>
      </c>
      <c r="G184" s="12">
        <f>IF(E184&gt;Tableau4[DJS],'4'!E184-Tableau4[DJS],0)</f>
        <v>0</v>
      </c>
      <c r="H184" s="8">
        <f t="shared" si="6"/>
        <v>6</v>
      </c>
    </row>
    <row r="185" spans="1:8" s="8" customFormat="1" outlineLevel="2" x14ac:dyDescent="0.25">
      <c r="A185" s="14">
        <v>42182</v>
      </c>
      <c r="B185" s="7">
        <v>0</v>
      </c>
      <c r="C185" s="7">
        <v>0</v>
      </c>
      <c r="D185" s="7">
        <f t="shared" si="5"/>
        <v>0</v>
      </c>
      <c r="E185" s="7">
        <f>D185-Tableau3[Minute]</f>
        <v>-2.7777777777777776E-2</v>
      </c>
      <c r="F185" s="12">
        <f>IF(AND(E185&lt;Tableau4[DJS],D185&gt;0),Tableau4[DJS]-E185,0)</f>
        <v>0</v>
      </c>
      <c r="G185" s="12">
        <f>IF(E185&gt;Tableau4[DJS],'4'!E185-Tableau4[DJS],0)</f>
        <v>0</v>
      </c>
      <c r="H185" s="8">
        <f t="shared" si="6"/>
        <v>6</v>
      </c>
    </row>
    <row r="186" spans="1:8" s="8" customFormat="1" outlineLevel="2" x14ac:dyDescent="0.25">
      <c r="A186" s="14">
        <v>42183</v>
      </c>
      <c r="B186" s="7">
        <v>0</v>
      </c>
      <c r="C186" s="7">
        <v>0</v>
      </c>
      <c r="D186" s="7">
        <f t="shared" si="5"/>
        <v>0</v>
      </c>
      <c r="E186" s="7">
        <f>D186-Tableau3[Minute]</f>
        <v>-2.7777777777777776E-2</v>
      </c>
      <c r="F186" s="12">
        <f>IF(AND(E186&lt;Tableau4[DJS],D186&gt;0),Tableau4[DJS]-E186,0)</f>
        <v>0</v>
      </c>
      <c r="G186" s="12">
        <f>IF(E186&gt;Tableau4[DJS],'4'!E186-Tableau4[DJS],0)</f>
        <v>0</v>
      </c>
      <c r="H186" s="8">
        <f t="shared" si="6"/>
        <v>6</v>
      </c>
    </row>
    <row r="187" spans="1:8" s="8" customFormat="1" outlineLevel="2" x14ac:dyDescent="0.25">
      <c r="A187" s="14">
        <v>42184</v>
      </c>
      <c r="B187" s="7">
        <v>0</v>
      </c>
      <c r="C187" s="7">
        <v>0</v>
      </c>
      <c r="D187" s="7">
        <f t="shared" si="5"/>
        <v>0</v>
      </c>
      <c r="E187" s="7">
        <f>D187-Tableau3[Minute]</f>
        <v>-2.7777777777777776E-2</v>
      </c>
      <c r="F187" s="12">
        <f>IF(AND(E187&lt;Tableau4[DJS],D187&gt;0),Tableau4[DJS]-E187,0)</f>
        <v>0</v>
      </c>
      <c r="G187" s="12">
        <f>IF(E187&gt;Tableau4[DJS],'4'!E187-Tableau4[DJS],0)</f>
        <v>0</v>
      </c>
      <c r="H187" s="8">
        <f t="shared" si="6"/>
        <v>6</v>
      </c>
    </row>
    <row r="188" spans="1:8" s="8" customFormat="1" outlineLevel="1" x14ac:dyDescent="0.25">
      <c r="A188" s="14"/>
      <c r="B188" s="7"/>
      <c r="C188" s="7"/>
      <c r="D188" s="11"/>
      <c r="E188" s="7"/>
      <c r="F188" s="12">
        <f>SUBTOTAL(9,F158:F187)</f>
        <v>0</v>
      </c>
      <c r="G188" s="12">
        <f>SUBTOTAL(9,G158:G187)</f>
        <v>0</v>
      </c>
      <c r="H188" s="10" t="s">
        <v>44</v>
      </c>
    </row>
    <row r="189" spans="1:8" s="8" customFormat="1" outlineLevel="2" x14ac:dyDescent="0.25">
      <c r="A189" s="14">
        <v>42185</v>
      </c>
      <c r="B189" s="7">
        <v>0</v>
      </c>
      <c r="C189" s="7">
        <v>0</v>
      </c>
      <c r="D189" s="7">
        <f t="shared" si="5"/>
        <v>0</v>
      </c>
      <c r="E189" s="7">
        <f>D189-Tableau3[Minute]</f>
        <v>-2.7777777777777776E-2</v>
      </c>
      <c r="F189" s="12">
        <f>IF(AND(E189&lt;Tableau4[DJS],D189&gt;0),Tableau4[DJS]-E189,0)</f>
        <v>0</v>
      </c>
      <c r="G189" s="12">
        <f>IF(E189&gt;Tableau4[DJS],'4'!E189-Tableau4[DJS],0)</f>
        <v>0</v>
      </c>
      <c r="H189" s="8">
        <f t="shared" si="6"/>
        <v>7</v>
      </c>
    </row>
    <row r="190" spans="1:8" s="8" customFormat="1" outlineLevel="2" x14ac:dyDescent="0.25">
      <c r="A190" s="14">
        <v>42186</v>
      </c>
      <c r="B190" s="7">
        <v>0</v>
      </c>
      <c r="C190" s="7">
        <v>0</v>
      </c>
      <c r="D190" s="7">
        <f t="shared" si="5"/>
        <v>0</v>
      </c>
      <c r="E190" s="7">
        <f>D190-Tableau3[Minute]</f>
        <v>-2.7777777777777776E-2</v>
      </c>
      <c r="F190" s="12">
        <f>IF(AND(E190&lt;Tableau4[DJS],D190&gt;0),Tableau4[DJS]-E190,0)</f>
        <v>0</v>
      </c>
      <c r="G190" s="12">
        <f>IF(E190&gt;Tableau4[DJS],'4'!E190-Tableau4[DJS],0)</f>
        <v>0</v>
      </c>
      <c r="H190" s="8">
        <f t="shared" si="6"/>
        <v>7</v>
      </c>
    </row>
    <row r="191" spans="1:8" s="8" customFormat="1" outlineLevel="2" x14ac:dyDescent="0.25">
      <c r="A191" s="14">
        <v>42187</v>
      </c>
      <c r="B191" s="7">
        <v>0</v>
      </c>
      <c r="C191" s="7">
        <v>0</v>
      </c>
      <c r="D191" s="7">
        <f t="shared" si="5"/>
        <v>0</v>
      </c>
      <c r="E191" s="7">
        <f>D191-Tableau3[Minute]</f>
        <v>-2.7777777777777776E-2</v>
      </c>
      <c r="F191" s="12">
        <f>IF(AND(E191&lt;Tableau4[DJS],D191&gt;0),Tableau4[DJS]-E191,0)</f>
        <v>0</v>
      </c>
      <c r="G191" s="12">
        <f>IF(E191&gt;Tableau4[DJS],'4'!E191-Tableau4[DJS],0)</f>
        <v>0</v>
      </c>
      <c r="H191" s="8">
        <f t="shared" si="6"/>
        <v>7</v>
      </c>
    </row>
    <row r="192" spans="1:8" s="8" customFormat="1" outlineLevel="2" x14ac:dyDescent="0.25">
      <c r="A192" s="14">
        <v>42188</v>
      </c>
      <c r="B192" s="7">
        <v>0</v>
      </c>
      <c r="C192" s="7">
        <v>0</v>
      </c>
      <c r="D192" s="7">
        <f t="shared" si="5"/>
        <v>0</v>
      </c>
      <c r="E192" s="7">
        <f>D192-Tableau3[Minute]</f>
        <v>-2.7777777777777776E-2</v>
      </c>
      <c r="F192" s="12">
        <f>IF(AND(E192&lt;Tableau4[DJS],D192&gt;0),Tableau4[DJS]-E192,0)</f>
        <v>0</v>
      </c>
      <c r="G192" s="12">
        <f>IF(E192&gt;Tableau4[DJS],'4'!E192-Tableau4[DJS],0)</f>
        <v>0</v>
      </c>
      <c r="H192" s="8">
        <f t="shared" si="6"/>
        <v>7</v>
      </c>
    </row>
    <row r="193" spans="1:8" s="8" customFormat="1" outlineLevel="2" x14ac:dyDescent="0.25">
      <c r="A193" s="14">
        <v>42189</v>
      </c>
      <c r="B193" s="7">
        <v>0</v>
      </c>
      <c r="C193" s="7">
        <v>0</v>
      </c>
      <c r="D193" s="7">
        <f t="shared" si="5"/>
        <v>0</v>
      </c>
      <c r="E193" s="7">
        <f>D193-Tableau3[Minute]</f>
        <v>-2.7777777777777776E-2</v>
      </c>
      <c r="F193" s="12">
        <f>IF(AND(E193&lt;Tableau4[DJS],D193&gt;0),Tableau4[DJS]-E193,0)</f>
        <v>0</v>
      </c>
      <c r="G193" s="12">
        <f>IF(E193&gt;Tableau4[DJS],'4'!E193-Tableau4[DJS],0)</f>
        <v>0</v>
      </c>
      <c r="H193" s="8">
        <f t="shared" si="6"/>
        <v>7</v>
      </c>
    </row>
    <row r="194" spans="1:8" s="8" customFormat="1" outlineLevel="2" x14ac:dyDescent="0.25">
      <c r="A194" s="14">
        <v>42190</v>
      </c>
      <c r="B194" s="7">
        <v>0</v>
      </c>
      <c r="C194" s="7">
        <v>0</v>
      </c>
      <c r="D194" s="7">
        <f t="shared" si="5"/>
        <v>0</v>
      </c>
      <c r="E194" s="7">
        <f>D194-Tableau3[Minute]</f>
        <v>-2.7777777777777776E-2</v>
      </c>
      <c r="F194" s="12">
        <f>IF(AND(E194&lt;Tableau4[DJS],D194&gt;0),Tableau4[DJS]-E194,0)</f>
        <v>0</v>
      </c>
      <c r="G194" s="12">
        <f>IF(E194&gt;Tableau4[DJS],'4'!E194-Tableau4[DJS],0)</f>
        <v>0</v>
      </c>
      <c r="H194" s="8">
        <f t="shared" si="6"/>
        <v>7</v>
      </c>
    </row>
    <row r="195" spans="1:8" s="8" customFormat="1" outlineLevel="2" x14ac:dyDescent="0.25">
      <c r="A195" s="14">
        <v>42191</v>
      </c>
      <c r="B195" s="7">
        <v>0</v>
      </c>
      <c r="C195" s="7">
        <v>0</v>
      </c>
      <c r="D195" s="7">
        <f t="shared" ref="D195:D258" si="7">C195-B195</f>
        <v>0</v>
      </c>
      <c r="E195" s="7">
        <f>D195-Tableau3[Minute]</f>
        <v>-2.7777777777777776E-2</v>
      </c>
      <c r="F195" s="12">
        <f>IF(AND(E195&lt;Tableau4[DJS],D195&gt;0),Tableau4[DJS]-E195,0)</f>
        <v>0</v>
      </c>
      <c r="G195" s="12">
        <f>IF(E195&gt;Tableau4[DJS],'4'!E195-Tableau4[DJS],0)</f>
        <v>0</v>
      </c>
      <c r="H195" s="8">
        <f t="shared" si="6"/>
        <v>7</v>
      </c>
    </row>
    <row r="196" spans="1:8" s="8" customFormat="1" outlineLevel="2" x14ac:dyDescent="0.25">
      <c r="A196" s="14">
        <v>42192</v>
      </c>
      <c r="B196" s="7">
        <v>0</v>
      </c>
      <c r="C196" s="7">
        <v>0</v>
      </c>
      <c r="D196" s="7">
        <f t="shared" si="7"/>
        <v>0</v>
      </c>
      <c r="E196" s="7">
        <f>D196-Tableau3[Minute]</f>
        <v>-2.7777777777777776E-2</v>
      </c>
      <c r="F196" s="12">
        <f>IF(AND(E196&lt;Tableau4[DJS],D196&gt;0),Tableau4[DJS]-E196,0)</f>
        <v>0</v>
      </c>
      <c r="G196" s="12">
        <f>IF(E196&gt;Tableau4[DJS],'4'!E196-Tableau4[DJS],0)</f>
        <v>0</v>
      </c>
      <c r="H196" s="8">
        <f t="shared" si="6"/>
        <v>7</v>
      </c>
    </row>
    <row r="197" spans="1:8" s="8" customFormat="1" outlineLevel="2" x14ac:dyDescent="0.25">
      <c r="A197" s="14">
        <v>42193</v>
      </c>
      <c r="B197" s="7">
        <v>0</v>
      </c>
      <c r="C197" s="7">
        <v>0</v>
      </c>
      <c r="D197" s="7">
        <f t="shared" si="7"/>
        <v>0</v>
      </c>
      <c r="E197" s="7">
        <f>D197-Tableau3[Minute]</f>
        <v>-2.7777777777777776E-2</v>
      </c>
      <c r="F197" s="12">
        <f>IF(AND(E197&lt;Tableau4[DJS],D197&gt;0),Tableau4[DJS]-E197,0)</f>
        <v>0</v>
      </c>
      <c r="G197" s="12">
        <f>IF(E197&gt;Tableau4[DJS],'4'!E197-Tableau4[DJS],0)</f>
        <v>0</v>
      </c>
      <c r="H197" s="8">
        <f t="shared" si="6"/>
        <v>7</v>
      </c>
    </row>
    <row r="198" spans="1:8" s="8" customFormat="1" outlineLevel="2" x14ac:dyDescent="0.25">
      <c r="A198" s="14">
        <v>42194</v>
      </c>
      <c r="B198" s="7">
        <v>0</v>
      </c>
      <c r="C198" s="7">
        <v>0</v>
      </c>
      <c r="D198" s="7">
        <f t="shared" si="7"/>
        <v>0</v>
      </c>
      <c r="E198" s="7">
        <f>D198-Tableau3[Minute]</f>
        <v>-2.7777777777777776E-2</v>
      </c>
      <c r="F198" s="12">
        <f>IF(AND(E198&lt;Tableau4[DJS],D198&gt;0),Tableau4[DJS]-E198,0)</f>
        <v>0</v>
      </c>
      <c r="G198" s="12">
        <f>IF(E198&gt;Tableau4[DJS],'4'!E198-Tableau4[DJS],0)</f>
        <v>0</v>
      </c>
      <c r="H198" s="8">
        <f t="shared" si="6"/>
        <v>7</v>
      </c>
    </row>
    <row r="199" spans="1:8" s="8" customFormat="1" outlineLevel="2" x14ac:dyDescent="0.25">
      <c r="A199" s="14">
        <v>42195</v>
      </c>
      <c r="B199" s="7">
        <v>0</v>
      </c>
      <c r="C199" s="7">
        <v>0</v>
      </c>
      <c r="D199" s="7">
        <f t="shared" si="7"/>
        <v>0</v>
      </c>
      <c r="E199" s="7">
        <f>D199-Tableau3[Minute]</f>
        <v>-2.7777777777777776E-2</v>
      </c>
      <c r="F199" s="12">
        <f>IF(AND(E199&lt;Tableau4[DJS],D199&gt;0),Tableau4[DJS]-E199,0)</f>
        <v>0</v>
      </c>
      <c r="G199" s="12">
        <f>IF(E199&gt;Tableau4[DJS],'4'!E199-Tableau4[DJS],0)</f>
        <v>0</v>
      </c>
      <c r="H199" s="8">
        <f t="shared" si="6"/>
        <v>7</v>
      </c>
    </row>
    <row r="200" spans="1:8" s="8" customFormat="1" outlineLevel="2" x14ac:dyDescent="0.25">
      <c r="A200" s="14">
        <v>42196</v>
      </c>
      <c r="B200" s="7">
        <v>0</v>
      </c>
      <c r="C200" s="7">
        <v>0</v>
      </c>
      <c r="D200" s="7">
        <f t="shared" si="7"/>
        <v>0</v>
      </c>
      <c r="E200" s="7">
        <f>D200-Tableau3[Minute]</f>
        <v>-2.7777777777777776E-2</v>
      </c>
      <c r="F200" s="12">
        <f>IF(AND(E200&lt;Tableau4[DJS],D200&gt;0),Tableau4[DJS]-E200,0)</f>
        <v>0</v>
      </c>
      <c r="G200" s="12">
        <f>IF(E200&gt;Tableau4[DJS],'4'!E200-Tableau4[DJS],0)</f>
        <v>0</v>
      </c>
      <c r="H200" s="8">
        <f t="shared" si="6"/>
        <v>7</v>
      </c>
    </row>
    <row r="201" spans="1:8" s="8" customFormat="1" outlineLevel="2" x14ac:dyDescent="0.25">
      <c r="A201" s="14">
        <v>42197</v>
      </c>
      <c r="B201" s="7">
        <v>0</v>
      </c>
      <c r="C201" s="7">
        <v>0</v>
      </c>
      <c r="D201" s="7">
        <f t="shared" si="7"/>
        <v>0</v>
      </c>
      <c r="E201" s="7">
        <f>D201-Tableau3[Minute]</f>
        <v>-2.7777777777777776E-2</v>
      </c>
      <c r="F201" s="12">
        <f>IF(AND(E201&lt;Tableau4[DJS],D201&gt;0),Tableau4[DJS]-E201,0)</f>
        <v>0</v>
      </c>
      <c r="G201" s="12">
        <f>IF(E201&gt;Tableau4[DJS],'4'!E201-Tableau4[DJS],0)</f>
        <v>0</v>
      </c>
      <c r="H201" s="8">
        <f t="shared" ref="H201:H266" si="8">MONTH(A201)</f>
        <v>7</v>
      </c>
    </row>
    <row r="202" spans="1:8" s="8" customFormat="1" outlineLevel="2" x14ac:dyDescent="0.25">
      <c r="A202" s="14">
        <v>42198</v>
      </c>
      <c r="B202" s="7">
        <v>0</v>
      </c>
      <c r="C202" s="7">
        <v>0</v>
      </c>
      <c r="D202" s="7">
        <f t="shared" si="7"/>
        <v>0</v>
      </c>
      <c r="E202" s="7">
        <f>D202-Tableau3[Minute]</f>
        <v>-2.7777777777777776E-2</v>
      </c>
      <c r="F202" s="12">
        <f>IF(AND(E202&lt;Tableau4[DJS],D202&gt;0),Tableau4[DJS]-E202,0)</f>
        <v>0</v>
      </c>
      <c r="G202" s="12">
        <f>IF(E202&gt;Tableau4[DJS],'4'!E202-Tableau4[DJS],0)</f>
        <v>0</v>
      </c>
      <c r="H202" s="8">
        <f t="shared" si="8"/>
        <v>7</v>
      </c>
    </row>
    <row r="203" spans="1:8" s="8" customFormat="1" outlineLevel="2" x14ac:dyDescent="0.25">
      <c r="A203" s="14">
        <v>42199</v>
      </c>
      <c r="B203" s="7">
        <v>0</v>
      </c>
      <c r="C203" s="7">
        <v>0</v>
      </c>
      <c r="D203" s="7">
        <f t="shared" si="7"/>
        <v>0</v>
      </c>
      <c r="E203" s="7">
        <f>D203-Tableau3[Minute]</f>
        <v>-2.7777777777777776E-2</v>
      </c>
      <c r="F203" s="12">
        <f>IF(AND(E203&lt;Tableau4[DJS],D203&gt;0),Tableau4[DJS]-E203,0)</f>
        <v>0</v>
      </c>
      <c r="G203" s="12">
        <f>IF(E203&gt;Tableau4[DJS],'4'!E203-Tableau4[DJS],0)</f>
        <v>0</v>
      </c>
      <c r="H203" s="8">
        <f t="shared" si="8"/>
        <v>7</v>
      </c>
    </row>
    <row r="204" spans="1:8" s="8" customFormat="1" outlineLevel="2" x14ac:dyDescent="0.25">
      <c r="A204" s="14">
        <v>42200</v>
      </c>
      <c r="B204" s="7">
        <v>0</v>
      </c>
      <c r="C204" s="7">
        <v>0</v>
      </c>
      <c r="D204" s="7">
        <f t="shared" si="7"/>
        <v>0</v>
      </c>
      <c r="E204" s="7">
        <f>D204-Tableau3[Minute]</f>
        <v>-2.7777777777777776E-2</v>
      </c>
      <c r="F204" s="12">
        <f>IF(AND(E204&lt;Tableau4[DJS],D204&gt;0),Tableau4[DJS]-E204,0)</f>
        <v>0</v>
      </c>
      <c r="G204" s="12">
        <f>IF(E204&gt;Tableau4[DJS],'4'!E204-Tableau4[DJS],0)</f>
        <v>0</v>
      </c>
      <c r="H204" s="8">
        <f t="shared" si="8"/>
        <v>7</v>
      </c>
    </row>
    <row r="205" spans="1:8" s="8" customFormat="1" outlineLevel="2" x14ac:dyDescent="0.25">
      <c r="A205" s="14">
        <v>42201</v>
      </c>
      <c r="B205" s="7">
        <v>0</v>
      </c>
      <c r="C205" s="7">
        <v>0</v>
      </c>
      <c r="D205" s="7">
        <f t="shared" si="7"/>
        <v>0</v>
      </c>
      <c r="E205" s="7">
        <f>D205-Tableau3[Minute]</f>
        <v>-2.7777777777777776E-2</v>
      </c>
      <c r="F205" s="12">
        <f>IF(AND(E205&lt;Tableau4[DJS],D205&gt;0),Tableau4[DJS]-E205,0)</f>
        <v>0</v>
      </c>
      <c r="G205" s="12">
        <f>IF(E205&gt;Tableau4[DJS],'4'!E205-Tableau4[DJS],0)</f>
        <v>0</v>
      </c>
      <c r="H205" s="8">
        <f t="shared" si="8"/>
        <v>7</v>
      </c>
    </row>
    <row r="206" spans="1:8" s="8" customFormat="1" outlineLevel="2" x14ac:dyDescent="0.25">
      <c r="A206" s="14">
        <v>42202</v>
      </c>
      <c r="B206" s="7">
        <v>0</v>
      </c>
      <c r="C206" s="7">
        <v>0</v>
      </c>
      <c r="D206" s="7">
        <f t="shared" si="7"/>
        <v>0</v>
      </c>
      <c r="E206" s="7">
        <f>D206-Tableau3[Minute]</f>
        <v>-2.7777777777777776E-2</v>
      </c>
      <c r="F206" s="12">
        <f>IF(AND(E206&lt;Tableau4[DJS],D206&gt;0),Tableau4[DJS]-E206,0)</f>
        <v>0</v>
      </c>
      <c r="G206" s="12">
        <f>IF(E206&gt;Tableau4[DJS],'4'!E206-Tableau4[DJS],0)</f>
        <v>0</v>
      </c>
      <c r="H206" s="8">
        <f t="shared" si="8"/>
        <v>7</v>
      </c>
    </row>
    <row r="207" spans="1:8" s="8" customFormat="1" outlineLevel="2" x14ac:dyDescent="0.25">
      <c r="A207" s="14">
        <v>42203</v>
      </c>
      <c r="B207" s="7">
        <v>0</v>
      </c>
      <c r="C207" s="7">
        <v>0</v>
      </c>
      <c r="D207" s="7">
        <f t="shared" si="7"/>
        <v>0</v>
      </c>
      <c r="E207" s="7">
        <f>D207-Tableau3[Minute]</f>
        <v>-2.7777777777777776E-2</v>
      </c>
      <c r="F207" s="12">
        <f>IF(AND(E207&lt;Tableau4[DJS],D207&gt;0),Tableau4[DJS]-E207,0)</f>
        <v>0</v>
      </c>
      <c r="G207" s="12">
        <f>IF(E207&gt;Tableau4[DJS],'4'!E207-Tableau4[DJS],0)</f>
        <v>0</v>
      </c>
      <c r="H207" s="8">
        <f t="shared" si="8"/>
        <v>7</v>
      </c>
    </row>
    <row r="208" spans="1:8" s="8" customFormat="1" outlineLevel="2" x14ac:dyDescent="0.25">
      <c r="A208" s="14">
        <v>42204</v>
      </c>
      <c r="B208" s="7">
        <v>0</v>
      </c>
      <c r="C208" s="7">
        <v>0</v>
      </c>
      <c r="D208" s="7">
        <f t="shared" si="7"/>
        <v>0</v>
      </c>
      <c r="E208" s="7">
        <f>D208-Tableau3[Minute]</f>
        <v>-2.7777777777777776E-2</v>
      </c>
      <c r="F208" s="12">
        <f>IF(AND(E208&lt;Tableau4[DJS],D208&gt;0),Tableau4[DJS]-E208,0)</f>
        <v>0</v>
      </c>
      <c r="G208" s="12">
        <f>IF(E208&gt;Tableau4[DJS],'4'!E208-Tableau4[DJS],0)</f>
        <v>0</v>
      </c>
      <c r="H208" s="8">
        <f t="shared" si="8"/>
        <v>7</v>
      </c>
    </row>
    <row r="209" spans="1:8" s="8" customFormat="1" outlineLevel="2" x14ac:dyDescent="0.25">
      <c r="A209" s="14">
        <v>42205</v>
      </c>
      <c r="B209" s="7">
        <v>0</v>
      </c>
      <c r="C209" s="7">
        <v>0</v>
      </c>
      <c r="D209" s="7">
        <f t="shared" si="7"/>
        <v>0</v>
      </c>
      <c r="E209" s="7">
        <f>D209-Tableau3[Minute]</f>
        <v>-2.7777777777777776E-2</v>
      </c>
      <c r="F209" s="12">
        <f>IF(AND(E209&lt;Tableau4[DJS],D209&gt;0),Tableau4[DJS]-E209,0)</f>
        <v>0</v>
      </c>
      <c r="G209" s="12">
        <f>IF(E209&gt;Tableau4[DJS],'4'!E209-Tableau4[DJS],0)</f>
        <v>0</v>
      </c>
      <c r="H209" s="8">
        <f t="shared" si="8"/>
        <v>7</v>
      </c>
    </row>
    <row r="210" spans="1:8" s="8" customFormat="1" outlineLevel="2" x14ac:dyDescent="0.25">
      <c r="A210" s="14">
        <v>42206</v>
      </c>
      <c r="B210" s="7">
        <v>0</v>
      </c>
      <c r="C210" s="7">
        <v>0</v>
      </c>
      <c r="D210" s="7">
        <f t="shared" si="7"/>
        <v>0</v>
      </c>
      <c r="E210" s="7">
        <f>D210-Tableau3[Minute]</f>
        <v>-2.7777777777777776E-2</v>
      </c>
      <c r="F210" s="12">
        <f>IF(AND(E210&lt;Tableau4[DJS],D210&gt;0),Tableau4[DJS]-E210,0)</f>
        <v>0</v>
      </c>
      <c r="G210" s="12">
        <f>IF(E210&gt;Tableau4[DJS],'4'!E210-Tableau4[DJS],0)</f>
        <v>0</v>
      </c>
      <c r="H210" s="8">
        <f t="shared" si="8"/>
        <v>7</v>
      </c>
    </row>
    <row r="211" spans="1:8" s="8" customFormat="1" outlineLevel="2" x14ac:dyDescent="0.25">
      <c r="A211" s="14">
        <v>42207</v>
      </c>
      <c r="B211" s="7">
        <v>0</v>
      </c>
      <c r="C211" s="7">
        <v>0</v>
      </c>
      <c r="D211" s="7">
        <f t="shared" si="7"/>
        <v>0</v>
      </c>
      <c r="E211" s="7">
        <f>D211-Tableau3[Minute]</f>
        <v>-2.7777777777777776E-2</v>
      </c>
      <c r="F211" s="12">
        <f>IF(AND(E211&lt;Tableau4[DJS],D211&gt;0),Tableau4[DJS]-E211,0)</f>
        <v>0</v>
      </c>
      <c r="G211" s="12">
        <f>IF(E211&gt;Tableau4[DJS],'4'!E211-Tableau4[DJS],0)</f>
        <v>0</v>
      </c>
      <c r="H211" s="8">
        <f t="shared" si="8"/>
        <v>7</v>
      </c>
    </row>
    <row r="212" spans="1:8" s="8" customFormat="1" outlineLevel="2" x14ac:dyDescent="0.25">
      <c r="A212" s="14">
        <v>42208</v>
      </c>
      <c r="B212" s="7">
        <v>0</v>
      </c>
      <c r="C212" s="7">
        <v>0</v>
      </c>
      <c r="D212" s="7">
        <f t="shared" si="7"/>
        <v>0</v>
      </c>
      <c r="E212" s="7">
        <f>D212-Tableau3[Minute]</f>
        <v>-2.7777777777777776E-2</v>
      </c>
      <c r="F212" s="12">
        <f>IF(AND(E212&lt;Tableau4[DJS],D212&gt;0),Tableau4[DJS]-E212,0)</f>
        <v>0</v>
      </c>
      <c r="G212" s="12">
        <f>IF(E212&gt;Tableau4[DJS],'4'!E212-Tableau4[DJS],0)</f>
        <v>0</v>
      </c>
      <c r="H212" s="8">
        <f t="shared" si="8"/>
        <v>7</v>
      </c>
    </row>
    <row r="213" spans="1:8" s="8" customFormat="1" outlineLevel="2" x14ac:dyDescent="0.25">
      <c r="A213" s="14">
        <v>42209</v>
      </c>
      <c r="B213" s="7">
        <v>0</v>
      </c>
      <c r="C213" s="7">
        <v>0</v>
      </c>
      <c r="D213" s="7">
        <f t="shared" si="7"/>
        <v>0</v>
      </c>
      <c r="E213" s="7">
        <f>D213-Tableau3[Minute]</f>
        <v>-2.7777777777777776E-2</v>
      </c>
      <c r="F213" s="12">
        <f>IF(AND(E213&lt;Tableau4[DJS],D213&gt;0),Tableau4[DJS]-E213,0)</f>
        <v>0</v>
      </c>
      <c r="G213" s="12">
        <f>IF(E213&gt;Tableau4[DJS],'4'!E213-Tableau4[DJS],0)</f>
        <v>0</v>
      </c>
      <c r="H213" s="8">
        <f t="shared" si="8"/>
        <v>7</v>
      </c>
    </row>
    <row r="214" spans="1:8" s="8" customFormat="1" outlineLevel="2" x14ac:dyDescent="0.25">
      <c r="A214" s="14">
        <v>42210</v>
      </c>
      <c r="B214" s="7">
        <v>0</v>
      </c>
      <c r="C214" s="7">
        <v>0</v>
      </c>
      <c r="D214" s="7">
        <f t="shared" si="7"/>
        <v>0</v>
      </c>
      <c r="E214" s="7">
        <f>D214-Tableau3[Minute]</f>
        <v>-2.7777777777777776E-2</v>
      </c>
      <c r="F214" s="12">
        <f>IF(AND(E214&lt;Tableau4[DJS],D214&gt;0),Tableau4[DJS]-E214,0)</f>
        <v>0</v>
      </c>
      <c r="G214" s="12">
        <f>IF(E214&gt;Tableau4[DJS],'4'!E214-Tableau4[DJS],0)</f>
        <v>0</v>
      </c>
      <c r="H214" s="8">
        <f t="shared" si="8"/>
        <v>7</v>
      </c>
    </row>
    <row r="215" spans="1:8" s="8" customFormat="1" outlineLevel="2" x14ac:dyDescent="0.25">
      <c r="A215" s="14">
        <v>42211</v>
      </c>
      <c r="B215" s="7">
        <v>0</v>
      </c>
      <c r="C215" s="7">
        <v>0</v>
      </c>
      <c r="D215" s="7">
        <f t="shared" si="7"/>
        <v>0</v>
      </c>
      <c r="E215" s="7">
        <f>D215-Tableau3[Minute]</f>
        <v>-2.7777777777777776E-2</v>
      </c>
      <c r="F215" s="12">
        <f>IF(AND(E215&lt;Tableau4[DJS],D215&gt;0),Tableau4[DJS]-E215,0)</f>
        <v>0</v>
      </c>
      <c r="G215" s="12">
        <f>IF(E215&gt;Tableau4[DJS],'4'!E215-Tableau4[DJS],0)</f>
        <v>0</v>
      </c>
      <c r="H215" s="8">
        <f t="shared" si="8"/>
        <v>7</v>
      </c>
    </row>
    <row r="216" spans="1:8" s="8" customFormat="1" outlineLevel="2" x14ac:dyDescent="0.25">
      <c r="A216" s="14">
        <v>42212</v>
      </c>
      <c r="B216" s="7">
        <v>0</v>
      </c>
      <c r="C216" s="7">
        <v>0</v>
      </c>
      <c r="D216" s="7">
        <f t="shared" si="7"/>
        <v>0</v>
      </c>
      <c r="E216" s="7">
        <f>D216-Tableau3[Minute]</f>
        <v>-2.7777777777777776E-2</v>
      </c>
      <c r="F216" s="12">
        <f>IF(AND(E216&lt;Tableau4[DJS],D216&gt;0),Tableau4[DJS]-E216,0)</f>
        <v>0</v>
      </c>
      <c r="G216" s="12">
        <f>IF(E216&gt;Tableau4[DJS],'4'!E216-Tableau4[DJS],0)</f>
        <v>0</v>
      </c>
      <c r="H216" s="8">
        <f t="shared" si="8"/>
        <v>7</v>
      </c>
    </row>
    <row r="217" spans="1:8" s="8" customFormat="1" outlineLevel="2" x14ac:dyDescent="0.25">
      <c r="A217" s="14">
        <v>42213</v>
      </c>
      <c r="B217" s="7">
        <v>0</v>
      </c>
      <c r="C217" s="7">
        <v>0</v>
      </c>
      <c r="D217" s="7">
        <f t="shared" si="7"/>
        <v>0</v>
      </c>
      <c r="E217" s="7">
        <f>D217-Tableau3[Minute]</f>
        <v>-2.7777777777777776E-2</v>
      </c>
      <c r="F217" s="12">
        <f>IF(AND(E217&lt;Tableau4[DJS],D217&gt;0),Tableau4[DJS]-E217,0)</f>
        <v>0</v>
      </c>
      <c r="G217" s="12">
        <f>IF(E217&gt;Tableau4[DJS],'4'!E217-Tableau4[DJS],0)</f>
        <v>0</v>
      </c>
      <c r="H217" s="8">
        <f t="shared" si="8"/>
        <v>7</v>
      </c>
    </row>
    <row r="218" spans="1:8" s="8" customFormat="1" outlineLevel="2" x14ac:dyDescent="0.25">
      <c r="A218" s="14">
        <v>42214</v>
      </c>
      <c r="B218" s="7">
        <v>0</v>
      </c>
      <c r="C218" s="7">
        <v>0</v>
      </c>
      <c r="D218" s="7">
        <f t="shared" si="7"/>
        <v>0</v>
      </c>
      <c r="E218" s="7">
        <f>D218-Tableau3[Minute]</f>
        <v>-2.7777777777777776E-2</v>
      </c>
      <c r="F218" s="12">
        <f>IF(AND(E218&lt;Tableau4[DJS],D218&gt;0),Tableau4[DJS]-E218,0)</f>
        <v>0</v>
      </c>
      <c r="G218" s="12">
        <f>IF(E218&gt;Tableau4[DJS],'4'!E218-Tableau4[DJS],0)</f>
        <v>0</v>
      </c>
      <c r="H218" s="8">
        <f t="shared" si="8"/>
        <v>7</v>
      </c>
    </row>
    <row r="219" spans="1:8" s="8" customFormat="1" outlineLevel="2" x14ac:dyDescent="0.25">
      <c r="A219" s="14">
        <v>42215</v>
      </c>
      <c r="B219" s="7">
        <v>0</v>
      </c>
      <c r="C219" s="7">
        <v>0</v>
      </c>
      <c r="D219" s="7">
        <f t="shared" si="7"/>
        <v>0</v>
      </c>
      <c r="E219" s="7">
        <f>D219-Tableau3[Minute]</f>
        <v>-2.7777777777777776E-2</v>
      </c>
      <c r="F219" s="12">
        <f>IF(AND(E219&lt;Tableau4[DJS],D219&gt;0),Tableau4[DJS]-E219,0)</f>
        <v>0</v>
      </c>
      <c r="G219" s="12">
        <f>IF(E219&gt;Tableau4[DJS],'4'!E219-Tableau4[DJS],0)</f>
        <v>0</v>
      </c>
      <c r="H219" s="8">
        <f t="shared" si="8"/>
        <v>7</v>
      </c>
    </row>
    <row r="220" spans="1:8" s="8" customFormat="1" outlineLevel="1" x14ac:dyDescent="0.25">
      <c r="A220" s="14"/>
      <c r="B220" s="7"/>
      <c r="C220" s="7"/>
      <c r="D220" s="11"/>
      <c r="E220" s="7"/>
      <c r="F220" s="12">
        <f>SUBTOTAL(9,F189:F219)</f>
        <v>0</v>
      </c>
      <c r="G220" s="12">
        <f>SUBTOTAL(9,G189:G219)</f>
        <v>0</v>
      </c>
      <c r="H220" s="10" t="s">
        <v>45</v>
      </c>
    </row>
    <row r="221" spans="1:8" s="8" customFormat="1" outlineLevel="2" x14ac:dyDescent="0.25">
      <c r="A221" s="14">
        <v>42216</v>
      </c>
      <c r="B221" s="7">
        <v>0</v>
      </c>
      <c r="C221" s="7">
        <v>0</v>
      </c>
      <c r="D221" s="7">
        <f t="shared" si="7"/>
        <v>0</v>
      </c>
      <c r="E221" s="7">
        <f>D221-Tableau3[Minute]</f>
        <v>-2.7777777777777776E-2</v>
      </c>
      <c r="F221" s="12">
        <f>IF(AND(E221&lt;Tableau4[DJS],D221&gt;0),Tableau4[DJS]-E221,0)</f>
        <v>0</v>
      </c>
      <c r="G221" s="12">
        <f>IF(E221&gt;Tableau4[DJS],'4'!E221-Tableau4[DJS],0)</f>
        <v>0</v>
      </c>
      <c r="H221" s="8">
        <f t="shared" si="8"/>
        <v>8</v>
      </c>
    </row>
    <row r="222" spans="1:8" s="8" customFormat="1" outlineLevel="2" x14ac:dyDescent="0.25">
      <c r="A222" s="14">
        <v>42217</v>
      </c>
      <c r="B222" s="7">
        <v>0</v>
      </c>
      <c r="C222" s="7">
        <v>0</v>
      </c>
      <c r="D222" s="7">
        <f t="shared" si="7"/>
        <v>0</v>
      </c>
      <c r="E222" s="7">
        <f>D222-Tableau3[Minute]</f>
        <v>-2.7777777777777776E-2</v>
      </c>
      <c r="F222" s="12">
        <f>IF(AND(E222&lt;Tableau4[DJS],D222&gt;0),Tableau4[DJS]-E222,0)</f>
        <v>0</v>
      </c>
      <c r="G222" s="12">
        <f>IF(E222&gt;Tableau4[DJS],'4'!E222-Tableau4[DJS],0)</f>
        <v>0</v>
      </c>
      <c r="H222" s="8">
        <f t="shared" si="8"/>
        <v>8</v>
      </c>
    </row>
    <row r="223" spans="1:8" s="8" customFormat="1" outlineLevel="2" x14ac:dyDescent="0.25">
      <c r="A223" s="14">
        <v>42218</v>
      </c>
      <c r="B223" s="7">
        <v>0</v>
      </c>
      <c r="C223" s="7">
        <v>0</v>
      </c>
      <c r="D223" s="7">
        <f t="shared" si="7"/>
        <v>0</v>
      </c>
      <c r="E223" s="7">
        <f>D223-Tableau3[Minute]</f>
        <v>-2.7777777777777776E-2</v>
      </c>
      <c r="F223" s="12">
        <f>IF(AND(E223&lt;Tableau4[DJS],D223&gt;0),Tableau4[DJS]-E223,0)</f>
        <v>0</v>
      </c>
      <c r="G223" s="12">
        <f>IF(E223&gt;Tableau4[DJS],'4'!E223-Tableau4[DJS],0)</f>
        <v>0</v>
      </c>
      <c r="H223" s="8">
        <f t="shared" si="8"/>
        <v>8</v>
      </c>
    </row>
    <row r="224" spans="1:8" s="8" customFormat="1" outlineLevel="2" x14ac:dyDescent="0.25">
      <c r="A224" s="14">
        <v>42219</v>
      </c>
      <c r="B224" s="7">
        <v>0</v>
      </c>
      <c r="C224" s="7">
        <v>0</v>
      </c>
      <c r="D224" s="7">
        <f t="shared" si="7"/>
        <v>0</v>
      </c>
      <c r="E224" s="7">
        <f>D224-Tableau3[Minute]</f>
        <v>-2.7777777777777776E-2</v>
      </c>
      <c r="F224" s="12">
        <f>IF(AND(E224&lt;Tableau4[DJS],D224&gt;0),Tableau4[DJS]-E224,0)</f>
        <v>0</v>
      </c>
      <c r="G224" s="12">
        <f>IF(E224&gt;Tableau4[DJS],'4'!E224-Tableau4[DJS],0)</f>
        <v>0</v>
      </c>
      <c r="H224" s="8">
        <f t="shared" si="8"/>
        <v>8</v>
      </c>
    </row>
    <row r="225" spans="1:8" s="8" customFormat="1" outlineLevel="2" x14ac:dyDescent="0.25">
      <c r="A225" s="14">
        <v>42220</v>
      </c>
      <c r="B225" s="7">
        <v>0</v>
      </c>
      <c r="C225" s="7">
        <v>0</v>
      </c>
      <c r="D225" s="7">
        <f t="shared" si="7"/>
        <v>0</v>
      </c>
      <c r="E225" s="7">
        <f>D225-Tableau3[Minute]</f>
        <v>-2.7777777777777776E-2</v>
      </c>
      <c r="F225" s="12">
        <f>IF(AND(E225&lt;Tableau4[DJS],D225&gt;0),Tableau4[DJS]-E225,0)</f>
        <v>0</v>
      </c>
      <c r="G225" s="12">
        <f>IF(E225&gt;Tableau4[DJS],'4'!E225-Tableau4[DJS],0)</f>
        <v>0</v>
      </c>
      <c r="H225" s="8">
        <f t="shared" si="8"/>
        <v>8</v>
      </c>
    </row>
    <row r="226" spans="1:8" s="8" customFormat="1" outlineLevel="2" x14ac:dyDescent="0.25">
      <c r="A226" s="14">
        <v>42221</v>
      </c>
      <c r="B226" s="7">
        <v>0</v>
      </c>
      <c r="C226" s="7">
        <v>0</v>
      </c>
      <c r="D226" s="7">
        <f t="shared" si="7"/>
        <v>0</v>
      </c>
      <c r="E226" s="7">
        <f>D226-Tableau3[Minute]</f>
        <v>-2.7777777777777776E-2</v>
      </c>
      <c r="F226" s="12">
        <f>IF(AND(E226&lt;Tableau4[DJS],D226&gt;0),Tableau4[DJS]-E226,0)</f>
        <v>0</v>
      </c>
      <c r="G226" s="12">
        <f>IF(E226&gt;Tableau4[DJS],'4'!E226-Tableau4[DJS],0)</f>
        <v>0</v>
      </c>
      <c r="H226" s="8">
        <f t="shared" si="8"/>
        <v>8</v>
      </c>
    </row>
    <row r="227" spans="1:8" s="8" customFormat="1" outlineLevel="2" x14ac:dyDescent="0.25">
      <c r="A227" s="14">
        <v>42222</v>
      </c>
      <c r="B227" s="7">
        <v>0</v>
      </c>
      <c r="C227" s="7">
        <v>0</v>
      </c>
      <c r="D227" s="7">
        <f t="shared" si="7"/>
        <v>0</v>
      </c>
      <c r="E227" s="7">
        <f>D227-Tableau3[Minute]</f>
        <v>-2.7777777777777776E-2</v>
      </c>
      <c r="F227" s="12">
        <f>IF(AND(E227&lt;Tableau4[DJS],D227&gt;0),Tableau4[DJS]-E227,0)</f>
        <v>0</v>
      </c>
      <c r="G227" s="12">
        <f>IF(E227&gt;Tableau4[DJS],'4'!E227-Tableau4[DJS],0)</f>
        <v>0</v>
      </c>
      <c r="H227" s="8">
        <f t="shared" si="8"/>
        <v>8</v>
      </c>
    </row>
    <row r="228" spans="1:8" s="8" customFormat="1" outlineLevel="2" x14ac:dyDescent="0.25">
      <c r="A228" s="14">
        <v>42223</v>
      </c>
      <c r="B228" s="7">
        <v>0</v>
      </c>
      <c r="C228" s="7">
        <v>0</v>
      </c>
      <c r="D228" s="7">
        <f t="shared" si="7"/>
        <v>0</v>
      </c>
      <c r="E228" s="7">
        <f>D228-Tableau3[Minute]</f>
        <v>-2.7777777777777776E-2</v>
      </c>
      <c r="F228" s="12">
        <f>IF(AND(E228&lt;Tableau4[DJS],D228&gt;0),Tableau4[DJS]-E228,0)</f>
        <v>0</v>
      </c>
      <c r="G228" s="12">
        <f>IF(E228&gt;Tableau4[DJS],'4'!E228-Tableau4[DJS],0)</f>
        <v>0</v>
      </c>
      <c r="H228" s="8">
        <f t="shared" si="8"/>
        <v>8</v>
      </c>
    </row>
    <row r="229" spans="1:8" s="8" customFormat="1" outlineLevel="2" x14ac:dyDescent="0.25">
      <c r="A229" s="14">
        <v>42224</v>
      </c>
      <c r="B229" s="7">
        <v>0</v>
      </c>
      <c r="C229" s="7">
        <v>0</v>
      </c>
      <c r="D229" s="7">
        <f t="shared" si="7"/>
        <v>0</v>
      </c>
      <c r="E229" s="7">
        <f>D229-Tableau3[Minute]</f>
        <v>-2.7777777777777776E-2</v>
      </c>
      <c r="F229" s="12">
        <f>IF(AND(E229&lt;Tableau4[DJS],D229&gt;0),Tableau4[DJS]-E229,0)</f>
        <v>0</v>
      </c>
      <c r="G229" s="12">
        <f>IF(E229&gt;Tableau4[DJS],'4'!E229-Tableau4[DJS],0)</f>
        <v>0</v>
      </c>
      <c r="H229" s="8">
        <f t="shared" si="8"/>
        <v>8</v>
      </c>
    </row>
    <row r="230" spans="1:8" s="8" customFormat="1" outlineLevel="2" x14ac:dyDescent="0.25">
      <c r="A230" s="14">
        <v>42225</v>
      </c>
      <c r="B230" s="7">
        <v>0</v>
      </c>
      <c r="C230" s="7">
        <v>0</v>
      </c>
      <c r="D230" s="7">
        <f t="shared" si="7"/>
        <v>0</v>
      </c>
      <c r="E230" s="7">
        <f>D230-Tableau3[Minute]</f>
        <v>-2.7777777777777776E-2</v>
      </c>
      <c r="F230" s="12">
        <f>IF(AND(E230&lt;Tableau4[DJS],D230&gt;0),Tableau4[DJS]-E230,0)</f>
        <v>0</v>
      </c>
      <c r="G230" s="12">
        <f>IF(E230&gt;Tableau4[DJS],'4'!E230-Tableau4[DJS],0)</f>
        <v>0</v>
      </c>
      <c r="H230" s="8">
        <f t="shared" si="8"/>
        <v>8</v>
      </c>
    </row>
    <row r="231" spans="1:8" s="8" customFormat="1" outlineLevel="2" x14ac:dyDescent="0.25">
      <c r="A231" s="14">
        <v>42226</v>
      </c>
      <c r="B231" s="7">
        <v>0</v>
      </c>
      <c r="C231" s="7">
        <v>0</v>
      </c>
      <c r="D231" s="7">
        <f t="shared" si="7"/>
        <v>0</v>
      </c>
      <c r="E231" s="7">
        <f>D231-Tableau3[Minute]</f>
        <v>-2.7777777777777776E-2</v>
      </c>
      <c r="F231" s="12">
        <f>IF(AND(E231&lt;Tableau4[DJS],D231&gt;0),Tableau4[DJS]-E231,0)</f>
        <v>0</v>
      </c>
      <c r="G231" s="12">
        <f>IF(E231&gt;Tableau4[DJS],'4'!E231-Tableau4[DJS],0)</f>
        <v>0</v>
      </c>
      <c r="H231" s="8">
        <f t="shared" si="8"/>
        <v>8</v>
      </c>
    </row>
    <row r="232" spans="1:8" s="8" customFormat="1" outlineLevel="2" x14ac:dyDescent="0.25">
      <c r="A232" s="14">
        <v>42227</v>
      </c>
      <c r="B232" s="7">
        <v>0</v>
      </c>
      <c r="C232" s="7">
        <v>0</v>
      </c>
      <c r="D232" s="7">
        <f t="shared" si="7"/>
        <v>0</v>
      </c>
      <c r="E232" s="7">
        <f>D232-Tableau3[Minute]</f>
        <v>-2.7777777777777776E-2</v>
      </c>
      <c r="F232" s="12">
        <f>IF(AND(E232&lt;Tableau4[DJS],D232&gt;0),Tableau4[DJS]-E232,0)</f>
        <v>0</v>
      </c>
      <c r="G232" s="12">
        <f>IF(E232&gt;Tableau4[DJS],'4'!E232-Tableau4[DJS],0)</f>
        <v>0</v>
      </c>
      <c r="H232" s="8">
        <f t="shared" si="8"/>
        <v>8</v>
      </c>
    </row>
    <row r="233" spans="1:8" s="8" customFormat="1" outlineLevel="2" x14ac:dyDescent="0.25">
      <c r="A233" s="14">
        <v>42228</v>
      </c>
      <c r="B233" s="7">
        <v>0</v>
      </c>
      <c r="C233" s="7">
        <v>0</v>
      </c>
      <c r="D233" s="7">
        <f t="shared" si="7"/>
        <v>0</v>
      </c>
      <c r="E233" s="7">
        <f>D233-Tableau3[Minute]</f>
        <v>-2.7777777777777776E-2</v>
      </c>
      <c r="F233" s="12">
        <f>IF(AND(E233&lt;Tableau4[DJS],D233&gt;0),Tableau4[DJS]-E233,0)</f>
        <v>0</v>
      </c>
      <c r="G233" s="12">
        <f>IF(E233&gt;Tableau4[DJS],'4'!E233-Tableau4[DJS],0)</f>
        <v>0</v>
      </c>
      <c r="H233" s="8">
        <f t="shared" si="8"/>
        <v>8</v>
      </c>
    </row>
    <row r="234" spans="1:8" s="8" customFormat="1" outlineLevel="2" x14ac:dyDescent="0.25">
      <c r="A234" s="14">
        <v>42229</v>
      </c>
      <c r="B234" s="7">
        <v>0</v>
      </c>
      <c r="C234" s="7">
        <v>0</v>
      </c>
      <c r="D234" s="7">
        <f t="shared" si="7"/>
        <v>0</v>
      </c>
      <c r="E234" s="7">
        <f>D234-Tableau3[Minute]</f>
        <v>-2.7777777777777776E-2</v>
      </c>
      <c r="F234" s="12">
        <f>IF(AND(E234&lt;Tableau4[DJS],D234&gt;0),Tableau4[DJS]-E234,0)</f>
        <v>0</v>
      </c>
      <c r="G234" s="12">
        <f>IF(E234&gt;Tableau4[DJS],'4'!E234-Tableau4[DJS],0)</f>
        <v>0</v>
      </c>
      <c r="H234" s="8">
        <f t="shared" si="8"/>
        <v>8</v>
      </c>
    </row>
    <row r="235" spans="1:8" s="8" customFormat="1" outlineLevel="2" x14ac:dyDescent="0.25">
      <c r="A235" s="14">
        <v>42230</v>
      </c>
      <c r="B235" s="7">
        <v>0</v>
      </c>
      <c r="C235" s="7">
        <v>0</v>
      </c>
      <c r="D235" s="7">
        <f t="shared" si="7"/>
        <v>0</v>
      </c>
      <c r="E235" s="7">
        <f>D235-Tableau3[Minute]</f>
        <v>-2.7777777777777776E-2</v>
      </c>
      <c r="F235" s="12">
        <f>IF(AND(E235&lt;Tableau4[DJS],D235&gt;0),Tableau4[DJS]-E235,0)</f>
        <v>0</v>
      </c>
      <c r="G235" s="12">
        <f>IF(E235&gt;Tableau4[DJS],'4'!E235-Tableau4[DJS],0)</f>
        <v>0</v>
      </c>
      <c r="H235" s="8">
        <f t="shared" si="8"/>
        <v>8</v>
      </c>
    </row>
    <row r="236" spans="1:8" s="8" customFormat="1" outlineLevel="2" x14ac:dyDescent="0.25">
      <c r="A236" s="14">
        <v>42231</v>
      </c>
      <c r="B236" s="7">
        <v>0</v>
      </c>
      <c r="C236" s="7">
        <v>0</v>
      </c>
      <c r="D236" s="7">
        <f t="shared" si="7"/>
        <v>0</v>
      </c>
      <c r="E236" s="7">
        <f>D236-Tableau3[Minute]</f>
        <v>-2.7777777777777776E-2</v>
      </c>
      <c r="F236" s="12">
        <f>IF(AND(E236&lt;Tableau4[DJS],D236&gt;0),Tableau4[DJS]-E236,0)</f>
        <v>0</v>
      </c>
      <c r="G236" s="12">
        <f>IF(E236&gt;Tableau4[DJS],'4'!E236-Tableau4[DJS],0)</f>
        <v>0</v>
      </c>
      <c r="H236" s="8">
        <f t="shared" si="8"/>
        <v>8</v>
      </c>
    </row>
    <row r="237" spans="1:8" s="8" customFormat="1" outlineLevel="2" x14ac:dyDescent="0.25">
      <c r="A237" s="14">
        <v>42232</v>
      </c>
      <c r="B237" s="7">
        <v>0</v>
      </c>
      <c r="C237" s="7">
        <v>0</v>
      </c>
      <c r="D237" s="7">
        <f t="shared" si="7"/>
        <v>0</v>
      </c>
      <c r="E237" s="7">
        <f>D237-Tableau3[Minute]</f>
        <v>-2.7777777777777776E-2</v>
      </c>
      <c r="F237" s="12">
        <f>IF(AND(E237&lt;Tableau4[DJS],D237&gt;0),Tableau4[DJS]-E237,0)</f>
        <v>0</v>
      </c>
      <c r="G237" s="12">
        <f>IF(E237&gt;Tableau4[DJS],'4'!E237-Tableau4[DJS],0)</f>
        <v>0</v>
      </c>
      <c r="H237" s="8">
        <f t="shared" si="8"/>
        <v>8</v>
      </c>
    </row>
    <row r="238" spans="1:8" s="8" customFormat="1" outlineLevel="2" x14ac:dyDescent="0.25">
      <c r="A238" s="14">
        <v>42233</v>
      </c>
      <c r="B238" s="7">
        <v>0</v>
      </c>
      <c r="C238" s="7">
        <v>0</v>
      </c>
      <c r="D238" s="7">
        <f t="shared" si="7"/>
        <v>0</v>
      </c>
      <c r="E238" s="7">
        <f>D238-Tableau3[Minute]</f>
        <v>-2.7777777777777776E-2</v>
      </c>
      <c r="F238" s="12">
        <f>IF(AND(E238&lt;Tableau4[DJS],D238&gt;0),Tableau4[DJS]-E238,0)</f>
        <v>0</v>
      </c>
      <c r="G238" s="12">
        <f>IF(E238&gt;Tableau4[DJS],'4'!E238-Tableau4[DJS],0)</f>
        <v>0</v>
      </c>
      <c r="H238" s="8">
        <f t="shared" si="8"/>
        <v>8</v>
      </c>
    </row>
    <row r="239" spans="1:8" s="8" customFormat="1" outlineLevel="2" x14ac:dyDescent="0.25">
      <c r="A239" s="14">
        <v>42234</v>
      </c>
      <c r="B239" s="7">
        <v>0</v>
      </c>
      <c r="C239" s="7">
        <v>0</v>
      </c>
      <c r="D239" s="7">
        <f t="shared" si="7"/>
        <v>0</v>
      </c>
      <c r="E239" s="7">
        <f>D239-Tableau3[Minute]</f>
        <v>-2.7777777777777776E-2</v>
      </c>
      <c r="F239" s="12">
        <f>IF(AND(E239&lt;Tableau4[DJS],D239&gt;0),Tableau4[DJS]-E239,0)</f>
        <v>0</v>
      </c>
      <c r="G239" s="12">
        <f>IF(E239&gt;Tableau4[DJS],'4'!E239-Tableau4[DJS],0)</f>
        <v>0</v>
      </c>
      <c r="H239" s="8">
        <f t="shared" si="8"/>
        <v>8</v>
      </c>
    </row>
    <row r="240" spans="1:8" s="8" customFormat="1" outlineLevel="2" x14ac:dyDescent="0.25">
      <c r="A240" s="14">
        <v>42235</v>
      </c>
      <c r="B240" s="7">
        <v>0</v>
      </c>
      <c r="C240" s="7">
        <v>0</v>
      </c>
      <c r="D240" s="7">
        <f t="shared" si="7"/>
        <v>0</v>
      </c>
      <c r="E240" s="7">
        <f>D240-Tableau3[Minute]</f>
        <v>-2.7777777777777776E-2</v>
      </c>
      <c r="F240" s="12">
        <f>IF(AND(E240&lt;Tableau4[DJS],D240&gt;0),Tableau4[DJS]-E240,0)</f>
        <v>0</v>
      </c>
      <c r="G240" s="12">
        <f>IF(E240&gt;Tableau4[DJS],'4'!E240-Tableau4[DJS],0)</f>
        <v>0</v>
      </c>
      <c r="H240" s="8">
        <f t="shared" si="8"/>
        <v>8</v>
      </c>
    </row>
    <row r="241" spans="1:8" s="8" customFormat="1" outlineLevel="2" x14ac:dyDescent="0.25">
      <c r="A241" s="14">
        <v>42236</v>
      </c>
      <c r="B241" s="7">
        <v>0</v>
      </c>
      <c r="C241" s="7">
        <v>0</v>
      </c>
      <c r="D241" s="7">
        <f t="shared" si="7"/>
        <v>0</v>
      </c>
      <c r="E241" s="7">
        <f>D241-Tableau3[Minute]</f>
        <v>-2.7777777777777776E-2</v>
      </c>
      <c r="F241" s="12">
        <f>IF(AND(E241&lt;Tableau4[DJS],D241&gt;0),Tableau4[DJS]-E241,0)</f>
        <v>0</v>
      </c>
      <c r="G241" s="12">
        <f>IF(E241&gt;Tableau4[DJS],'4'!E241-Tableau4[DJS],0)</f>
        <v>0</v>
      </c>
      <c r="H241" s="8">
        <f t="shared" si="8"/>
        <v>8</v>
      </c>
    </row>
    <row r="242" spans="1:8" s="8" customFormat="1" outlineLevel="2" x14ac:dyDescent="0.25">
      <c r="A242" s="14">
        <v>42237</v>
      </c>
      <c r="B242" s="7">
        <v>0</v>
      </c>
      <c r="C242" s="7">
        <v>0</v>
      </c>
      <c r="D242" s="7">
        <f t="shared" si="7"/>
        <v>0</v>
      </c>
      <c r="E242" s="7">
        <f>D242-Tableau3[Minute]</f>
        <v>-2.7777777777777776E-2</v>
      </c>
      <c r="F242" s="12">
        <f>IF(AND(E242&lt;Tableau4[DJS],D242&gt;0),Tableau4[DJS]-E242,0)</f>
        <v>0</v>
      </c>
      <c r="G242" s="12">
        <f>IF(E242&gt;Tableau4[DJS],'4'!E242-Tableau4[DJS],0)</f>
        <v>0</v>
      </c>
      <c r="H242" s="8">
        <f t="shared" si="8"/>
        <v>8</v>
      </c>
    </row>
    <row r="243" spans="1:8" s="8" customFormat="1" outlineLevel="2" x14ac:dyDescent="0.25">
      <c r="A243" s="14">
        <v>42238</v>
      </c>
      <c r="B243" s="7">
        <v>0</v>
      </c>
      <c r="C243" s="7">
        <v>0</v>
      </c>
      <c r="D243" s="7">
        <f t="shared" si="7"/>
        <v>0</v>
      </c>
      <c r="E243" s="7">
        <f>D243-Tableau3[Minute]</f>
        <v>-2.7777777777777776E-2</v>
      </c>
      <c r="F243" s="12">
        <f>IF(AND(E243&lt;Tableau4[DJS],D243&gt;0),Tableau4[DJS]-E243,0)</f>
        <v>0</v>
      </c>
      <c r="G243" s="12">
        <f>IF(E243&gt;Tableau4[DJS],'4'!E243-Tableau4[DJS],0)</f>
        <v>0</v>
      </c>
      <c r="H243" s="8">
        <f t="shared" si="8"/>
        <v>8</v>
      </c>
    </row>
    <row r="244" spans="1:8" s="8" customFormat="1" outlineLevel="2" x14ac:dyDescent="0.25">
      <c r="A244" s="14">
        <v>42239</v>
      </c>
      <c r="B244" s="7">
        <v>0</v>
      </c>
      <c r="C244" s="7">
        <v>0</v>
      </c>
      <c r="D244" s="7">
        <f t="shared" si="7"/>
        <v>0</v>
      </c>
      <c r="E244" s="7">
        <f>D244-Tableau3[Minute]</f>
        <v>-2.7777777777777776E-2</v>
      </c>
      <c r="F244" s="12">
        <f>IF(AND(E244&lt;Tableau4[DJS],D244&gt;0),Tableau4[DJS]-E244,0)</f>
        <v>0</v>
      </c>
      <c r="G244" s="12">
        <f>IF(E244&gt;Tableau4[DJS],'4'!E244-Tableau4[DJS],0)</f>
        <v>0</v>
      </c>
      <c r="H244" s="8">
        <f t="shared" si="8"/>
        <v>8</v>
      </c>
    </row>
    <row r="245" spans="1:8" s="8" customFormat="1" outlineLevel="2" x14ac:dyDescent="0.25">
      <c r="A245" s="14">
        <v>42240</v>
      </c>
      <c r="B245" s="7">
        <v>0</v>
      </c>
      <c r="C245" s="7">
        <v>0</v>
      </c>
      <c r="D245" s="7">
        <f t="shared" si="7"/>
        <v>0</v>
      </c>
      <c r="E245" s="7">
        <f>D245-Tableau3[Minute]</f>
        <v>-2.7777777777777776E-2</v>
      </c>
      <c r="F245" s="12">
        <f>IF(AND(E245&lt;Tableau4[DJS],D245&gt;0),Tableau4[DJS]-E245,0)</f>
        <v>0</v>
      </c>
      <c r="G245" s="12">
        <f>IF(E245&gt;Tableau4[DJS],'4'!E245-Tableau4[DJS],0)</f>
        <v>0</v>
      </c>
      <c r="H245" s="8">
        <f t="shared" si="8"/>
        <v>8</v>
      </c>
    </row>
    <row r="246" spans="1:8" s="8" customFormat="1" outlineLevel="2" x14ac:dyDescent="0.25">
      <c r="A246" s="14">
        <v>42241</v>
      </c>
      <c r="B246" s="7">
        <v>0</v>
      </c>
      <c r="C246" s="7">
        <v>0</v>
      </c>
      <c r="D246" s="7">
        <f t="shared" si="7"/>
        <v>0</v>
      </c>
      <c r="E246" s="7">
        <f>D246-Tableau3[Minute]</f>
        <v>-2.7777777777777776E-2</v>
      </c>
      <c r="F246" s="12">
        <f>IF(AND(E246&lt;Tableau4[DJS],D246&gt;0),Tableau4[DJS]-E246,0)</f>
        <v>0</v>
      </c>
      <c r="G246" s="12">
        <f>IF(E246&gt;Tableau4[DJS],'4'!E246-Tableau4[DJS],0)</f>
        <v>0</v>
      </c>
      <c r="H246" s="8">
        <f t="shared" si="8"/>
        <v>8</v>
      </c>
    </row>
    <row r="247" spans="1:8" s="8" customFormat="1" outlineLevel="2" x14ac:dyDescent="0.25">
      <c r="A247" s="14">
        <v>42242</v>
      </c>
      <c r="B247" s="7">
        <v>0</v>
      </c>
      <c r="C247" s="7">
        <v>0</v>
      </c>
      <c r="D247" s="7">
        <f t="shared" si="7"/>
        <v>0</v>
      </c>
      <c r="E247" s="7">
        <f>D247-Tableau3[Minute]</f>
        <v>-2.7777777777777776E-2</v>
      </c>
      <c r="F247" s="12">
        <f>IF(AND(E247&lt;Tableau4[DJS],D247&gt;0),Tableau4[DJS]-E247,0)</f>
        <v>0</v>
      </c>
      <c r="G247" s="12">
        <f>IF(E247&gt;Tableau4[DJS],'4'!E247-Tableau4[DJS],0)</f>
        <v>0</v>
      </c>
      <c r="H247" s="8">
        <f t="shared" si="8"/>
        <v>8</v>
      </c>
    </row>
    <row r="248" spans="1:8" s="8" customFormat="1" outlineLevel="2" x14ac:dyDescent="0.25">
      <c r="A248" s="14">
        <v>42243</v>
      </c>
      <c r="B248" s="7">
        <v>0</v>
      </c>
      <c r="C248" s="7">
        <v>0</v>
      </c>
      <c r="D248" s="7">
        <f t="shared" si="7"/>
        <v>0</v>
      </c>
      <c r="E248" s="7">
        <f>D248-Tableau3[Minute]</f>
        <v>-2.7777777777777776E-2</v>
      </c>
      <c r="F248" s="12">
        <f>IF(AND(E248&lt;Tableau4[DJS],D248&gt;0),Tableau4[DJS]-E248,0)</f>
        <v>0</v>
      </c>
      <c r="G248" s="12">
        <f>IF(E248&gt;Tableau4[DJS],'4'!E248-Tableau4[DJS],0)</f>
        <v>0</v>
      </c>
      <c r="H248" s="8">
        <f t="shared" si="8"/>
        <v>8</v>
      </c>
    </row>
    <row r="249" spans="1:8" s="8" customFormat="1" outlineLevel="2" x14ac:dyDescent="0.25">
      <c r="A249" s="14">
        <v>42244</v>
      </c>
      <c r="B249" s="7">
        <v>0</v>
      </c>
      <c r="C249" s="7">
        <v>0</v>
      </c>
      <c r="D249" s="7">
        <f t="shared" si="7"/>
        <v>0</v>
      </c>
      <c r="E249" s="7">
        <f>D249-Tableau3[Minute]</f>
        <v>-2.7777777777777776E-2</v>
      </c>
      <c r="F249" s="12">
        <f>IF(AND(E249&lt;Tableau4[DJS],D249&gt;0),Tableau4[DJS]-E249,0)</f>
        <v>0</v>
      </c>
      <c r="G249" s="12">
        <f>IF(E249&gt;Tableau4[DJS],'4'!E249-Tableau4[DJS],0)</f>
        <v>0</v>
      </c>
      <c r="H249" s="8">
        <f t="shared" si="8"/>
        <v>8</v>
      </c>
    </row>
    <row r="250" spans="1:8" s="8" customFormat="1" outlineLevel="2" x14ac:dyDescent="0.25">
      <c r="A250" s="14">
        <v>42245</v>
      </c>
      <c r="B250" s="7">
        <v>0</v>
      </c>
      <c r="C250" s="7">
        <v>0</v>
      </c>
      <c r="D250" s="7">
        <f t="shared" si="7"/>
        <v>0</v>
      </c>
      <c r="E250" s="7">
        <f>D250-Tableau3[Minute]</f>
        <v>-2.7777777777777776E-2</v>
      </c>
      <c r="F250" s="12">
        <f>IF(AND(E250&lt;Tableau4[DJS],D250&gt;0),Tableau4[DJS]-E250,0)</f>
        <v>0</v>
      </c>
      <c r="G250" s="12">
        <f>IF(E250&gt;Tableau4[DJS],'4'!E250-Tableau4[DJS],0)</f>
        <v>0</v>
      </c>
      <c r="H250" s="8">
        <f t="shared" si="8"/>
        <v>8</v>
      </c>
    </row>
    <row r="251" spans="1:8" s="8" customFormat="1" outlineLevel="2" x14ac:dyDescent="0.25">
      <c r="A251" s="14">
        <v>42246</v>
      </c>
      <c r="B251" s="7">
        <v>0</v>
      </c>
      <c r="C251" s="7">
        <v>0</v>
      </c>
      <c r="D251" s="7">
        <f t="shared" si="7"/>
        <v>0</v>
      </c>
      <c r="E251" s="7">
        <f>D251-Tableau3[Minute]</f>
        <v>-2.7777777777777776E-2</v>
      </c>
      <c r="F251" s="12">
        <f>IF(AND(E251&lt;Tableau4[DJS],D251&gt;0),Tableau4[DJS]-E251,0)</f>
        <v>0</v>
      </c>
      <c r="G251" s="12">
        <f>IF(E251&gt;Tableau4[DJS],'4'!E251-Tableau4[DJS],0)</f>
        <v>0</v>
      </c>
      <c r="H251" s="8">
        <f t="shared" si="8"/>
        <v>8</v>
      </c>
    </row>
    <row r="252" spans="1:8" s="8" customFormat="1" outlineLevel="1" x14ac:dyDescent="0.25">
      <c r="A252" s="14"/>
      <c r="B252" s="7"/>
      <c r="C252" s="7"/>
      <c r="D252" s="11"/>
      <c r="E252" s="7"/>
      <c r="F252" s="12">
        <f>SUBTOTAL(9,F221:F251)</f>
        <v>0</v>
      </c>
      <c r="G252" s="12">
        <f>SUBTOTAL(9,G221:G251)</f>
        <v>0</v>
      </c>
      <c r="H252" s="10" t="s">
        <v>46</v>
      </c>
    </row>
    <row r="253" spans="1:8" s="8" customFormat="1" outlineLevel="2" x14ac:dyDescent="0.25">
      <c r="A253" s="14">
        <v>42247</v>
      </c>
      <c r="B253" s="7">
        <v>0</v>
      </c>
      <c r="C253" s="7">
        <v>0</v>
      </c>
      <c r="D253" s="7">
        <f t="shared" si="7"/>
        <v>0</v>
      </c>
      <c r="E253" s="7">
        <f>D253-Tableau3[Minute]</f>
        <v>-2.7777777777777776E-2</v>
      </c>
      <c r="F253" s="12">
        <f>IF(AND(E253&lt;Tableau4[DJS],D253&gt;0),Tableau4[DJS]-E253,0)</f>
        <v>0</v>
      </c>
      <c r="G253" s="12">
        <f>IF(E253&gt;Tableau4[DJS],'4'!E253-Tableau4[DJS],0)</f>
        <v>0</v>
      </c>
      <c r="H253" s="8">
        <f t="shared" si="8"/>
        <v>9</v>
      </c>
    </row>
    <row r="254" spans="1:8" s="8" customFormat="1" outlineLevel="2" x14ac:dyDescent="0.25">
      <c r="A254" s="14">
        <v>42248</v>
      </c>
      <c r="B254" s="7">
        <v>0</v>
      </c>
      <c r="C254" s="7">
        <v>0</v>
      </c>
      <c r="D254" s="7">
        <f t="shared" si="7"/>
        <v>0</v>
      </c>
      <c r="E254" s="7">
        <f>D254-Tableau3[Minute]</f>
        <v>-2.7777777777777776E-2</v>
      </c>
      <c r="F254" s="12">
        <f>IF(AND(E254&lt;Tableau4[DJS],D254&gt;0),Tableau4[DJS]-E254,0)</f>
        <v>0</v>
      </c>
      <c r="G254" s="12">
        <f>IF(E254&gt;Tableau4[DJS],'4'!E254-Tableau4[DJS],0)</f>
        <v>0</v>
      </c>
      <c r="H254" s="8">
        <f t="shared" si="8"/>
        <v>9</v>
      </c>
    </row>
    <row r="255" spans="1:8" s="8" customFormat="1" outlineLevel="2" x14ac:dyDescent="0.25">
      <c r="A255" s="14">
        <v>42249</v>
      </c>
      <c r="B255" s="7">
        <v>0</v>
      </c>
      <c r="C255" s="7">
        <v>0</v>
      </c>
      <c r="D255" s="7">
        <f t="shared" si="7"/>
        <v>0</v>
      </c>
      <c r="E255" s="7">
        <f>D255-Tableau3[Minute]</f>
        <v>-2.7777777777777776E-2</v>
      </c>
      <c r="F255" s="12">
        <f>IF(AND(E255&lt;Tableau4[DJS],D255&gt;0),Tableau4[DJS]-E255,0)</f>
        <v>0</v>
      </c>
      <c r="G255" s="12">
        <f>IF(E255&gt;Tableau4[DJS],'4'!E255-Tableau4[DJS],0)</f>
        <v>0</v>
      </c>
      <c r="H255" s="8">
        <f t="shared" si="8"/>
        <v>9</v>
      </c>
    </row>
    <row r="256" spans="1:8" s="8" customFormat="1" outlineLevel="2" x14ac:dyDescent="0.25">
      <c r="A256" s="14">
        <v>42250</v>
      </c>
      <c r="B256" s="7">
        <v>0</v>
      </c>
      <c r="C256" s="7">
        <v>0</v>
      </c>
      <c r="D256" s="7">
        <f t="shared" si="7"/>
        <v>0</v>
      </c>
      <c r="E256" s="7">
        <f>D256-Tableau3[Minute]</f>
        <v>-2.7777777777777776E-2</v>
      </c>
      <c r="F256" s="12">
        <f>IF(AND(E256&lt;Tableau4[DJS],D256&gt;0),Tableau4[DJS]-E256,0)</f>
        <v>0</v>
      </c>
      <c r="G256" s="12">
        <f>IF(E256&gt;Tableau4[DJS],'4'!E256-Tableau4[DJS],0)</f>
        <v>0</v>
      </c>
      <c r="H256" s="8">
        <f t="shared" si="8"/>
        <v>9</v>
      </c>
    </row>
    <row r="257" spans="1:8" s="8" customFormat="1" outlineLevel="2" x14ac:dyDescent="0.25">
      <c r="A257" s="14">
        <v>42251</v>
      </c>
      <c r="B257" s="7">
        <v>0</v>
      </c>
      <c r="C257" s="7">
        <v>0</v>
      </c>
      <c r="D257" s="7">
        <f t="shared" si="7"/>
        <v>0</v>
      </c>
      <c r="E257" s="7">
        <f>D257-Tableau3[Minute]</f>
        <v>-2.7777777777777776E-2</v>
      </c>
      <c r="F257" s="12">
        <f>IF(AND(E257&lt;Tableau4[DJS],D257&gt;0),Tableau4[DJS]-E257,0)</f>
        <v>0</v>
      </c>
      <c r="G257" s="12">
        <f>IF(E257&gt;Tableau4[DJS],'4'!E257-Tableau4[DJS],0)</f>
        <v>0</v>
      </c>
      <c r="H257" s="8">
        <f t="shared" si="8"/>
        <v>9</v>
      </c>
    </row>
    <row r="258" spans="1:8" s="8" customFormat="1" outlineLevel="2" x14ac:dyDescent="0.25">
      <c r="A258" s="14">
        <v>42252</v>
      </c>
      <c r="B258" s="7">
        <v>0</v>
      </c>
      <c r="C258" s="7">
        <v>0</v>
      </c>
      <c r="D258" s="7">
        <f t="shared" si="7"/>
        <v>0</v>
      </c>
      <c r="E258" s="7">
        <f>D258-Tableau3[Minute]</f>
        <v>-2.7777777777777776E-2</v>
      </c>
      <c r="F258" s="12">
        <f>IF(AND(E258&lt;Tableau4[DJS],D258&gt;0),Tableau4[DJS]-E258,0)</f>
        <v>0</v>
      </c>
      <c r="G258" s="12">
        <f>IF(E258&gt;Tableau4[DJS],'4'!E258-Tableau4[DJS],0)</f>
        <v>0</v>
      </c>
      <c r="H258" s="8">
        <f t="shared" si="8"/>
        <v>9</v>
      </c>
    </row>
    <row r="259" spans="1:8" s="8" customFormat="1" outlineLevel="2" x14ac:dyDescent="0.25">
      <c r="A259" s="14">
        <v>42253</v>
      </c>
      <c r="B259" s="7">
        <v>0</v>
      </c>
      <c r="C259" s="7">
        <v>0</v>
      </c>
      <c r="D259" s="7">
        <f t="shared" ref="D259:D322" si="9">C259-B259</f>
        <v>0</v>
      </c>
      <c r="E259" s="7">
        <f>D259-Tableau3[Minute]</f>
        <v>-2.7777777777777776E-2</v>
      </c>
      <c r="F259" s="12">
        <f>IF(AND(E259&lt;Tableau4[DJS],D259&gt;0),Tableau4[DJS]-E259,0)</f>
        <v>0</v>
      </c>
      <c r="G259" s="12">
        <f>IF(E259&gt;Tableau4[DJS],'4'!E259-Tableau4[DJS],0)</f>
        <v>0</v>
      </c>
      <c r="H259" s="8">
        <f t="shared" si="8"/>
        <v>9</v>
      </c>
    </row>
    <row r="260" spans="1:8" s="8" customFormat="1" outlineLevel="2" x14ac:dyDescent="0.25">
      <c r="A260" s="14">
        <v>42254</v>
      </c>
      <c r="B260" s="7">
        <v>0</v>
      </c>
      <c r="C260" s="7">
        <v>0</v>
      </c>
      <c r="D260" s="7">
        <f t="shared" si="9"/>
        <v>0</v>
      </c>
      <c r="E260" s="7">
        <f>D260-Tableau3[Minute]</f>
        <v>-2.7777777777777776E-2</v>
      </c>
      <c r="F260" s="12">
        <f>IF(AND(E260&lt;Tableau4[DJS],D260&gt;0),Tableau4[DJS]-E260,0)</f>
        <v>0</v>
      </c>
      <c r="G260" s="12">
        <f>IF(E260&gt;Tableau4[DJS],'4'!E260-Tableau4[DJS],0)</f>
        <v>0</v>
      </c>
      <c r="H260" s="8">
        <f t="shared" si="8"/>
        <v>9</v>
      </c>
    </row>
    <row r="261" spans="1:8" s="8" customFormat="1" outlineLevel="2" x14ac:dyDescent="0.25">
      <c r="A261" s="14">
        <v>42255</v>
      </c>
      <c r="B261" s="7">
        <v>0</v>
      </c>
      <c r="C261" s="7">
        <v>0</v>
      </c>
      <c r="D261" s="7">
        <f t="shared" si="9"/>
        <v>0</v>
      </c>
      <c r="E261" s="7">
        <f>D261-Tableau3[Minute]</f>
        <v>-2.7777777777777776E-2</v>
      </c>
      <c r="F261" s="12">
        <f>IF(AND(E261&lt;Tableau4[DJS],D261&gt;0),Tableau4[DJS]-E261,0)</f>
        <v>0</v>
      </c>
      <c r="G261" s="12">
        <f>IF(E261&gt;Tableau4[DJS],'4'!E261-Tableau4[DJS],0)</f>
        <v>0</v>
      </c>
      <c r="H261" s="8">
        <f t="shared" si="8"/>
        <v>9</v>
      </c>
    </row>
    <row r="262" spans="1:8" s="8" customFormat="1" outlineLevel="2" x14ac:dyDescent="0.25">
      <c r="A262" s="14">
        <v>42256</v>
      </c>
      <c r="B262" s="7">
        <v>0</v>
      </c>
      <c r="C262" s="7">
        <v>0</v>
      </c>
      <c r="D262" s="7">
        <f t="shared" si="9"/>
        <v>0</v>
      </c>
      <c r="E262" s="7">
        <f>D262-Tableau3[Minute]</f>
        <v>-2.7777777777777776E-2</v>
      </c>
      <c r="F262" s="12">
        <f>IF(AND(E262&lt;Tableau4[DJS],D262&gt;0),Tableau4[DJS]-E262,0)</f>
        <v>0</v>
      </c>
      <c r="G262" s="12">
        <f>IF(E262&gt;Tableau4[DJS],'4'!E262-Tableau4[DJS],0)</f>
        <v>0</v>
      </c>
      <c r="H262" s="8">
        <f t="shared" si="8"/>
        <v>9</v>
      </c>
    </row>
    <row r="263" spans="1:8" s="8" customFormat="1" outlineLevel="2" x14ac:dyDescent="0.25">
      <c r="A263" s="14">
        <v>42257</v>
      </c>
      <c r="B263" s="7">
        <v>0</v>
      </c>
      <c r="C263" s="7">
        <v>0</v>
      </c>
      <c r="D263" s="7">
        <f t="shared" si="9"/>
        <v>0</v>
      </c>
      <c r="E263" s="7">
        <f>D263-Tableau3[Minute]</f>
        <v>-2.7777777777777776E-2</v>
      </c>
      <c r="F263" s="12">
        <f>IF(AND(E263&lt;Tableau4[DJS],D263&gt;0),Tableau4[DJS]-E263,0)</f>
        <v>0</v>
      </c>
      <c r="G263" s="12">
        <f>IF(E263&gt;Tableau4[DJS],'4'!E263-Tableau4[DJS],0)</f>
        <v>0</v>
      </c>
      <c r="H263" s="8">
        <f t="shared" si="8"/>
        <v>9</v>
      </c>
    </row>
    <row r="264" spans="1:8" s="8" customFormat="1" outlineLevel="2" x14ac:dyDescent="0.25">
      <c r="A264" s="14">
        <v>42258</v>
      </c>
      <c r="B264" s="7">
        <v>0</v>
      </c>
      <c r="C264" s="7">
        <v>0</v>
      </c>
      <c r="D264" s="7">
        <f t="shared" si="9"/>
        <v>0</v>
      </c>
      <c r="E264" s="7">
        <f>D264-Tableau3[Minute]</f>
        <v>-2.7777777777777776E-2</v>
      </c>
      <c r="F264" s="12">
        <f>IF(AND(E264&lt;Tableau4[DJS],D264&gt;0),Tableau4[DJS]-E264,0)</f>
        <v>0</v>
      </c>
      <c r="G264" s="12">
        <f>IF(E264&gt;Tableau4[DJS],'4'!E264-Tableau4[DJS],0)</f>
        <v>0</v>
      </c>
      <c r="H264" s="8">
        <f t="shared" si="8"/>
        <v>9</v>
      </c>
    </row>
    <row r="265" spans="1:8" s="8" customFormat="1" outlineLevel="2" x14ac:dyDescent="0.25">
      <c r="A265" s="14">
        <v>42259</v>
      </c>
      <c r="B265" s="7">
        <v>0</v>
      </c>
      <c r="C265" s="7">
        <v>0</v>
      </c>
      <c r="D265" s="7">
        <f t="shared" si="9"/>
        <v>0</v>
      </c>
      <c r="E265" s="7">
        <f>D265-Tableau3[Minute]</f>
        <v>-2.7777777777777776E-2</v>
      </c>
      <c r="F265" s="12">
        <f>IF(AND(E265&lt;Tableau4[DJS],D265&gt;0),Tableau4[DJS]-E265,0)</f>
        <v>0</v>
      </c>
      <c r="G265" s="12">
        <f>IF(E265&gt;Tableau4[DJS],'4'!E265-Tableau4[DJS],0)</f>
        <v>0</v>
      </c>
      <c r="H265" s="8">
        <f t="shared" si="8"/>
        <v>9</v>
      </c>
    </row>
    <row r="266" spans="1:8" s="8" customFormat="1" outlineLevel="2" x14ac:dyDescent="0.25">
      <c r="A266" s="14">
        <v>42260</v>
      </c>
      <c r="B266" s="7">
        <v>0</v>
      </c>
      <c r="C266" s="7">
        <v>0</v>
      </c>
      <c r="D266" s="7">
        <f t="shared" si="9"/>
        <v>0</v>
      </c>
      <c r="E266" s="7">
        <f>D266-Tableau3[Minute]</f>
        <v>-2.7777777777777776E-2</v>
      </c>
      <c r="F266" s="12">
        <f>IF(AND(E266&lt;Tableau4[DJS],D266&gt;0),Tableau4[DJS]-E266,0)</f>
        <v>0</v>
      </c>
      <c r="G266" s="12">
        <f>IF(E266&gt;Tableau4[DJS],'4'!E266-Tableau4[DJS],0)</f>
        <v>0</v>
      </c>
      <c r="H266" s="8">
        <f t="shared" si="8"/>
        <v>9</v>
      </c>
    </row>
    <row r="267" spans="1:8" s="8" customFormat="1" outlineLevel="2" x14ac:dyDescent="0.25">
      <c r="A267" s="14">
        <v>42261</v>
      </c>
      <c r="B267" s="7">
        <v>0</v>
      </c>
      <c r="C267" s="7">
        <v>0</v>
      </c>
      <c r="D267" s="7">
        <f t="shared" si="9"/>
        <v>0</v>
      </c>
      <c r="E267" s="7">
        <f>D267-Tableau3[Minute]</f>
        <v>-2.7777777777777776E-2</v>
      </c>
      <c r="F267" s="12">
        <f>IF(AND(E267&lt;Tableau4[DJS],D267&gt;0),Tableau4[DJS]-E267,0)</f>
        <v>0</v>
      </c>
      <c r="G267" s="12">
        <f>IF(E267&gt;Tableau4[DJS],'4'!E267-Tableau4[DJS],0)</f>
        <v>0</v>
      </c>
      <c r="H267" s="8">
        <f t="shared" ref="H267:H332" si="10">MONTH(A267)</f>
        <v>9</v>
      </c>
    </row>
    <row r="268" spans="1:8" s="8" customFormat="1" outlineLevel="2" x14ac:dyDescent="0.25">
      <c r="A268" s="14">
        <v>42262</v>
      </c>
      <c r="B268" s="7">
        <v>0</v>
      </c>
      <c r="C268" s="7">
        <v>0</v>
      </c>
      <c r="D268" s="7">
        <f t="shared" si="9"/>
        <v>0</v>
      </c>
      <c r="E268" s="7">
        <f>D268-Tableau3[Minute]</f>
        <v>-2.7777777777777776E-2</v>
      </c>
      <c r="F268" s="12">
        <f>IF(AND(E268&lt;Tableau4[DJS],D268&gt;0),Tableau4[DJS]-E268,0)</f>
        <v>0</v>
      </c>
      <c r="G268" s="12">
        <f>IF(E268&gt;Tableau4[DJS],'4'!E268-Tableau4[DJS],0)</f>
        <v>0</v>
      </c>
      <c r="H268" s="8">
        <f t="shared" si="10"/>
        <v>9</v>
      </c>
    </row>
    <row r="269" spans="1:8" s="8" customFormat="1" outlineLevel="2" x14ac:dyDescent="0.25">
      <c r="A269" s="14">
        <v>42263</v>
      </c>
      <c r="B269" s="7">
        <v>0</v>
      </c>
      <c r="C269" s="7">
        <v>0</v>
      </c>
      <c r="D269" s="7">
        <f t="shared" si="9"/>
        <v>0</v>
      </c>
      <c r="E269" s="7">
        <f>D269-Tableau3[Minute]</f>
        <v>-2.7777777777777776E-2</v>
      </c>
      <c r="F269" s="12">
        <f>IF(AND(E269&lt;Tableau4[DJS],D269&gt;0),Tableau4[DJS]-E269,0)</f>
        <v>0</v>
      </c>
      <c r="G269" s="12">
        <f>IF(E269&gt;Tableau4[DJS],'4'!E269-Tableau4[DJS],0)</f>
        <v>0</v>
      </c>
      <c r="H269" s="8">
        <f t="shared" si="10"/>
        <v>9</v>
      </c>
    </row>
    <row r="270" spans="1:8" s="8" customFormat="1" outlineLevel="2" x14ac:dyDescent="0.25">
      <c r="A270" s="14">
        <v>42264</v>
      </c>
      <c r="B270" s="7">
        <v>0</v>
      </c>
      <c r="C270" s="7">
        <v>0</v>
      </c>
      <c r="D270" s="7">
        <f t="shared" si="9"/>
        <v>0</v>
      </c>
      <c r="E270" s="7">
        <f>D270-Tableau3[Minute]</f>
        <v>-2.7777777777777776E-2</v>
      </c>
      <c r="F270" s="12">
        <f>IF(AND(E270&lt;Tableau4[DJS],D270&gt;0),Tableau4[DJS]-E270,0)</f>
        <v>0</v>
      </c>
      <c r="G270" s="12">
        <f>IF(E270&gt;Tableau4[DJS],'4'!E270-Tableau4[DJS],0)</f>
        <v>0</v>
      </c>
      <c r="H270" s="8">
        <f t="shared" si="10"/>
        <v>9</v>
      </c>
    </row>
    <row r="271" spans="1:8" s="8" customFormat="1" outlineLevel="2" x14ac:dyDescent="0.25">
      <c r="A271" s="14">
        <v>42265</v>
      </c>
      <c r="B271" s="7">
        <v>0</v>
      </c>
      <c r="C271" s="7">
        <v>0</v>
      </c>
      <c r="D271" s="7">
        <f t="shared" si="9"/>
        <v>0</v>
      </c>
      <c r="E271" s="7">
        <f>D271-Tableau3[Minute]</f>
        <v>-2.7777777777777776E-2</v>
      </c>
      <c r="F271" s="12">
        <f>IF(AND(E271&lt;Tableau4[DJS],D271&gt;0),Tableau4[DJS]-E271,0)</f>
        <v>0</v>
      </c>
      <c r="G271" s="12">
        <f>IF(E271&gt;Tableau4[DJS],'4'!E271-Tableau4[DJS],0)</f>
        <v>0</v>
      </c>
      <c r="H271" s="8">
        <f t="shared" si="10"/>
        <v>9</v>
      </c>
    </row>
    <row r="272" spans="1:8" s="8" customFormat="1" outlineLevel="2" x14ac:dyDescent="0.25">
      <c r="A272" s="14">
        <v>42266</v>
      </c>
      <c r="B272" s="7">
        <v>0</v>
      </c>
      <c r="C272" s="7">
        <v>0</v>
      </c>
      <c r="D272" s="7">
        <f t="shared" si="9"/>
        <v>0</v>
      </c>
      <c r="E272" s="7">
        <f>D272-Tableau3[Minute]</f>
        <v>-2.7777777777777776E-2</v>
      </c>
      <c r="F272" s="12">
        <f>IF(AND(E272&lt;Tableau4[DJS],D272&gt;0),Tableau4[DJS]-E272,0)</f>
        <v>0</v>
      </c>
      <c r="G272" s="12">
        <f>IF(E272&gt;Tableau4[DJS],'4'!E272-Tableau4[DJS],0)</f>
        <v>0</v>
      </c>
      <c r="H272" s="8">
        <f t="shared" si="10"/>
        <v>9</v>
      </c>
    </row>
    <row r="273" spans="1:8" s="8" customFormat="1" outlineLevel="2" x14ac:dyDescent="0.25">
      <c r="A273" s="14">
        <v>42267</v>
      </c>
      <c r="B273" s="7">
        <v>0</v>
      </c>
      <c r="C273" s="7">
        <v>0</v>
      </c>
      <c r="D273" s="7">
        <f t="shared" si="9"/>
        <v>0</v>
      </c>
      <c r="E273" s="7">
        <f>D273-Tableau3[Minute]</f>
        <v>-2.7777777777777776E-2</v>
      </c>
      <c r="F273" s="12">
        <f>IF(AND(E273&lt;Tableau4[DJS],D273&gt;0),Tableau4[DJS]-E273,0)</f>
        <v>0</v>
      </c>
      <c r="G273" s="12">
        <f>IF(E273&gt;Tableau4[DJS],'4'!E273-Tableau4[DJS],0)</f>
        <v>0</v>
      </c>
      <c r="H273" s="8">
        <f t="shared" si="10"/>
        <v>9</v>
      </c>
    </row>
    <row r="274" spans="1:8" s="8" customFormat="1" outlineLevel="2" x14ac:dyDescent="0.25">
      <c r="A274" s="14">
        <v>42268</v>
      </c>
      <c r="B274" s="7">
        <v>0</v>
      </c>
      <c r="C274" s="7">
        <v>0</v>
      </c>
      <c r="D274" s="7">
        <f t="shared" si="9"/>
        <v>0</v>
      </c>
      <c r="E274" s="7">
        <f>D274-Tableau3[Minute]</f>
        <v>-2.7777777777777776E-2</v>
      </c>
      <c r="F274" s="12">
        <f>IF(AND(E274&lt;Tableau4[DJS],D274&gt;0),Tableau4[DJS]-E274,0)</f>
        <v>0</v>
      </c>
      <c r="G274" s="12">
        <f>IF(E274&gt;Tableau4[DJS],'4'!E274-Tableau4[DJS],0)</f>
        <v>0</v>
      </c>
      <c r="H274" s="8">
        <f t="shared" si="10"/>
        <v>9</v>
      </c>
    </row>
    <row r="275" spans="1:8" s="8" customFormat="1" outlineLevel="2" x14ac:dyDescent="0.25">
      <c r="A275" s="14">
        <v>42269</v>
      </c>
      <c r="B275" s="7">
        <v>0</v>
      </c>
      <c r="C275" s="7">
        <v>0</v>
      </c>
      <c r="D275" s="7">
        <f t="shared" si="9"/>
        <v>0</v>
      </c>
      <c r="E275" s="7">
        <f>D275-Tableau3[Minute]</f>
        <v>-2.7777777777777776E-2</v>
      </c>
      <c r="F275" s="12">
        <f>IF(AND(E275&lt;Tableau4[DJS],D275&gt;0),Tableau4[DJS]-E275,0)</f>
        <v>0</v>
      </c>
      <c r="G275" s="12">
        <f>IF(E275&gt;Tableau4[DJS],'4'!E275-Tableau4[DJS],0)</f>
        <v>0</v>
      </c>
      <c r="H275" s="8">
        <f t="shared" si="10"/>
        <v>9</v>
      </c>
    </row>
    <row r="276" spans="1:8" s="8" customFormat="1" outlineLevel="2" x14ac:dyDescent="0.25">
      <c r="A276" s="14">
        <v>42270</v>
      </c>
      <c r="B276" s="7">
        <v>0</v>
      </c>
      <c r="C276" s="7">
        <v>0</v>
      </c>
      <c r="D276" s="7">
        <f t="shared" si="9"/>
        <v>0</v>
      </c>
      <c r="E276" s="7">
        <f>D276-Tableau3[Minute]</f>
        <v>-2.7777777777777776E-2</v>
      </c>
      <c r="F276" s="12">
        <f>IF(AND(E276&lt;Tableau4[DJS],D276&gt;0),Tableau4[DJS]-E276,0)</f>
        <v>0</v>
      </c>
      <c r="G276" s="12">
        <f>IF(E276&gt;Tableau4[DJS],'4'!E276-Tableau4[DJS],0)</f>
        <v>0</v>
      </c>
      <c r="H276" s="8">
        <f t="shared" si="10"/>
        <v>9</v>
      </c>
    </row>
    <row r="277" spans="1:8" s="8" customFormat="1" outlineLevel="2" x14ac:dyDescent="0.25">
      <c r="A277" s="14">
        <v>42271</v>
      </c>
      <c r="B277" s="7">
        <v>0</v>
      </c>
      <c r="C277" s="7">
        <v>0</v>
      </c>
      <c r="D277" s="7">
        <f t="shared" si="9"/>
        <v>0</v>
      </c>
      <c r="E277" s="7">
        <f>D277-Tableau3[Minute]</f>
        <v>-2.7777777777777776E-2</v>
      </c>
      <c r="F277" s="12">
        <f>IF(AND(E277&lt;Tableau4[DJS],D277&gt;0),Tableau4[DJS]-E277,0)</f>
        <v>0</v>
      </c>
      <c r="G277" s="12">
        <f>IF(E277&gt;Tableau4[DJS],'4'!E277-Tableau4[DJS],0)</f>
        <v>0</v>
      </c>
      <c r="H277" s="8">
        <f t="shared" si="10"/>
        <v>9</v>
      </c>
    </row>
    <row r="278" spans="1:8" s="8" customFormat="1" outlineLevel="2" x14ac:dyDescent="0.25">
      <c r="A278" s="14">
        <v>42272</v>
      </c>
      <c r="B278" s="7">
        <v>0</v>
      </c>
      <c r="C278" s="7">
        <v>0</v>
      </c>
      <c r="D278" s="7">
        <f t="shared" si="9"/>
        <v>0</v>
      </c>
      <c r="E278" s="7">
        <f>D278-Tableau3[Minute]</f>
        <v>-2.7777777777777776E-2</v>
      </c>
      <c r="F278" s="12">
        <f>IF(AND(E278&lt;Tableau4[DJS],D278&gt;0),Tableau4[DJS]-E278,0)</f>
        <v>0</v>
      </c>
      <c r="G278" s="12">
        <f>IF(E278&gt;Tableau4[DJS],'4'!E278-Tableau4[DJS],0)</f>
        <v>0</v>
      </c>
      <c r="H278" s="8">
        <f t="shared" si="10"/>
        <v>9</v>
      </c>
    </row>
    <row r="279" spans="1:8" s="8" customFormat="1" outlineLevel="2" x14ac:dyDescent="0.25">
      <c r="A279" s="14">
        <v>42273</v>
      </c>
      <c r="B279" s="7">
        <v>0</v>
      </c>
      <c r="C279" s="7">
        <v>0</v>
      </c>
      <c r="D279" s="7">
        <f t="shared" si="9"/>
        <v>0</v>
      </c>
      <c r="E279" s="7">
        <f>D279-Tableau3[Minute]</f>
        <v>-2.7777777777777776E-2</v>
      </c>
      <c r="F279" s="12">
        <f>IF(AND(E279&lt;Tableau4[DJS],D279&gt;0),Tableau4[DJS]-E279,0)</f>
        <v>0</v>
      </c>
      <c r="G279" s="12">
        <f>IF(E279&gt;Tableau4[DJS],'4'!E279-Tableau4[DJS],0)</f>
        <v>0</v>
      </c>
      <c r="H279" s="8">
        <f t="shared" si="10"/>
        <v>9</v>
      </c>
    </row>
    <row r="280" spans="1:8" s="8" customFormat="1" outlineLevel="2" x14ac:dyDescent="0.25">
      <c r="A280" s="14">
        <v>42274</v>
      </c>
      <c r="B280" s="7">
        <v>0</v>
      </c>
      <c r="C280" s="7">
        <v>0</v>
      </c>
      <c r="D280" s="7">
        <f t="shared" si="9"/>
        <v>0</v>
      </c>
      <c r="E280" s="7">
        <f>D280-Tableau3[Minute]</f>
        <v>-2.7777777777777776E-2</v>
      </c>
      <c r="F280" s="12">
        <f>IF(AND(E280&lt;Tableau4[DJS],D280&gt;0),Tableau4[DJS]-E280,0)</f>
        <v>0</v>
      </c>
      <c r="G280" s="12">
        <f>IF(E280&gt;Tableau4[DJS],'4'!E280-Tableau4[DJS],0)</f>
        <v>0</v>
      </c>
      <c r="H280" s="8">
        <f t="shared" si="10"/>
        <v>9</v>
      </c>
    </row>
    <row r="281" spans="1:8" s="8" customFormat="1" outlineLevel="2" x14ac:dyDescent="0.25">
      <c r="A281" s="14">
        <v>42275</v>
      </c>
      <c r="B281" s="7">
        <v>0</v>
      </c>
      <c r="C281" s="7">
        <v>0</v>
      </c>
      <c r="D281" s="7">
        <f t="shared" si="9"/>
        <v>0</v>
      </c>
      <c r="E281" s="7">
        <f>D281-Tableau3[Minute]</f>
        <v>-2.7777777777777776E-2</v>
      </c>
      <c r="F281" s="12">
        <f>IF(AND(E281&lt;Tableau4[DJS],D281&gt;0),Tableau4[DJS]-E281,0)</f>
        <v>0</v>
      </c>
      <c r="G281" s="12">
        <f>IF(E281&gt;Tableau4[DJS],'4'!E281-Tableau4[DJS],0)</f>
        <v>0</v>
      </c>
      <c r="H281" s="8">
        <f t="shared" si="10"/>
        <v>9</v>
      </c>
    </row>
    <row r="282" spans="1:8" s="8" customFormat="1" outlineLevel="2" x14ac:dyDescent="0.25">
      <c r="A282" s="14">
        <v>42276</v>
      </c>
      <c r="B282" s="7">
        <v>0</v>
      </c>
      <c r="C282" s="7">
        <v>0</v>
      </c>
      <c r="D282" s="7">
        <f t="shared" si="9"/>
        <v>0</v>
      </c>
      <c r="E282" s="7">
        <f>D282-Tableau3[Minute]</f>
        <v>-2.7777777777777776E-2</v>
      </c>
      <c r="F282" s="12">
        <f>IF(AND(E282&lt;Tableau4[DJS],D282&gt;0),Tableau4[DJS]-E282,0)</f>
        <v>0</v>
      </c>
      <c r="G282" s="12">
        <f>IF(E282&gt;Tableau4[DJS],'4'!E282-Tableau4[DJS],0)</f>
        <v>0</v>
      </c>
      <c r="H282" s="8">
        <f t="shared" si="10"/>
        <v>9</v>
      </c>
    </row>
    <row r="283" spans="1:8" s="8" customFormat="1" outlineLevel="1" x14ac:dyDescent="0.25">
      <c r="A283" s="14"/>
      <c r="B283" s="7"/>
      <c r="C283" s="7"/>
      <c r="D283" s="11"/>
      <c r="E283" s="7"/>
      <c r="F283" s="12">
        <f>SUBTOTAL(9,F253:F282)</f>
        <v>0</v>
      </c>
      <c r="G283" s="12">
        <f>SUBTOTAL(9,G253:G282)</f>
        <v>0</v>
      </c>
      <c r="H283" s="10" t="s">
        <v>47</v>
      </c>
    </row>
    <row r="284" spans="1:8" s="8" customFormat="1" outlineLevel="2" x14ac:dyDescent="0.25">
      <c r="A284" s="14">
        <v>42277</v>
      </c>
      <c r="B284" s="7">
        <v>0</v>
      </c>
      <c r="C284" s="7">
        <v>0</v>
      </c>
      <c r="D284" s="7">
        <f t="shared" si="9"/>
        <v>0</v>
      </c>
      <c r="E284" s="7">
        <f>D284-Tableau3[Minute]</f>
        <v>-2.7777777777777776E-2</v>
      </c>
      <c r="F284" s="12">
        <f>IF(AND(E284&lt;Tableau4[DJS],D284&gt;0),Tableau4[DJS]-E284,0)</f>
        <v>0</v>
      </c>
      <c r="G284" s="12">
        <f>IF(E284&gt;Tableau4[DJS],'4'!E284-Tableau4[DJS],0)</f>
        <v>0</v>
      </c>
      <c r="H284" s="8">
        <f t="shared" si="10"/>
        <v>10</v>
      </c>
    </row>
    <row r="285" spans="1:8" s="8" customFormat="1" outlineLevel="2" x14ac:dyDescent="0.25">
      <c r="A285" s="14">
        <v>42278</v>
      </c>
      <c r="B285" s="7">
        <v>0</v>
      </c>
      <c r="C285" s="7">
        <v>0</v>
      </c>
      <c r="D285" s="7">
        <f t="shared" si="9"/>
        <v>0</v>
      </c>
      <c r="E285" s="7">
        <f>D285-Tableau3[Minute]</f>
        <v>-2.7777777777777776E-2</v>
      </c>
      <c r="F285" s="12">
        <f>IF(AND(E285&lt;Tableau4[DJS],D285&gt;0),Tableau4[DJS]-E285,0)</f>
        <v>0</v>
      </c>
      <c r="G285" s="12">
        <f>IF(E285&gt;Tableau4[DJS],'4'!E285-Tableau4[DJS],0)</f>
        <v>0</v>
      </c>
      <c r="H285" s="8">
        <f t="shared" si="10"/>
        <v>10</v>
      </c>
    </row>
    <row r="286" spans="1:8" s="8" customFormat="1" outlineLevel="2" x14ac:dyDescent="0.25">
      <c r="A286" s="14">
        <v>42279</v>
      </c>
      <c r="B286" s="7">
        <v>0</v>
      </c>
      <c r="C286" s="7">
        <v>0</v>
      </c>
      <c r="D286" s="7">
        <f t="shared" si="9"/>
        <v>0</v>
      </c>
      <c r="E286" s="7">
        <f>D286-Tableau3[Minute]</f>
        <v>-2.7777777777777776E-2</v>
      </c>
      <c r="F286" s="12">
        <f>IF(AND(E286&lt;Tableau4[DJS],D286&gt;0),Tableau4[DJS]-E286,0)</f>
        <v>0</v>
      </c>
      <c r="G286" s="12">
        <f>IF(E286&gt;Tableau4[DJS],'4'!E286-Tableau4[DJS],0)</f>
        <v>0</v>
      </c>
      <c r="H286" s="8">
        <f t="shared" si="10"/>
        <v>10</v>
      </c>
    </row>
    <row r="287" spans="1:8" s="8" customFormat="1" outlineLevel="2" x14ac:dyDescent="0.25">
      <c r="A287" s="14">
        <v>42280</v>
      </c>
      <c r="B287" s="7">
        <v>0</v>
      </c>
      <c r="C287" s="7">
        <v>0</v>
      </c>
      <c r="D287" s="7">
        <f t="shared" si="9"/>
        <v>0</v>
      </c>
      <c r="E287" s="7">
        <f>D287-Tableau3[Minute]</f>
        <v>-2.7777777777777776E-2</v>
      </c>
      <c r="F287" s="12">
        <f>IF(AND(E287&lt;Tableau4[DJS],D287&gt;0),Tableau4[DJS]-E287,0)</f>
        <v>0</v>
      </c>
      <c r="G287" s="12">
        <f>IF(E287&gt;Tableau4[DJS],'4'!E287-Tableau4[DJS],0)</f>
        <v>0</v>
      </c>
      <c r="H287" s="8">
        <f t="shared" si="10"/>
        <v>10</v>
      </c>
    </row>
    <row r="288" spans="1:8" s="8" customFormat="1" outlineLevel="2" x14ac:dyDescent="0.25">
      <c r="A288" s="14">
        <v>42281</v>
      </c>
      <c r="B288" s="7">
        <v>0</v>
      </c>
      <c r="C288" s="7">
        <v>0</v>
      </c>
      <c r="D288" s="7">
        <f t="shared" si="9"/>
        <v>0</v>
      </c>
      <c r="E288" s="7">
        <f>D288-Tableau3[Minute]</f>
        <v>-2.7777777777777776E-2</v>
      </c>
      <c r="F288" s="12">
        <f>IF(AND(E288&lt;Tableau4[DJS],D288&gt;0),Tableau4[DJS]-E288,0)</f>
        <v>0</v>
      </c>
      <c r="G288" s="12">
        <f>IF(E288&gt;Tableau4[DJS],'4'!E288-Tableau4[DJS],0)</f>
        <v>0</v>
      </c>
      <c r="H288" s="8">
        <f t="shared" si="10"/>
        <v>10</v>
      </c>
    </row>
    <row r="289" spans="1:8" s="8" customFormat="1" outlineLevel="2" x14ac:dyDescent="0.25">
      <c r="A289" s="14">
        <v>42282</v>
      </c>
      <c r="B289" s="7">
        <v>0</v>
      </c>
      <c r="C289" s="7">
        <v>0</v>
      </c>
      <c r="D289" s="7">
        <f t="shared" si="9"/>
        <v>0</v>
      </c>
      <c r="E289" s="7">
        <f>D289-Tableau3[Minute]</f>
        <v>-2.7777777777777776E-2</v>
      </c>
      <c r="F289" s="12">
        <f>IF(AND(E289&lt;Tableau4[DJS],D289&gt;0),Tableau4[DJS]-E289,0)</f>
        <v>0</v>
      </c>
      <c r="G289" s="12">
        <f>IF(E289&gt;Tableau4[DJS],'4'!E289-Tableau4[DJS],0)</f>
        <v>0</v>
      </c>
      <c r="H289" s="8">
        <f t="shared" si="10"/>
        <v>10</v>
      </c>
    </row>
    <row r="290" spans="1:8" s="8" customFormat="1" outlineLevel="2" x14ac:dyDescent="0.25">
      <c r="A290" s="14">
        <v>42283</v>
      </c>
      <c r="B290" s="7">
        <v>0</v>
      </c>
      <c r="C290" s="7">
        <v>0</v>
      </c>
      <c r="D290" s="7">
        <f t="shared" si="9"/>
        <v>0</v>
      </c>
      <c r="E290" s="7">
        <f>D290-Tableau3[Minute]</f>
        <v>-2.7777777777777776E-2</v>
      </c>
      <c r="F290" s="12">
        <f>IF(AND(E290&lt;Tableau4[DJS],D290&gt;0),Tableau4[DJS]-E290,0)</f>
        <v>0</v>
      </c>
      <c r="G290" s="12">
        <f>IF(E290&gt;Tableau4[DJS],'4'!E290-Tableau4[DJS],0)</f>
        <v>0</v>
      </c>
      <c r="H290" s="8">
        <f t="shared" si="10"/>
        <v>10</v>
      </c>
    </row>
    <row r="291" spans="1:8" s="8" customFormat="1" outlineLevel="2" x14ac:dyDescent="0.25">
      <c r="A291" s="14">
        <v>42284</v>
      </c>
      <c r="B291" s="7">
        <v>0</v>
      </c>
      <c r="C291" s="7">
        <v>0</v>
      </c>
      <c r="D291" s="7">
        <f t="shared" si="9"/>
        <v>0</v>
      </c>
      <c r="E291" s="7">
        <f>D291-Tableau3[Minute]</f>
        <v>-2.7777777777777776E-2</v>
      </c>
      <c r="F291" s="12">
        <f>IF(AND(E291&lt;Tableau4[DJS],D291&gt;0),Tableau4[DJS]-E291,0)</f>
        <v>0</v>
      </c>
      <c r="G291" s="12">
        <f>IF(E291&gt;Tableau4[DJS],'4'!E291-Tableau4[DJS],0)</f>
        <v>0</v>
      </c>
      <c r="H291" s="8">
        <f t="shared" si="10"/>
        <v>10</v>
      </c>
    </row>
    <row r="292" spans="1:8" s="8" customFormat="1" outlineLevel="2" x14ac:dyDescent="0.25">
      <c r="A292" s="14">
        <v>42285</v>
      </c>
      <c r="B292" s="7">
        <v>0</v>
      </c>
      <c r="C292" s="7">
        <v>0</v>
      </c>
      <c r="D292" s="7">
        <f t="shared" si="9"/>
        <v>0</v>
      </c>
      <c r="E292" s="7">
        <f>D292-Tableau3[Minute]</f>
        <v>-2.7777777777777776E-2</v>
      </c>
      <c r="F292" s="12">
        <f>IF(AND(E292&lt;Tableau4[DJS],D292&gt;0),Tableau4[DJS]-E292,0)</f>
        <v>0</v>
      </c>
      <c r="G292" s="12">
        <f>IF(E292&gt;Tableau4[DJS],'4'!E292-Tableau4[DJS],0)</f>
        <v>0</v>
      </c>
      <c r="H292" s="8">
        <f t="shared" si="10"/>
        <v>10</v>
      </c>
    </row>
    <row r="293" spans="1:8" s="8" customFormat="1" outlineLevel="2" x14ac:dyDescent="0.25">
      <c r="A293" s="14">
        <v>42286</v>
      </c>
      <c r="B293" s="7">
        <v>0</v>
      </c>
      <c r="C293" s="7">
        <v>0</v>
      </c>
      <c r="D293" s="7">
        <f t="shared" si="9"/>
        <v>0</v>
      </c>
      <c r="E293" s="7">
        <f>D293-Tableau3[Minute]</f>
        <v>-2.7777777777777776E-2</v>
      </c>
      <c r="F293" s="12">
        <f>IF(AND(E293&lt;Tableau4[DJS],D293&gt;0),Tableau4[DJS]-E293,0)</f>
        <v>0</v>
      </c>
      <c r="G293" s="12">
        <f>IF(E293&gt;Tableau4[DJS],'4'!E293-Tableau4[DJS],0)</f>
        <v>0</v>
      </c>
      <c r="H293" s="8">
        <f t="shared" si="10"/>
        <v>10</v>
      </c>
    </row>
    <row r="294" spans="1:8" s="8" customFormat="1" outlineLevel="2" x14ac:dyDescent="0.25">
      <c r="A294" s="14">
        <v>42287</v>
      </c>
      <c r="B294" s="7">
        <v>0</v>
      </c>
      <c r="C294" s="7">
        <v>0</v>
      </c>
      <c r="D294" s="7">
        <f t="shared" si="9"/>
        <v>0</v>
      </c>
      <c r="E294" s="7">
        <f>D294-Tableau3[Minute]</f>
        <v>-2.7777777777777776E-2</v>
      </c>
      <c r="F294" s="12">
        <f>IF(AND(E294&lt;Tableau4[DJS],D294&gt;0),Tableau4[DJS]-E294,0)</f>
        <v>0</v>
      </c>
      <c r="G294" s="12">
        <f>IF(E294&gt;Tableau4[DJS],'4'!E294-Tableau4[DJS],0)</f>
        <v>0</v>
      </c>
      <c r="H294" s="8">
        <f t="shared" si="10"/>
        <v>10</v>
      </c>
    </row>
    <row r="295" spans="1:8" s="8" customFormat="1" outlineLevel="2" x14ac:dyDescent="0.25">
      <c r="A295" s="14">
        <v>42288</v>
      </c>
      <c r="B295" s="7">
        <v>0</v>
      </c>
      <c r="C295" s="7">
        <v>0</v>
      </c>
      <c r="D295" s="7">
        <f t="shared" si="9"/>
        <v>0</v>
      </c>
      <c r="E295" s="7">
        <f>D295-Tableau3[Minute]</f>
        <v>-2.7777777777777776E-2</v>
      </c>
      <c r="F295" s="12">
        <f>IF(AND(E295&lt;Tableau4[DJS],D295&gt;0),Tableau4[DJS]-E295,0)</f>
        <v>0</v>
      </c>
      <c r="G295" s="12">
        <f>IF(E295&gt;Tableau4[DJS],'4'!E295-Tableau4[DJS],0)</f>
        <v>0</v>
      </c>
      <c r="H295" s="8">
        <f t="shared" si="10"/>
        <v>10</v>
      </c>
    </row>
    <row r="296" spans="1:8" s="8" customFormat="1" outlineLevel="2" x14ac:dyDescent="0.25">
      <c r="A296" s="14">
        <v>42289</v>
      </c>
      <c r="B296" s="7">
        <v>0</v>
      </c>
      <c r="C296" s="7">
        <v>0</v>
      </c>
      <c r="D296" s="7">
        <f t="shared" si="9"/>
        <v>0</v>
      </c>
      <c r="E296" s="7">
        <f>D296-Tableau3[Minute]</f>
        <v>-2.7777777777777776E-2</v>
      </c>
      <c r="F296" s="12">
        <f>IF(AND(E296&lt;Tableau4[DJS],D296&gt;0),Tableau4[DJS]-E296,0)</f>
        <v>0</v>
      </c>
      <c r="G296" s="12">
        <f>IF(E296&gt;Tableau4[DJS],'4'!E296-Tableau4[DJS],0)</f>
        <v>0</v>
      </c>
      <c r="H296" s="8">
        <f t="shared" si="10"/>
        <v>10</v>
      </c>
    </row>
    <row r="297" spans="1:8" s="8" customFormat="1" outlineLevel="2" x14ac:dyDescent="0.25">
      <c r="A297" s="14">
        <v>42290</v>
      </c>
      <c r="B297" s="7">
        <v>0</v>
      </c>
      <c r="C297" s="7">
        <v>0</v>
      </c>
      <c r="D297" s="7">
        <f t="shared" si="9"/>
        <v>0</v>
      </c>
      <c r="E297" s="7">
        <f>D297-Tableau3[Minute]</f>
        <v>-2.7777777777777776E-2</v>
      </c>
      <c r="F297" s="12">
        <f>IF(AND(E297&lt;Tableau4[DJS],D297&gt;0),Tableau4[DJS]-E297,0)</f>
        <v>0</v>
      </c>
      <c r="G297" s="12">
        <f>IF(E297&gt;Tableau4[DJS],'4'!E297-Tableau4[DJS],0)</f>
        <v>0</v>
      </c>
      <c r="H297" s="8">
        <f t="shared" si="10"/>
        <v>10</v>
      </c>
    </row>
    <row r="298" spans="1:8" s="8" customFormat="1" outlineLevel="2" x14ac:dyDescent="0.25">
      <c r="A298" s="14">
        <v>42291</v>
      </c>
      <c r="B298" s="7">
        <v>0</v>
      </c>
      <c r="C298" s="7">
        <v>0</v>
      </c>
      <c r="D298" s="7">
        <f t="shared" si="9"/>
        <v>0</v>
      </c>
      <c r="E298" s="7">
        <f>D298-Tableau3[Minute]</f>
        <v>-2.7777777777777776E-2</v>
      </c>
      <c r="F298" s="12">
        <f>IF(AND(E298&lt;Tableau4[DJS],D298&gt;0),Tableau4[DJS]-E298,0)</f>
        <v>0</v>
      </c>
      <c r="G298" s="12">
        <f>IF(E298&gt;Tableau4[DJS],'4'!E298-Tableau4[DJS],0)</f>
        <v>0</v>
      </c>
      <c r="H298" s="8">
        <f t="shared" si="10"/>
        <v>10</v>
      </c>
    </row>
    <row r="299" spans="1:8" s="8" customFormat="1" outlineLevel="2" x14ac:dyDescent="0.25">
      <c r="A299" s="14">
        <v>42292</v>
      </c>
      <c r="B299" s="7">
        <v>0</v>
      </c>
      <c r="C299" s="7">
        <v>0</v>
      </c>
      <c r="D299" s="7">
        <f t="shared" si="9"/>
        <v>0</v>
      </c>
      <c r="E299" s="7">
        <f>D299-Tableau3[Minute]</f>
        <v>-2.7777777777777776E-2</v>
      </c>
      <c r="F299" s="12">
        <f>IF(AND(E299&lt;Tableau4[DJS],D299&gt;0),Tableau4[DJS]-E299,0)</f>
        <v>0</v>
      </c>
      <c r="G299" s="12">
        <f>IF(E299&gt;Tableau4[DJS],'4'!E299-Tableau4[DJS],0)</f>
        <v>0</v>
      </c>
      <c r="H299" s="8">
        <f t="shared" si="10"/>
        <v>10</v>
      </c>
    </row>
    <row r="300" spans="1:8" s="8" customFormat="1" outlineLevel="2" x14ac:dyDescent="0.25">
      <c r="A300" s="14">
        <v>42293</v>
      </c>
      <c r="B300" s="7">
        <v>0</v>
      </c>
      <c r="C300" s="7">
        <v>0</v>
      </c>
      <c r="D300" s="7">
        <f t="shared" si="9"/>
        <v>0</v>
      </c>
      <c r="E300" s="7">
        <f>D300-Tableau3[Minute]</f>
        <v>-2.7777777777777776E-2</v>
      </c>
      <c r="F300" s="12">
        <f>IF(AND(E300&lt;Tableau4[DJS],D300&gt;0),Tableau4[DJS]-E300,0)</f>
        <v>0</v>
      </c>
      <c r="G300" s="12">
        <f>IF(E300&gt;Tableau4[DJS],'4'!E300-Tableau4[DJS],0)</f>
        <v>0</v>
      </c>
      <c r="H300" s="8">
        <f t="shared" si="10"/>
        <v>10</v>
      </c>
    </row>
    <row r="301" spans="1:8" s="8" customFormat="1" outlineLevel="2" x14ac:dyDescent="0.25">
      <c r="A301" s="14">
        <v>42294</v>
      </c>
      <c r="B301" s="7">
        <v>0</v>
      </c>
      <c r="C301" s="7">
        <v>0</v>
      </c>
      <c r="D301" s="7">
        <f t="shared" si="9"/>
        <v>0</v>
      </c>
      <c r="E301" s="7">
        <f>D301-Tableau3[Minute]</f>
        <v>-2.7777777777777776E-2</v>
      </c>
      <c r="F301" s="12">
        <f>IF(AND(E301&lt;Tableau4[DJS],D301&gt;0),Tableau4[DJS]-E301,0)</f>
        <v>0</v>
      </c>
      <c r="G301" s="12">
        <f>IF(E301&gt;Tableau4[DJS],'4'!E301-Tableau4[DJS],0)</f>
        <v>0</v>
      </c>
      <c r="H301" s="8">
        <f t="shared" si="10"/>
        <v>10</v>
      </c>
    </row>
    <row r="302" spans="1:8" s="8" customFormat="1" outlineLevel="2" x14ac:dyDescent="0.25">
      <c r="A302" s="14">
        <v>42295</v>
      </c>
      <c r="B302" s="7">
        <v>0</v>
      </c>
      <c r="C302" s="7">
        <v>0</v>
      </c>
      <c r="D302" s="7">
        <f t="shared" si="9"/>
        <v>0</v>
      </c>
      <c r="E302" s="7">
        <f>D302-Tableau3[Minute]</f>
        <v>-2.7777777777777776E-2</v>
      </c>
      <c r="F302" s="12">
        <f>IF(AND(E302&lt;Tableau4[DJS],D302&gt;0),Tableau4[DJS]-E302,0)</f>
        <v>0</v>
      </c>
      <c r="G302" s="12">
        <f>IF(E302&gt;Tableau4[DJS],'4'!E302-Tableau4[DJS],0)</f>
        <v>0</v>
      </c>
      <c r="H302" s="8">
        <f t="shared" si="10"/>
        <v>10</v>
      </c>
    </row>
    <row r="303" spans="1:8" s="8" customFormat="1" outlineLevel="2" x14ac:dyDescent="0.25">
      <c r="A303" s="14">
        <v>42296</v>
      </c>
      <c r="B303" s="7">
        <v>0</v>
      </c>
      <c r="C303" s="7">
        <v>0</v>
      </c>
      <c r="D303" s="7">
        <f t="shared" si="9"/>
        <v>0</v>
      </c>
      <c r="E303" s="7">
        <f>D303-Tableau3[Minute]</f>
        <v>-2.7777777777777776E-2</v>
      </c>
      <c r="F303" s="12">
        <f>IF(AND(E303&lt;Tableau4[DJS],D303&gt;0),Tableau4[DJS]-E303,0)</f>
        <v>0</v>
      </c>
      <c r="G303" s="12">
        <f>IF(E303&gt;Tableau4[DJS],'4'!E303-Tableau4[DJS],0)</f>
        <v>0</v>
      </c>
      <c r="H303" s="8">
        <f t="shared" si="10"/>
        <v>10</v>
      </c>
    </row>
    <row r="304" spans="1:8" s="8" customFormat="1" outlineLevel="2" x14ac:dyDescent="0.25">
      <c r="A304" s="14">
        <v>42297</v>
      </c>
      <c r="B304" s="7">
        <v>0</v>
      </c>
      <c r="C304" s="7">
        <v>0</v>
      </c>
      <c r="D304" s="7">
        <f t="shared" si="9"/>
        <v>0</v>
      </c>
      <c r="E304" s="7">
        <f>D304-Tableau3[Minute]</f>
        <v>-2.7777777777777776E-2</v>
      </c>
      <c r="F304" s="12">
        <f>IF(AND(E304&lt;Tableau4[DJS],D304&gt;0),Tableau4[DJS]-E304,0)</f>
        <v>0</v>
      </c>
      <c r="G304" s="12">
        <f>IF(E304&gt;Tableau4[DJS],'4'!E304-Tableau4[DJS],0)</f>
        <v>0</v>
      </c>
      <c r="H304" s="8">
        <f t="shared" si="10"/>
        <v>10</v>
      </c>
    </row>
    <row r="305" spans="1:8" s="8" customFormat="1" outlineLevel="2" x14ac:dyDescent="0.25">
      <c r="A305" s="14">
        <v>42298</v>
      </c>
      <c r="B305" s="7">
        <v>0</v>
      </c>
      <c r="C305" s="7">
        <v>0</v>
      </c>
      <c r="D305" s="7">
        <f t="shared" si="9"/>
        <v>0</v>
      </c>
      <c r="E305" s="7">
        <f>D305-Tableau3[Minute]</f>
        <v>-2.7777777777777776E-2</v>
      </c>
      <c r="F305" s="12">
        <f>IF(AND(E305&lt;Tableau4[DJS],D305&gt;0),Tableau4[DJS]-E305,0)</f>
        <v>0</v>
      </c>
      <c r="G305" s="12">
        <f>IF(E305&gt;Tableau4[DJS],'4'!E305-Tableau4[DJS],0)</f>
        <v>0</v>
      </c>
      <c r="H305" s="8">
        <f t="shared" si="10"/>
        <v>10</v>
      </c>
    </row>
    <row r="306" spans="1:8" s="8" customFormat="1" outlineLevel="2" x14ac:dyDescent="0.25">
      <c r="A306" s="14">
        <v>42299</v>
      </c>
      <c r="B306" s="7">
        <v>0</v>
      </c>
      <c r="C306" s="7">
        <v>0</v>
      </c>
      <c r="D306" s="7">
        <f t="shared" si="9"/>
        <v>0</v>
      </c>
      <c r="E306" s="7">
        <f>D306-Tableau3[Minute]</f>
        <v>-2.7777777777777776E-2</v>
      </c>
      <c r="F306" s="12">
        <f>IF(AND(E306&lt;Tableau4[DJS],D306&gt;0),Tableau4[DJS]-E306,0)</f>
        <v>0</v>
      </c>
      <c r="G306" s="12">
        <f>IF(E306&gt;Tableau4[DJS],'4'!E306-Tableau4[DJS],0)</f>
        <v>0</v>
      </c>
      <c r="H306" s="8">
        <f t="shared" si="10"/>
        <v>10</v>
      </c>
    </row>
    <row r="307" spans="1:8" s="8" customFormat="1" outlineLevel="2" x14ac:dyDescent="0.25">
      <c r="A307" s="14">
        <v>42300</v>
      </c>
      <c r="B307" s="7">
        <v>0</v>
      </c>
      <c r="C307" s="7">
        <v>0</v>
      </c>
      <c r="D307" s="7">
        <f t="shared" si="9"/>
        <v>0</v>
      </c>
      <c r="E307" s="7">
        <f>D307-Tableau3[Minute]</f>
        <v>-2.7777777777777776E-2</v>
      </c>
      <c r="F307" s="12">
        <f>IF(AND(E307&lt;Tableau4[DJS],D307&gt;0),Tableau4[DJS]-E307,0)</f>
        <v>0</v>
      </c>
      <c r="G307" s="12">
        <f>IF(E307&gt;Tableau4[DJS],'4'!E307-Tableau4[DJS],0)</f>
        <v>0</v>
      </c>
      <c r="H307" s="8">
        <f t="shared" si="10"/>
        <v>10</v>
      </c>
    </row>
    <row r="308" spans="1:8" s="8" customFormat="1" outlineLevel="2" x14ac:dyDescent="0.25">
      <c r="A308" s="14">
        <v>42301</v>
      </c>
      <c r="B308" s="7">
        <v>0</v>
      </c>
      <c r="C308" s="7">
        <v>0</v>
      </c>
      <c r="D308" s="7">
        <f t="shared" si="9"/>
        <v>0</v>
      </c>
      <c r="E308" s="7">
        <f>D308-Tableau3[Minute]</f>
        <v>-2.7777777777777776E-2</v>
      </c>
      <c r="F308" s="12">
        <f>IF(AND(E308&lt;Tableau4[DJS],D308&gt;0),Tableau4[DJS]-E308,0)</f>
        <v>0</v>
      </c>
      <c r="G308" s="12">
        <f>IF(E308&gt;Tableau4[DJS],'4'!E308-Tableau4[DJS],0)</f>
        <v>0</v>
      </c>
      <c r="H308" s="8">
        <f t="shared" si="10"/>
        <v>10</v>
      </c>
    </row>
    <row r="309" spans="1:8" s="8" customFormat="1" outlineLevel="2" x14ac:dyDescent="0.25">
      <c r="A309" s="14">
        <v>42302</v>
      </c>
      <c r="B309" s="7">
        <v>0</v>
      </c>
      <c r="C309" s="7">
        <v>0</v>
      </c>
      <c r="D309" s="7">
        <f t="shared" si="9"/>
        <v>0</v>
      </c>
      <c r="E309" s="7">
        <f>D309-Tableau3[Minute]</f>
        <v>-2.7777777777777776E-2</v>
      </c>
      <c r="F309" s="12">
        <f>IF(AND(E309&lt;Tableau4[DJS],D309&gt;0),Tableau4[DJS]-E309,0)</f>
        <v>0</v>
      </c>
      <c r="G309" s="12">
        <f>IF(E309&gt;Tableau4[DJS],'4'!E309-Tableau4[DJS],0)</f>
        <v>0</v>
      </c>
      <c r="H309" s="8">
        <f t="shared" si="10"/>
        <v>10</v>
      </c>
    </row>
    <row r="310" spans="1:8" s="8" customFormat="1" outlineLevel="2" x14ac:dyDescent="0.25">
      <c r="A310" s="14">
        <v>42303</v>
      </c>
      <c r="B310" s="7">
        <v>0</v>
      </c>
      <c r="C310" s="7">
        <v>0</v>
      </c>
      <c r="D310" s="7">
        <f t="shared" si="9"/>
        <v>0</v>
      </c>
      <c r="E310" s="7">
        <f>D310-Tableau3[Minute]</f>
        <v>-2.7777777777777776E-2</v>
      </c>
      <c r="F310" s="12">
        <f>IF(AND(E310&lt;Tableau4[DJS],D310&gt;0),Tableau4[DJS]-E310,0)</f>
        <v>0</v>
      </c>
      <c r="G310" s="12">
        <f>IF(E310&gt;Tableau4[DJS],'4'!E310-Tableau4[DJS],0)</f>
        <v>0</v>
      </c>
      <c r="H310" s="8">
        <f t="shared" si="10"/>
        <v>10</v>
      </c>
    </row>
    <row r="311" spans="1:8" s="8" customFormat="1" outlineLevel="2" x14ac:dyDescent="0.25">
      <c r="A311" s="14">
        <v>42304</v>
      </c>
      <c r="B311" s="7">
        <v>0</v>
      </c>
      <c r="C311" s="7">
        <v>0</v>
      </c>
      <c r="D311" s="7">
        <f t="shared" si="9"/>
        <v>0</v>
      </c>
      <c r="E311" s="7">
        <f>D311-Tableau3[Minute]</f>
        <v>-2.7777777777777776E-2</v>
      </c>
      <c r="F311" s="12">
        <f>IF(AND(E311&lt;Tableau4[DJS],D311&gt;0),Tableau4[DJS]-E311,0)</f>
        <v>0</v>
      </c>
      <c r="G311" s="12">
        <f>IF(E311&gt;Tableau4[DJS],'4'!E311-Tableau4[DJS],0)</f>
        <v>0</v>
      </c>
      <c r="H311" s="8">
        <f t="shared" si="10"/>
        <v>10</v>
      </c>
    </row>
    <row r="312" spans="1:8" s="8" customFormat="1" outlineLevel="2" x14ac:dyDescent="0.25">
      <c r="A312" s="14">
        <v>42305</v>
      </c>
      <c r="B312" s="7">
        <v>0</v>
      </c>
      <c r="C312" s="7">
        <v>0</v>
      </c>
      <c r="D312" s="7">
        <f t="shared" si="9"/>
        <v>0</v>
      </c>
      <c r="E312" s="7">
        <f>D312-Tableau3[Minute]</f>
        <v>-2.7777777777777776E-2</v>
      </c>
      <c r="F312" s="12">
        <f>IF(AND(E312&lt;Tableau4[DJS],D312&gt;0),Tableau4[DJS]-E312,0)</f>
        <v>0</v>
      </c>
      <c r="G312" s="12">
        <f>IF(E312&gt;Tableau4[DJS],'4'!E312-Tableau4[DJS],0)</f>
        <v>0</v>
      </c>
      <c r="H312" s="8">
        <f t="shared" si="10"/>
        <v>10</v>
      </c>
    </row>
    <row r="313" spans="1:8" s="8" customFormat="1" outlineLevel="2" x14ac:dyDescent="0.25">
      <c r="A313" s="14">
        <v>42306</v>
      </c>
      <c r="B313" s="7">
        <v>0</v>
      </c>
      <c r="C313" s="7">
        <v>0</v>
      </c>
      <c r="D313" s="7">
        <f t="shared" si="9"/>
        <v>0</v>
      </c>
      <c r="E313" s="7">
        <f>D313-Tableau3[Minute]</f>
        <v>-2.7777777777777776E-2</v>
      </c>
      <c r="F313" s="12">
        <f>IF(AND(E313&lt;Tableau4[DJS],D313&gt;0),Tableau4[DJS]-E313,0)</f>
        <v>0</v>
      </c>
      <c r="G313" s="12">
        <f>IF(E313&gt;Tableau4[DJS],'4'!E313-Tableau4[DJS],0)</f>
        <v>0</v>
      </c>
      <c r="H313" s="8">
        <f t="shared" si="10"/>
        <v>10</v>
      </c>
    </row>
    <row r="314" spans="1:8" s="8" customFormat="1" outlineLevel="2" x14ac:dyDescent="0.25">
      <c r="A314" s="14">
        <v>42307</v>
      </c>
      <c r="B314" s="7">
        <v>0</v>
      </c>
      <c r="C314" s="7">
        <v>0</v>
      </c>
      <c r="D314" s="7">
        <f t="shared" si="9"/>
        <v>0</v>
      </c>
      <c r="E314" s="7">
        <f>D314-Tableau3[Minute]</f>
        <v>-2.7777777777777776E-2</v>
      </c>
      <c r="F314" s="12">
        <f>IF(AND(E314&lt;Tableau4[DJS],D314&gt;0),Tableau4[DJS]-E314,0)</f>
        <v>0</v>
      </c>
      <c r="G314" s="12">
        <f>IF(E314&gt;Tableau4[DJS],'4'!E314-Tableau4[DJS],0)</f>
        <v>0</v>
      </c>
      <c r="H314" s="8">
        <f t="shared" si="10"/>
        <v>10</v>
      </c>
    </row>
    <row r="315" spans="1:8" s="8" customFormat="1" outlineLevel="1" x14ac:dyDescent="0.25">
      <c r="A315" s="14"/>
      <c r="B315" s="7"/>
      <c r="C315" s="7"/>
      <c r="D315" s="11"/>
      <c r="E315" s="7"/>
      <c r="F315" s="12">
        <f>SUBTOTAL(9,F284:F314)</f>
        <v>0</v>
      </c>
      <c r="G315" s="12">
        <f>SUBTOTAL(9,G284:G314)</f>
        <v>0</v>
      </c>
      <c r="H315" s="10" t="s">
        <v>48</v>
      </c>
    </row>
    <row r="316" spans="1:8" s="8" customFormat="1" outlineLevel="2" x14ac:dyDescent="0.25">
      <c r="A316" s="14">
        <v>42308</v>
      </c>
      <c r="B316" s="7">
        <v>0</v>
      </c>
      <c r="C316" s="7">
        <v>0</v>
      </c>
      <c r="D316" s="7">
        <f t="shared" si="9"/>
        <v>0</v>
      </c>
      <c r="E316" s="7">
        <f>D316-Tableau3[Minute]</f>
        <v>-2.7777777777777776E-2</v>
      </c>
      <c r="F316" s="12">
        <f>IF(AND(E316&lt;Tableau4[DJS],D316&gt;0),Tableau4[DJS]-E316,0)</f>
        <v>0</v>
      </c>
      <c r="G316" s="12">
        <f>IF(E316&gt;Tableau4[DJS],'4'!E316-Tableau4[DJS],0)</f>
        <v>0</v>
      </c>
      <c r="H316" s="8">
        <f t="shared" si="10"/>
        <v>11</v>
      </c>
    </row>
    <row r="317" spans="1:8" s="8" customFormat="1" outlineLevel="2" x14ac:dyDescent="0.25">
      <c r="A317" s="14">
        <v>42309</v>
      </c>
      <c r="B317" s="7">
        <v>0</v>
      </c>
      <c r="C317" s="7">
        <v>0</v>
      </c>
      <c r="D317" s="7">
        <f t="shared" si="9"/>
        <v>0</v>
      </c>
      <c r="E317" s="7">
        <f>D317-Tableau3[Minute]</f>
        <v>-2.7777777777777776E-2</v>
      </c>
      <c r="F317" s="12">
        <f>IF(AND(E317&lt;Tableau4[DJS],D317&gt;0),Tableau4[DJS]-E317,0)</f>
        <v>0</v>
      </c>
      <c r="G317" s="12">
        <f>IF(E317&gt;Tableau4[DJS],'4'!E317-Tableau4[DJS],0)</f>
        <v>0</v>
      </c>
      <c r="H317" s="8">
        <f t="shared" si="10"/>
        <v>11</v>
      </c>
    </row>
    <row r="318" spans="1:8" s="8" customFormat="1" outlineLevel="2" x14ac:dyDescent="0.25">
      <c r="A318" s="14">
        <v>42310</v>
      </c>
      <c r="B318" s="7">
        <v>0</v>
      </c>
      <c r="C318" s="7">
        <v>0</v>
      </c>
      <c r="D318" s="7">
        <f t="shared" si="9"/>
        <v>0</v>
      </c>
      <c r="E318" s="7">
        <f>D318-Tableau3[Minute]</f>
        <v>-2.7777777777777776E-2</v>
      </c>
      <c r="F318" s="12">
        <f>IF(AND(E318&lt;Tableau4[DJS],D318&gt;0),Tableau4[DJS]-E318,0)</f>
        <v>0</v>
      </c>
      <c r="G318" s="12">
        <f>IF(E318&gt;Tableau4[DJS],'4'!E318-Tableau4[DJS],0)</f>
        <v>0</v>
      </c>
      <c r="H318" s="8">
        <f t="shared" si="10"/>
        <v>11</v>
      </c>
    </row>
    <row r="319" spans="1:8" s="8" customFormat="1" outlineLevel="2" x14ac:dyDescent="0.25">
      <c r="A319" s="14">
        <v>42311</v>
      </c>
      <c r="B319" s="7">
        <v>0</v>
      </c>
      <c r="C319" s="7">
        <v>0</v>
      </c>
      <c r="D319" s="7">
        <f t="shared" si="9"/>
        <v>0</v>
      </c>
      <c r="E319" s="7">
        <f>D319-Tableau3[Minute]</f>
        <v>-2.7777777777777776E-2</v>
      </c>
      <c r="F319" s="12">
        <f>IF(AND(E319&lt;Tableau4[DJS],D319&gt;0),Tableau4[DJS]-E319,0)</f>
        <v>0</v>
      </c>
      <c r="G319" s="12">
        <f>IF(E319&gt;Tableau4[DJS],'4'!E319-Tableau4[DJS],0)</f>
        <v>0</v>
      </c>
      <c r="H319" s="8">
        <f t="shared" si="10"/>
        <v>11</v>
      </c>
    </row>
    <row r="320" spans="1:8" s="8" customFormat="1" outlineLevel="2" x14ac:dyDescent="0.25">
      <c r="A320" s="14">
        <v>42312</v>
      </c>
      <c r="B320" s="7">
        <v>0</v>
      </c>
      <c r="C320" s="7">
        <v>0</v>
      </c>
      <c r="D320" s="7">
        <f t="shared" si="9"/>
        <v>0</v>
      </c>
      <c r="E320" s="7">
        <f>D320-Tableau3[Minute]</f>
        <v>-2.7777777777777776E-2</v>
      </c>
      <c r="F320" s="12">
        <f>IF(AND(E320&lt;Tableau4[DJS],D320&gt;0),Tableau4[DJS]-E320,0)</f>
        <v>0</v>
      </c>
      <c r="G320" s="12">
        <f>IF(E320&gt;Tableau4[DJS],'4'!E320-Tableau4[DJS],0)</f>
        <v>0</v>
      </c>
      <c r="H320" s="8">
        <f t="shared" si="10"/>
        <v>11</v>
      </c>
    </row>
    <row r="321" spans="1:8" s="8" customFormat="1" outlineLevel="2" x14ac:dyDescent="0.25">
      <c r="A321" s="14">
        <v>42313</v>
      </c>
      <c r="B321" s="7">
        <v>0</v>
      </c>
      <c r="C321" s="7">
        <v>0</v>
      </c>
      <c r="D321" s="7">
        <f t="shared" si="9"/>
        <v>0</v>
      </c>
      <c r="E321" s="7">
        <f>D321-Tableau3[Minute]</f>
        <v>-2.7777777777777776E-2</v>
      </c>
      <c r="F321" s="12">
        <f>IF(AND(E321&lt;Tableau4[DJS],D321&gt;0),Tableau4[DJS]-E321,0)</f>
        <v>0</v>
      </c>
      <c r="G321" s="12">
        <f>IF(E321&gt;Tableau4[DJS],'4'!E321-Tableau4[DJS],0)</f>
        <v>0</v>
      </c>
      <c r="H321" s="8">
        <f t="shared" si="10"/>
        <v>11</v>
      </c>
    </row>
    <row r="322" spans="1:8" s="8" customFormat="1" outlineLevel="2" x14ac:dyDescent="0.25">
      <c r="A322" s="14">
        <v>42314</v>
      </c>
      <c r="B322" s="7">
        <v>0</v>
      </c>
      <c r="C322" s="7">
        <v>0</v>
      </c>
      <c r="D322" s="7">
        <f t="shared" si="9"/>
        <v>0</v>
      </c>
      <c r="E322" s="7">
        <f>D322-Tableau3[Minute]</f>
        <v>-2.7777777777777776E-2</v>
      </c>
      <c r="F322" s="12">
        <f>IF(AND(E322&lt;Tableau4[DJS],D322&gt;0),Tableau4[DJS]-E322,0)</f>
        <v>0</v>
      </c>
      <c r="G322" s="12">
        <f>IF(E322&gt;Tableau4[DJS],'4'!E322-Tableau4[DJS],0)</f>
        <v>0</v>
      </c>
      <c r="H322" s="8">
        <f t="shared" si="10"/>
        <v>11</v>
      </c>
    </row>
    <row r="323" spans="1:8" s="8" customFormat="1" outlineLevel="2" x14ac:dyDescent="0.25">
      <c r="A323" s="14">
        <v>42315</v>
      </c>
      <c r="B323" s="7">
        <v>0</v>
      </c>
      <c r="C323" s="7">
        <v>0</v>
      </c>
      <c r="D323" s="7">
        <f t="shared" ref="D323:D377" si="11">C323-B323</f>
        <v>0</v>
      </c>
      <c r="E323" s="7">
        <f>D323-Tableau3[Minute]</f>
        <v>-2.7777777777777776E-2</v>
      </c>
      <c r="F323" s="12">
        <f>IF(AND(E323&lt;Tableau4[DJS],D323&gt;0),Tableau4[DJS]-E323,0)</f>
        <v>0</v>
      </c>
      <c r="G323" s="12">
        <f>IF(E323&gt;Tableau4[DJS],'4'!E323-Tableau4[DJS],0)</f>
        <v>0</v>
      </c>
      <c r="H323" s="8">
        <f t="shared" si="10"/>
        <v>11</v>
      </c>
    </row>
    <row r="324" spans="1:8" s="8" customFormat="1" outlineLevel="2" x14ac:dyDescent="0.25">
      <c r="A324" s="14">
        <v>42316</v>
      </c>
      <c r="B324" s="7">
        <v>0</v>
      </c>
      <c r="C324" s="7">
        <v>0</v>
      </c>
      <c r="D324" s="7">
        <f t="shared" si="11"/>
        <v>0</v>
      </c>
      <c r="E324" s="7">
        <f>D324-Tableau3[Minute]</f>
        <v>-2.7777777777777776E-2</v>
      </c>
      <c r="F324" s="12">
        <f>IF(AND(E324&lt;Tableau4[DJS],D324&gt;0),Tableau4[DJS]-E324,0)</f>
        <v>0</v>
      </c>
      <c r="G324" s="12">
        <f>IF(E324&gt;Tableau4[DJS],'4'!E324-Tableau4[DJS],0)</f>
        <v>0</v>
      </c>
      <c r="H324" s="8">
        <f t="shared" si="10"/>
        <v>11</v>
      </c>
    </row>
    <row r="325" spans="1:8" s="8" customFormat="1" outlineLevel="2" x14ac:dyDescent="0.25">
      <c r="A325" s="14">
        <v>42317</v>
      </c>
      <c r="B325" s="7">
        <v>0</v>
      </c>
      <c r="C325" s="7">
        <v>0</v>
      </c>
      <c r="D325" s="7">
        <f t="shared" si="11"/>
        <v>0</v>
      </c>
      <c r="E325" s="7">
        <f>D325-Tableau3[Minute]</f>
        <v>-2.7777777777777776E-2</v>
      </c>
      <c r="F325" s="12">
        <f>IF(AND(E325&lt;Tableau4[DJS],D325&gt;0),Tableau4[DJS]-E325,0)</f>
        <v>0</v>
      </c>
      <c r="G325" s="12">
        <f>IF(E325&gt;Tableau4[DJS],'4'!E325-Tableau4[DJS],0)</f>
        <v>0</v>
      </c>
      <c r="H325" s="8">
        <f t="shared" si="10"/>
        <v>11</v>
      </c>
    </row>
    <row r="326" spans="1:8" s="8" customFormat="1" outlineLevel="2" x14ac:dyDescent="0.25">
      <c r="A326" s="14">
        <v>42318</v>
      </c>
      <c r="B326" s="7">
        <v>0</v>
      </c>
      <c r="C326" s="7">
        <v>0</v>
      </c>
      <c r="D326" s="7">
        <f t="shared" si="11"/>
        <v>0</v>
      </c>
      <c r="E326" s="7">
        <f>D326-Tableau3[Minute]</f>
        <v>-2.7777777777777776E-2</v>
      </c>
      <c r="F326" s="12">
        <f>IF(AND(E326&lt;Tableau4[DJS],D326&gt;0),Tableau4[DJS]-E326,0)</f>
        <v>0</v>
      </c>
      <c r="G326" s="12">
        <f>IF(E326&gt;Tableau4[DJS],'4'!E326-Tableau4[DJS],0)</f>
        <v>0</v>
      </c>
      <c r="H326" s="8">
        <f t="shared" si="10"/>
        <v>11</v>
      </c>
    </row>
    <row r="327" spans="1:8" s="8" customFormat="1" outlineLevel="2" x14ac:dyDescent="0.25">
      <c r="A327" s="14">
        <v>42319</v>
      </c>
      <c r="B327" s="7">
        <v>0</v>
      </c>
      <c r="C327" s="7">
        <v>0</v>
      </c>
      <c r="D327" s="7">
        <f t="shared" si="11"/>
        <v>0</v>
      </c>
      <c r="E327" s="7">
        <f>D327-Tableau3[Minute]</f>
        <v>-2.7777777777777776E-2</v>
      </c>
      <c r="F327" s="12">
        <f>IF(AND(E327&lt;Tableau4[DJS],D327&gt;0),Tableau4[DJS]-E327,0)</f>
        <v>0</v>
      </c>
      <c r="G327" s="12">
        <f>IF(E327&gt;Tableau4[DJS],'4'!E327-Tableau4[DJS],0)</f>
        <v>0</v>
      </c>
      <c r="H327" s="8">
        <f t="shared" si="10"/>
        <v>11</v>
      </c>
    </row>
    <row r="328" spans="1:8" s="8" customFormat="1" outlineLevel="2" x14ac:dyDescent="0.25">
      <c r="A328" s="14">
        <v>42320</v>
      </c>
      <c r="B328" s="7">
        <v>0</v>
      </c>
      <c r="C328" s="7">
        <v>0</v>
      </c>
      <c r="D328" s="7">
        <f t="shared" si="11"/>
        <v>0</v>
      </c>
      <c r="E328" s="7">
        <f>D328-Tableau3[Minute]</f>
        <v>-2.7777777777777776E-2</v>
      </c>
      <c r="F328" s="12">
        <f>IF(AND(E328&lt;Tableau4[DJS],D328&gt;0),Tableau4[DJS]-E328,0)</f>
        <v>0</v>
      </c>
      <c r="G328" s="12">
        <f>IF(E328&gt;Tableau4[DJS],'4'!E328-Tableau4[DJS],0)</f>
        <v>0</v>
      </c>
      <c r="H328" s="8">
        <f t="shared" si="10"/>
        <v>11</v>
      </c>
    </row>
    <row r="329" spans="1:8" s="8" customFormat="1" outlineLevel="2" x14ac:dyDescent="0.25">
      <c r="A329" s="14">
        <v>42321</v>
      </c>
      <c r="B329" s="7">
        <v>0</v>
      </c>
      <c r="C329" s="7">
        <v>0</v>
      </c>
      <c r="D329" s="7">
        <f t="shared" si="11"/>
        <v>0</v>
      </c>
      <c r="E329" s="7">
        <f>D329-Tableau3[Minute]</f>
        <v>-2.7777777777777776E-2</v>
      </c>
      <c r="F329" s="12">
        <f>IF(AND(E329&lt;Tableau4[DJS],D329&gt;0),Tableau4[DJS]-E329,0)</f>
        <v>0</v>
      </c>
      <c r="G329" s="12">
        <f>IF(E329&gt;Tableau4[DJS],'4'!E329-Tableau4[DJS],0)</f>
        <v>0</v>
      </c>
      <c r="H329" s="8">
        <f t="shared" si="10"/>
        <v>11</v>
      </c>
    </row>
    <row r="330" spans="1:8" s="8" customFormat="1" outlineLevel="2" x14ac:dyDescent="0.25">
      <c r="A330" s="14">
        <v>42322</v>
      </c>
      <c r="B330" s="7">
        <v>0</v>
      </c>
      <c r="C330" s="7">
        <v>0</v>
      </c>
      <c r="D330" s="7">
        <f t="shared" si="11"/>
        <v>0</v>
      </c>
      <c r="E330" s="7">
        <f>D330-Tableau3[Minute]</f>
        <v>-2.7777777777777776E-2</v>
      </c>
      <c r="F330" s="12">
        <f>IF(AND(E330&lt;Tableau4[DJS],D330&gt;0),Tableau4[DJS]-E330,0)</f>
        <v>0</v>
      </c>
      <c r="G330" s="12">
        <f>IF(E330&gt;Tableau4[DJS],'4'!E330-Tableau4[DJS],0)</f>
        <v>0</v>
      </c>
      <c r="H330" s="8">
        <f t="shared" si="10"/>
        <v>11</v>
      </c>
    </row>
    <row r="331" spans="1:8" s="8" customFormat="1" outlineLevel="2" x14ac:dyDescent="0.25">
      <c r="A331" s="14">
        <v>42323</v>
      </c>
      <c r="B331" s="7">
        <v>0</v>
      </c>
      <c r="C331" s="7">
        <v>0</v>
      </c>
      <c r="D331" s="7">
        <f t="shared" si="11"/>
        <v>0</v>
      </c>
      <c r="E331" s="7">
        <f>D331-Tableau3[Minute]</f>
        <v>-2.7777777777777776E-2</v>
      </c>
      <c r="F331" s="12">
        <f>IF(AND(E331&lt;Tableau4[DJS],D331&gt;0),Tableau4[DJS]-E331,0)</f>
        <v>0</v>
      </c>
      <c r="G331" s="12">
        <f>IF(E331&gt;Tableau4[DJS],'4'!E331-Tableau4[DJS],0)</f>
        <v>0</v>
      </c>
      <c r="H331" s="8">
        <f t="shared" si="10"/>
        <v>11</v>
      </c>
    </row>
    <row r="332" spans="1:8" s="8" customFormat="1" outlineLevel="2" x14ac:dyDescent="0.25">
      <c r="A332" s="14">
        <v>42324</v>
      </c>
      <c r="B332" s="7">
        <v>0</v>
      </c>
      <c r="C332" s="7">
        <v>0</v>
      </c>
      <c r="D332" s="7">
        <f t="shared" si="11"/>
        <v>0</v>
      </c>
      <c r="E332" s="7">
        <f>D332-Tableau3[Minute]</f>
        <v>-2.7777777777777776E-2</v>
      </c>
      <c r="F332" s="12">
        <f>IF(AND(E332&lt;Tableau4[DJS],D332&gt;0),Tableau4[DJS]-E332,0)</f>
        <v>0</v>
      </c>
      <c r="G332" s="12">
        <f>IF(E332&gt;Tableau4[DJS],'4'!E332-Tableau4[DJS],0)</f>
        <v>0</v>
      </c>
      <c r="H332" s="8">
        <f t="shared" si="10"/>
        <v>11</v>
      </c>
    </row>
    <row r="333" spans="1:8" s="8" customFormat="1" outlineLevel="2" x14ac:dyDescent="0.25">
      <c r="A333" s="14">
        <v>42325</v>
      </c>
      <c r="B333" s="7">
        <v>0</v>
      </c>
      <c r="C333" s="7">
        <v>0</v>
      </c>
      <c r="D333" s="7">
        <f t="shared" si="11"/>
        <v>0</v>
      </c>
      <c r="E333" s="7">
        <f>D333-Tableau3[Minute]</f>
        <v>-2.7777777777777776E-2</v>
      </c>
      <c r="F333" s="12">
        <f>IF(AND(E333&lt;Tableau4[DJS],D333&gt;0),Tableau4[DJS]-E333,0)</f>
        <v>0</v>
      </c>
      <c r="G333" s="12">
        <f>IF(E333&gt;Tableau4[DJS],'4'!E333-Tableau4[DJS],0)</f>
        <v>0</v>
      </c>
      <c r="H333" s="8">
        <f t="shared" ref="H333:H377" si="12">MONTH(A333)</f>
        <v>11</v>
      </c>
    </row>
    <row r="334" spans="1:8" s="8" customFormat="1" outlineLevel="2" x14ac:dyDescent="0.25">
      <c r="A334" s="14">
        <v>42326</v>
      </c>
      <c r="B334" s="7">
        <v>0</v>
      </c>
      <c r="C334" s="7">
        <v>0</v>
      </c>
      <c r="D334" s="7">
        <f t="shared" si="11"/>
        <v>0</v>
      </c>
      <c r="E334" s="7">
        <f>D334-Tableau3[Minute]</f>
        <v>-2.7777777777777776E-2</v>
      </c>
      <c r="F334" s="12">
        <f>IF(AND(E334&lt;Tableau4[DJS],D334&gt;0),Tableau4[DJS]-E334,0)</f>
        <v>0</v>
      </c>
      <c r="G334" s="12">
        <f>IF(E334&gt;Tableau4[DJS],'4'!E334-Tableau4[DJS],0)</f>
        <v>0</v>
      </c>
      <c r="H334" s="8">
        <f t="shared" si="12"/>
        <v>11</v>
      </c>
    </row>
    <row r="335" spans="1:8" s="8" customFormat="1" outlineLevel="2" x14ac:dyDescent="0.25">
      <c r="A335" s="14">
        <v>42327</v>
      </c>
      <c r="B335" s="7">
        <v>0</v>
      </c>
      <c r="C335" s="7">
        <v>0</v>
      </c>
      <c r="D335" s="7">
        <f t="shared" si="11"/>
        <v>0</v>
      </c>
      <c r="E335" s="7">
        <f>D335-Tableau3[Minute]</f>
        <v>-2.7777777777777776E-2</v>
      </c>
      <c r="F335" s="12">
        <f>IF(AND(E335&lt;Tableau4[DJS],D335&gt;0),Tableau4[DJS]-E335,0)</f>
        <v>0</v>
      </c>
      <c r="G335" s="12">
        <f>IF(E335&gt;Tableau4[DJS],'4'!E335-Tableau4[DJS],0)</f>
        <v>0</v>
      </c>
      <c r="H335" s="8">
        <f t="shared" si="12"/>
        <v>11</v>
      </c>
    </row>
    <row r="336" spans="1:8" s="8" customFormat="1" outlineLevel="2" x14ac:dyDescent="0.25">
      <c r="A336" s="14">
        <v>42328</v>
      </c>
      <c r="B336" s="7">
        <v>0</v>
      </c>
      <c r="C336" s="7">
        <v>0</v>
      </c>
      <c r="D336" s="7">
        <f t="shared" si="11"/>
        <v>0</v>
      </c>
      <c r="E336" s="7">
        <f>D336-Tableau3[Minute]</f>
        <v>-2.7777777777777776E-2</v>
      </c>
      <c r="F336" s="12">
        <f>IF(AND(E336&lt;Tableau4[DJS],D336&gt;0),Tableau4[DJS]-E336,0)</f>
        <v>0</v>
      </c>
      <c r="G336" s="12">
        <f>IF(E336&gt;Tableau4[DJS],'4'!E336-Tableau4[DJS],0)</f>
        <v>0</v>
      </c>
      <c r="H336" s="8">
        <f t="shared" si="12"/>
        <v>11</v>
      </c>
    </row>
    <row r="337" spans="1:8" s="8" customFormat="1" outlineLevel="2" x14ac:dyDescent="0.25">
      <c r="A337" s="14">
        <v>42329</v>
      </c>
      <c r="B337" s="7">
        <v>0</v>
      </c>
      <c r="C337" s="7">
        <v>0</v>
      </c>
      <c r="D337" s="7">
        <f t="shared" si="11"/>
        <v>0</v>
      </c>
      <c r="E337" s="7">
        <f>D337-Tableau3[Minute]</f>
        <v>-2.7777777777777776E-2</v>
      </c>
      <c r="F337" s="12">
        <f>IF(AND(E337&lt;Tableau4[DJS],D337&gt;0),Tableau4[DJS]-E337,0)</f>
        <v>0</v>
      </c>
      <c r="G337" s="12">
        <f>IF(E337&gt;Tableau4[DJS],'4'!E337-Tableau4[DJS],0)</f>
        <v>0</v>
      </c>
      <c r="H337" s="8">
        <f t="shared" si="12"/>
        <v>11</v>
      </c>
    </row>
    <row r="338" spans="1:8" s="8" customFormat="1" outlineLevel="2" x14ac:dyDescent="0.25">
      <c r="A338" s="14">
        <v>42330</v>
      </c>
      <c r="B338" s="7">
        <v>0</v>
      </c>
      <c r="C338" s="7">
        <v>0</v>
      </c>
      <c r="D338" s="7">
        <f t="shared" si="11"/>
        <v>0</v>
      </c>
      <c r="E338" s="7">
        <f>D338-Tableau3[Minute]</f>
        <v>-2.7777777777777776E-2</v>
      </c>
      <c r="F338" s="12">
        <f>IF(AND(E338&lt;Tableau4[DJS],D338&gt;0),Tableau4[DJS]-E338,0)</f>
        <v>0</v>
      </c>
      <c r="G338" s="12">
        <f>IF(E338&gt;Tableau4[DJS],'4'!E338-Tableau4[DJS],0)</f>
        <v>0</v>
      </c>
      <c r="H338" s="8">
        <f t="shared" si="12"/>
        <v>11</v>
      </c>
    </row>
    <row r="339" spans="1:8" s="8" customFormat="1" outlineLevel="2" x14ac:dyDescent="0.25">
      <c r="A339" s="14">
        <v>42331</v>
      </c>
      <c r="B339" s="7">
        <v>0</v>
      </c>
      <c r="C339" s="7">
        <v>0</v>
      </c>
      <c r="D339" s="7">
        <f t="shared" si="11"/>
        <v>0</v>
      </c>
      <c r="E339" s="7">
        <f>D339-Tableau3[Minute]</f>
        <v>-2.7777777777777776E-2</v>
      </c>
      <c r="F339" s="12">
        <f>IF(AND(E339&lt;Tableau4[DJS],D339&gt;0),Tableau4[DJS]-E339,0)</f>
        <v>0</v>
      </c>
      <c r="G339" s="12">
        <f>IF(E339&gt;Tableau4[DJS],'4'!E339-Tableau4[DJS],0)</f>
        <v>0</v>
      </c>
      <c r="H339" s="8">
        <f t="shared" si="12"/>
        <v>11</v>
      </c>
    </row>
    <row r="340" spans="1:8" s="8" customFormat="1" outlineLevel="2" x14ac:dyDescent="0.25">
      <c r="A340" s="14">
        <v>42332</v>
      </c>
      <c r="B340" s="7">
        <v>0</v>
      </c>
      <c r="C340" s="7">
        <v>0</v>
      </c>
      <c r="D340" s="7">
        <f t="shared" si="11"/>
        <v>0</v>
      </c>
      <c r="E340" s="7">
        <f>D340-Tableau3[Minute]</f>
        <v>-2.7777777777777776E-2</v>
      </c>
      <c r="F340" s="12">
        <f>IF(AND(E340&lt;Tableau4[DJS],D340&gt;0),Tableau4[DJS]-E340,0)</f>
        <v>0</v>
      </c>
      <c r="G340" s="12">
        <f>IF(E340&gt;Tableau4[DJS],'4'!E340-Tableau4[DJS],0)</f>
        <v>0</v>
      </c>
      <c r="H340" s="8">
        <f t="shared" si="12"/>
        <v>11</v>
      </c>
    </row>
    <row r="341" spans="1:8" s="8" customFormat="1" outlineLevel="2" x14ac:dyDescent="0.25">
      <c r="A341" s="14">
        <v>42333</v>
      </c>
      <c r="B341" s="7">
        <v>0</v>
      </c>
      <c r="C341" s="7">
        <v>0</v>
      </c>
      <c r="D341" s="7">
        <f t="shared" si="11"/>
        <v>0</v>
      </c>
      <c r="E341" s="7">
        <f>D341-Tableau3[Minute]</f>
        <v>-2.7777777777777776E-2</v>
      </c>
      <c r="F341" s="12">
        <f>IF(AND(E341&lt;Tableau4[DJS],D341&gt;0),Tableau4[DJS]-E341,0)</f>
        <v>0</v>
      </c>
      <c r="G341" s="12">
        <f>IF(E341&gt;Tableau4[DJS],'4'!E341-Tableau4[DJS],0)</f>
        <v>0</v>
      </c>
      <c r="H341" s="8">
        <f t="shared" si="12"/>
        <v>11</v>
      </c>
    </row>
    <row r="342" spans="1:8" s="8" customFormat="1" outlineLevel="2" x14ac:dyDescent="0.25">
      <c r="A342" s="14">
        <v>42334</v>
      </c>
      <c r="B342" s="7">
        <v>0</v>
      </c>
      <c r="C342" s="7">
        <v>0</v>
      </c>
      <c r="D342" s="7">
        <f t="shared" si="11"/>
        <v>0</v>
      </c>
      <c r="E342" s="7">
        <f>D342-Tableau3[Minute]</f>
        <v>-2.7777777777777776E-2</v>
      </c>
      <c r="F342" s="12">
        <f>IF(AND(E342&lt;Tableau4[DJS],D342&gt;0),Tableau4[DJS]-E342,0)</f>
        <v>0</v>
      </c>
      <c r="G342" s="12">
        <f>IF(E342&gt;Tableau4[DJS],'4'!E342-Tableau4[DJS],0)</f>
        <v>0</v>
      </c>
      <c r="H342" s="8">
        <f t="shared" si="12"/>
        <v>11</v>
      </c>
    </row>
    <row r="343" spans="1:8" s="8" customFormat="1" outlineLevel="2" x14ac:dyDescent="0.25">
      <c r="A343" s="14">
        <v>42335</v>
      </c>
      <c r="B343" s="7">
        <v>0</v>
      </c>
      <c r="C343" s="7">
        <v>0</v>
      </c>
      <c r="D343" s="7">
        <f t="shared" si="11"/>
        <v>0</v>
      </c>
      <c r="E343" s="7">
        <f>D343-Tableau3[Minute]</f>
        <v>-2.7777777777777776E-2</v>
      </c>
      <c r="F343" s="12">
        <f>IF(AND(E343&lt;Tableau4[DJS],D343&gt;0),Tableau4[DJS]-E343,0)</f>
        <v>0</v>
      </c>
      <c r="G343" s="12">
        <f>IF(E343&gt;Tableau4[DJS],'4'!E343-Tableau4[DJS],0)</f>
        <v>0</v>
      </c>
      <c r="H343" s="8">
        <f t="shared" si="12"/>
        <v>11</v>
      </c>
    </row>
    <row r="344" spans="1:8" s="8" customFormat="1" outlineLevel="2" x14ac:dyDescent="0.25">
      <c r="A344" s="14">
        <v>42336</v>
      </c>
      <c r="B344" s="7">
        <v>0</v>
      </c>
      <c r="C344" s="7">
        <v>0</v>
      </c>
      <c r="D344" s="7">
        <f t="shared" si="11"/>
        <v>0</v>
      </c>
      <c r="E344" s="7">
        <f>D344-Tableau3[Minute]</f>
        <v>-2.7777777777777776E-2</v>
      </c>
      <c r="F344" s="12">
        <f>IF(AND(E344&lt;Tableau4[DJS],D344&gt;0),Tableau4[DJS]-E344,0)</f>
        <v>0</v>
      </c>
      <c r="G344" s="12">
        <f>IF(E344&gt;Tableau4[DJS],'4'!E344-Tableau4[DJS],0)</f>
        <v>0</v>
      </c>
      <c r="H344" s="8">
        <f t="shared" si="12"/>
        <v>11</v>
      </c>
    </row>
    <row r="345" spans="1:8" s="8" customFormat="1" outlineLevel="2" x14ac:dyDescent="0.25">
      <c r="A345" s="14">
        <v>42337</v>
      </c>
      <c r="B345" s="7">
        <v>0</v>
      </c>
      <c r="C345" s="7">
        <v>0</v>
      </c>
      <c r="D345" s="7">
        <f t="shared" si="11"/>
        <v>0</v>
      </c>
      <c r="E345" s="7">
        <f>D345-Tableau3[Minute]</f>
        <v>-2.7777777777777776E-2</v>
      </c>
      <c r="F345" s="12">
        <f>IF(AND(E345&lt;Tableau4[DJS],D345&gt;0),Tableau4[DJS]-E345,0)</f>
        <v>0</v>
      </c>
      <c r="G345" s="12">
        <f>IF(E345&gt;Tableau4[DJS],'4'!E345-Tableau4[DJS],0)</f>
        <v>0</v>
      </c>
      <c r="H345" s="8">
        <f t="shared" si="12"/>
        <v>11</v>
      </c>
    </row>
    <row r="346" spans="1:8" s="8" customFormat="1" outlineLevel="1" x14ac:dyDescent="0.25">
      <c r="A346" s="14"/>
      <c r="B346" s="7"/>
      <c r="C346" s="7"/>
      <c r="D346" s="11"/>
      <c r="E346" s="7"/>
      <c r="F346" s="12">
        <f>SUBTOTAL(9,F316:F345)</f>
        <v>0</v>
      </c>
      <c r="G346" s="12">
        <f>SUBTOTAL(9,G316:G345)</f>
        <v>0</v>
      </c>
      <c r="H346" s="10" t="s">
        <v>49</v>
      </c>
    </row>
    <row r="347" spans="1:8" s="8" customFormat="1" outlineLevel="2" x14ac:dyDescent="0.25">
      <c r="A347" s="14">
        <v>42338</v>
      </c>
      <c r="B347" s="7">
        <v>0</v>
      </c>
      <c r="C347" s="7">
        <v>0</v>
      </c>
      <c r="D347" s="7">
        <f t="shared" si="11"/>
        <v>0</v>
      </c>
      <c r="E347" s="7">
        <f>D347-Tableau3[Minute]</f>
        <v>-2.7777777777777776E-2</v>
      </c>
      <c r="F347" s="12">
        <f>IF(AND(E347&lt;Tableau4[DJS],D347&gt;0),Tableau4[DJS]-E347,0)</f>
        <v>0</v>
      </c>
      <c r="G347" s="12">
        <f>IF(E347&gt;Tableau4[DJS],'4'!E347-Tableau4[DJS],0)</f>
        <v>0</v>
      </c>
      <c r="H347" s="8">
        <f t="shared" si="12"/>
        <v>12</v>
      </c>
    </row>
    <row r="348" spans="1:8" s="8" customFormat="1" outlineLevel="2" x14ac:dyDescent="0.25">
      <c r="A348" s="14">
        <v>42339</v>
      </c>
      <c r="B348" s="7">
        <v>0</v>
      </c>
      <c r="C348" s="7">
        <v>0</v>
      </c>
      <c r="D348" s="7">
        <f t="shared" si="11"/>
        <v>0</v>
      </c>
      <c r="E348" s="7">
        <f>D348-Tableau3[Minute]</f>
        <v>-2.7777777777777776E-2</v>
      </c>
      <c r="F348" s="12">
        <f>IF(AND(E348&lt;Tableau4[DJS],D348&gt;0),Tableau4[DJS]-E348,0)</f>
        <v>0</v>
      </c>
      <c r="G348" s="12">
        <f>IF(E348&gt;Tableau4[DJS],'4'!E348-Tableau4[DJS],0)</f>
        <v>0</v>
      </c>
      <c r="H348" s="8">
        <f t="shared" si="12"/>
        <v>12</v>
      </c>
    </row>
    <row r="349" spans="1:8" s="8" customFormat="1" outlineLevel="2" x14ac:dyDescent="0.25">
      <c r="A349" s="14">
        <v>42340</v>
      </c>
      <c r="B349" s="7">
        <v>0</v>
      </c>
      <c r="C349" s="7">
        <v>0</v>
      </c>
      <c r="D349" s="7">
        <f t="shared" si="11"/>
        <v>0</v>
      </c>
      <c r="E349" s="7">
        <f>D349-Tableau3[Minute]</f>
        <v>-2.7777777777777776E-2</v>
      </c>
      <c r="F349" s="12">
        <f>IF(AND(E349&lt;Tableau4[DJS],D349&gt;0),Tableau4[DJS]-E349,0)</f>
        <v>0</v>
      </c>
      <c r="G349" s="12">
        <f>IF(E349&gt;Tableau4[DJS],'4'!E349-Tableau4[DJS],0)</f>
        <v>0</v>
      </c>
      <c r="H349" s="8">
        <f t="shared" si="12"/>
        <v>12</v>
      </c>
    </row>
    <row r="350" spans="1:8" s="8" customFormat="1" outlineLevel="2" x14ac:dyDescent="0.25">
      <c r="A350" s="14">
        <v>42341</v>
      </c>
      <c r="B350" s="7">
        <v>0</v>
      </c>
      <c r="C350" s="7">
        <v>0</v>
      </c>
      <c r="D350" s="7">
        <f t="shared" si="11"/>
        <v>0</v>
      </c>
      <c r="E350" s="7">
        <f>D350-Tableau3[Minute]</f>
        <v>-2.7777777777777776E-2</v>
      </c>
      <c r="F350" s="12">
        <f>IF(AND(E350&lt;Tableau4[DJS],D350&gt;0),Tableau4[DJS]-E350,0)</f>
        <v>0</v>
      </c>
      <c r="G350" s="12">
        <f>IF(E350&gt;Tableau4[DJS],'4'!E350-Tableau4[DJS],0)</f>
        <v>0</v>
      </c>
      <c r="H350" s="8">
        <f t="shared" si="12"/>
        <v>12</v>
      </c>
    </row>
    <row r="351" spans="1:8" s="8" customFormat="1" outlineLevel="2" x14ac:dyDescent="0.25">
      <c r="A351" s="14">
        <v>42342</v>
      </c>
      <c r="B351" s="7">
        <v>0</v>
      </c>
      <c r="C351" s="7">
        <v>0</v>
      </c>
      <c r="D351" s="7">
        <f t="shared" si="11"/>
        <v>0</v>
      </c>
      <c r="E351" s="7">
        <f>D351-Tableau3[Minute]</f>
        <v>-2.7777777777777776E-2</v>
      </c>
      <c r="F351" s="12">
        <f>IF(AND(E351&lt;Tableau4[DJS],D351&gt;0),Tableau4[DJS]-E351,0)</f>
        <v>0</v>
      </c>
      <c r="G351" s="12">
        <f>IF(E351&gt;Tableau4[DJS],'4'!E351-Tableau4[DJS],0)</f>
        <v>0</v>
      </c>
      <c r="H351" s="8">
        <f t="shared" si="12"/>
        <v>12</v>
      </c>
    </row>
    <row r="352" spans="1:8" s="8" customFormat="1" outlineLevel="2" x14ac:dyDescent="0.25">
      <c r="A352" s="14">
        <v>42343</v>
      </c>
      <c r="B352" s="7">
        <v>0</v>
      </c>
      <c r="C352" s="7">
        <v>0</v>
      </c>
      <c r="D352" s="7">
        <f t="shared" si="11"/>
        <v>0</v>
      </c>
      <c r="E352" s="7">
        <f>D352-Tableau3[Minute]</f>
        <v>-2.7777777777777776E-2</v>
      </c>
      <c r="F352" s="12">
        <f>IF(AND(E352&lt;Tableau4[DJS],D352&gt;0),Tableau4[DJS]-E352,0)</f>
        <v>0</v>
      </c>
      <c r="G352" s="12">
        <f>IF(E352&gt;Tableau4[DJS],'4'!E352-Tableau4[DJS],0)</f>
        <v>0</v>
      </c>
      <c r="H352" s="8">
        <f t="shared" si="12"/>
        <v>12</v>
      </c>
    </row>
    <row r="353" spans="1:12" outlineLevel="2" x14ac:dyDescent="0.25">
      <c r="A353" s="14">
        <v>42344</v>
      </c>
      <c r="B353" s="7">
        <v>0</v>
      </c>
      <c r="C353" s="7">
        <v>0</v>
      </c>
      <c r="D353" s="7">
        <f t="shared" si="11"/>
        <v>0</v>
      </c>
      <c r="E353" s="7">
        <f>D353-Tableau3[Minute]</f>
        <v>-2.7777777777777776E-2</v>
      </c>
      <c r="F353" s="12">
        <f>IF(AND(E353&lt;Tableau4[DJS],D353&gt;0),Tableau4[DJS]-E353,0)</f>
        <v>0</v>
      </c>
      <c r="G353" s="12">
        <f>IF(E353&gt;Tableau4[DJS],'4'!E353-Tableau4[DJS],0)</f>
        <v>0</v>
      </c>
      <c r="H353" s="8">
        <f t="shared" si="12"/>
        <v>12</v>
      </c>
    </row>
    <row r="354" spans="1:12" outlineLevel="2" x14ac:dyDescent="0.25">
      <c r="A354" s="14">
        <v>42345</v>
      </c>
      <c r="B354" s="7">
        <v>0</v>
      </c>
      <c r="C354" s="7">
        <v>0</v>
      </c>
      <c r="D354" s="7">
        <f t="shared" si="11"/>
        <v>0</v>
      </c>
      <c r="E354" s="7">
        <f>D354-Tableau3[Minute]</f>
        <v>-2.7777777777777776E-2</v>
      </c>
      <c r="F354" s="12">
        <f>IF(AND(E354&lt;Tableau4[DJS],D354&gt;0),Tableau4[DJS]-E354,0)</f>
        <v>0</v>
      </c>
      <c r="G354" s="12">
        <f>IF(E354&gt;Tableau4[DJS],'4'!E354-Tableau4[DJS],0)</f>
        <v>0</v>
      </c>
      <c r="H354" s="8">
        <f t="shared" si="12"/>
        <v>12</v>
      </c>
      <c r="L354" s="8" t="s">
        <v>52</v>
      </c>
    </row>
    <row r="355" spans="1:12" outlineLevel="2" x14ac:dyDescent="0.25">
      <c r="A355" s="14">
        <v>42346</v>
      </c>
      <c r="B355" s="7">
        <v>0</v>
      </c>
      <c r="C355" s="7">
        <v>0</v>
      </c>
      <c r="D355" s="7">
        <f t="shared" si="11"/>
        <v>0</v>
      </c>
      <c r="E355" s="7">
        <f>D355-Tableau3[Minute]</f>
        <v>-2.7777777777777776E-2</v>
      </c>
      <c r="F355" s="12">
        <f>IF(AND(E355&lt;Tableau4[DJS],D355&gt;0),Tableau4[DJS]-E355,0)</f>
        <v>0</v>
      </c>
      <c r="G355" s="12">
        <f>IF(E355&gt;Tableau4[DJS],'4'!E355-Tableau4[DJS],0)</f>
        <v>0</v>
      </c>
      <c r="H355" s="8">
        <f t="shared" si="12"/>
        <v>12</v>
      </c>
    </row>
    <row r="356" spans="1:12" outlineLevel="2" x14ac:dyDescent="0.25">
      <c r="A356" s="14">
        <v>42347</v>
      </c>
      <c r="B356" s="7">
        <v>0</v>
      </c>
      <c r="C356" s="7">
        <v>0</v>
      </c>
      <c r="D356" s="7">
        <f t="shared" si="11"/>
        <v>0</v>
      </c>
      <c r="E356" s="7">
        <f>D356-Tableau3[Minute]</f>
        <v>-2.7777777777777776E-2</v>
      </c>
      <c r="F356" s="12">
        <f>IF(AND(E356&lt;Tableau4[DJS],D356&gt;0),Tableau4[DJS]-E356,0)</f>
        <v>0</v>
      </c>
      <c r="G356" s="12">
        <f>IF(E356&gt;Tableau4[DJS],'4'!E356-Tableau4[DJS],0)</f>
        <v>0</v>
      </c>
      <c r="H356" s="8">
        <f t="shared" si="12"/>
        <v>12</v>
      </c>
    </row>
    <row r="357" spans="1:12" outlineLevel="2" x14ac:dyDescent="0.25">
      <c r="A357" s="14">
        <v>42348</v>
      </c>
      <c r="B357" s="7">
        <v>0</v>
      </c>
      <c r="C357" s="7">
        <v>0</v>
      </c>
      <c r="D357" s="7">
        <f t="shared" si="11"/>
        <v>0</v>
      </c>
      <c r="E357" s="7">
        <f>D357-Tableau3[Minute]</f>
        <v>-2.7777777777777776E-2</v>
      </c>
      <c r="F357" s="12">
        <f>IF(AND(E357&lt;Tableau4[DJS],D357&gt;0),Tableau4[DJS]-E357,0)</f>
        <v>0</v>
      </c>
      <c r="G357" s="12">
        <f>IF(E357&gt;Tableau4[DJS],'4'!E357-Tableau4[DJS],0)</f>
        <v>0</v>
      </c>
      <c r="H357" s="8">
        <f t="shared" si="12"/>
        <v>12</v>
      </c>
    </row>
    <row r="358" spans="1:12" outlineLevel="2" x14ac:dyDescent="0.25">
      <c r="A358" s="14">
        <v>42349</v>
      </c>
      <c r="B358" s="7">
        <v>0</v>
      </c>
      <c r="C358" s="7">
        <v>0</v>
      </c>
      <c r="D358" s="7">
        <f t="shared" si="11"/>
        <v>0</v>
      </c>
      <c r="E358" s="7">
        <f>D358-Tableau3[Minute]</f>
        <v>-2.7777777777777776E-2</v>
      </c>
      <c r="F358" s="12">
        <f>IF(AND(E358&lt;Tableau4[DJS],D358&gt;0),Tableau4[DJS]-E358,0)</f>
        <v>0</v>
      </c>
      <c r="G358" s="12">
        <f>IF(E358&gt;Tableau4[DJS],'4'!E358-Tableau4[DJS],0)</f>
        <v>0</v>
      </c>
      <c r="H358" s="8">
        <f t="shared" si="12"/>
        <v>12</v>
      </c>
    </row>
    <row r="359" spans="1:12" outlineLevel="2" x14ac:dyDescent="0.25">
      <c r="A359" s="14">
        <v>42350</v>
      </c>
      <c r="B359" s="7">
        <v>0</v>
      </c>
      <c r="C359" s="7">
        <v>0</v>
      </c>
      <c r="D359" s="7">
        <f t="shared" si="11"/>
        <v>0</v>
      </c>
      <c r="E359" s="7">
        <f>D359-Tableau3[Minute]</f>
        <v>-2.7777777777777776E-2</v>
      </c>
      <c r="F359" s="12">
        <f>IF(AND(E359&lt;Tableau4[DJS],D359&gt;0),Tableau4[DJS]-E359,0)</f>
        <v>0</v>
      </c>
      <c r="G359" s="12">
        <f>IF(E359&gt;Tableau4[DJS],'4'!E359-Tableau4[DJS],0)</f>
        <v>0</v>
      </c>
      <c r="H359" s="8">
        <f t="shared" si="12"/>
        <v>12</v>
      </c>
    </row>
    <row r="360" spans="1:12" outlineLevel="2" x14ac:dyDescent="0.25">
      <c r="A360" s="14">
        <v>42351</v>
      </c>
      <c r="B360" s="7">
        <v>0</v>
      </c>
      <c r="C360" s="7">
        <v>0</v>
      </c>
      <c r="D360" s="7">
        <f t="shared" si="11"/>
        <v>0</v>
      </c>
      <c r="E360" s="7">
        <f>D360-Tableau3[Minute]</f>
        <v>-2.7777777777777776E-2</v>
      </c>
      <c r="F360" s="12">
        <f>IF(AND(E360&lt;Tableau4[DJS],D360&gt;0),Tableau4[DJS]-E360,0)</f>
        <v>0</v>
      </c>
      <c r="G360" s="12">
        <f>IF(E360&gt;Tableau4[DJS],'4'!E360-Tableau4[DJS],0)</f>
        <v>0</v>
      </c>
      <c r="H360" s="8">
        <f t="shared" si="12"/>
        <v>12</v>
      </c>
    </row>
    <row r="361" spans="1:12" outlineLevel="2" x14ac:dyDescent="0.25">
      <c r="A361" s="14">
        <v>42352</v>
      </c>
      <c r="B361" s="7">
        <v>0</v>
      </c>
      <c r="C361" s="7">
        <v>0</v>
      </c>
      <c r="D361" s="7">
        <f t="shared" si="11"/>
        <v>0</v>
      </c>
      <c r="E361" s="7">
        <f>D361-Tableau3[Minute]</f>
        <v>-2.7777777777777776E-2</v>
      </c>
      <c r="F361" s="12">
        <f>IF(AND(E361&lt;Tableau4[DJS],D361&gt;0),Tableau4[DJS]-E361,0)</f>
        <v>0</v>
      </c>
      <c r="G361" s="12">
        <f>IF(E361&gt;Tableau4[DJS],'4'!E361-Tableau4[DJS],0)</f>
        <v>0</v>
      </c>
      <c r="H361" s="8">
        <f t="shared" si="12"/>
        <v>12</v>
      </c>
    </row>
    <row r="362" spans="1:12" outlineLevel="2" x14ac:dyDescent="0.25">
      <c r="A362" s="14">
        <v>42353</v>
      </c>
      <c r="B362" s="7">
        <v>0</v>
      </c>
      <c r="C362" s="7">
        <v>0</v>
      </c>
      <c r="D362" s="7">
        <f t="shared" si="11"/>
        <v>0</v>
      </c>
      <c r="E362" s="7">
        <f>D362-Tableau3[Minute]</f>
        <v>-2.7777777777777776E-2</v>
      </c>
      <c r="F362" s="12">
        <f>IF(AND(E362&lt;Tableau4[DJS],D362&gt;0),Tableau4[DJS]-E362,0)</f>
        <v>0</v>
      </c>
      <c r="G362" s="12">
        <f>IF(E362&gt;Tableau4[DJS],'4'!E362-Tableau4[DJS],0)</f>
        <v>0</v>
      </c>
      <c r="H362" s="8">
        <f t="shared" si="12"/>
        <v>12</v>
      </c>
    </row>
    <row r="363" spans="1:12" outlineLevel="2" x14ac:dyDescent="0.25">
      <c r="A363" s="14">
        <v>42354</v>
      </c>
      <c r="B363" s="7">
        <v>0</v>
      </c>
      <c r="C363" s="7">
        <v>0</v>
      </c>
      <c r="D363" s="7">
        <f t="shared" si="11"/>
        <v>0</v>
      </c>
      <c r="E363" s="7">
        <f>D363-Tableau3[Minute]</f>
        <v>-2.7777777777777776E-2</v>
      </c>
      <c r="F363" s="12">
        <f>IF(AND(E363&lt;Tableau4[DJS],D363&gt;0),Tableau4[DJS]-E363,0)</f>
        <v>0</v>
      </c>
      <c r="G363" s="12">
        <f>IF(E363&gt;Tableau4[DJS],'4'!E363-Tableau4[DJS],0)</f>
        <v>0</v>
      </c>
      <c r="H363" s="8">
        <f t="shared" si="12"/>
        <v>12</v>
      </c>
    </row>
    <row r="364" spans="1:12" outlineLevel="2" x14ac:dyDescent="0.25">
      <c r="A364" s="14">
        <v>42355</v>
      </c>
      <c r="B364" s="7">
        <v>0</v>
      </c>
      <c r="C364" s="7">
        <v>0</v>
      </c>
      <c r="D364" s="7">
        <f t="shared" si="11"/>
        <v>0</v>
      </c>
      <c r="E364" s="7">
        <f>D364-Tableau3[Minute]</f>
        <v>-2.7777777777777776E-2</v>
      </c>
      <c r="F364" s="12">
        <f>IF(AND(E364&lt;Tableau4[DJS],D364&gt;0),Tableau4[DJS]-E364,0)</f>
        <v>0</v>
      </c>
      <c r="G364" s="12">
        <f>IF(E364&gt;Tableau4[DJS],'4'!E364-Tableau4[DJS],0)</f>
        <v>0</v>
      </c>
      <c r="H364" s="8">
        <f t="shared" si="12"/>
        <v>12</v>
      </c>
    </row>
    <row r="365" spans="1:12" outlineLevel="2" x14ac:dyDescent="0.25">
      <c r="A365" s="14">
        <v>42356</v>
      </c>
      <c r="B365" s="7">
        <v>0</v>
      </c>
      <c r="C365" s="7">
        <v>0</v>
      </c>
      <c r="D365" s="7">
        <f t="shared" si="11"/>
        <v>0</v>
      </c>
      <c r="E365" s="7">
        <f>D365-Tableau3[Minute]</f>
        <v>-2.7777777777777776E-2</v>
      </c>
      <c r="F365" s="12">
        <f>IF(AND(E365&lt;Tableau4[DJS],D365&gt;0),Tableau4[DJS]-E365,0)</f>
        <v>0</v>
      </c>
      <c r="G365" s="12">
        <f>IF(E365&gt;Tableau4[DJS],'4'!E365-Tableau4[DJS],0)</f>
        <v>0</v>
      </c>
      <c r="H365" s="8">
        <f t="shared" si="12"/>
        <v>12</v>
      </c>
    </row>
    <row r="366" spans="1:12" outlineLevel="2" x14ac:dyDescent="0.25">
      <c r="A366" s="14">
        <v>42357</v>
      </c>
      <c r="B366" s="7">
        <v>0</v>
      </c>
      <c r="C366" s="7">
        <v>0</v>
      </c>
      <c r="D366" s="7">
        <f t="shared" si="11"/>
        <v>0</v>
      </c>
      <c r="E366" s="7">
        <f>D366-Tableau3[Minute]</f>
        <v>-2.7777777777777776E-2</v>
      </c>
      <c r="F366" s="12">
        <f>IF(AND(E366&lt;Tableau4[DJS],D366&gt;0),Tableau4[DJS]-E366,0)</f>
        <v>0</v>
      </c>
      <c r="G366" s="12">
        <f>IF(E366&gt;Tableau4[DJS],'4'!E366-Tableau4[DJS],0)</f>
        <v>0</v>
      </c>
      <c r="H366" s="8">
        <f t="shared" si="12"/>
        <v>12</v>
      </c>
    </row>
    <row r="367" spans="1:12" outlineLevel="2" x14ac:dyDescent="0.25">
      <c r="A367" s="14">
        <v>42358</v>
      </c>
      <c r="B367" s="7">
        <v>0</v>
      </c>
      <c r="C367" s="7">
        <v>0</v>
      </c>
      <c r="D367" s="7">
        <f t="shared" si="11"/>
        <v>0</v>
      </c>
      <c r="E367" s="7">
        <f>D367-Tableau3[Minute]</f>
        <v>-2.7777777777777776E-2</v>
      </c>
      <c r="F367" s="12">
        <f>IF(AND(E367&lt;Tableau4[DJS],D367&gt;0),Tableau4[DJS]-E367,0)</f>
        <v>0</v>
      </c>
      <c r="G367" s="12">
        <f>IF(E367&gt;Tableau4[DJS],'4'!E367-Tableau4[DJS],0)</f>
        <v>0</v>
      </c>
      <c r="H367" s="8">
        <f t="shared" si="12"/>
        <v>12</v>
      </c>
    </row>
    <row r="368" spans="1:12" outlineLevel="2" x14ac:dyDescent="0.25">
      <c r="A368" s="14">
        <v>42359</v>
      </c>
      <c r="B368" s="7">
        <v>0</v>
      </c>
      <c r="C368" s="7">
        <v>0</v>
      </c>
      <c r="D368" s="7">
        <f t="shared" si="11"/>
        <v>0</v>
      </c>
      <c r="E368" s="7">
        <f>D368-Tableau3[Minute]</f>
        <v>-2.7777777777777776E-2</v>
      </c>
      <c r="F368" s="12">
        <f>IF(AND(E368&lt;Tableau4[DJS],D368&gt;0),Tableau4[DJS]-E368,0)</f>
        <v>0</v>
      </c>
      <c r="G368" s="12">
        <f>IF(E368&gt;Tableau4[DJS],'4'!E368-Tableau4[DJS],0)</f>
        <v>0</v>
      </c>
      <c r="H368" s="8">
        <f t="shared" si="12"/>
        <v>12</v>
      </c>
    </row>
    <row r="369" spans="1:8" s="8" customFormat="1" outlineLevel="2" x14ac:dyDescent="0.25">
      <c r="A369" s="14">
        <v>42360</v>
      </c>
      <c r="B369" s="7">
        <v>0</v>
      </c>
      <c r="C369" s="7">
        <v>0</v>
      </c>
      <c r="D369" s="7">
        <f t="shared" si="11"/>
        <v>0</v>
      </c>
      <c r="E369" s="7">
        <f>D369-Tableau3[Minute]</f>
        <v>-2.7777777777777776E-2</v>
      </c>
      <c r="F369" s="12">
        <f>IF(AND(E369&lt;Tableau4[DJS],D369&gt;0),Tableau4[DJS]-E369,0)</f>
        <v>0</v>
      </c>
      <c r="G369" s="12">
        <f>IF(E369&gt;Tableau4[DJS],'4'!E369-Tableau4[DJS],0)</f>
        <v>0</v>
      </c>
      <c r="H369" s="8">
        <f t="shared" si="12"/>
        <v>12</v>
      </c>
    </row>
    <row r="370" spans="1:8" s="8" customFormat="1" outlineLevel="2" x14ac:dyDescent="0.25">
      <c r="A370" s="14">
        <v>42361</v>
      </c>
      <c r="B370" s="7">
        <v>0</v>
      </c>
      <c r="C370" s="7">
        <v>0</v>
      </c>
      <c r="D370" s="7">
        <f t="shared" si="11"/>
        <v>0</v>
      </c>
      <c r="E370" s="7">
        <f>D370-Tableau3[Minute]</f>
        <v>-2.7777777777777776E-2</v>
      </c>
      <c r="F370" s="12">
        <f>IF(AND(E370&lt;Tableau4[DJS],D370&gt;0),Tableau4[DJS]-E370,0)</f>
        <v>0</v>
      </c>
      <c r="G370" s="12">
        <f>IF(E370&gt;Tableau4[DJS],'4'!E370-Tableau4[DJS],0)</f>
        <v>0</v>
      </c>
      <c r="H370" s="8">
        <f t="shared" si="12"/>
        <v>12</v>
      </c>
    </row>
    <row r="371" spans="1:8" s="8" customFormat="1" outlineLevel="2" x14ac:dyDescent="0.25">
      <c r="A371" s="14">
        <v>42362</v>
      </c>
      <c r="B371" s="7">
        <v>0</v>
      </c>
      <c r="C371" s="7">
        <v>0</v>
      </c>
      <c r="D371" s="7">
        <f t="shared" si="11"/>
        <v>0</v>
      </c>
      <c r="E371" s="7">
        <f>D371-Tableau3[Minute]</f>
        <v>-2.7777777777777776E-2</v>
      </c>
      <c r="F371" s="12">
        <f>IF(AND(E371&lt;Tableau4[DJS],D371&gt;0),Tableau4[DJS]-E371,0)</f>
        <v>0</v>
      </c>
      <c r="G371" s="12">
        <f>IF(E371&gt;Tableau4[DJS],'4'!E371-Tableau4[DJS],0)</f>
        <v>0</v>
      </c>
      <c r="H371" s="8">
        <f t="shared" si="12"/>
        <v>12</v>
      </c>
    </row>
    <row r="372" spans="1:8" s="8" customFormat="1" outlineLevel="2" x14ac:dyDescent="0.25">
      <c r="A372" s="14">
        <v>42363</v>
      </c>
      <c r="B372" s="7">
        <v>0</v>
      </c>
      <c r="C372" s="7">
        <v>0</v>
      </c>
      <c r="D372" s="7">
        <f t="shared" si="11"/>
        <v>0</v>
      </c>
      <c r="E372" s="7">
        <f>D372-Tableau3[Minute]</f>
        <v>-2.7777777777777776E-2</v>
      </c>
      <c r="F372" s="12">
        <f>IF(AND(E372&lt;Tableau4[DJS],D372&gt;0),Tableau4[DJS]-E372,0)</f>
        <v>0</v>
      </c>
      <c r="G372" s="12">
        <f>IF(E372&gt;Tableau4[DJS],'4'!E372-Tableau4[DJS],0)</f>
        <v>0</v>
      </c>
      <c r="H372" s="8">
        <f t="shared" si="12"/>
        <v>12</v>
      </c>
    </row>
    <row r="373" spans="1:8" s="8" customFormat="1" outlineLevel="2" x14ac:dyDescent="0.25">
      <c r="A373" s="14">
        <v>42364</v>
      </c>
      <c r="B373" s="7">
        <v>0</v>
      </c>
      <c r="C373" s="7">
        <v>0</v>
      </c>
      <c r="D373" s="7">
        <f t="shared" si="11"/>
        <v>0</v>
      </c>
      <c r="E373" s="7">
        <f>D373-Tableau3[Minute]</f>
        <v>-2.7777777777777776E-2</v>
      </c>
      <c r="F373" s="12">
        <f>IF(AND(E373&lt;Tableau4[DJS],D373&gt;0),Tableau4[DJS]-E373,0)</f>
        <v>0</v>
      </c>
      <c r="G373" s="12">
        <f>IF(E373&gt;Tableau4[DJS],'4'!E373-Tableau4[DJS],0)</f>
        <v>0</v>
      </c>
      <c r="H373" s="8">
        <f t="shared" si="12"/>
        <v>12</v>
      </c>
    </row>
    <row r="374" spans="1:8" s="8" customFormat="1" outlineLevel="2" x14ac:dyDescent="0.25">
      <c r="A374" s="14">
        <v>42365</v>
      </c>
      <c r="B374" s="7">
        <v>0</v>
      </c>
      <c r="C374" s="7">
        <v>0</v>
      </c>
      <c r="D374" s="7">
        <f t="shared" si="11"/>
        <v>0</v>
      </c>
      <c r="E374" s="7">
        <f>D374-Tableau3[Minute]</f>
        <v>-2.7777777777777776E-2</v>
      </c>
      <c r="F374" s="12">
        <f>IF(AND(E374&lt;Tableau4[DJS],D374&gt;0),Tableau4[DJS]-E374,0)</f>
        <v>0</v>
      </c>
      <c r="G374" s="12">
        <f>IF(E374&gt;Tableau4[DJS],'4'!E374-Tableau4[DJS],0)</f>
        <v>0</v>
      </c>
      <c r="H374" s="8">
        <f t="shared" si="12"/>
        <v>12</v>
      </c>
    </row>
    <row r="375" spans="1:8" s="8" customFormat="1" outlineLevel="2" x14ac:dyDescent="0.25">
      <c r="A375" s="14">
        <v>42366</v>
      </c>
      <c r="B375" s="7">
        <v>0</v>
      </c>
      <c r="C375" s="7">
        <v>0</v>
      </c>
      <c r="D375" s="7">
        <f t="shared" si="11"/>
        <v>0</v>
      </c>
      <c r="E375" s="7">
        <f>D375-Tableau3[Minute]</f>
        <v>-2.7777777777777776E-2</v>
      </c>
      <c r="F375" s="12">
        <f>IF(AND(E375&lt;Tableau4[DJS],D375&gt;0),Tableau4[DJS]-E375,0)</f>
        <v>0</v>
      </c>
      <c r="G375" s="12">
        <f>IF(E375&gt;Tableau4[DJS],'4'!E375-Tableau4[DJS],0)</f>
        <v>0</v>
      </c>
      <c r="H375" s="8">
        <f t="shared" si="12"/>
        <v>12</v>
      </c>
    </row>
    <row r="376" spans="1:8" s="8" customFormat="1" outlineLevel="2" x14ac:dyDescent="0.25">
      <c r="A376" s="14">
        <v>42367</v>
      </c>
      <c r="B376" s="7">
        <v>0</v>
      </c>
      <c r="C376" s="7">
        <v>0</v>
      </c>
      <c r="D376" s="7">
        <f t="shared" si="11"/>
        <v>0</v>
      </c>
      <c r="E376" s="7">
        <f>D376-Tableau3[Minute]</f>
        <v>-2.7777777777777776E-2</v>
      </c>
      <c r="F376" s="12">
        <f>IF(AND(E376&lt;Tableau4[DJS],D376&gt;0),Tableau4[DJS]-E376,0)</f>
        <v>0</v>
      </c>
      <c r="G376" s="12">
        <f>IF(E376&gt;Tableau4[DJS],'4'!E376-Tableau4[DJS],0)</f>
        <v>0</v>
      </c>
      <c r="H376" s="8">
        <f t="shared" si="12"/>
        <v>12</v>
      </c>
    </row>
    <row r="377" spans="1:8" s="8" customFormat="1" outlineLevel="2" x14ac:dyDescent="0.25">
      <c r="A377" s="14">
        <v>42368</v>
      </c>
      <c r="B377" s="7">
        <v>0</v>
      </c>
      <c r="C377" s="7">
        <v>0</v>
      </c>
      <c r="D377" s="7">
        <f t="shared" si="11"/>
        <v>0</v>
      </c>
      <c r="E377" s="7">
        <f>D377-Tableau3[Minute]</f>
        <v>-2.7777777777777776E-2</v>
      </c>
      <c r="F377" s="12">
        <f>IF(AND(E377&lt;Tableau4[DJS],D377&gt;0),Tableau4[DJS]-E377,0)</f>
        <v>0</v>
      </c>
      <c r="G377" s="12">
        <f>IF(E377&gt;Tableau4[DJS],'4'!E377-Tableau4[DJS],0)</f>
        <v>0</v>
      </c>
      <c r="H377" s="8">
        <f t="shared" si="12"/>
        <v>12</v>
      </c>
    </row>
    <row r="378" spans="1:8" s="8" customFormat="1" outlineLevel="1" x14ac:dyDescent="0.25">
      <c r="A378" s="14"/>
      <c r="B378" s="7"/>
      <c r="C378" s="7"/>
      <c r="D378" s="11"/>
      <c r="E378" s="7"/>
      <c r="F378" s="12">
        <f>SUBTOTAL(9,F347:F377)</f>
        <v>0</v>
      </c>
      <c r="G378" s="12">
        <f>SUBTOTAL(9,G347:G377)</f>
        <v>0</v>
      </c>
      <c r="H378" s="10" t="s">
        <v>50</v>
      </c>
    </row>
    <row r="379" spans="1:8" s="8" customFormat="1" x14ac:dyDescent="0.25">
      <c r="A379" s="14"/>
      <c r="B379" s="7"/>
      <c r="C379" s="7"/>
      <c r="D379" s="11"/>
      <c r="E379" s="7"/>
      <c r="F379" s="12">
        <f>SUBTOTAL(9,F2:F377)</f>
        <v>0.15972222222222227</v>
      </c>
      <c r="G379" s="12">
        <f>SUBTOTAL(9,G2:G377)</f>
        <v>6.597222222222221E-2</v>
      </c>
      <c r="H379" s="10" t="s">
        <v>51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379"/>
  <sheetViews>
    <sheetView workbookViewId="0">
      <selection sqref="A1:XFD1048576"/>
    </sheetView>
  </sheetViews>
  <sheetFormatPr baseColWidth="10" defaultRowHeight="15" outlineLevelRow="2" x14ac:dyDescent="0.25"/>
  <cols>
    <col min="1" max="1" width="11.42578125" style="6"/>
    <col min="2" max="3" width="11.42578125" style="7"/>
    <col min="4" max="5" width="11.42578125" style="11"/>
    <col min="6" max="7" width="11.42578125" style="7"/>
    <col min="8" max="8" width="11.42578125" style="8"/>
    <col min="9" max="9" width="16.85546875" style="12" bestFit="1" customWidth="1"/>
    <col min="10" max="10" width="13.85546875" style="8" bestFit="1" customWidth="1"/>
    <col min="11" max="11" width="11.5703125" style="8" customWidth="1"/>
    <col min="12" max="17" width="11.42578125" style="8"/>
    <col min="18" max="18" width="13" style="8" customWidth="1"/>
    <col min="19" max="19" width="11.42578125" style="8"/>
    <col min="20" max="20" width="12.5703125" style="8" customWidth="1"/>
    <col min="21" max="21" width="12.28515625" style="8" customWidth="1"/>
    <col min="22" max="16384" width="11.42578125" style="8"/>
  </cols>
  <sheetData>
    <row r="1" spans="1:21" x14ac:dyDescent="0.25">
      <c r="A1" s="6" t="s">
        <v>29</v>
      </c>
      <c r="B1" s="7" t="s">
        <v>33</v>
      </c>
      <c r="C1" s="7" t="s">
        <v>34</v>
      </c>
      <c r="D1" s="11" t="s">
        <v>30</v>
      </c>
      <c r="E1" s="11" t="s">
        <v>31</v>
      </c>
      <c r="F1" s="7" t="s">
        <v>36</v>
      </c>
      <c r="G1" s="7" t="s">
        <v>35</v>
      </c>
      <c r="H1" s="8" t="s">
        <v>37</v>
      </c>
      <c r="I1" s="25" t="s">
        <v>56</v>
      </c>
      <c r="J1" s="26" t="s">
        <v>38</v>
      </c>
      <c r="K1" s="26" t="s">
        <v>55</v>
      </c>
      <c r="L1" s="26" t="s">
        <v>57</v>
      </c>
      <c r="M1" s="26" t="s">
        <v>58</v>
      </c>
      <c r="N1" s="26" t="s">
        <v>59</v>
      </c>
      <c r="O1" s="26" t="s">
        <v>60</v>
      </c>
      <c r="P1" s="26" t="s">
        <v>61</v>
      </c>
      <c r="Q1" s="26" t="s">
        <v>62</v>
      </c>
      <c r="R1" s="26" t="s">
        <v>63</v>
      </c>
      <c r="S1" s="26" t="s">
        <v>64</v>
      </c>
      <c r="T1" s="26" t="s">
        <v>65</v>
      </c>
      <c r="U1" s="27" t="s">
        <v>66</v>
      </c>
    </row>
    <row r="2" spans="1:21" outlineLevel="2" x14ac:dyDescent="0.25">
      <c r="A2" s="14">
        <v>42004</v>
      </c>
      <c r="B2" s="7">
        <v>0.33333333333333331</v>
      </c>
      <c r="C2" s="7">
        <v>0.625</v>
      </c>
      <c r="D2" s="7">
        <f>C2-B2</f>
        <v>0.29166666666666669</v>
      </c>
      <c r="E2" s="7">
        <f>D2-Tableau3[Minute]</f>
        <v>0.2638888888888889</v>
      </c>
      <c r="F2" s="7">
        <f>IF(E2&lt;Tableau4[DJS],Tableau4[DJS]-E2,0)</f>
        <v>5.902777777777779E-2</v>
      </c>
      <c r="G2" s="7">
        <f>IF(E2&gt;Tableau4[DJS],'4'!E2-Tableau4[DJS],0)</f>
        <v>0</v>
      </c>
      <c r="H2" s="8">
        <f>MONTH(A2)</f>
        <v>1</v>
      </c>
      <c r="I2" s="16" t="s">
        <v>53</v>
      </c>
      <c r="J2" s="16">
        <f>COUNTIF($D2:$D32,"&gt;0")*Tableau4[DJS]</f>
        <v>0.96875</v>
      </c>
      <c r="K2" s="16">
        <f>COUNTIF($D34:$D61,"&gt;0")*Tableau4[DJS]</f>
        <v>0</v>
      </c>
      <c r="L2" s="16">
        <f>COUNTIF($D63:$D93,"&gt;0")*Tableau4[DJS]</f>
        <v>0</v>
      </c>
      <c r="M2" s="16">
        <f>COUNTIF($D95:$D124,"&gt;0")*Tableau4[DJS]</f>
        <v>0</v>
      </c>
      <c r="N2" s="16">
        <f>COUNTIF($D126:$D156,"&gt;0")*Tableau4[DJS]</f>
        <v>0</v>
      </c>
      <c r="O2" s="16">
        <f>COUNTIF($D158:$D187,"&gt;0")*Tableau4[DJS]</f>
        <v>0</v>
      </c>
      <c r="P2" s="16">
        <f>COUNTIF($D189:$D219,"&gt;0")*Tableau4[DJS]</f>
        <v>0</v>
      </c>
      <c r="Q2" s="16">
        <f>COUNTIF($D221:$D251,"&gt;0")*Tableau4[DJS]</f>
        <v>0</v>
      </c>
      <c r="R2" s="16">
        <f>COUNTIF($D253:$D282,"&gt;0")*Tableau4[DJS]</f>
        <v>0</v>
      </c>
      <c r="S2" s="16">
        <f>COUNTIF($D284:$D314,"&gt;0")*Tableau4[DJS]</f>
        <v>0</v>
      </c>
      <c r="T2" s="16">
        <f>COUNTIF($D316:$D345,"&gt;0")*Tableau4[DJS]</f>
        <v>0</v>
      </c>
      <c r="U2" s="17">
        <f>COUNTIF($D347:$D377,"&gt;0")*Tableau4[DJS]</f>
        <v>0</v>
      </c>
    </row>
    <row r="3" spans="1:21" outlineLevel="2" x14ac:dyDescent="0.25">
      <c r="A3" s="14">
        <v>42005</v>
      </c>
      <c r="B3" s="7">
        <v>0.375</v>
      </c>
      <c r="C3" s="7">
        <v>0.625</v>
      </c>
      <c r="D3" s="7">
        <f t="shared" ref="D3:D66" si="0">C3-B3</f>
        <v>0.25</v>
      </c>
      <c r="E3" s="7">
        <f>D3-Tableau3[Minute]</f>
        <v>0.22222222222222221</v>
      </c>
      <c r="F3" s="7">
        <f>IF(E3&lt;Tableau4[DJS],Tableau4[DJS]-E3,0)</f>
        <v>0.10069444444444448</v>
      </c>
      <c r="G3" s="7">
        <f>IF(E3&gt;Tableau4[DJS],'4'!E3-Tableau4[DJS],0)</f>
        <v>0</v>
      </c>
      <c r="H3" s="8">
        <f t="shared" ref="H3:H68" si="1">MONTH(A3)</f>
        <v>1</v>
      </c>
      <c r="I3" s="15" t="s">
        <v>54</v>
      </c>
      <c r="J3" s="15">
        <f t="shared" ref="J3" si="2">(J2-F33+G33)-J2</f>
        <v>-9.3750000000000111E-2</v>
      </c>
      <c r="K3" s="12">
        <f>J$3+((K$2-F62+G62)-K$2)</f>
        <v>-9.3750000000000111E-2</v>
      </c>
      <c r="L3" s="15">
        <f>K$3+((L$2-$F94+$G94)-L$2)</f>
        <v>-9.3750000000000111E-2</v>
      </c>
      <c r="M3" s="15">
        <f>L$3+((M$2-$F125+$G125)-M$2)</f>
        <v>-9.3750000000000111E-2</v>
      </c>
      <c r="N3" s="15">
        <f>M$3+((N$2-$F157+$G157)-N$2)</f>
        <v>-9.3750000000000111E-2</v>
      </c>
      <c r="O3" s="15">
        <f>N$3+((O$2-$F188+$G188)-O$2)</f>
        <v>-9.3750000000000111E-2</v>
      </c>
      <c r="P3" s="15">
        <f>O$3+((P$2-$F220+$G220)-P$2)</f>
        <v>-9.3750000000000111E-2</v>
      </c>
      <c r="Q3" s="15">
        <f>P$3+((Q$2-$F252+$G252)-Q$2)</f>
        <v>-9.3750000000000111E-2</v>
      </c>
      <c r="R3" s="15">
        <f>Q$3+((R$2-$F283+$G283)-R$2)</f>
        <v>-9.3750000000000111E-2</v>
      </c>
      <c r="S3" s="15">
        <f>R$3+((S$2-$F315+$G315)-S$2)</f>
        <v>-9.3750000000000111E-2</v>
      </c>
      <c r="T3" s="15">
        <f>S$3+((T$2-$F346+$G346)-T$2)</f>
        <v>-9.3750000000000111E-2</v>
      </c>
      <c r="U3" s="15">
        <f>T$3+((U$2-$F378+$G378)-U$2)</f>
        <v>-9.3750000000000111E-2</v>
      </c>
    </row>
    <row r="4" spans="1:21" outlineLevel="2" x14ac:dyDescent="0.25">
      <c r="A4" s="14">
        <v>42006</v>
      </c>
      <c r="B4" s="7">
        <v>0.29166666666666669</v>
      </c>
      <c r="C4" s="7">
        <v>0.70833333333333337</v>
      </c>
      <c r="D4" s="7">
        <f t="shared" si="0"/>
        <v>0.41666666666666669</v>
      </c>
      <c r="E4" s="7">
        <f>D4-Tableau3[Minute]</f>
        <v>0.3888888888888889</v>
      </c>
      <c r="F4" s="7">
        <f>IF(E4&lt;Tableau4[DJS],Tableau4[DJS]-E4,0)</f>
        <v>0</v>
      </c>
      <c r="G4" s="7">
        <f>IF(E4&gt;Tableau4[DJS],'4'!E4-Tableau4[DJS],0)</f>
        <v>6.597222222222221E-2</v>
      </c>
      <c r="H4" s="8">
        <f t="shared" si="1"/>
        <v>1</v>
      </c>
    </row>
    <row r="5" spans="1:21" outlineLevel="2" x14ac:dyDescent="0.25">
      <c r="A5" s="14">
        <v>42007</v>
      </c>
      <c r="B5" s="7">
        <v>0</v>
      </c>
      <c r="C5" s="7">
        <v>0</v>
      </c>
      <c r="D5" s="7">
        <f t="shared" si="0"/>
        <v>0</v>
      </c>
      <c r="E5" s="7">
        <f>D5-Tableau3[Minute]</f>
        <v>-2.7777777777777776E-2</v>
      </c>
      <c r="F5" s="7">
        <f>IF(AND(E5&lt;Tableau4[DJS],D5&gt;0),Tableau4[DJS]-E5,0)</f>
        <v>0</v>
      </c>
      <c r="G5" s="7">
        <f>IF(E5&gt;Tableau4[DJS],'4'!E5-Tableau4[DJS],0)</f>
        <v>0</v>
      </c>
      <c r="H5" s="8">
        <f t="shared" si="1"/>
        <v>1</v>
      </c>
    </row>
    <row r="6" spans="1:21" outlineLevel="2" x14ac:dyDescent="0.25">
      <c r="A6" s="14">
        <v>42008</v>
      </c>
      <c r="B6" s="7">
        <v>0</v>
      </c>
      <c r="C6" s="7">
        <v>0</v>
      </c>
      <c r="D6" s="7">
        <f t="shared" si="0"/>
        <v>0</v>
      </c>
      <c r="E6" s="7">
        <f>D6-Tableau3[Minute]</f>
        <v>-2.7777777777777776E-2</v>
      </c>
      <c r="F6" s="7">
        <f>IF(AND(E6&lt;Tableau4[DJS],D6&gt;0),Tableau4[DJS]-E6,0)</f>
        <v>0</v>
      </c>
      <c r="G6" s="7">
        <f>IF(E6&gt;Tableau4[DJS],'4'!E6-Tableau4[DJS],0)</f>
        <v>0</v>
      </c>
      <c r="H6" s="8">
        <f t="shared" si="1"/>
        <v>1</v>
      </c>
    </row>
    <row r="7" spans="1:21" outlineLevel="2" x14ac:dyDescent="0.25">
      <c r="A7" s="14">
        <v>42009</v>
      </c>
      <c r="B7" s="7">
        <v>0</v>
      </c>
      <c r="C7" s="7">
        <v>0</v>
      </c>
      <c r="D7" s="7">
        <f t="shared" si="0"/>
        <v>0</v>
      </c>
      <c r="E7" s="7">
        <f>D7-Tableau3[Minute]</f>
        <v>-2.7777777777777776E-2</v>
      </c>
      <c r="F7" s="7">
        <f>IF(AND(E7&lt;Tableau4[DJS],D7&gt;0),Tableau4[DJS]-E7,0)</f>
        <v>0</v>
      </c>
      <c r="G7" s="7">
        <f>IF(E7&gt;Tableau4[DJS],'4'!E7-Tableau4[DJS],0)</f>
        <v>0</v>
      </c>
      <c r="H7" s="8">
        <f t="shared" si="1"/>
        <v>1</v>
      </c>
      <c r="J7" s="12"/>
    </row>
    <row r="8" spans="1:21" outlineLevel="2" x14ac:dyDescent="0.25">
      <c r="A8" s="14">
        <v>42010</v>
      </c>
      <c r="B8" s="7">
        <v>0</v>
      </c>
      <c r="C8" s="7">
        <v>0</v>
      </c>
      <c r="D8" s="7">
        <f t="shared" si="0"/>
        <v>0</v>
      </c>
      <c r="E8" s="7">
        <f>D8-Tableau3[Minute]</f>
        <v>-2.7777777777777776E-2</v>
      </c>
      <c r="F8" s="7">
        <f>IF(AND(E8&lt;Tableau4[DJS],D8&gt;0),Tableau4[DJS]-E8,0)</f>
        <v>0</v>
      </c>
      <c r="G8" s="7">
        <f>IF(E8&gt;Tableau4[DJS],'4'!E8-Tableau4[DJS],0)</f>
        <v>0</v>
      </c>
      <c r="H8" s="8">
        <f t="shared" si="1"/>
        <v>1</v>
      </c>
      <c r="J8" s="12"/>
    </row>
    <row r="9" spans="1:21" outlineLevel="2" x14ac:dyDescent="0.25">
      <c r="A9" s="14">
        <v>42011</v>
      </c>
      <c r="B9" s="7">
        <v>0</v>
      </c>
      <c r="C9" s="7">
        <v>0</v>
      </c>
      <c r="D9" s="7">
        <f t="shared" si="0"/>
        <v>0</v>
      </c>
      <c r="E9" s="7">
        <f>D9-Tableau3[Minute]</f>
        <v>-2.7777777777777776E-2</v>
      </c>
      <c r="F9" s="7">
        <f>IF(AND(E9&lt;Tableau4[DJS],D9&gt;0),Tableau4[DJS]-E9,0)</f>
        <v>0</v>
      </c>
      <c r="G9" s="7">
        <f>IF(E9&gt;Tableau4[DJS],'4'!E9-Tableau4[DJS],0)</f>
        <v>0</v>
      </c>
      <c r="H9" s="8">
        <f t="shared" si="1"/>
        <v>1</v>
      </c>
    </row>
    <row r="10" spans="1:21" outlineLevel="2" x14ac:dyDescent="0.25">
      <c r="A10" s="14">
        <v>42012</v>
      </c>
      <c r="B10" s="7">
        <v>0</v>
      </c>
      <c r="C10" s="7">
        <v>0</v>
      </c>
      <c r="D10" s="7">
        <f t="shared" si="0"/>
        <v>0</v>
      </c>
      <c r="E10" s="7">
        <f>D10-Tableau3[Minute]</f>
        <v>-2.7777777777777776E-2</v>
      </c>
      <c r="F10" s="7">
        <f>IF(AND(E10&lt;Tableau4[DJS],D10&gt;0),Tableau4[DJS]-E10,0)</f>
        <v>0</v>
      </c>
      <c r="G10" s="7">
        <f>IF(E10&gt;Tableau4[DJS],'4'!E10-Tableau4[DJS],0)</f>
        <v>0</v>
      </c>
      <c r="H10" s="8">
        <f t="shared" si="1"/>
        <v>1</v>
      </c>
    </row>
    <row r="11" spans="1:21" outlineLevel="2" x14ac:dyDescent="0.25">
      <c r="A11" s="14">
        <v>42013</v>
      </c>
      <c r="B11" s="7">
        <v>0</v>
      </c>
      <c r="C11" s="7">
        <v>0</v>
      </c>
      <c r="D11" s="7">
        <f t="shared" si="0"/>
        <v>0</v>
      </c>
      <c r="E11" s="7">
        <f>D11-Tableau3[Minute]</f>
        <v>-2.7777777777777776E-2</v>
      </c>
      <c r="F11" s="7">
        <f>IF(AND(E11&lt;Tableau4[DJS],D11&gt;0),Tableau4[DJS]-E11,0)</f>
        <v>0</v>
      </c>
      <c r="G11" s="7">
        <f>IF(E11&gt;Tableau4[DJS],'4'!E11-Tableau4[DJS],0)</f>
        <v>0</v>
      </c>
      <c r="H11" s="8">
        <f t="shared" si="1"/>
        <v>1</v>
      </c>
    </row>
    <row r="12" spans="1:21" outlineLevel="2" x14ac:dyDescent="0.25">
      <c r="A12" s="14">
        <v>42014</v>
      </c>
      <c r="B12" s="7">
        <v>0</v>
      </c>
      <c r="C12" s="7">
        <v>0</v>
      </c>
      <c r="D12" s="7">
        <f t="shared" si="0"/>
        <v>0</v>
      </c>
      <c r="E12" s="7">
        <f>D12-Tableau3[Minute]</f>
        <v>-2.7777777777777776E-2</v>
      </c>
      <c r="F12" s="7">
        <f>IF(AND(E12&lt;Tableau4[DJS],D12&gt;0),Tableau4[DJS]-E12,0)</f>
        <v>0</v>
      </c>
      <c r="G12" s="7">
        <f>IF(E12&gt;Tableau4[DJS],'4'!E12-Tableau4[DJS],0)</f>
        <v>0</v>
      </c>
      <c r="H12" s="8">
        <f t="shared" si="1"/>
        <v>1</v>
      </c>
    </row>
    <row r="13" spans="1:21" outlineLevel="2" x14ac:dyDescent="0.25">
      <c r="A13" s="14">
        <v>42015</v>
      </c>
      <c r="B13" s="7">
        <v>0</v>
      </c>
      <c r="C13" s="7">
        <v>0</v>
      </c>
      <c r="D13" s="7">
        <f t="shared" si="0"/>
        <v>0</v>
      </c>
      <c r="E13" s="7">
        <f>D13-Tableau3[Minute]</f>
        <v>-2.7777777777777776E-2</v>
      </c>
      <c r="F13" s="7">
        <f>IF(AND(E13&lt;Tableau4[DJS],D13&gt;0),Tableau4[DJS]-E13,0)</f>
        <v>0</v>
      </c>
      <c r="G13" s="7">
        <f>IF(E13&gt;Tableau4[DJS],'4'!E13-Tableau4[DJS],0)</f>
        <v>0</v>
      </c>
      <c r="H13" s="8">
        <f t="shared" si="1"/>
        <v>1</v>
      </c>
    </row>
    <row r="14" spans="1:21" outlineLevel="2" x14ac:dyDescent="0.25">
      <c r="A14" s="14">
        <v>42016</v>
      </c>
      <c r="B14" s="7">
        <v>0</v>
      </c>
      <c r="C14" s="7">
        <v>0</v>
      </c>
      <c r="D14" s="7">
        <f t="shared" si="0"/>
        <v>0</v>
      </c>
      <c r="E14" s="7">
        <f>D14-Tableau3[Minute]</f>
        <v>-2.7777777777777776E-2</v>
      </c>
      <c r="F14" s="7">
        <f>IF(AND(E14&lt;Tableau4[DJS],D14&gt;0),Tableau4[DJS]-E14,0)</f>
        <v>0</v>
      </c>
      <c r="G14" s="7">
        <f>IF(E14&gt;Tableau4[DJS],'4'!E14-Tableau4[DJS],0)</f>
        <v>0</v>
      </c>
      <c r="H14" s="8">
        <f t="shared" si="1"/>
        <v>1</v>
      </c>
    </row>
    <row r="15" spans="1:21" outlineLevel="2" x14ac:dyDescent="0.25">
      <c r="A15" s="14">
        <v>42017</v>
      </c>
      <c r="B15" s="7">
        <v>0</v>
      </c>
      <c r="C15" s="7">
        <v>0</v>
      </c>
      <c r="D15" s="7">
        <f t="shared" si="0"/>
        <v>0</v>
      </c>
      <c r="E15" s="7">
        <f>D15-Tableau3[Minute]</f>
        <v>-2.7777777777777776E-2</v>
      </c>
      <c r="F15" s="7">
        <f>IF(AND(E15&lt;Tableau4[DJS],D15&gt;0),Tableau4[DJS]-E15,0)</f>
        <v>0</v>
      </c>
      <c r="G15" s="7">
        <f>IF(E15&gt;Tableau4[DJS],'4'!E15-Tableau4[DJS],0)</f>
        <v>0</v>
      </c>
      <c r="H15" s="8">
        <f t="shared" si="1"/>
        <v>1</v>
      </c>
    </row>
    <row r="16" spans="1:21" outlineLevel="2" x14ac:dyDescent="0.25">
      <c r="A16" s="14">
        <v>42018</v>
      </c>
      <c r="B16" s="7">
        <v>0</v>
      </c>
      <c r="C16" s="7">
        <v>0</v>
      </c>
      <c r="D16" s="7">
        <f t="shared" si="0"/>
        <v>0</v>
      </c>
      <c r="E16" s="7">
        <f>D16-Tableau3[Minute]</f>
        <v>-2.7777777777777776E-2</v>
      </c>
      <c r="F16" s="7">
        <f>IF(AND(E16&lt;Tableau4[DJS],D16&gt;0),Tableau4[DJS]-E16,0)</f>
        <v>0</v>
      </c>
      <c r="G16" s="7">
        <f>IF(E16&gt;Tableau4[DJS],'4'!E16-Tableau4[DJS],0)</f>
        <v>0</v>
      </c>
      <c r="H16" s="8">
        <f t="shared" si="1"/>
        <v>1</v>
      </c>
    </row>
    <row r="17" spans="1:9" outlineLevel="2" x14ac:dyDescent="0.25">
      <c r="A17" s="14">
        <v>42019</v>
      </c>
      <c r="B17" s="7">
        <v>0</v>
      </c>
      <c r="C17" s="7">
        <v>0</v>
      </c>
      <c r="D17" s="7">
        <f t="shared" si="0"/>
        <v>0</v>
      </c>
      <c r="E17" s="7">
        <f>D17-Tableau3[Minute]</f>
        <v>-2.7777777777777776E-2</v>
      </c>
      <c r="F17" s="7">
        <f>IF(AND(E17&lt;Tableau4[DJS],D17&gt;0),Tableau4[DJS]-E17,0)</f>
        <v>0</v>
      </c>
      <c r="G17" s="7">
        <f>IF(E17&gt;Tableau4[DJS],'4'!E17-Tableau4[DJS],0)</f>
        <v>0</v>
      </c>
      <c r="H17" s="8">
        <f t="shared" si="1"/>
        <v>1</v>
      </c>
      <c r="I17" s="11"/>
    </row>
    <row r="18" spans="1:9" outlineLevel="2" x14ac:dyDescent="0.25">
      <c r="A18" s="14">
        <v>42020</v>
      </c>
      <c r="B18" s="7">
        <v>0</v>
      </c>
      <c r="C18" s="7">
        <v>0</v>
      </c>
      <c r="D18" s="7">
        <f t="shared" si="0"/>
        <v>0</v>
      </c>
      <c r="E18" s="7">
        <f>D18-Tableau3[Minute]</f>
        <v>-2.7777777777777776E-2</v>
      </c>
      <c r="F18" s="7">
        <f>IF(AND(E18&lt;Tableau4[DJS],D18&gt;0),Tableau4[DJS]-E18,0)</f>
        <v>0</v>
      </c>
      <c r="G18" s="7">
        <f>IF(E18&gt;Tableau4[DJS],'4'!E18-Tableau4[DJS],0)</f>
        <v>0</v>
      </c>
      <c r="H18" s="8">
        <f t="shared" si="1"/>
        <v>1</v>
      </c>
    </row>
    <row r="19" spans="1:9" outlineLevel="2" x14ac:dyDescent="0.25">
      <c r="A19" s="14">
        <v>42021</v>
      </c>
      <c r="B19" s="7">
        <v>0</v>
      </c>
      <c r="C19" s="7">
        <v>0</v>
      </c>
      <c r="D19" s="7">
        <f t="shared" si="0"/>
        <v>0</v>
      </c>
      <c r="E19" s="7">
        <f>D19-Tableau3[Minute]</f>
        <v>-2.7777777777777776E-2</v>
      </c>
      <c r="F19" s="7">
        <f>IF(AND(E19&lt;Tableau4[DJS],D19&gt;0),Tableau4[DJS]-E19,0)</f>
        <v>0</v>
      </c>
      <c r="G19" s="7">
        <f>IF(E19&gt;Tableau4[DJS],'4'!E19-Tableau4[DJS],0)</f>
        <v>0</v>
      </c>
      <c r="H19" s="8">
        <f t="shared" si="1"/>
        <v>1</v>
      </c>
    </row>
    <row r="20" spans="1:9" outlineLevel="2" x14ac:dyDescent="0.25">
      <c r="A20" s="14">
        <v>42022</v>
      </c>
      <c r="B20" s="7">
        <v>0</v>
      </c>
      <c r="C20" s="7">
        <v>0</v>
      </c>
      <c r="D20" s="7">
        <f t="shared" si="0"/>
        <v>0</v>
      </c>
      <c r="E20" s="7">
        <f>D20-Tableau3[Minute]</f>
        <v>-2.7777777777777776E-2</v>
      </c>
      <c r="F20" s="7">
        <f>IF(AND(E20&lt;Tableau4[DJS],D20&gt;0),Tableau4[DJS]-E20,0)</f>
        <v>0</v>
      </c>
      <c r="G20" s="7">
        <f>IF(E20&gt;Tableau4[DJS],'4'!E20-Tableau4[DJS],0)</f>
        <v>0</v>
      </c>
      <c r="H20" s="8">
        <f t="shared" si="1"/>
        <v>1</v>
      </c>
    </row>
    <row r="21" spans="1:9" outlineLevel="2" x14ac:dyDescent="0.25">
      <c r="A21" s="14">
        <v>42023</v>
      </c>
      <c r="B21" s="7">
        <v>0</v>
      </c>
      <c r="C21" s="7">
        <v>0</v>
      </c>
      <c r="D21" s="7">
        <f t="shared" si="0"/>
        <v>0</v>
      </c>
      <c r="E21" s="7">
        <f>D21-Tableau3[Minute]</f>
        <v>-2.7777777777777776E-2</v>
      </c>
      <c r="F21" s="7">
        <f>IF(AND(E21&lt;Tableau4[DJS],D21&gt;0),Tableau4[DJS]-E21,0)</f>
        <v>0</v>
      </c>
      <c r="G21" s="7">
        <f>IF(E21&gt;Tableau4[DJS],'4'!E21-Tableau4[DJS],0)</f>
        <v>0</v>
      </c>
      <c r="H21" s="8">
        <f t="shared" si="1"/>
        <v>1</v>
      </c>
    </row>
    <row r="22" spans="1:9" outlineLevel="2" x14ac:dyDescent="0.25">
      <c r="A22" s="14">
        <v>42024</v>
      </c>
      <c r="B22" s="7">
        <v>0</v>
      </c>
      <c r="C22" s="7">
        <v>0</v>
      </c>
      <c r="D22" s="7">
        <f t="shared" si="0"/>
        <v>0</v>
      </c>
      <c r="E22" s="7">
        <f>D22-Tableau3[Minute]</f>
        <v>-2.7777777777777776E-2</v>
      </c>
      <c r="F22" s="7">
        <f>IF(AND(E22&lt;Tableau4[DJS],D22&gt;0),Tableau4[DJS]-E22,0)</f>
        <v>0</v>
      </c>
      <c r="G22" s="7">
        <f>IF(E22&gt;Tableau4[DJS],'4'!E22-Tableau4[DJS],0)</f>
        <v>0</v>
      </c>
      <c r="H22" s="8">
        <f t="shared" si="1"/>
        <v>1</v>
      </c>
    </row>
    <row r="23" spans="1:9" outlineLevel="2" x14ac:dyDescent="0.25">
      <c r="A23" s="14">
        <v>42025</v>
      </c>
      <c r="B23" s="7">
        <v>0</v>
      </c>
      <c r="C23" s="7">
        <v>0</v>
      </c>
      <c r="D23" s="7">
        <f t="shared" si="0"/>
        <v>0</v>
      </c>
      <c r="E23" s="7">
        <f>D23-Tableau3[Minute]</f>
        <v>-2.7777777777777776E-2</v>
      </c>
      <c r="F23" s="7">
        <f>IF(AND(E23&lt;Tableau4[DJS],D23&gt;0),Tableau4[DJS]-E23,0)</f>
        <v>0</v>
      </c>
      <c r="G23" s="7">
        <f>IF(E23&gt;Tableau4[DJS],'4'!E23-Tableau4[DJS],0)</f>
        <v>0</v>
      </c>
      <c r="H23" s="8">
        <f t="shared" si="1"/>
        <v>1</v>
      </c>
    </row>
    <row r="24" spans="1:9" outlineLevel="2" x14ac:dyDescent="0.25">
      <c r="A24" s="14">
        <v>42026</v>
      </c>
      <c r="B24" s="7">
        <v>0</v>
      </c>
      <c r="C24" s="7">
        <v>0</v>
      </c>
      <c r="D24" s="7">
        <f t="shared" si="0"/>
        <v>0</v>
      </c>
      <c r="E24" s="7">
        <f>D24-Tableau3[Minute]</f>
        <v>-2.7777777777777776E-2</v>
      </c>
      <c r="F24" s="7">
        <f>IF(AND(E24&lt;Tableau4[DJS],D24&gt;0),Tableau4[DJS]-E24,0)</f>
        <v>0</v>
      </c>
      <c r="G24" s="7">
        <f>IF(E24&gt;Tableau4[DJS],'4'!E24-Tableau4[DJS],0)</f>
        <v>0</v>
      </c>
      <c r="H24" s="8">
        <f t="shared" si="1"/>
        <v>1</v>
      </c>
    </row>
    <row r="25" spans="1:9" outlineLevel="2" x14ac:dyDescent="0.25">
      <c r="A25" s="14">
        <v>42027</v>
      </c>
      <c r="B25" s="7">
        <v>0</v>
      </c>
      <c r="C25" s="7">
        <v>0</v>
      </c>
      <c r="D25" s="7">
        <f t="shared" si="0"/>
        <v>0</v>
      </c>
      <c r="E25" s="7">
        <f>D25-Tableau3[Minute]</f>
        <v>-2.7777777777777776E-2</v>
      </c>
      <c r="F25" s="7">
        <f>IF(AND(E25&lt;Tableau4[DJS],D25&gt;0),Tableau4[DJS]-E25,0)</f>
        <v>0</v>
      </c>
      <c r="G25" s="7">
        <f>IF(E25&gt;Tableau4[DJS],'4'!E25-Tableau4[DJS],0)</f>
        <v>0</v>
      </c>
      <c r="H25" s="8">
        <f t="shared" si="1"/>
        <v>1</v>
      </c>
    </row>
    <row r="26" spans="1:9" outlineLevel="2" x14ac:dyDescent="0.25">
      <c r="A26" s="14">
        <v>42028</v>
      </c>
      <c r="B26" s="7">
        <v>0</v>
      </c>
      <c r="C26" s="7">
        <v>0</v>
      </c>
      <c r="D26" s="7">
        <f t="shared" si="0"/>
        <v>0</v>
      </c>
      <c r="E26" s="7">
        <f>D26-Tableau3[Minute]</f>
        <v>-2.7777777777777776E-2</v>
      </c>
      <c r="F26" s="7">
        <f>IF(AND(E26&lt;Tableau4[DJS],D26&gt;0),Tableau4[DJS]-E26,0)</f>
        <v>0</v>
      </c>
      <c r="G26" s="7">
        <f>IF(E26&gt;Tableau4[DJS],'4'!E26-Tableau4[DJS],0)</f>
        <v>0</v>
      </c>
      <c r="H26" s="8">
        <f t="shared" si="1"/>
        <v>1</v>
      </c>
    </row>
    <row r="27" spans="1:9" outlineLevel="2" x14ac:dyDescent="0.25">
      <c r="A27" s="14">
        <v>42029</v>
      </c>
      <c r="B27" s="7">
        <v>0</v>
      </c>
      <c r="C27" s="7">
        <v>0</v>
      </c>
      <c r="D27" s="7">
        <f t="shared" si="0"/>
        <v>0</v>
      </c>
      <c r="E27" s="7">
        <f>D27-Tableau3[Minute]</f>
        <v>-2.7777777777777776E-2</v>
      </c>
      <c r="F27" s="7">
        <f>IF(AND(E27&lt;Tableau4[DJS],D27&gt;0),Tableau4[DJS]-E27,0)</f>
        <v>0</v>
      </c>
      <c r="G27" s="7">
        <f>IF(E27&gt;Tableau4[DJS],'4'!E27-Tableau4[DJS],0)</f>
        <v>0</v>
      </c>
      <c r="H27" s="8">
        <f t="shared" si="1"/>
        <v>1</v>
      </c>
    </row>
    <row r="28" spans="1:9" outlineLevel="2" x14ac:dyDescent="0.25">
      <c r="A28" s="14">
        <v>42030</v>
      </c>
      <c r="B28" s="7">
        <v>0</v>
      </c>
      <c r="C28" s="7">
        <v>0</v>
      </c>
      <c r="D28" s="7">
        <f t="shared" si="0"/>
        <v>0</v>
      </c>
      <c r="E28" s="7">
        <f>D28-Tableau3[Minute]</f>
        <v>-2.7777777777777776E-2</v>
      </c>
      <c r="F28" s="7">
        <f>IF(AND(E28&lt;Tableau4[DJS],D28&gt;0),Tableau4[DJS]-E28,0)</f>
        <v>0</v>
      </c>
      <c r="G28" s="7">
        <f>IF(E28&gt;Tableau4[DJS],'4'!E28-Tableau4[DJS],0)</f>
        <v>0</v>
      </c>
      <c r="H28" s="8">
        <f t="shared" si="1"/>
        <v>1</v>
      </c>
    </row>
    <row r="29" spans="1:9" outlineLevel="2" x14ac:dyDescent="0.25">
      <c r="A29" s="14">
        <v>42031</v>
      </c>
      <c r="B29" s="7">
        <v>0</v>
      </c>
      <c r="C29" s="7">
        <v>0</v>
      </c>
      <c r="D29" s="7">
        <f t="shared" si="0"/>
        <v>0</v>
      </c>
      <c r="E29" s="7">
        <f>D29-Tableau3[Minute]</f>
        <v>-2.7777777777777776E-2</v>
      </c>
      <c r="F29" s="7">
        <f>IF(AND(E29&lt;Tableau4[DJS],D29&gt;0),Tableau4[DJS]-E29,0)</f>
        <v>0</v>
      </c>
      <c r="G29" s="7">
        <f>IF(E29&gt;Tableau4[DJS],'4'!E29-Tableau4[DJS],0)</f>
        <v>0</v>
      </c>
      <c r="H29" s="8">
        <f t="shared" si="1"/>
        <v>1</v>
      </c>
    </row>
    <row r="30" spans="1:9" outlineLevel="2" x14ac:dyDescent="0.25">
      <c r="A30" s="14">
        <v>42032</v>
      </c>
      <c r="B30" s="7">
        <v>0</v>
      </c>
      <c r="C30" s="7">
        <v>0</v>
      </c>
      <c r="D30" s="7">
        <f t="shared" si="0"/>
        <v>0</v>
      </c>
      <c r="E30" s="7">
        <f>D30-Tableau3[Minute]</f>
        <v>-2.7777777777777776E-2</v>
      </c>
      <c r="F30" s="7">
        <f>IF(AND(E30&lt;Tableau4[DJS],D30&gt;0),Tableau4[DJS]-E30,0)</f>
        <v>0</v>
      </c>
      <c r="G30" s="7">
        <f>IF(E30&gt;Tableau4[DJS],'4'!E30-Tableau4[DJS],0)</f>
        <v>0</v>
      </c>
      <c r="H30" s="8">
        <f t="shared" si="1"/>
        <v>1</v>
      </c>
    </row>
    <row r="31" spans="1:9" outlineLevel="2" x14ac:dyDescent="0.25">
      <c r="A31" s="14">
        <v>42033</v>
      </c>
      <c r="B31" s="7">
        <v>0</v>
      </c>
      <c r="C31" s="7">
        <v>0</v>
      </c>
      <c r="D31" s="7">
        <f t="shared" si="0"/>
        <v>0</v>
      </c>
      <c r="E31" s="7">
        <f>D31-Tableau3[Minute]</f>
        <v>-2.7777777777777776E-2</v>
      </c>
      <c r="F31" s="7">
        <f>IF(AND(E31&lt;Tableau4[DJS],D31&gt;0),Tableau4[DJS]-E31,0)</f>
        <v>0</v>
      </c>
      <c r="G31" s="7">
        <f>IF(E31&gt;Tableau4[DJS],'4'!E31-Tableau4[DJS],0)</f>
        <v>0</v>
      </c>
      <c r="H31" s="8">
        <f t="shared" si="1"/>
        <v>1</v>
      </c>
    </row>
    <row r="32" spans="1:9" outlineLevel="2" x14ac:dyDescent="0.25">
      <c r="A32" s="14">
        <v>42034</v>
      </c>
      <c r="B32" s="7">
        <v>0</v>
      </c>
      <c r="C32" s="7">
        <v>0</v>
      </c>
      <c r="D32" s="7">
        <f t="shared" si="0"/>
        <v>0</v>
      </c>
      <c r="E32" s="7">
        <f>D32-Tableau3[Minute]</f>
        <v>-2.7777777777777776E-2</v>
      </c>
      <c r="F32" s="7">
        <f>IF(AND(E32&lt;Tableau4[DJS],D32&gt;0),Tableau4[DJS]-E32,0)</f>
        <v>0</v>
      </c>
      <c r="G32" s="7">
        <f>IF(E32&gt;Tableau4[DJS],'4'!E32-Tableau4[DJS],0)</f>
        <v>0</v>
      </c>
      <c r="H32" s="8">
        <f t="shared" si="1"/>
        <v>1</v>
      </c>
    </row>
    <row r="33" spans="1:8" s="8" customFormat="1" outlineLevel="1" x14ac:dyDescent="0.25">
      <c r="A33" s="14"/>
      <c r="B33" s="7"/>
      <c r="C33" s="7"/>
      <c r="D33" s="7"/>
      <c r="E33" s="7"/>
      <c r="F33" s="7">
        <f>SUBTOTAL(9,F2:F32)</f>
        <v>0.15972222222222227</v>
      </c>
      <c r="G33" s="7">
        <f>SUBTOTAL(9,G2:G32)</f>
        <v>6.597222222222221E-2</v>
      </c>
      <c r="H33" s="9" t="s">
        <v>39</v>
      </c>
    </row>
    <row r="34" spans="1:8" s="8" customFormat="1" outlineLevel="2" x14ac:dyDescent="0.25">
      <c r="A34" s="14">
        <v>42035</v>
      </c>
      <c r="B34" s="7">
        <v>0</v>
      </c>
      <c r="C34" s="7">
        <v>0</v>
      </c>
      <c r="D34" s="7">
        <f>C34-B34</f>
        <v>0</v>
      </c>
      <c r="E34" s="7">
        <f>D34-Tableau3[Minute]</f>
        <v>-2.7777777777777776E-2</v>
      </c>
      <c r="F34" s="12">
        <f>IF(AND(E34&lt;Tableau4[DJS],D34&gt;0),Tableau4[DJS]-E34,0)</f>
        <v>0</v>
      </c>
      <c r="G34" s="12">
        <f>IF(E34&gt;Tableau4[DJS],'4'!E34-Tableau4[DJS],0)</f>
        <v>0</v>
      </c>
      <c r="H34" s="8">
        <f t="shared" si="1"/>
        <v>2</v>
      </c>
    </row>
    <row r="35" spans="1:8" s="8" customFormat="1" outlineLevel="2" x14ac:dyDescent="0.25">
      <c r="A35" s="14">
        <v>42036</v>
      </c>
      <c r="B35" s="7">
        <v>0</v>
      </c>
      <c r="C35" s="7">
        <v>0</v>
      </c>
      <c r="D35" s="7">
        <f t="shared" si="0"/>
        <v>0</v>
      </c>
      <c r="E35" s="7">
        <f>D35-Tableau3[Minute]</f>
        <v>-2.7777777777777776E-2</v>
      </c>
      <c r="F35" s="12">
        <f>IF(AND(E35&lt;Tableau4[DJS],D35&gt;0),Tableau4[DJS]-E35,0)</f>
        <v>0</v>
      </c>
      <c r="G35" s="12">
        <f>IF(E35&gt;Tableau4[DJS],'4'!E35-Tableau4[DJS],0)</f>
        <v>0</v>
      </c>
      <c r="H35" s="8">
        <f t="shared" si="1"/>
        <v>2</v>
      </c>
    </row>
    <row r="36" spans="1:8" s="8" customFormat="1" outlineLevel="2" x14ac:dyDescent="0.25">
      <c r="A36" s="14">
        <v>42037</v>
      </c>
      <c r="B36" s="7">
        <v>0</v>
      </c>
      <c r="C36" s="7">
        <v>0</v>
      </c>
      <c r="D36" s="7">
        <f t="shared" si="0"/>
        <v>0</v>
      </c>
      <c r="E36" s="7">
        <f>D36-Tableau3[Minute]</f>
        <v>-2.7777777777777776E-2</v>
      </c>
      <c r="F36" s="12">
        <f>IF(AND(E36&lt;Tableau4[DJS],D36&gt;0),Tableau4[DJS]-E36,0)</f>
        <v>0</v>
      </c>
      <c r="G36" s="12">
        <f>IF(E36&gt;Tableau4[DJS],'4'!E36-Tableau4[DJS],0)</f>
        <v>0</v>
      </c>
      <c r="H36" s="8">
        <f t="shared" si="1"/>
        <v>2</v>
      </c>
    </row>
    <row r="37" spans="1:8" s="8" customFormat="1" outlineLevel="2" x14ac:dyDescent="0.25">
      <c r="A37" s="14">
        <v>42038</v>
      </c>
      <c r="B37" s="7">
        <v>0</v>
      </c>
      <c r="C37" s="7">
        <v>0</v>
      </c>
      <c r="D37" s="7">
        <f t="shared" si="0"/>
        <v>0</v>
      </c>
      <c r="E37" s="7">
        <f>D37-Tableau3[Minute]</f>
        <v>-2.7777777777777776E-2</v>
      </c>
      <c r="F37" s="12">
        <f>IF(AND(E37&lt;Tableau4[DJS],D37&gt;0),Tableau4[DJS]-E37,0)</f>
        <v>0</v>
      </c>
      <c r="G37" s="12">
        <f>IF(E37&gt;Tableau4[DJS],'4'!E37-Tableau4[DJS],0)</f>
        <v>0</v>
      </c>
      <c r="H37" s="8">
        <f t="shared" si="1"/>
        <v>2</v>
      </c>
    </row>
    <row r="38" spans="1:8" s="8" customFormat="1" outlineLevel="2" x14ac:dyDescent="0.25">
      <c r="A38" s="14">
        <v>42039</v>
      </c>
      <c r="B38" s="7">
        <v>0</v>
      </c>
      <c r="C38" s="7">
        <v>0</v>
      </c>
      <c r="D38" s="7">
        <f t="shared" si="0"/>
        <v>0</v>
      </c>
      <c r="E38" s="7">
        <f>D38-Tableau3[Minute]</f>
        <v>-2.7777777777777776E-2</v>
      </c>
      <c r="F38" s="12">
        <f>IF(AND(E38&lt;Tableau4[DJS],D38&gt;0),Tableau4[DJS]-E38,0)</f>
        <v>0</v>
      </c>
      <c r="G38" s="12">
        <f>IF(E38&gt;Tableau4[DJS],'4'!E38-Tableau4[DJS],0)</f>
        <v>0</v>
      </c>
      <c r="H38" s="8">
        <f t="shared" si="1"/>
        <v>2</v>
      </c>
    </row>
    <row r="39" spans="1:8" s="8" customFormat="1" outlineLevel="2" x14ac:dyDescent="0.25">
      <c r="A39" s="14">
        <v>42040</v>
      </c>
      <c r="B39" s="7">
        <v>0</v>
      </c>
      <c r="C39" s="7">
        <v>0</v>
      </c>
      <c r="D39" s="7">
        <f t="shared" si="0"/>
        <v>0</v>
      </c>
      <c r="E39" s="7">
        <f>D39-Tableau3[Minute]</f>
        <v>-2.7777777777777776E-2</v>
      </c>
      <c r="F39" s="12">
        <f>IF(AND(E39&lt;Tableau4[DJS],D39&gt;0),Tableau4[DJS]-E39,0)</f>
        <v>0</v>
      </c>
      <c r="G39" s="12">
        <f>IF(E39&gt;Tableau4[DJS],'4'!E39-Tableau4[DJS],0)</f>
        <v>0</v>
      </c>
      <c r="H39" s="8">
        <f t="shared" si="1"/>
        <v>2</v>
      </c>
    </row>
    <row r="40" spans="1:8" s="8" customFormat="1" outlineLevel="2" x14ac:dyDescent="0.25">
      <c r="A40" s="14">
        <v>42041</v>
      </c>
      <c r="B40" s="7">
        <v>0</v>
      </c>
      <c r="C40" s="7">
        <v>0</v>
      </c>
      <c r="D40" s="7">
        <f t="shared" si="0"/>
        <v>0</v>
      </c>
      <c r="E40" s="7">
        <f>D40-Tableau3[Minute]</f>
        <v>-2.7777777777777776E-2</v>
      </c>
      <c r="F40" s="12">
        <f>IF(AND(E40&lt;Tableau4[DJS],D40&gt;0),Tableau4[DJS]-E40,0)</f>
        <v>0</v>
      </c>
      <c r="G40" s="12">
        <f>IF(E40&gt;Tableau4[DJS],'4'!E40-Tableau4[DJS],0)</f>
        <v>0</v>
      </c>
      <c r="H40" s="8">
        <f t="shared" si="1"/>
        <v>2</v>
      </c>
    </row>
    <row r="41" spans="1:8" s="8" customFormat="1" outlineLevel="2" x14ac:dyDescent="0.25">
      <c r="A41" s="14">
        <v>42042</v>
      </c>
      <c r="B41" s="7">
        <v>0</v>
      </c>
      <c r="C41" s="7">
        <v>0</v>
      </c>
      <c r="D41" s="7">
        <f t="shared" si="0"/>
        <v>0</v>
      </c>
      <c r="E41" s="7">
        <f>D41-Tableau3[Minute]</f>
        <v>-2.7777777777777776E-2</v>
      </c>
      <c r="F41" s="12">
        <f>IF(AND(E41&lt;Tableau4[DJS],D41&gt;0),Tableau4[DJS]-E41,0)</f>
        <v>0</v>
      </c>
      <c r="G41" s="12">
        <f>IF(E41&gt;Tableau4[DJS],'4'!E41-Tableau4[DJS],0)</f>
        <v>0</v>
      </c>
      <c r="H41" s="8">
        <f t="shared" si="1"/>
        <v>2</v>
      </c>
    </row>
    <row r="42" spans="1:8" s="8" customFormat="1" outlineLevel="2" x14ac:dyDescent="0.25">
      <c r="A42" s="14">
        <v>42043</v>
      </c>
      <c r="B42" s="7">
        <v>0</v>
      </c>
      <c r="C42" s="7">
        <v>0</v>
      </c>
      <c r="D42" s="7">
        <f t="shared" si="0"/>
        <v>0</v>
      </c>
      <c r="E42" s="7">
        <f>D42-Tableau3[Minute]</f>
        <v>-2.7777777777777776E-2</v>
      </c>
      <c r="F42" s="12">
        <f>IF(AND(E42&lt;Tableau4[DJS],D42&gt;0),Tableau4[DJS]-E42,0)</f>
        <v>0</v>
      </c>
      <c r="G42" s="12">
        <f>IF(E42&gt;Tableau4[DJS],'4'!E42-Tableau4[DJS],0)</f>
        <v>0</v>
      </c>
      <c r="H42" s="8">
        <f t="shared" si="1"/>
        <v>2</v>
      </c>
    </row>
    <row r="43" spans="1:8" s="8" customFormat="1" outlineLevel="2" x14ac:dyDescent="0.25">
      <c r="A43" s="14">
        <v>42044</v>
      </c>
      <c r="B43" s="7">
        <v>0</v>
      </c>
      <c r="C43" s="7">
        <v>0</v>
      </c>
      <c r="D43" s="7">
        <f t="shared" si="0"/>
        <v>0</v>
      </c>
      <c r="E43" s="7">
        <f>D43-Tableau3[Minute]</f>
        <v>-2.7777777777777776E-2</v>
      </c>
      <c r="F43" s="12">
        <f>IF(AND(E43&lt;Tableau4[DJS],D43&gt;0),Tableau4[DJS]-E43,0)</f>
        <v>0</v>
      </c>
      <c r="G43" s="12">
        <f>IF(E43&gt;Tableau4[DJS],'4'!E43-Tableau4[DJS],0)</f>
        <v>0</v>
      </c>
      <c r="H43" s="8">
        <f t="shared" si="1"/>
        <v>2</v>
      </c>
    </row>
    <row r="44" spans="1:8" s="8" customFormat="1" outlineLevel="2" x14ac:dyDescent="0.25">
      <c r="A44" s="14">
        <v>42045</v>
      </c>
      <c r="B44" s="7">
        <v>0</v>
      </c>
      <c r="C44" s="7">
        <v>0</v>
      </c>
      <c r="D44" s="7">
        <f t="shared" si="0"/>
        <v>0</v>
      </c>
      <c r="E44" s="7">
        <f>D44-Tableau3[Minute]</f>
        <v>-2.7777777777777776E-2</v>
      </c>
      <c r="F44" s="12">
        <f>IF(AND(E44&lt;Tableau4[DJS],D44&gt;0),Tableau4[DJS]-E44,0)</f>
        <v>0</v>
      </c>
      <c r="G44" s="12">
        <f>IF(E44&gt;Tableau4[DJS],'4'!E44-Tableau4[DJS],0)</f>
        <v>0</v>
      </c>
      <c r="H44" s="8">
        <f t="shared" si="1"/>
        <v>2</v>
      </c>
    </row>
    <row r="45" spans="1:8" s="8" customFormat="1" outlineLevel="2" x14ac:dyDescent="0.25">
      <c r="A45" s="14">
        <v>42046</v>
      </c>
      <c r="B45" s="7">
        <v>0</v>
      </c>
      <c r="C45" s="7">
        <v>0</v>
      </c>
      <c r="D45" s="7">
        <f t="shared" si="0"/>
        <v>0</v>
      </c>
      <c r="E45" s="7">
        <f>D45-Tableau3[Minute]</f>
        <v>-2.7777777777777776E-2</v>
      </c>
      <c r="F45" s="12">
        <f>IF(AND(E45&lt;Tableau4[DJS],D45&gt;0),Tableau4[DJS]-E45,0)</f>
        <v>0</v>
      </c>
      <c r="G45" s="12">
        <f>IF(E45&gt;Tableau4[DJS],'4'!E45-Tableau4[DJS],0)</f>
        <v>0</v>
      </c>
      <c r="H45" s="8">
        <f t="shared" si="1"/>
        <v>2</v>
      </c>
    </row>
    <row r="46" spans="1:8" s="8" customFormat="1" outlineLevel="2" x14ac:dyDescent="0.25">
      <c r="A46" s="14">
        <v>42047</v>
      </c>
      <c r="B46" s="7">
        <v>0</v>
      </c>
      <c r="C46" s="7">
        <v>0</v>
      </c>
      <c r="D46" s="7">
        <f t="shared" si="0"/>
        <v>0</v>
      </c>
      <c r="E46" s="7">
        <f>D46-Tableau3[Minute]</f>
        <v>-2.7777777777777776E-2</v>
      </c>
      <c r="F46" s="12">
        <f>IF(AND(E46&lt;Tableau4[DJS],D46&gt;0),Tableau4[DJS]-E46,0)</f>
        <v>0</v>
      </c>
      <c r="G46" s="12">
        <f>IF(E46&gt;Tableau4[DJS],'4'!E46-Tableau4[DJS],0)</f>
        <v>0</v>
      </c>
      <c r="H46" s="8">
        <f t="shared" si="1"/>
        <v>2</v>
      </c>
    </row>
    <row r="47" spans="1:8" s="8" customFormat="1" outlineLevel="2" x14ac:dyDescent="0.25">
      <c r="A47" s="14">
        <v>42048</v>
      </c>
      <c r="B47" s="7">
        <v>0</v>
      </c>
      <c r="C47" s="7">
        <v>0</v>
      </c>
      <c r="D47" s="7">
        <f t="shared" si="0"/>
        <v>0</v>
      </c>
      <c r="E47" s="7">
        <f>D47-Tableau3[Minute]</f>
        <v>-2.7777777777777776E-2</v>
      </c>
      <c r="F47" s="12">
        <f>IF(AND(E47&lt;Tableau4[DJS],D47&gt;0),Tableau4[DJS]-E47,0)</f>
        <v>0</v>
      </c>
      <c r="G47" s="12">
        <f>IF(E47&gt;Tableau4[DJS],'4'!E47-Tableau4[DJS],0)</f>
        <v>0</v>
      </c>
      <c r="H47" s="8">
        <f t="shared" si="1"/>
        <v>2</v>
      </c>
    </row>
    <row r="48" spans="1:8" s="8" customFormat="1" outlineLevel="2" x14ac:dyDescent="0.25">
      <c r="A48" s="14">
        <v>42049</v>
      </c>
      <c r="B48" s="7">
        <v>0</v>
      </c>
      <c r="C48" s="7">
        <v>0</v>
      </c>
      <c r="D48" s="7">
        <f t="shared" si="0"/>
        <v>0</v>
      </c>
      <c r="E48" s="7">
        <f>D48-Tableau3[Minute]</f>
        <v>-2.7777777777777776E-2</v>
      </c>
      <c r="F48" s="12">
        <f>IF(AND(E48&lt;Tableau4[DJS],D48&gt;0),Tableau4[DJS]-E48,0)</f>
        <v>0</v>
      </c>
      <c r="G48" s="12">
        <f>IF(E48&gt;Tableau4[DJS],'4'!E48-Tableau4[DJS],0)</f>
        <v>0</v>
      </c>
      <c r="H48" s="8">
        <f t="shared" si="1"/>
        <v>2</v>
      </c>
    </row>
    <row r="49" spans="1:8" s="8" customFormat="1" outlineLevel="2" x14ac:dyDescent="0.25">
      <c r="A49" s="14">
        <v>42050</v>
      </c>
      <c r="B49" s="7">
        <v>0</v>
      </c>
      <c r="C49" s="7">
        <v>0</v>
      </c>
      <c r="D49" s="7">
        <f t="shared" si="0"/>
        <v>0</v>
      </c>
      <c r="E49" s="7">
        <f>D49-Tableau3[Minute]</f>
        <v>-2.7777777777777776E-2</v>
      </c>
      <c r="F49" s="12">
        <f>IF(AND(E49&lt;Tableau4[DJS],D49&gt;0),Tableau4[DJS]-E49,0)</f>
        <v>0</v>
      </c>
      <c r="G49" s="12">
        <f>IF(E49&gt;Tableau4[DJS],'4'!E49-Tableau4[DJS],0)</f>
        <v>0</v>
      </c>
      <c r="H49" s="8">
        <f t="shared" si="1"/>
        <v>2</v>
      </c>
    </row>
    <row r="50" spans="1:8" s="8" customFormat="1" outlineLevel="2" x14ac:dyDescent="0.25">
      <c r="A50" s="14">
        <v>42051</v>
      </c>
      <c r="B50" s="7">
        <v>0</v>
      </c>
      <c r="C50" s="7">
        <v>0</v>
      </c>
      <c r="D50" s="7">
        <f t="shared" si="0"/>
        <v>0</v>
      </c>
      <c r="E50" s="7">
        <f>D50-Tableau3[Minute]</f>
        <v>-2.7777777777777776E-2</v>
      </c>
      <c r="F50" s="12">
        <f>IF(AND(E50&lt;Tableau4[DJS],D50&gt;0),Tableau4[DJS]-E50,0)</f>
        <v>0</v>
      </c>
      <c r="G50" s="12">
        <f>IF(E50&gt;Tableau4[DJS],'4'!E50-Tableau4[DJS],0)</f>
        <v>0</v>
      </c>
      <c r="H50" s="8">
        <f t="shared" si="1"/>
        <v>2</v>
      </c>
    </row>
    <row r="51" spans="1:8" s="8" customFormat="1" outlineLevel="2" x14ac:dyDescent="0.25">
      <c r="A51" s="14">
        <v>42052</v>
      </c>
      <c r="B51" s="7">
        <v>0</v>
      </c>
      <c r="C51" s="7">
        <v>0</v>
      </c>
      <c r="D51" s="7">
        <f t="shared" si="0"/>
        <v>0</v>
      </c>
      <c r="E51" s="7">
        <f>D51-Tableau3[Minute]</f>
        <v>-2.7777777777777776E-2</v>
      </c>
      <c r="F51" s="12">
        <f>IF(AND(E51&lt;Tableau4[DJS],D51&gt;0),Tableau4[DJS]-E51,0)</f>
        <v>0</v>
      </c>
      <c r="G51" s="12">
        <f>IF(E51&gt;Tableau4[DJS],'4'!E51-Tableau4[DJS],0)</f>
        <v>0</v>
      </c>
      <c r="H51" s="8">
        <f t="shared" si="1"/>
        <v>2</v>
      </c>
    </row>
    <row r="52" spans="1:8" s="8" customFormat="1" outlineLevel="2" x14ac:dyDescent="0.25">
      <c r="A52" s="14">
        <v>42053</v>
      </c>
      <c r="B52" s="7">
        <v>0</v>
      </c>
      <c r="C52" s="7">
        <v>0</v>
      </c>
      <c r="D52" s="7">
        <f t="shared" si="0"/>
        <v>0</v>
      </c>
      <c r="E52" s="7">
        <f>D52-Tableau3[Minute]</f>
        <v>-2.7777777777777776E-2</v>
      </c>
      <c r="F52" s="12">
        <f>IF(AND(E52&lt;Tableau4[DJS],D52&gt;0),Tableau4[DJS]-E52,0)</f>
        <v>0</v>
      </c>
      <c r="G52" s="12">
        <f>IF(E52&gt;Tableau4[DJS],'4'!E52-Tableau4[DJS],0)</f>
        <v>0</v>
      </c>
      <c r="H52" s="8">
        <f t="shared" si="1"/>
        <v>2</v>
      </c>
    </row>
    <row r="53" spans="1:8" s="8" customFormat="1" outlineLevel="2" x14ac:dyDescent="0.25">
      <c r="A53" s="14">
        <v>42054</v>
      </c>
      <c r="B53" s="7">
        <v>0</v>
      </c>
      <c r="C53" s="7">
        <v>0</v>
      </c>
      <c r="D53" s="7">
        <f t="shared" si="0"/>
        <v>0</v>
      </c>
      <c r="E53" s="7">
        <f>D53-Tableau3[Minute]</f>
        <v>-2.7777777777777776E-2</v>
      </c>
      <c r="F53" s="12">
        <f>IF(AND(E53&lt;Tableau4[DJS],D53&gt;0),Tableau4[DJS]-E53,0)</f>
        <v>0</v>
      </c>
      <c r="G53" s="12">
        <f>IF(E53&gt;Tableau4[DJS],'4'!E53-Tableau4[DJS],0)</f>
        <v>0</v>
      </c>
      <c r="H53" s="8">
        <f t="shared" si="1"/>
        <v>2</v>
      </c>
    </row>
    <row r="54" spans="1:8" s="8" customFormat="1" outlineLevel="2" x14ac:dyDescent="0.25">
      <c r="A54" s="14">
        <v>42055</v>
      </c>
      <c r="B54" s="7">
        <v>0</v>
      </c>
      <c r="C54" s="7">
        <v>0</v>
      </c>
      <c r="D54" s="7">
        <f t="shared" si="0"/>
        <v>0</v>
      </c>
      <c r="E54" s="7">
        <f>D54-Tableau3[Minute]</f>
        <v>-2.7777777777777776E-2</v>
      </c>
      <c r="F54" s="12">
        <f>IF(AND(E54&lt;Tableau4[DJS],D54&gt;0),Tableau4[DJS]-E54,0)</f>
        <v>0</v>
      </c>
      <c r="G54" s="12">
        <f>IF(E54&gt;Tableau4[DJS],'4'!E54-Tableau4[DJS],0)</f>
        <v>0</v>
      </c>
      <c r="H54" s="8">
        <f t="shared" si="1"/>
        <v>2</v>
      </c>
    </row>
    <row r="55" spans="1:8" s="8" customFormat="1" outlineLevel="2" x14ac:dyDescent="0.25">
      <c r="A55" s="14">
        <v>42056</v>
      </c>
      <c r="B55" s="7">
        <v>0</v>
      </c>
      <c r="C55" s="7">
        <v>0</v>
      </c>
      <c r="D55" s="7">
        <f t="shared" si="0"/>
        <v>0</v>
      </c>
      <c r="E55" s="7">
        <f>D55-Tableau3[Minute]</f>
        <v>-2.7777777777777776E-2</v>
      </c>
      <c r="F55" s="12">
        <f>IF(AND(E55&lt;Tableau4[DJS],D55&gt;0),Tableau4[DJS]-E55,0)</f>
        <v>0</v>
      </c>
      <c r="G55" s="12">
        <f>IF(E55&gt;Tableau4[DJS],'4'!E55-Tableau4[DJS],0)</f>
        <v>0</v>
      </c>
      <c r="H55" s="8">
        <f t="shared" si="1"/>
        <v>2</v>
      </c>
    </row>
    <row r="56" spans="1:8" s="8" customFormat="1" outlineLevel="2" x14ac:dyDescent="0.25">
      <c r="A56" s="14">
        <v>42057</v>
      </c>
      <c r="B56" s="7">
        <v>0</v>
      </c>
      <c r="C56" s="7">
        <v>0</v>
      </c>
      <c r="D56" s="7">
        <f t="shared" si="0"/>
        <v>0</v>
      </c>
      <c r="E56" s="7">
        <f>D56-Tableau3[Minute]</f>
        <v>-2.7777777777777776E-2</v>
      </c>
      <c r="F56" s="12">
        <f>IF(AND(E56&lt;Tableau4[DJS],D56&gt;0),Tableau4[DJS]-E56,0)</f>
        <v>0</v>
      </c>
      <c r="G56" s="12">
        <f>IF(E56&gt;Tableau4[DJS],'4'!E56-Tableau4[DJS],0)</f>
        <v>0</v>
      </c>
      <c r="H56" s="8">
        <f t="shared" si="1"/>
        <v>2</v>
      </c>
    </row>
    <row r="57" spans="1:8" s="8" customFormat="1" outlineLevel="2" x14ac:dyDescent="0.25">
      <c r="A57" s="14">
        <v>42058</v>
      </c>
      <c r="B57" s="7">
        <v>0</v>
      </c>
      <c r="C57" s="7">
        <v>0</v>
      </c>
      <c r="D57" s="7">
        <f t="shared" si="0"/>
        <v>0</v>
      </c>
      <c r="E57" s="7">
        <f>D57-Tableau3[Minute]</f>
        <v>-2.7777777777777776E-2</v>
      </c>
      <c r="F57" s="12">
        <f>IF(AND(E57&lt;Tableau4[DJS],D57&gt;0),Tableau4[DJS]-E57,0)</f>
        <v>0</v>
      </c>
      <c r="G57" s="12">
        <f>IF(E57&gt;Tableau4[DJS],'4'!E57-Tableau4[DJS],0)</f>
        <v>0</v>
      </c>
      <c r="H57" s="8">
        <f t="shared" si="1"/>
        <v>2</v>
      </c>
    </row>
    <row r="58" spans="1:8" s="8" customFormat="1" outlineLevel="2" x14ac:dyDescent="0.25">
      <c r="A58" s="14">
        <v>42059</v>
      </c>
      <c r="B58" s="7">
        <v>0</v>
      </c>
      <c r="C58" s="7">
        <v>0</v>
      </c>
      <c r="D58" s="7">
        <f t="shared" si="0"/>
        <v>0</v>
      </c>
      <c r="E58" s="7">
        <f>D58-Tableau3[Minute]</f>
        <v>-2.7777777777777776E-2</v>
      </c>
      <c r="F58" s="12">
        <f>IF(AND(E58&lt;Tableau4[DJS],D58&gt;0),Tableau4[DJS]-E58,0)</f>
        <v>0</v>
      </c>
      <c r="G58" s="12">
        <f>IF(E58&gt;Tableau4[DJS],'4'!E58-Tableau4[DJS],0)</f>
        <v>0</v>
      </c>
      <c r="H58" s="8">
        <f t="shared" si="1"/>
        <v>2</v>
      </c>
    </row>
    <row r="59" spans="1:8" s="8" customFormat="1" outlineLevel="2" x14ac:dyDescent="0.25">
      <c r="A59" s="14">
        <v>42060</v>
      </c>
      <c r="B59" s="7">
        <v>0</v>
      </c>
      <c r="C59" s="7">
        <v>0</v>
      </c>
      <c r="D59" s="7">
        <f t="shared" si="0"/>
        <v>0</v>
      </c>
      <c r="E59" s="7">
        <f>D59-Tableau3[Minute]</f>
        <v>-2.7777777777777776E-2</v>
      </c>
      <c r="F59" s="12">
        <f>IF(AND(E59&lt;Tableau4[DJS],D59&gt;0),Tableau4[DJS]-E59,0)</f>
        <v>0</v>
      </c>
      <c r="G59" s="12">
        <f>IF(E59&gt;Tableau4[DJS],'4'!E59-Tableau4[DJS],0)</f>
        <v>0</v>
      </c>
      <c r="H59" s="8">
        <f t="shared" si="1"/>
        <v>2</v>
      </c>
    </row>
    <row r="60" spans="1:8" s="8" customFormat="1" outlineLevel="2" x14ac:dyDescent="0.25">
      <c r="A60" s="14">
        <v>42061</v>
      </c>
      <c r="B60" s="7">
        <v>0</v>
      </c>
      <c r="C60" s="7">
        <v>0</v>
      </c>
      <c r="D60" s="7">
        <f t="shared" si="0"/>
        <v>0</v>
      </c>
      <c r="E60" s="7">
        <f>D60-Tableau3[Minute]</f>
        <v>-2.7777777777777776E-2</v>
      </c>
      <c r="F60" s="12">
        <f>IF(AND(E60&lt;Tableau4[DJS],D60&gt;0),Tableau4[DJS]-E60,0)</f>
        <v>0</v>
      </c>
      <c r="G60" s="12">
        <f>IF(E60&gt;Tableau4[DJS],'4'!E60-Tableau4[DJS],0)</f>
        <v>0</v>
      </c>
      <c r="H60" s="8">
        <f t="shared" si="1"/>
        <v>2</v>
      </c>
    </row>
    <row r="61" spans="1:8" s="8" customFormat="1" outlineLevel="2" x14ac:dyDescent="0.25">
      <c r="A61" s="14">
        <v>42062</v>
      </c>
      <c r="B61" s="7">
        <v>0</v>
      </c>
      <c r="C61" s="7">
        <v>0</v>
      </c>
      <c r="D61" s="7">
        <f t="shared" si="0"/>
        <v>0</v>
      </c>
      <c r="E61" s="7">
        <f>D61-Tableau3[Minute]</f>
        <v>-2.7777777777777776E-2</v>
      </c>
      <c r="F61" s="12">
        <f>IF(AND(E61&lt;Tableau4[DJS],D61&gt;0),Tableau4[DJS]-E61,0)</f>
        <v>0</v>
      </c>
      <c r="G61" s="12">
        <f>IF(E61&gt;Tableau4[DJS],'4'!E61-Tableau4[DJS],0)</f>
        <v>0</v>
      </c>
      <c r="H61" s="8">
        <f t="shared" si="1"/>
        <v>2</v>
      </c>
    </row>
    <row r="62" spans="1:8" s="8" customFormat="1" outlineLevel="1" x14ac:dyDescent="0.25">
      <c r="A62" s="14"/>
      <c r="B62" s="7"/>
      <c r="C62" s="7"/>
      <c r="D62" s="11"/>
      <c r="E62" s="7"/>
      <c r="F62" s="12">
        <f>SUBTOTAL(9,F34:F61)</f>
        <v>0</v>
      </c>
      <c r="G62" s="12">
        <f>SUBTOTAL(9,G34:G61)</f>
        <v>0</v>
      </c>
      <c r="H62" s="10" t="s">
        <v>40</v>
      </c>
    </row>
    <row r="63" spans="1:8" s="8" customFormat="1" outlineLevel="2" x14ac:dyDescent="0.25">
      <c r="A63" s="14">
        <v>42063</v>
      </c>
      <c r="B63" s="7">
        <v>0</v>
      </c>
      <c r="C63" s="7">
        <v>0</v>
      </c>
      <c r="D63" s="7">
        <f t="shared" si="0"/>
        <v>0</v>
      </c>
      <c r="E63" s="7">
        <f>D63-Tableau3[Minute]</f>
        <v>-2.7777777777777776E-2</v>
      </c>
      <c r="F63" s="12">
        <f>IF(AND(E63&lt;Tableau4[DJS],D63&gt;0),Tableau4[DJS]-E63,0)</f>
        <v>0</v>
      </c>
      <c r="G63" s="12">
        <f>IF(E63&gt;Tableau4[DJS],'4'!E63-Tableau4[DJS],0)</f>
        <v>0</v>
      </c>
      <c r="H63" s="8">
        <f t="shared" si="1"/>
        <v>3</v>
      </c>
    </row>
    <row r="64" spans="1:8" s="8" customFormat="1" outlineLevel="2" x14ac:dyDescent="0.25">
      <c r="A64" s="14">
        <v>42064</v>
      </c>
      <c r="B64" s="7">
        <v>0</v>
      </c>
      <c r="C64" s="7">
        <v>0</v>
      </c>
      <c r="D64" s="7">
        <f>C64-B64</f>
        <v>0</v>
      </c>
      <c r="E64" s="7">
        <f>D64-Tableau3[Minute]</f>
        <v>-2.7777777777777776E-2</v>
      </c>
      <c r="F64" s="12">
        <f>IF(AND(E64&lt;Tableau4[DJS],D64&gt;0),Tableau4[DJS]-E64,0)</f>
        <v>0</v>
      </c>
      <c r="G64" s="12">
        <f>IF(E64&gt;Tableau4[DJS],'4'!E64-Tableau4[DJS],0)</f>
        <v>0</v>
      </c>
      <c r="H64" s="8">
        <f t="shared" si="1"/>
        <v>3</v>
      </c>
    </row>
    <row r="65" spans="1:8" s="8" customFormat="1" outlineLevel="2" x14ac:dyDescent="0.25">
      <c r="A65" s="14">
        <v>42065</v>
      </c>
      <c r="B65" s="7">
        <v>0</v>
      </c>
      <c r="C65" s="7">
        <v>0</v>
      </c>
      <c r="D65" s="7">
        <f t="shared" si="0"/>
        <v>0</v>
      </c>
      <c r="E65" s="7">
        <f>D65-Tableau3[Minute]</f>
        <v>-2.7777777777777776E-2</v>
      </c>
      <c r="F65" s="12">
        <f>IF(AND(E65&lt;Tableau4[DJS],D65&gt;0),Tableau4[DJS]-E65,0)</f>
        <v>0</v>
      </c>
      <c r="G65" s="12">
        <f>IF(E65&gt;Tableau4[DJS],'4'!E65-Tableau4[DJS],0)</f>
        <v>0</v>
      </c>
      <c r="H65" s="8">
        <f t="shared" si="1"/>
        <v>3</v>
      </c>
    </row>
    <row r="66" spans="1:8" s="8" customFormat="1" outlineLevel="2" x14ac:dyDescent="0.25">
      <c r="A66" s="14">
        <v>42066</v>
      </c>
      <c r="B66" s="7">
        <v>0</v>
      </c>
      <c r="C66" s="7">
        <v>0</v>
      </c>
      <c r="D66" s="7">
        <f>C66-B66</f>
        <v>0</v>
      </c>
      <c r="E66" s="7">
        <f>D66-Tableau3[Minute]</f>
        <v>-2.7777777777777776E-2</v>
      </c>
      <c r="F66" s="12">
        <f>IF(AND(E66&lt;Tableau4[DJS],D66&gt;0),Tableau4[DJS]-E66,0)</f>
        <v>0</v>
      </c>
      <c r="G66" s="12">
        <f>IF(E66&gt;Tableau4[DJS],'4'!E66-Tableau4[DJS],0)</f>
        <v>0</v>
      </c>
      <c r="H66" s="8">
        <f t="shared" si="1"/>
        <v>3</v>
      </c>
    </row>
    <row r="67" spans="1:8" s="8" customFormat="1" outlineLevel="2" x14ac:dyDescent="0.25">
      <c r="A67" s="14">
        <v>42067</v>
      </c>
      <c r="B67" s="7">
        <v>0</v>
      </c>
      <c r="C67" s="7">
        <v>0</v>
      </c>
      <c r="D67" s="7">
        <f t="shared" ref="D67:D130" si="3">C67-B67</f>
        <v>0</v>
      </c>
      <c r="E67" s="7">
        <f>D67-Tableau3[Minute]</f>
        <v>-2.7777777777777776E-2</v>
      </c>
      <c r="F67" s="12">
        <f>IF(AND(E67&lt;Tableau4[DJS],D67&gt;0),Tableau4[DJS]-E67,0)</f>
        <v>0</v>
      </c>
      <c r="G67" s="12">
        <f>IF(E67&gt;Tableau4[DJS],'4'!E67-Tableau4[DJS],0)</f>
        <v>0</v>
      </c>
      <c r="H67" s="8">
        <f t="shared" si="1"/>
        <v>3</v>
      </c>
    </row>
    <row r="68" spans="1:8" s="8" customFormat="1" outlineLevel="2" x14ac:dyDescent="0.25">
      <c r="A68" s="14">
        <v>42068</v>
      </c>
      <c r="B68" s="7">
        <v>0</v>
      </c>
      <c r="C68" s="7">
        <v>0</v>
      </c>
      <c r="D68" s="7">
        <f t="shared" si="3"/>
        <v>0</v>
      </c>
      <c r="E68" s="7">
        <f>D68-Tableau3[Minute]</f>
        <v>-2.7777777777777776E-2</v>
      </c>
      <c r="F68" s="12">
        <f>IF(AND(E68&lt;Tableau4[DJS],D68&gt;0),Tableau4[DJS]-E68,0)</f>
        <v>0</v>
      </c>
      <c r="G68" s="12">
        <f>IF(E68&gt;Tableau4[DJS],'4'!E68-Tableau4[DJS],0)</f>
        <v>0</v>
      </c>
      <c r="H68" s="8">
        <f t="shared" si="1"/>
        <v>3</v>
      </c>
    </row>
    <row r="69" spans="1:8" s="8" customFormat="1" outlineLevel="2" x14ac:dyDescent="0.25">
      <c r="A69" s="14">
        <v>42069</v>
      </c>
      <c r="B69" s="7">
        <v>0</v>
      </c>
      <c r="C69" s="7">
        <v>0</v>
      </c>
      <c r="D69" s="7">
        <f t="shared" si="3"/>
        <v>0</v>
      </c>
      <c r="E69" s="7">
        <f>D69-Tableau3[Minute]</f>
        <v>-2.7777777777777776E-2</v>
      </c>
      <c r="F69" s="12">
        <f>IF(AND(E69&lt;Tableau4[DJS],D69&gt;0),Tableau4[DJS]-E69,0)</f>
        <v>0</v>
      </c>
      <c r="G69" s="12">
        <f>IF(E69&gt;Tableau4[DJS],'4'!E69-Tableau4[DJS],0)</f>
        <v>0</v>
      </c>
      <c r="H69" s="8">
        <f t="shared" ref="H69:H134" si="4">MONTH(A69)</f>
        <v>3</v>
      </c>
    </row>
    <row r="70" spans="1:8" s="8" customFormat="1" outlineLevel="2" x14ac:dyDescent="0.25">
      <c r="A70" s="14">
        <v>42070</v>
      </c>
      <c r="B70" s="7">
        <v>0</v>
      </c>
      <c r="C70" s="7">
        <v>0</v>
      </c>
      <c r="D70" s="7">
        <f t="shared" si="3"/>
        <v>0</v>
      </c>
      <c r="E70" s="7">
        <f>D70-Tableau3[Minute]</f>
        <v>-2.7777777777777776E-2</v>
      </c>
      <c r="F70" s="12">
        <f>IF(AND(E70&lt;Tableau4[DJS],D70&gt;0),Tableau4[DJS]-E70,0)</f>
        <v>0</v>
      </c>
      <c r="G70" s="12">
        <f>IF(E70&gt;Tableau4[DJS],'4'!E70-Tableau4[DJS],0)</f>
        <v>0</v>
      </c>
      <c r="H70" s="8">
        <f t="shared" si="4"/>
        <v>3</v>
      </c>
    </row>
    <row r="71" spans="1:8" s="8" customFormat="1" outlineLevel="2" x14ac:dyDescent="0.25">
      <c r="A71" s="14">
        <v>42071</v>
      </c>
      <c r="B71" s="7">
        <v>0</v>
      </c>
      <c r="C71" s="7">
        <v>0</v>
      </c>
      <c r="D71" s="7">
        <f t="shared" si="3"/>
        <v>0</v>
      </c>
      <c r="E71" s="7">
        <f>D71-Tableau3[Minute]</f>
        <v>-2.7777777777777776E-2</v>
      </c>
      <c r="F71" s="12">
        <f>IF(AND(E71&lt;Tableau4[DJS],D71&gt;0),Tableau4[DJS]-E71,0)</f>
        <v>0</v>
      </c>
      <c r="G71" s="12">
        <f>IF(E71&gt;Tableau4[DJS],'4'!E71-Tableau4[DJS],0)</f>
        <v>0</v>
      </c>
      <c r="H71" s="8">
        <f t="shared" si="4"/>
        <v>3</v>
      </c>
    </row>
    <row r="72" spans="1:8" s="8" customFormat="1" outlineLevel="2" x14ac:dyDescent="0.25">
      <c r="A72" s="14">
        <v>42072</v>
      </c>
      <c r="B72" s="7">
        <v>0</v>
      </c>
      <c r="C72" s="7">
        <v>0</v>
      </c>
      <c r="D72" s="7">
        <f t="shared" si="3"/>
        <v>0</v>
      </c>
      <c r="E72" s="7">
        <f>D72-Tableau3[Minute]</f>
        <v>-2.7777777777777776E-2</v>
      </c>
      <c r="F72" s="12">
        <f>IF(AND(E72&lt;Tableau4[DJS],D72&gt;0),Tableau4[DJS]-E72,0)</f>
        <v>0</v>
      </c>
      <c r="G72" s="12">
        <f>IF(E72&gt;Tableau4[DJS],'4'!E72-Tableau4[DJS],0)</f>
        <v>0</v>
      </c>
      <c r="H72" s="8">
        <f t="shared" si="4"/>
        <v>3</v>
      </c>
    </row>
    <row r="73" spans="1:8" s="8" customFormat="1" outlineLevel="2" x14ac:dyDescent="0.25">
      <c r="A73" s="14">
        <v>42073</v>
      </c>
      <c r="B73" s="7">
        <v>0</v>
      </c>
      <c r="C73" s="7">
        <v>0</v>
      </c>
      <c r="D73" s="7">
        <f t="shared" si="3"/>
        <v>0</v>
      </c>
      <c r="E73" s="7">
        <f>D73-Tableau3[Minute]</f>
        <v>-2.7777777777777776E-2</v>
      </c>
      <c r="F73" s="12">
        <f>IF(AND(E73&lt;Tableau4[DJS],D73&gt;0),Tableau4[DJS]-E73,0)</f>
        <v>0</v>
      </c>
      <c r="G73" s="12">
        <f>IF(E73&gt;Tableau4[DJS],'4'!E73-Tableau4[DJS],0)</f>
        <v>0</v>
      </c>
      <c r="H73" s="8">
        <f t="shared" si="4"/>
        <v>3</v>
      </c>
    </row>
    <row r="74" spans="1:8" s="8" customFormat="1" outlineLevel="2" x14ac:dyDescent="0.25">
      <c r="A74" s="14">
        <v>42074</v>
      </c>
      <c r="B74" s="7">
        <v>0</v>
      </c>
      <c r="C74" s="7">
        <v>0</v>
      </c>
      <c r="D74" s="7">
        <f t="shared" si="3"/>
        <v>0</v>
      </c>
      <c r="E74" s="7">
        <f>D74-Tableau3[Minute]</f>
        <v>-2.7777777777777776E-2</v>
      </c>
      <c r="F74" s="12">
        <f>IF(AND(E74&lt;Tableau4[DJS],D74&gt;0),Tableau4[DJS]-E74,0)</f>
        <v>0</v>
      </c>
      <c r="G74" s="12">
        <f>IF(E74&gt;Tableau4[DJS],'4'!E74-Tableau4[DJS],0)</f>
        <v>0</v>
      </c>
      <c r="H74" s="8">
        <f t="shared" si="4"/>
        <v>3</v>
      </c>
    </row>
    <row r="75" spans="1:8" s="8" customFormat="1" outlineLevel="2" x14ac:dyDescent="0.25">
      <c r="A75" s="14">
        <v>42075</v>
      </c>
      <c r="B75" s="7">
        <v>0</v>
      </c>
      <c r="C75" s="7">
        <v>0</v>
      </c>
      <c r="D75" s="7">
        <f t="shared" si="3"/>
        <v>0</v>
      </c>
      <c r="E75" s="7">
        <f>D75-Tableau3[Minute]</f>
        <v>-2.7777777777777776E-2</v>
      </c>
      <c r="F75" s="12">
        <f>IF(AND(E75&lt;Tableau4[DJS],D75&gt;0),Tableau4[DJS]-E75,0)</f>
        <v>0</v>
      </c>
      <c r="G75" s="12">
        <f>IF(E75&gt;Tableau4[DJS],'4'!E75-Tableau4[DJS],0)</f>
        <v>0</v>
      </c>
      <c r="H75" s="8">
        <f t="shared" si="4"/>
        <v>3</v>
      </c>
    </row>
    <row r="76" spans="1:8" s="8" customFormat="1" outlineLevel="2" x14ac:dyDescent="0.25">
      <c r="A76" s="14">
        <v>42076</v>
      </c>
      <c r="B76" s="7">
        <v>0</v>
      </c>
      <c r="C76" s="7">
        <v>0</v>
      </c>
      <c r="D76" s="7">
        <f t="shared" si="3"/>
        <v>0</v>
      </c>
      <c r="E76" s="7">
        <f>D76-Tableau3[Minute]</f>
        <v>-2.7777777777777776E-2</v>
      </c>
      <c r="F76" s="12">
        <f>IF(AND(E76&lt;Tableau4[DJS],D76&gt;0),Tableau4[DJS]-E76,0)</f>
        <v>0</v>
      </c>
      <c r="G76" s="12">
        <f>IF(E76&gt;Tableau4[DJS],'4'!E76-Tableau4[DJS],0)</f>
        <v>0</v>
      </c>
      <c r="H76" s="8">
        <f t="shared" si="4"/>
        <v>3</v>
      </c>
    </row>
    <row r="77" spans="1:8" s="8" customFormat="1" outlineLevel="2" x14ac:dyDescent="0.25">
      <c r="A77" s="14">
        <v>42077</v>
      </c>
      <c r="B77" s="7">
        <v>0</v>
      </c>
      <c r="C77" s="7">
        <v>0</v>
      </c>
      <c r="D77" s="7">
        <f t="shared" si="3"/>
        <v>0</v>
      </c>
      <c r="E77" s="7">
        <f>D77-Tableau3[Minute]</f>
        <v>-2.7777777777777776E-2</v>
      </c>
      <c r="F77" s="12">
        <f>IF(AND(E77&lt;Tableau4[DJS],D77&gt;0),Tableau4[DJS]-E77,0)</f>
        <v>0</v>
      </c>
      <c r="G77" s="12">
        <f>IF(E77&gt;Tableau4[DJS],'4'!E77-Tableau4[DJS],0)</f>
        <v>0</v>
      </c>
      <c r="H77" s="8">
        <f t="shared" si="4"/>
        <v>3</v>
      </c>
    </row>
    <row r="78" spans="1:8" s="8" customFormat="1" outlineLevel="2" x14ac:dyDescent="0.25">
      <c r="A78" s="14">
        <v>42078</v>
      </c>
      <c r="B78" s="7">
        <v>0</v>
      </c>
      <c r="C78" s="7">
        <v>0</v>
      </c>
      <c r="D78" s="7">
        <f t="shared" si="3"/>
        <v>0</v>
      </c>
      <c r="E78" s="7">
        <f>D78-Tableau3[Minute]</f>
        <v>-2.7777777777777776E-2</v>
      </c>
      <c r="F78" s="12">
        <f>IF(AND(E78&lt;Tableau4[DJS],D78&gt;0),Tableau4[DJS]-E78,0)</f>
        <v>0</v>
      </c>
      <c r="G78" s="12">
        <f>IF(E78&gt;Tableau4[DJS],'4'!E78-Tableau4[DJS],0)</f>
        <v>0</v>
      </c>
      <c r="H78" s="8">
        <f t="shared" si="4"/>
        <v>3</v>
      </c>
    </row>
    <row r="79" spans="1:8" s="8" customFormat="1" outlineLevel="2" x14ac:dyDescent="0.25">
      <c r="A79" s="14">
        <v>42079</v>
      </c>
      <c r="B79" s="7">
        <v>0</v>
      </c>
      <c r="C79" s="7">
        <v>0</v>
      </c>
      <c r="D79" s="7">
        <f t="shared" si="3"/>
        <v>0</v>
      </c>
      <c r="E79" s="7">
        <f>D79-Tableau3[Minute]</f>
        <v>-2.7777777777777776E-2</v>
      </c>
      <c r="F79" s="12">
        <f>IF(AND(E79&lt;Tableau4[DJS],D79&gt;0),Tableau4[DJS]-E79,0)</f>
        <v>0</v>
      </c>
      <c r="G79" s="12">
        <f>IF(E79&gt;Tableau4[DJS],'4'!E79-Tableau4[DJS],0)</f>
        <v>0</v>
      </c>
      <c r="H79" s="8">
        <f t="shared" si="4"/>
        <v>3</v>
      </c>
    </row>
    <row r="80" spans="1:8" s="8" customFormat="1" outlineLevel="2" x14ac:dyDescent="0.25">
      <c r="A80" s="14">
        <v>42080</v>
      </c>
      <c r="B80" s="7">
        <v>0</v>
      </c>
      <c r="C80" s="7">
        <v>0</v>
      </c>
      <c r="D80" s="7">
        <f t="shared" si="3"/>
        <v>0</v>
      </c>
      <c r="E80" s="7">
        <f>D80-Tableau3[Minute]</f>
        <v>-2.7777777777777776E-2</v>
      </c>
      <c r="F80" s="12">
        <f>IF(AND(E80&lt;Tableau4[DJS],D80&gt;0),Tableau4[DJS]-E80,0)</f>
        <v>0</v>
      </c>
      <c r="G80" s="12">
        <f>IF(E80&gt;Tableau4[DJS],'4'!E80-Tableau4[DJS],0)</f>
        <v>0</v>
      </c>
      <c r="H80" s="8">
        <f t="shared" si="4"/>
        <v>3</v>
      </c>
    </row>
    <row r="81" spans="1:8" s="8" customFormat="1" outlineLevel="2" x14ac:dyDescent="0.25">
      <c r="A81" s="14">
        <v>42081</v>
      </c>
      <c r="B81" s="7">
        <v>0</v>
      </c>
      <c r="C81" s="7">
        <v>0</v>
      </c>
      <c r="D81" s="7">
        <f t="shared" si="3"/>
        <v>0</v>
      </c>
      <c r="E81" s="7">
        <f>D81-Tableau3[Minute]</f>
        <v>-2.7777777777777776E-2</v>
      </c>
      <c r="F81" s="12">
        <f>IF(AND(E81&lt;Tableau4[DJS],D81&gt;0),Tableau4[DJS]-E81,0)</f>
        <v>0</v>
      </c>
      <c r="G81" s="12">
        <f>IF(E81&gt;Tableau4[DJS],'4'!E81-Tableau4[DJS],0)</f>
        <v>0</v>
      </c>
      <c r="H81" s="8">
        <f t="shared" si="4"/>
        <v>3</v>
      </c>
    </row>
    <row r="82" spans="1:8" s="8" customFormat="1" outlineLevel="2" x14ac:dyDescent="0.25">
      <c r="A82" s="14">
        <v>42082</v>
      </c>
      <c r="B82" s="7">
        <v>0</v>
      </c>
      <c r="C82" s="7">
        <v>0</v>
      </c>
      <c r="D82" s="7">
        <f t="shared" si="3"/>
        <v>0</v>
      </c>
      <c r="E82" s="7">
        <f>D82-Tableau3[Minute]</f>
        <v>-2.7777777777777776E-2</v>
      </c>
      <c r="F82" s="12">
        <f>IF(AND(E82&lt;Tableau4[DJS],D82&gt;0),Tableau4[DJS]-E82,0)</f>
        <v>0</v>
      </c>
      <c r="G82" s="12">
        <f>IF(E82&gt;Tableau4[DJS],'4'!E82-Tableau4[DJS],0)</f>
        <v>0</v>
      </c>
      <c r="H82" s="8">
        <f t="shared" si="4"/>
        <v>3</v>
      </c>
    </row>
    <row r="83" spans="1:8" s="8" customFormat="1" outlineLevel="2" x14ac:dyDescent="0.25">
      <c r="A83" s="14">
        <v>42083</v>
      </c>
      <c r="B83" s="7">
        <v>0</v>
      </c>
      <c r="C83" s="7">
        <v>0</v>
      </c>
      <c r="D83" s="7">
        <f t="shared" si="3"/>
        <v>0</v>
      </c>
      <c r="E83" s="7">
        <f>D83-Tableau3[Minute]</f>
        <v>-2.7777777777777776E-2</v>
      </c>
      <c r="F83" s="12">
        <f>IF(AND(E83&lt;Tableau4[DJS],D83&gt;0),Tableau4[DJS]-E83,0)</f>
        <v>0</v>
      </c>
      <c r="G83" s="12">
        <f>IF(E83&gt;Tableau4[DJS],'4'!E83-Tableau4[DJS],0)</f>
        <v>0</v>
      </c>
      <c r="H83" s="8">
        <f t="shared" si="4"/>
        <v>3</v>
      </c>
    </row>
    <row r="84" spans="1:8" s="8" customFormat="1" outlineLevel="2" x14ac:dyDescent="0.25">
      <c r="A84" s="14">
        <v>42084</v>
      </c>
      <c r="B84" s="7">
        <v>0</v>
      </c>
      <c r="C84" s="7">
        <v>0</v>
      </c>
      <c r="D84" s="7">
        <f t="shared" si="3"/>
        <v>0</v>
      </c>
      <c r="E84" s="7">
        <f>D84-Tableau3[Minute]</f>
        <v>-2.7777777777777776E-2</v>
      </c>
      <c r="F84" s="12">
        <f>IF(AND(E84&lt;Tableau4[DJS],D84&gt;0),Tableau4[DJS]-E84,0)</f>
        <v>0</v>
      </c>
      <c r="G84" s="12">
        <f>IF(E84&gt;Tableau4[DJS],'4'!E84-Tableau4[DJS],0)</f>
        <v>0</v>
      </c>
      <c r="H84" s="8">
        <f t="shared" si="4"/>
        <v>3</v>
      </c>
    </row>
    <row r="85" spans="1:8" s="8" customFormat="1" outlineLevel="2" x14ac:dyDescent="0.25">
      <c r="A85" s="14">
        <v>42085</v>
      </c>
      <c r="B85" s="7">
        <v>0</v>
      </c>
      <c r="C85" s="7">
        <v>0</v>
      </c>
      <c r="D85" s="7">
        <f t="shared" si="3"/>
        <v>0</v>
      </c>
      <c r="E85" s="7">
        <f>D85-Tableau3[Minute]</f>
        <v>-2.7777777777777776E-2</v>
      </c>
      <c r="F85" s="12">
        <f>IF(AND(E85&lt;Tableau4[DJS],D85&gt;0),Tableau4[DJS]-E85,0)</f>
        <v>0</v>
      </c>
      <c r="G85" s="12">
        <f>IF(E85&gt;Tableau4[DJS],'4'!E85-Tableau4[DJS],0)</f>
        <v>0</v>
      </c>
      <c r="H85" s="8">
        <f t="shared" si="4"/>
        <v>3</v>
      </c>
    </row>
    <row r="86" spans="1:8" s="8" customFormat="1" outlineLevel="2" x14ac:dyDescent="0.25">
      <c r="A86" s="14">
        <v>42086</v>
      </c>
      <c r="B86" s="7">
        <v>0</v>
      </c>
      <c r="C86" s="7">
        <v>0</v>
      </c>
      <c r="D86" s="7">
        <f t="shared" si="3"/>
        <v>0</v>
      </c>
      <c r="E86" s="7">
        <f>D86-Tableau3[Minute]</f>
        <v>-2.7777777777777776E-2</v>
      </c>
      <c r="F86" s="12">
        <f>IF(AND(E86&lt;Tableau4[DJS],D86&gt;0),Tableau4[DJS]-E86,0)</f>
        <v>0</v>
      </c>
      <c r="G86" s="12">
        <f>IF(E86&gt;Tableau4[DJS],'4'!E86-Tableau4[DJS],0)</f>
        <v>0</v>
      </c>
      <c r="H86" s="8">
        <f t="shared" si="4"/>
        <v>3</v>
      </c>
    </row>
    <row r="87" spans="1:8" s="8" customFormat="1" outlineLevel="2" x14ac:dyDescent="0.25">
      <c r="A87" s="14">
        <v>42087</v>
      </c>
      <c r="B87" s="7">
        <v>0</v>
      </c>
      <c r="C87" s="7">
        <v>0</v>
      </c>
      <c r="D87" s="7">
        <f t="shared" si="3"/>
        <v>0</v>
      </c>
      <c r="E87" s="7">
        <f>D87-Tableau3[Minute]</f>
        <v>-2.7777777777777776E-2</v>
      </c>
      <c r="F87" s="12">
        <f>IF(AND(E87&lt;Tableau4[DJS],D87&gt;0),Tableau4[DJS]-E87,0)</f>
        <v>0</v>
      </c>
      <c r="G87" s="12">
        <f>IF(E87&gt;Tableau4[DJS],'4'!E87-Tableau4[DJS],0)</f>
        <v>0</v>
      </c>
      <c r="H87" s="8">
        <f t="shared" si="4"/>
        <v>3</v>
      </c>
    </row>
    <row r="88" spans="1:8" s="8" customFormat="1" outlineLevel="2" x14ac:dyDescent="0.25">
      <c r="A88" s="14">
        <v>42088</v>
      </c>
      <c r="B88" s="7">
        <v>0</v>
      </c>
      <c r="C88" s="7">
        <v>0</v>
      </c>
      <c r="D88" s="7">
        <f t="shared" si="3"/>
        <v>0</v>
      </c>
      <c r="E88" s="7">
        <f>D88-Tableau3[Minute]</f>
        <v>-2.7777777777777776E-2</v>
      </c>
      <c r="F88" s="12">
        <f>IF(AND(E88&lt;Tableau4[DJS],D88&gt;0),Tableau4[DJS]-E88,0)</f>
        <v>0</v>
      </c>
      <c r="G88" s="12">
        <f>IF(E88&gt;Tableau4[DJS],'4'!E88-Tableau4[DJS],0)</f>
        <v>0</v>
      </c>
      <c r="H88" s="8">
        <f t="shared" si="4"/>
        <v>3</v>
      </c>
    </row>
    <row r="89" spans="1:8" s="8" customFormat="1" outlineLevel="2" x14ac:dyDescent="0.25">
      <c r="A89" s="14">
        <v>42089</v>
      </c>
      <c r="B89" s="7">
        <v>0</v>
      </c>
      <c r="C89" s="7">
        <v>0</v>
      </c>
      <c r="D89" s="7">
        <f t="shared" si="3"/>
        <v>0</v>
      </c>
      <c r="E89" s="7">
        <f>D89-Tableau3[Minute]</f>
        <v>-2.7777777777777776E-2</v>
      </c>
      <c r="F89" s="12">
        <f>IF(AND(E89&lt;Tableau4[DJS],D89&gt;0),Tableau4[DJS]-E89,0)</f>
        <v>0</v>
      </c>
      <c r="G89" s="12">
        <f>IF(E89&gt;Tableau4[DJS],'4'!E89-Tableau4[DJS],0)</f>
        <v>0</v>
      </c>
      <c r="H89" s="8">
        <f t="shared" si="4"/>
        <v>3</v>
      </c>
    </row>
    <row r="90" spans="1:8" s="8" customFormat="1" outlineLevel="2" x14ac:dyDescent="0.25">
      <c r="A90" s="14">
        <v>42090</v>
      </c>
      <c r="B90" s="7">
        <v>0</v>
      </c>
      <c r="C90" s="7">
        <v>0</v>
      </c>
      <c r="D90" s="7">
        <f t="shared" si="3"/>
        <v>0</v>
      </c>
      <c r="E90" s="7">
        <f>D90-Tableau3[Minute]</f>
        <v>-2.7777777777777776E-2</v>
      </c>
      <c r="F90" s="12">
        <f>IF(AND(E90&lt;Tableau4[DJS],D90&gt;0),Tableau4[DJS]-E90,0)</f>
        <v>0</v>
      </c>
      <c r="G90" s="12">
        <f>IF(E90&gt;Tableau4[DJS],'4'!E90-Tableau4[DJS],0)</f>
        <v>0</v>
      </c>
      <c r="H90" s="8">
        <f t="shared" si="4"/>
        <v>3</v>
      </c>
    </row>
    <row r="91" spans="1:8" s="8" customFormat="1" outlineLevel="2" x14ac:dyDescent="0.25">
      <c r="A91" s="14">
        <v>42091</v>
      </c>
      <c r="B91" s="7">
        <v>0</v>
      </c>
      <c r="C91" s="7">
        <v>0</v>
      </c>
      <c r="D91" s="7">
        <f t="shared" si="3"/>
        <v>0</v>
      </c>
      <c r="E91" s="7">
        <f>D91-Tableau3[Minute]</f>
        <v>-2.7777777777777776E-2</v>
      </c>
      <c r="F91" s="12">
        <f>IF(AND(E91&lt;Tableau4[DJS],D91&gt;0),Tableau4[DJS]-E91,0)</f>
        <v>0</v>
      </c>
      <c r="G91" s="12">
        <f>IF(E91&gt;Tableau4[DJS],'4'!E91-Tableau4[DJS],0)</f>
        <v>0</v>
      </c>
      <c r="H91" s="8">
        <f t="shared" si="4"/>
        <v>3</v>
      </c>
    </row>
    <row r="92" spans="1:8" s="8" customFormat="1" outlineLevel="2" x14ac:dyDescent="0.25">
      <c r="A92" s="14">
        <v>42092</v>
      </c>
      <c r="B92" s="7">
        <v>0</v>
      </c>
      <c r="C92" s="7">
        <v>0</v>
      </c>
      <c r="D92" s="7">
        <f t="shared" si="3"/>
        <v>0</v>
      </c>
      <c r="E92" s="7">
        <f>D92-Tableau3[Minute]</f>
        <v>-2.7777777777777776E-2</v>
      </c>
      <c r="F92" s="12">
        <f>IF(AND(E92&lt;Tableau4[DJS],D92&gt;0),Tableau4[DJS]-E92,0)</f>
        <v>0</v>
      </c>
      <c r="G92" s="12">
        <f>IF(E92&gt;Tableau4[DJS],'4'!E92-Tableau4[DJS],0)</f>
        <v>0</v>
      </c>
      <c r="H92" s="8">
        <f t="shared" si="4"/>
        <v>3</v>
      </c>
    </row>
    <row r="93" spans="1:8" s="8" customFormat="1" outlineLevel="2" x14ac:dyDescent="0.25">
      <c r="A93" s="14">
        <v>42093</v>
      </c>
      <c r="B93" s="7">
        <v>0</v>
      </c>
      <c r="C93" s="7">
        <v>0</v>
      </c>
      <c r="D93" s="7">
        <f t="shared" si="3"/>
        <v>0</v>
      </c>
      <c r="E93" s="7">
        <f>D93-Tableau3[Minute]</f>
        <v>-2.7777777777777776E-2</v>
      </c>
      <c r="F93" s="12">
        <f>IF(AND(E93&lt;Tableau4[DJS],D93&gt;0),Tableau4[DJS]-E93,0)</f>
        <v>0</v>
      </c>
      <c r="G93" s="12">
        <f>IF(E93&gt;Tableau4[DJS],'4'!E93-Tableau4[DJS],0)</f>
        <v>0</v>
      </c>
      <c r="H93" s="8">
        <f t="shared" si="4"/>
        <v>3</v>
      </c>
    </row>
    <row r="94" spans="1:8" s="8" customFormat="1" outlineLevel="1" x14ac:dyDescent="0.25">
      <c r="A94" s="14"/>
      <c r="B94" s="7"/>
      <c r="C94" s="7"/>
      <c r="D94" s="11"/>
      <c r="E94" s="7"/>
      <c r="F94" s="12">
        <f>SUBTOTAL(9,F63:F93)</f>
        <v>0</v>
      </c>
      <c r="G94" s="12">
        <f>SUBTOTAL(9,G63:G93)</f>
        <v>0</v>
      </c>
      <c r="H94" s="10" t="s">
        <v>41</v>
      </c>
    </row>
    <row r="95" spans="1:8" s="8" customFormat="1" outlineLevel="2" x14ac:dyDescent="0.25">
      <c r="A95" s="14">
        <v>42094</v>
      </c>
      <c r="B95" s="7">
        <v>0</v>
      </c>
      <c r="C95" s="7">
        <v>0</v>
      </c>
      <c r="D95" s="7">
        <f t="shared" si="3"/>
        <v>0</v>
      </c>
      <c r="E95" s="7">
        <f>D95-Tableau3[Minute]</f>
        <v>-2.7777777777777776E-2</v>
      </c>
      <c r="F95" s="12">
        <f>IF(AND(E95&lt;Tableau4[DJS],D95&gt;0),Tableau4[DJS]-E95,0)</f>
        <v>0</v>
      </c>
      <c r="G95" s="12">
        <f>IF(E95&gt;Tableau4[DJS],'4'!E95-Tableau4[DJS],0)</f>
        <v>0</v>
      </c>
      <c r="H95" s="8">
        <f t="shared" si="4"/>
        <v>4</v>
      </c>
    </row>
    <row r="96" spans="1:8" s="8" customFormat="1" outlineLevel="2" x14ac:dyDescent="0.25">
      <c r="A96" s="14">
        <v>42095</v>
      </c>
      <c r="B96" s="7">
        <v>0</v>
      </c>
      <c r="C96" s="7">
        <v>0</v>
      </c>
      <c r="D96" s="7">
        <f t="shared" si="3"/>
        <v>0</v>
      </c>
      <c r="E96" s="7">
        <f>D96-Tableau3[Minute]</f>
        <v>-2.7777777777777776E-2</v>
      </c>
      <c r="F96" s="12">
        <f>IF(AND(E96&lt;Tableau4[DJS],D96&gt;0),Tableau4[DJS]-E96,0)</f>
        <v>0</v>
      </c>
      <c r="G96" s="12">
        <f>IF(E96&gt;Tableau4[DJS],'4'!E96-Tableau4[DJS],0)</f>
        <v>0</v>
      </c>
      <c r="H96" s="8">
        <f t="shared" si="4"/>
        <v>4</v>
      </c>
    </row>
    <row r="97" spans="1:8" s="8" customFormat="1" outlineLevel="2" x14ac:dyDescent="0.25">
      <c r="A97" s="14">
        <v>42096</v>
      </c>
      <c r="B97" s="7">
        <v>0</v>
      </c>
      <c r="C97" s="7">
        <v>0</v>
      </c>
      <c r="D97" s="7">
        <f t="shared" si="3"/>
        <v>0</v>
      </c>
      <c r="E97" s="7">
        <f>D97-Tableau3[Minute]</f>
        <v>-2.7777777777777776E-2</v>
      </c>
      <c r="F97" s="12">
        <f>IF(AND(E97&lt;Tableau4[DJS],D97&gt;0),Tableau4[DJS]-E97,0)</f>
        <v>0</v>
      </c>
      <c r="G97" s="12">
        <f>IF(E97&gt;Tableau4[DJS],'4'!E97-Tableau4[DJS],0)</f>
        <v>0</v>
      </c>
      <c r="H97" s="8">
        <f t="shared" si="4"/>
        <v>4</v>
      </c>
    </row>
    <row r="98" spans="1:8" s="8" customFormat="1" outlineLevel="2" x14ac:dyDescent="0.25">
      <c r="A98" s="14">
        <v>42097</v>
      </c>
      <c r="B98" s="7">
        <v>0</v>
      </c>
      <c r="C98" s="7">
        <v>0</v>
      </c>
      <c r="D98" s="7">
        <f t="shared" si="3"/>
        <v>0</v>
      </c>
      <c r="E98" s="7">
        <f>D98-Tableau3[Minute]</f>
        <v>-2.7777777777777776E-2</v>
      </c>
      <c r="F98" s="12">
        <f>IF(AND(E98&lt;Tableau4[DJS],D98&gt;0),Tableau4[DJS]-E98,0)</f>
        <v>0</v>
      </c>
      <c r="G98" s="12">
        <f>IF(E98&gt;Tableau4[DJS],'4'!E98-Tableau4[DJS],0)</f>
        <v>0</v>
      </c>
      <c r="H98" s="8">
        <f t="shared" si="4"/>
        <v>4</v>
      </c>
    </row>
    <row r="99" spans="1:8" s="8" customFormat="1" outlineLevel="2" x14ac:dyDescent="0.25">
      <c r="A99" s="14">
        <v>42098</v>
      </c>
      <c r="B99" s="7">
        <v>0</v>
      </c>
      <c r="C99" s="7">
        <v>0</v>
      </c>
      <c r="D99" s="7">
        <f t="shared" si="3"/>
        <v>0</v>
      </c>
      <c r="E99" s="7">
        <f>D99-Tableau3[Minute]</f>
        <v>-2.7777777777777776E-2</v>
      </c>
      <c r="F99" s="12">
        <f>IF(AND(E99&lt;Tableau4[DJS],D99&gt;0),Tableau4[DJS]-E99,0)</f>
        <v>0</v>
      </c>
      <c r="G99" s="12">
        <f>IF(E99&gt;Tableau4[DJS],'4'!E99-Tableau4[DJS],0)</f>
        <v>0</v>
      </c>
      <c r="H99" s="8">
        <f t="shared" si="4"/>
        <v>4</v>
      </c>
    </row>
    <row r="100" spans="1:8" s="8" customFormat="1" outlineLevel="2" x14ac:dyDescent="0.25">
      <c r="A100" s="14">
        <v>42099</v>
      </c>
      <c r="B100" s="7">
        <v>0</v>
      </c>
      <c r="C100" s="7">
        <v>0</v>
      </c>
      <c r="D100" s="7">
        <f t="shared" si="3"/>
        <v>0</v>
      </c>
      <c r="E100" s="7">
        <f>D100-Tableau3[Minute]</f>
        <v>-2.7777777777777776E-2</v>
      </c>
      <c r="F100" s="12">
        <f>IF(AND(E100&lt;Tableau4[DJS],D100&gt;0),Tableau4[DJS]-E100,0)</f>
        <v>0</v>
      </c>
      <c r="G100" s="12">
        <f>IF(E100&gt;Tableau4[DJS],'4'!E100-Tableau4[DJS],0)</f>
        <v>0</v>
      </c>
      <c r="H100" s="8">
        <f t="shared" si="4"/>
        <v>4</v>
      </c>
    </row>
    <row r="101" spans="1:8" s="8" customFormat="1" outlineLevel="2" x14ac:dyDescent="0.25">
      <c r="A101" s="14">
        <v>42100</v>
      </c>
      <c r="B101" s="7">
        <v>0</v>
      </c>
      <c r="C101" s="7">
        <v>0</v>
      </c>
      <c r="D101" s="7">
        <f t="shared" si="3"/>
        <v>0</v>
      </c>
      <c r="E101" s="7">
        <f>D101-Tableau3[Minute]</f>
        <v>-2.7777777777777776E-2</v>
      </c>
      <c r="F101" s="12">
        <f>IF(AND(E101&lt;Tableau4[DJS],D101&gt;0),Tableau4[DJS]-E101,0)</f>
        <v>0</v>
      </c>
      <c r="G101" s="12">
        <f>IF(E101&gt;Tableau4[DJS],'4'!E101-Tableau4[DJS],0)</f>
        <v>0</v>
      </c>
      <c r="H101" s="8">
        <f t="shared" si="4"/>
        <v>4</v>
      </c>
    </row>
    <row r="102" spans="1:8" s="8" customFormat="1" outlineLevel="2" x14ac:dyDescent="0.25">
      <c r="A102" s="14">
        <v>42101</v>
      </c>
      <c r="B102" s="7">
        <v>0</v>
      </c>
      <c r="C102" s="7">
        <v>0</v>
      </c>
      <c r="D102" s="7">
        <f t="shared" si="3"/>
        <v>0</v>
      </c>
      <c r="E102" s="7">
        <f>D102-Tableau3[Minute]</f>
        <v>-2.7777777777777776E-2</v>
      </c>
      <c r="F102" s="12">
        <f>IF(AND(E102&lt;Tableau4[DJS],D102&gt;0),Tableau4[DJS]-E102,0)</f>
        <v>0</v>
      </c>
      <c r="G102" s="12">
        <f>IF(E102&gt;Tableau4[DJS],'4'!E102-Tableau4[DJS],0)</f>
        <v>0</v>
      </c>
      <c r="H102" s="8">
        <f t="shared" si="4"/>
        <v>4</v>
      </c>
    </row>
    <row r="103" spans="1:8" s="8" customFormat="1" outlineLevel="2" x14ac:dyDescent="0.25">
      <c r="A103" s="14">
        <v>42102</v>
      </c>
      <c r="B103" s="7">
        <v>0</v>
      </c>
      <c r="C103" s="7">
        <v>0</v>
      </c>
      <c r="D103" s="7">
        <f t="shared" si="3"/>
        <v>0</v>
      </c>
      <c r="E103" s="7">
        <f>D103-Tableau3[Minute]</f>
        <v>-2.7777777777777776E-2</v>
      </c>
      <c r="F103" s="12">
        <f>IF(AND(E103&lt;Tableau4[DJS],D103&gt;0),Tableau4[DJS]-E103,0)</f>
        <v>0</v>
      </c>
      <c r="G103" s="12">
        <f>IF(E103&gt;Tableau4[DJS],'4'!E103-Tableau4[DJS],0)</f>
        <v>0</v>
      </c>
      <c r="H103" s="8">
        <f t="shared" si="4"/>
        <v>4</v>
      </c>
    </row>
    <row r="104" spans="1:8" s="8" customFormat="1" outlineLevel="2" x14ac:dyDescent="0.25">
      <c r="A104" s="14">
        <v>42103</v>
      </c>
      <c r="B104" s="7">
        <v>0</v>
      </c>
      <c r="C104" s="7">
        <v>0</v>
      </c>
      <c r="D104" s="7">
        <f t="shared" si="3"/>
        <v>0</v>
      </c>
      <c r="E104" s="7">
        <f>D104-Tableau3[Minute]</f>
        <v>-2.7777777777777776E-2</v>
      </c>
      <c r="F104" s="12">
        <f>IF(AND(E104&lt;Tableau4[DJS],D104&gt;0),Tableau4[DJS]-E104,0)</f>
        <v>0</v>
      </c>
      <c r="G104" s="12">
        <f>IF(E104&gt;Tableau4[DJS],'4'!E104-Tableau4[DJS],0)</f>
        <v>0</v>
      </c>
      <c r="H104" s="8">
        <f t="shared" si="4"/>
        <v>4</v>
      </c>
    </row>
    <row r="105" spans="1:8" s="8" customFormat="1" outlineLevel="2" x14ac:dyDescent="0.25">
      <c r="A105" s="14">
        <v>42104</v>
      </c>
      <c r="B105" s="7">
        <v>0</v>
      </c>
      <c r="C105" s="7">
        <v>0</v>
      </c>
      <c r="D105" s="7">
        <f t="shared" si="3"/>
        <v>0</v>
      </c>
      <c r="E105" s="7">
        <f>D105-Tableau3[Minute]</f>
        <v>-2.7777777777777776E-2</v>
      </c>
      <c r="F105" s="12">
        <f>IF(AND(E105&lt;Tableau4[DJS],D105&gt;0),Tableau4[DJS]-E105,0)</f>
        <v>0</v>
      </c>
      <c r="G105" s="12">
        <f>IF(E105&gt;Tableau4[DJS],'4'!E105-Tableau4[DJS],0)</f>
        <v>0</v>
      </c>
      <c r="H105" s="8">
        <f t="shared" si="4"/>
        <v>4</v>
      </c>
    </row>
    <row r="106" spans="1:8" s="8" customFormat="1" outlineLevel="2" x14ac:dyDescent="0.25">
      <c r="A106" s="14">
        <v>42105</v>
      </c>
      <c r="B106" s="7">
        <v>0</v>
      </c>
      <c r="C106" s="7">
        <v>0</v>
      </c>
      <c r="D106" s="7">
        <f t="shared" si="3"/>
        <v>0</v>
      </c>
      <c r="E106" s="7">
        <f>D106-Tableau3[Minute]</f>
        <v>-2.7777777777777776E-2</v>
      </c>
      <c r="F106" s="12">
        <f>IF(AND(E106&lt;Tableau4[DJS],D106&gt;0),Tableau4[DJS]-E106,0)</f>
        <v>0</v>
      </c>
      <c r="G106" s="12">
        <f>IF(E106&gt;Tableau4[DJS],'4'!E106-Tableau4[DJS],0)</f>
        <v>0</v>
      </c>
      <c r="H106" s="8">
        <f t="shared" si="4"/>
        <v>4</v>
      </c>
    </row>
    <row r="107" spans="1:8" s="8" customFormat="1" outlineLevel="2" x14ac:dyDescent="0.25">
      <c r="A107" s="14">
        <v>42106</v>
      </c>
      <c r="B107" s="7">
        <v>0</v>
      </c>
      <c r="C107" s="7">
        <v>0</v>
      </c>
      <c r="D107" s="7">
        <f t="shared" si="3"/>
        <v>0</v>
      </c>
      <c r="E107" s="7">
        <f>D107-Tableau3[Minute]</f>
        <v>-2.7777777777777776E-2</v>
      </c>
      <c r="F107" s="12">
        <f>IF(AND(E107&lt;Tableau4[DJS],D107&gt;0),Tableau4[DJS]-E107,0)</f>
        <v>0</v>
      </c>
      <c r="G107" s="12">
        <f>IF(E107&gt;Tableau4[DJS],'4'!E107-Tableau4[DJS],0)</f>
        <v>0</v>
      </c>
      <c r="H107" s="8">
        <f t="shared" si="4"/>
        <v>4</v>
      </c>
    </row>
    <row r="108" spans="1:8" s="8" customFormat="1" outlineLevel="2" x14ac:dyDescent="0.25">
      <c r="A108" s="14">
        <v>42107</v>
      </c>
      <c r="B108" s="7">
        <v>0</v>
      </c>
      <c r="C108" s="7">
        <v>0</v>
      </c>
      <c r="D108" s="7">
        <f t="shared" si="3"/>
        <v>0</v>
      </c>
      <c r="E108" s="7">
        <f>D108-Tableau3[Minute]</f>
        <v>-2.7777777777777776E-2</v>
      </c>
      <c r="F108" s="12">
        <f>IF(AND(E108&lt;Tableau4[DJS],D108&gt;0),Tableau4[DJS]-E108,0)</f>
        <v>0</v>
      </c>
      <c r="G108" s="12">
        <f>IF(E108&gt;Tableau4[DJS],'4'!E108-Tableau4[DJS],0)</f>
        <v>0</v>
      </c>
      <c r="H108" s="8">
        <f t="shared" si="4"/>
        <v>4</v>
      </c>
    </row>
    <row r="109" spans="1:8" s="8" customFormat="1" outlineLevel="2" x14ac:dyDescent="0.25">
      <c r="A109" s="14">
        <v>42108</v>
      </c>
      <c r="B109" s="7">
        <v>0</v>
      </c>
      <c r="C109" s="7">
        <v>0</v>
      </c>
      <c r="D109" s="7">
        <f t="shared" si="3"/>
        <v>0</v>
      </c>
      <c r="E109" s="7">
        <f>D109-Tableau3[Minute]</f>
        <v>-2.7777777777777776E-2</v>
      </c>
      <c r="F109" s="12">
        <f>IF(AND(E109&lt;Tableau4[DJS],D109&gt;0),Tableau4[DJS]-E109,0)</f>
        <v>0</v>
      </c>
      <c r="G109" s="12">
        <f>IF(E109&gt;Tableau4[DJS],'4'!E109-Tableau4[DJS],0)</f>
        <v>0</v>
      </c>
      <c r="H109" s="8">
        <f t="shared" si="4"/>
        <v>4</v>
      </c>
    </row>
    <row r="110" spans="1:8" s="8" customFormat="1" outlineLevel="2" x14ac:dyDescent="0.25">
      <c r="A110" s="14">
        <v>42109</v>
      </c>
      <c r="B110" s="7">
        <v>0</v>
      </c>
      <c r="C110" s="7">
        <v>0</v>
      </c>
      <c r="D110" s="7">
        <f t="shared" si="3"/>
        <v>0</v>
      </c>
      <c r="E110" s="7">
        <f>D110-Tableau3[Minute]</f>
        <v>-2.7777777777777776E-2</v>
      </c>
      <c r="F110" s="12">
        <f>IF(AND(E110&lt;Tableau4[DJS],D110&gt;0),Tableau4[DJS]-E110,0)</f>
        <v>0</v>
      </c>
      <c r="G110" s="12">
        <f>IF(E110&gt;Tableau4[DJS],'4'!E110-Tableau4[DJS],0)</f>
        <v>0</v>
      </c>
      <c r="H110" s="8">
        <f t="shared" si="4"/>
        <v>4</v>
      </c>
    </row>
    <row r="111" spans="1:8" s="8" customFormat="1" outlineLevel="2" x14ac:dyDescent="0.25">
      <c r="A111" s="14">
        <v>42110</v>
      </c>
      <c r="B111" s="7">
        <v>0</v>
      </c>
      <c r="C111" s="7">
        <v>0</v>
      </c>
      <c r="D111" s="7">
        <f t="shared" si="3"/>
        <v>0</v>
      </c>
      <c r="E111" s="7">
        <f>D111-Tableau3[Minute]</f>
        <v>-2.7777777777777776E-2</v>
      </c>
      <c r="F111" s="12">
        <f>IF(AND(E111&lt;Tableau4[DJS],D111&gt;0),Tableau4[DJS]-E111,0)</f>
        <v>0</v>
      </c>
      <c r="G111" s="12">
        <f>IF(E111&gt;Tableau4[DJS],'4'!E111-Tableau4[DJS],0)</f>
        <v>0</v>
      </c>
      <c r="H111" s="8">
        <f t="shared" si="4"/>
        <v>4</v>
      </c>
    </row>
    <row r="112" spans="1:8" s="8" customFormat="1" outlineLevel="2" x14ac:dyDescent="0.25">
      <c r="A112" s="14">
        <v>42111</v>
      </c>
      <c r="B112" s="7">
        <v>0</v>
      </c>
      <c r="C112" s="7">
        <v>0</v>
      </c>
      <c r="D112" s="7">
        <f t="shared" si="3"/>
        <v>0</v>
      </c>
      <c r="E112" s="7">
        <f>D112-Tableau3[Minute]</f>
        <v>-2.7777777777777776E-2</v>
      </c>
      <c r="F112" s="12">
        <f>IF(AND(E112&lt;Tableau4[DJS],D112&gt;0),Tableau4[DJS]-E112,0)</f>
        <v>0</v>
      </c>
      <c r="G112" s="12">
        <f>IF(E112&gt;Tableau4[DJS],'4'!E112-Tableau4[DJS],0)</f>
        <v>0</v>
      </c>
      <c r="H112" s="8">
        <f t="shared" si="4"/>
        <v>4</v>
      </c>
    </row>
    <row r="113" spans="1:8" s="8" customFormat="1" outlineLevel="2" x14ac:dyDescent="0.25">
      <c r="A113" s="14">
        <v>42112</v>
      </c>
      <c r="B113" s="7">
        <v>0</v>
      </c>
      <c r="C113" s="7">
        <v>0</v>
      </c>
      <c r="D113" s="7">
        <f t="shared" si="3"/>
        <v>0</v>
      </c>
      <c r="E113" s="7">
        <f>D113-Tableau3[Minute]</f>
        <v>-2.7777777777777776E-2</v>
      </c>
      <c r="F113" s="12">
        <f>IF(AND(E113&lt;Tableau4[DJS],D113&gt;0),Tableau4[DJS]-E113,0)</f>
        <v>0</v>
      </c>
      <c r="G113" s="12">
        <f>IF(E113&gt;Tableau4[DJS],'4'!E113-Tableau4[DJS],0)</f>
        <v>0</v>
      </c>
      <c r="H113" s="8">
        <f t="shared" si="4"/>
        <v>4</v>
      </c>
    </row>
    <row r="114" spans="1:8" s="8" customFormat="1" outlineLevel="2" x14ac:dyDescent="0.25">
      <c r="A114" s="14">
        <v>42113</v>
      </c>
      <c r="B114" s="7">
        <v>0</v>
      </c>
      <c r="C114" s="7">
        <v>0</v>
      </c>
      <c r="D114" s="7">
        <f t="shared" si="3"/>
        <v>0</v>
      </c>
      <c r="E114" s="7">
        <f>D114-Tableau3[Minute]</f>
        <v>-2.7777777777777776E-2</v>
      </c>
      <c r="F114" s="12">
        <f>IF(AND(E114&lt;Tableau4[DJS],D114&gt;0),Tableau4[DJS]-E114,0)</f>
        <v>0</v>
      </c>
      <c r="G114" s="12">
        <f>IF(E114&gt;Tableau4[DJS],'4'!E114-Tableau4[DJS],0)</f>
        <v>0</v>
      </c>
      <c r="H114" s="8">
        <f t="shared" si="4"/>
        <v>4</v>
      </c>
    </row>
    <row r="115" spans="1:8" s="8" customFormat="1" outlineLevel="2" x14ac:dyDescent="0.25">
      <c r="A115" s="14">
        <v>42114</v>
      </c>
      <c r="B115" s="7">
        <v>0</v>
      </c>
      <c r="C115" s="7">
        <v>0</v>
      </c>
      <c r="D115" s="7">
        <f t="shared" si="3"/>
        <v>0</v>
      </c>
      <c r="E115" s="7">
        <f>D115-Tableau3[Minute]</f>
        <v>-2.7777777777777776E-2</v>
      </c>
      <c r="F115" s="12">
        <f>IF(AND(E115&lt;Tableau4[DJS],D115&gt;0),Tableau4[DJS]-E115,0)</f>
        <v>0</v>
      </c>
      <c r="G115" s="12">
        <f>IF(E115&gt;Tableau4[DJS],'4'!E115-Tableau4[DJS],0)</f>
        <v>0</v>
      </c>
      <c r="H115" s="8">
        <f t="shared" si="4"/>
        <v>4</v>
      </c>
    </row>
    <row r="116" spans="1:8" s="8" customFormat="1" outlineLevel="2" x14ac:dyDescent="0.25">
      <c r="A116" s="14">
        <v>42115</v>
      </c>
      <c r="B116" s="7">
        <v>0</v>
      </c>
      <c r="C116" s="7">
        <v>0</v>
      </c>
      <c r="D116" s="7">
        <f t="shared" si="3"/>
        <v>0</v>
      </c>
      <c r="E116" s="7">
        <f>D116-Tableau3[Minute]</f>
        <v>-2.7777777777777776E-2</v>
      </c>
      <c r="F116" s="12">
        <f>IF(AND(E116&lt;Tableau4[DJS],D116&gt;0),Tableau4[DJS]-E116,0)</f>
        <v>0</v>
      </c>
      <c r="G116" s="12">
        <f>IF(E116&gt;Tableau4[DJS],'4'!E116-Tableau4[DJS],0)</f>
        <v>0</v>
      </c>
      <c r="H116" s="8">
        <f t="shared" si="4"/>
        <v>4</v>
      </c>
    </row>
    <row r="117" spans="1:8" s="8" customFormat="1" outlineLevel="2" x14ac:dyDescent="0.25">
      <c r="A117" s="14">
        <v>42116</v>
      </c>
      <c r="B117" s="7">
        <v>0</v>
      </c>
      <c r="C117" s="7">
        <v>0</v>
      </c>
      <c r="D117" s="7">
        <f t="shared" si="3"/>
        <v>0</v>
      </c>
      <c r="E117" s="7">
        <f>D117-Tableau3[Minute]</f>
        <v>-2.7777777777777776E-2</v>
      </c>
      <c r="F117" s="12">
        <f>IF(AND(E117&lt;Tableau4[DJS],D117&gt;0),Tableau4[DJS]-E117,0)</f>
        <v>0</v>
      </c>
      <c r="G117" s="12">
        <f>IF(E117&gt;Tableau4[DJS],'4'!E117-Tableau4[DJS],0)</f>
        <v>0</v>
      </c>
      <c r="H117" s="8">
        <f t="shared" si="4"/>
        <v>4</v>
      </c>
    </row>
    <row r="118" spans="1:8" s="8" customFormat="1" outlineLevel="2" x14ac:dyDescent="0.25">
      <c r="A118" s="14">
        <v>42117</v>
      </c>
      <c r="B118" s="7">
        <v>0</v>
      </c>
      <c r="C118" s="7">
        <v>0</v>
      </c>
      <c r="D118" s="7">
        <f t="shared" si="3"/>
        <v>0</v>
      </c>
      <c r="E118" s="7">
        <f>D118-Tableau3[Minute]</f>
        <v>-2.7777777777777776E-2</v>
      </c>
      <c r="F118" s="12">
        <f>IF(AND(E118&lt;Tableau4[DJS],D118&gt;0),Tableau4[DJS]-E118,0)</f>
        <v>0</v>
      </c>
      <c r="G118" s="12">
        <f>IF(E118&gt;Tableau4[DJS],'4'!E118-Tableau4[DJS],0)</f>
        <v>0</v>
      </c>
      <c r="H118" s="8">
        <f t="shared" si="4"/>
        <v>4</v>
      </c>
    </row>
    <row r="119" spans="1:8" s="8" customFormat="1" outlineLevel="2" x14ac:dyDescent="0.25">
      <c r="A119" s="14">
        <v>42118</v>
      </c>
      <c r="B119" s="7">
        <v>0</v>
      </c>
      <c r="C119" s="7">
        <v>0</v>
      </c>
      <c r="D119" s="7">
        <f t="shared" si="3"/>
        <v>0</v>
      </c>
      <c r="E119" s="7">
        <f>D119-Tableau3[Minute]</f>
        <v>-2.7777777777777776E-2</v>
      </c>
      <c r="F119" s="12">
        <f>IF(AND(E119&lt;Tableau4[DJS],D119&gt;0),Tableau4[DJS]-E119,0)</f>
        <v>0</v>
      </c>
      <c r="G119" s="12">
        <f>IF(E119&gt;Tableau4[DJS],'4'!E119-Tableau4[DJS],0)</f>
        <v>0</v>
      </c>
      <c r="H119" s="8">
        <f t="shared" si="4"/>
        <v>4</v>
      </c>
    </row>
    <row r="120" spans="1:8" s="8" customFormat="1" outlineLevel="2" x14ac:dyDescent="0.25">
      <c r="A120" s="14">
        <v>42119</v>
      </c>
      <c r="B120" s="7">
        <v>0</v>
      </c>
      <c r="C120" s="7">
        <v>0</v>
      </c>
      <c r="D120" s="7">
        <f t="shared" si="3"/>
        <v>0</v>
      </c>
      <c r="E120" s="7">
        <f>D120-Tableau3[Minute]</f>
        <v>-2.7777777777777776E-2</v>
      </c>
      <c r="F120" s="12">
        <f>IF(AND(E120&lt;Tableau4[DJS],D120&gt;0),Tableau4[DJS]-E120,0)</f>
        <v>0</v>
      </c>
      <c r="G120" s="12">
        <f>IF(E120&gt;Tableau4[DJS],'4'!E120-Tableau4[DJS],0)</f>
        <v>0</v>
      </c>
      <c r="H120" s="8">
        <f t="shared" si="4"/>
        <v>4</v>
      </c>
    </row>
    <row r="121" spans="1:8" s="8" customFormat="1" outlineLevel="2" x14ac:dyDescent="0.25">
      <c r="A121" s="14">
        <v>42120</v>
      </c>
      <c r="B121" s="7">
        <v>0</v>
      </c>
      <c r="C121" s="7">
        <v>0</v>
      </c>
      <c r="D121" s="7">
        <f t="shared" si="3"/>
        <v>0</v>
      </c>
      <c r="E121" s="7">
        <f>D121-Tableau3[Minute]</f>
        <v>-2.7777777777777776E-2</v>
      </c>
      <c r="F121" s="12">
        <f>IF(AND(E121&lt;Tableau4[DJS],D121&gt;0),Tableau4[DJS]-E121,0)</f>
        <v>0</v>
      </c>
      <c r="G121" s="12">
        <f>IF(E121&gt;Tableau4[DJS],'4'!E121-Tableau4[DJS],0)</f>
        <v>0</v>
      </c>
      <c r="H121" s="8">
        <f t="shared" si="4"/>
        <v>4</v>
      </c>
    </row>
    <row r="122" spans="1:8" s="8" customFormat="1" outlineLevel="2" x14ac:dyDescent="0.25">
      <c r="A122" s="14">
        <v>42121</v>
      </c>
      <c r="B122" s="7">
        <v>0</v>
      </c>
      <c r="C122" s="7">
        <v>0</v>
      </c>
      <c r="D122" s="7">
        <f t="shared" si="3"/>
        <v>0</v>
      </c>
      <c r="E122" s="7">
        <f>D122-Tableau3[Minute]</f>
        <v>-2.7777777777777776E-2</v>
      </c>
      <c r="F122" s="12">
        <f>IF(AND(E122&lt;Tableau4[DJS],D122&gt;0),Tableau4[DJS]-E122,0)</f>
        <v>0</v>
      </c>
      <c r="G122" s="12">
        <f>IF(E122&gt;Tableau4[DJS],'4'!E122-Tableau4[DJS],0)</f>
        <v>0</v>
      </c>
      <c r="H122" s="8">
        <f t="shared" si="4"/>
        <v>4</v>
      </c>
    </row>
    <row r="123" spans="1:8" s="8" customFormat="1" outlineLevel="2" x14ac:dyDescent="0.25">
      <c r="A123" s="14">
        <v>42122</v>
      </c>
      <c r="B123" s="7">
        <v>0</v>
      </c>
      <c r="C123" s="7">
        <v>0</v>
      </c>
      <c r="D123" s="7">
        <f t="shared" si="3"/>
        <v>0</v>
      </c>
      <c r="E123" s="7">
        <f>D123-Tableau3[Minute]</f>
        <v>-2.7777777777777776E-2</v>
      </c>
      <c r="F123" s="12">
        <f>IF(AND(E123&lt;Tableau4[DJS],D123&gt;0),Tableau4[DJS]-E123,0)</f>
        <v>0</v>
      </c>
      <c r="G123" s="12">
        <f>IF(E123&gt;Tableau4[DJS],'4'!E123-Tableau4[DJS],0)</f>
        <v>0</v>
      </c>
      <c r="H123" s="8">
        <f t="shared" si="4"/>
        <v>4</v>
      </c>
    </row>
    <row r="124" spans="1:8" s="8" customFormat="1" outlineLevel="2" x14ac:dyDescent="0.25">
      <c r="A124" s="14">
        <v>42123</v>
      </c>
      <c r="B124" s="7">
        <v>0</v>
      </c>
      <c r="C124" s="7">
        <v>0</v>
      </c>
      <c r="D124" s="7">
        <f t="shared" si="3"/>
        <v>0</v>
      </c>
      <c r="E124" s="7">
        <f>D124-Tableau3[Minute]</f>
        <v>-2.7777777777777776E-2</v>
      </c>
      <c r="F124" s="12">
        <f>IF(AND(E124&lt;Tableau4[DJS],D124&gt;0),Tableau4[DJS]-E124,0)</f>
        <v>0</v>
      </c>
      <c r="G124" s="12">
        <f>IF(E124&gt;Tableau4[DJS],'4'!E124-Tableau4[DJS],0)</f>
        <v>0</v>
      </c>
      <c r="H124" s="8">
        <f t="shared" si="4"/>
        <v>4</v>
      </c>
    </row>
    <row r="125" spans="1:8" s="8" customFormat="1" outlineLevel="1" x14ac:dyDescent="0.25">
      <c r="A125" s="14"/>
      <c r="B125" s="7"/>
      <c r="C125" s="7"/>
      <c r="D125" s="11"/>
      <c r="E125" s="7"/>
      <c r="F125" s="12">
        <f>SUBTOTAL(9,F95:F124)</f>
        <v>0</v>
      </c>
      <c r="G125" s="12">
        <f>SUBTOTAL(9,G95:G124)</f>
        <v>0</v>
      </c>
      <c r="H125" s="10" t="s">
        <v>42</v>
      </c>
    </row>
    <row r="126" spans="1:8" s="8" customFormat="1" outlineLevel="2" x14ac:dyDescent="0.25">
      <c r="A126" s="14">
        <v>42124</v>
      </c>
      <c r="B126" s="7">
        <v>0</v>
      </c>
      <c r="C126" s="7">
        <v>0</v>
      </c>
      <c r="D126" s="7">
        <f t="shared" si="3"/>
        <v>0</v>
      </c>
      <c r="E126" s="7">
        <f>D126-Tableau3[Minute]</f>
        <v>-2.7777777777777776E-2</v>
      </c>
      <c r="F126" s="12">
        <f>IF(AND(E126&lt;Tableau4[DJS],D126&gt;0),Tableau4[DJS]-E126,0)</f>
        <v>0</v>
      </c>
      <c r="G126" s="12">
        <f>IF(E126&gt;Tableau4[DJS],'4'!E126-Tableau4[DJS],0)</f>
        <v>0</v>
      </c>
      <c r="H126" s="8">
        <f t="shared" si="4"/>
        <v>5</v>
      </c>
    </row>
    <row r="127" spans="1:8" s="8" customFormat="1" outlineLevel="2" x14ac:dyDescent="0.25">
      <c r="A127" s="14">
        <v>42125</v>
      </c>
      <c r="B127" s="7">
        <v>0</v>
      </c>
      <c r="C127" s="7">
        <v>0</v>
      </c>
      <c r="D127" s="7">
        <f t="shared" si="3"/>
        <v>0</v>
      </c>
      <c r="E127" s="7">
        <f>D127-Tableau3[Minute]</f>
        <v>-2.7777777777777776E-2</v>
      </c>
      <c r="F127" s="12">
        <f>IF(AND(E127&lt;Tableau4[DJS],D127&gt;0),Tableau4[DJS]-E127,0)</f>
        <v>0</v>
      </c>
      <c r="G127" s="12">
        <f>IF(E127&gt;Tableau4[DJS],'4'!E127-Tableau4[DJS],0)</f>
        <v>0</v>
      </c>
      <c r="H127" s="8">
        <f t="shared" si="4"/>
        <v>5</v>
      </c>
    </row>
    <row r="128" spans="1:8" s="8" customFormat="1" outlineLevel="2" x14ac:dyDescent="0.25">
      <c r="A128" s="14">
        <v>42126</v>
      </c>
      <c r="B128" s="7">
        <v>0</v>
      </c>
      <c r="C128" s="7">
        <v>0</v>
      </c>
      <c r="D128" s="7">
        <f t="shared" si="3"/>
        <v>0</v>
      </c>
      <c r="E128" s="7">
        <f>D128-Tableau3[Minute]</f>
        <v>-2.7777777777777776E-2</v>
      </c>
      <c r="F128" s="12">
        <f>IF(AND(E128&lt;Tableau4[DJS],D128&gt;0),Tableau4[DJS]-E128,0)</f>
        <v>0</v>
      </c>
      <c r="G128" s="12">
        <f>IF(E128&gt;Tableau4[DJS],'4'!E128-Tableau4[DJS],0)</f>
        <v>0</v>
      </c>
      <c r="H128" s="8">
        <f t="shared" si="4"/>
        <v>5</v>
      </c>
    </row>
    <row r="129" spans="1:8" s="8" customFormat="1" outlineLevel="2" x14ac:dyDescent="0.25">
      <c r="A129" s="14">
        <v>42127</v>
      </c>
      <c r="B129" s="7">
        <v>0</v>
      </c>
      <c r="C129" s="7">
        <v>0</v>
      </c>
      <c r="D129" s="7">
        <f t="shared" si="3"/>
        <v>0</v>
      </c>
      <c r="E129" s="7">
        <f>D129-Tableau3[Minute]</f>
        <v>-2.7777777777777776E-2</v>
      </c>
      <c r="F129" s="12">
        <f>IF(AND(E129&lt;Tableau4[DJS],D129&gt;0),Tableau4[DJS]-E129,0)</f>
        <v>0</v>
      </c>
      <c r="G129" s="12">
        <f>IF(E129&gt;Tableau4[DJS],'4'!E129-Tableau4[DJS],0)</f>
        <v>0</v>
      </c>
      <c r="H129" s="8">
        <f t="shared" si="4"/>
        <v>5</v>
      </c>
    </row>
    <row r="130" spans="1:8" s="8" customFormat="1" outlineLevel="2" x14ac:dyDescent="0.25">
      <c r="A130" s="14">
        <v>42128</v>
      </c>
      <c r="B130" s="7">
        <v>0</v>
      </c>
      <c r="C130" s="7">
        <v>0</v>
      </c>
      <c r="D130" s="7">
        <f t="shared" si="3"/>
        <v>0</v>
      </c>
      <c r="E130" s="7">
        <f>D130-Tableau3[Minute]</f>
        <v>-2.7777777777777776E-2</v>
      </c>
      <c r="F130" s="12">
        <f>IF(AND(E130&lt;Tableau4[DJS],D130&gt;0),Tableau4[DJS]-E130,0)</f>
        <v>0</v>
      </c>
      <c r="G130" s="12">
        <f>IF(E130&gt;Tableau4[DJS],'4'!E130-Tableau4[DJS],0)</f>
        <v>0</v>
      </c>
      <c r="H130" s="8">
        <f t="shared" si="4"/>
        <v>5</v>
      </c>
    </row>
    <row r="131" spans="1:8" s="8" customFormat="1" outlineLevel="2" x14ac:dyDescent="0.25">
      <c r="A131" s="14">
        <v>42129</v>
      </c>
      <c r="B131" s="7">
        <v>0</v>
      </c>
      <c r="C131" s="7">
        <v>0</v>
      </c>
      <c r="D131" s="7">
        <f t="shared" ref="D131:D194" si="5">C131-B131</f>
        <v>0</v>
      </c>
      <c r="E131" s="7">
        <f>D131-Tableau3[Minute]</f>
        <v>-2.7777777777777776E-2</v>
      </c>
      <c r="F131" s="12">
        <f>IF(AND(E131&lt;Tableau4[DJS],D131&gt;0),Tableau4[DJS]-E131,0)</f>
        <v>0</v>
      </c>
      <c r="G131" s="12">
        <f>IF(E131&gt;Tableau4[DJS],'4'!E131-Tableau4[DJS],0)</f>
        <v>0</v>
      </c>
      <c r="H131" s="8">
        <f t="shared" si="4"/>
        <v>5</v>
      </c>
    </row>
    <row r="132" spans="1:8" s="8" customFormat="1" outlineLevel="2" x14ac:dyDescent="0.25">
      <c r="A132" s="14">
        <v>42130</v>
      </c>
      <c r="B132" s="7">
        <v>0</v>
      </c>
      <c r="C132" s="7">
        <v>0</v>
      </c>
      <c r="D132" s="7">
        <f t="shared" si="5"/>
        <v>0</v>
      </c>
      <c r="E132" s="7">
        <f>D132-Tableau3[Minute]</f>
        <v>-2.7777777777777776E-2</v>
      </c>
      <c r="F132" s="12">
        <f>IF(AND(E132&lt;Tableau4[DJS],D132&gt;0),Tableau4[DJS]-E132,0)</f>
        <v>0</v>
      </c>
      <c r="G132" s="12">
        <f>IF(E132&gt;Tableau4[DJS],'4'!E132-Tableau4[DJS],0)</f>
        <v>0</v>
      </c>
      <c r="H132" s="8">
        <f t="shared" si="4"/>
        <v>5</v>
      </c>
    </row>
    <row r="133" spans="1:8" s="8" customFormat="1" outlineLevel="2" x14ac:dyDescent="0.25">
      <c r="A133" s="14">
        <v>42131</v>
      </c>
      <c r="B133" s="7">
        <v>0</v>
      </c>
      <c r="C133" s="7">
        <v>0</v>
      </c>
      <c r="D133" s="7">
        <f t="shared" si="5"/>
        <v>0</v>
      </c>
      <c r="E133" s="7">
        <f>D133-Tableau3[Minute]</f>
        <v>-2.7777777777777776E-2</v>
      </c>
      <c r="F133" s="12">
        <f>IF(AND(E133&lt;Tableau4[DJS],D133&gt;0),Tableau4[DJS]-E133,0)</f>
        <v>0</v>
      </c>
      <c r="G133" s="12">
        <f>IF(E133&gt;Tableau4[DJS],'4'!E133-Tableau4[DJS],0)</f>
        <v>0</v>
      </c>
      <c r="H133" s="8">
        <f t="shared" si="4"/>
        <v>5</v>
      </c>
    </row>
    <row r="134" spans="1:8" s="8" customFormat="1" outlineLevel="2" x14ac:dyDescent="0.25">
      <c r="A134" s="14">
        <v>42132</v>
      </c>
      <c r="B134" s="7">
        <v>0</v>
      </c>
      <c r="C134" s="7">
        <v>0</v>
      </c>
      <c r="D134" s="7">
        <f t="shared" si="5"/>
        <v>0</v>
      </c>
      <c r="E134" s="7">
        <f>D134-Tableau3[Minute]</f>
        <v>-2.7777777777777776E-2</v>
      </c>
      <c r="F134" s="12">
        <f>IF(AND(E134&lt;Tableau4[DJS],D134&gt;0),Tableau4[DJS]-E134,0)</f>
        <v>0</v>
      </c>
      <c r="G134" s="12">
        <f>IF(E134&gt;Tableau4[DJS],'4'!E134-Tableau4[DJS],0)</f>
        <v>0</v>
      </c>
      <c r="H134" s="8">
        <f t="shared" si="4"/>
        <v>5</v>
      </c>
    </row>
    <row r="135" spans="1:8" s="8" customFormat="1" outlineLevel="2" x14ac:dyDescent="0.25">
      <c r="A135" s="14">
        <v>42133</v>
      </c>
      <c r="B135" s="7">
        <v>0</v>
      </c>
      <c r="C135" s="7">
        <v>0</v>
      </c>
      <c r="D135" s="7">
        <f t="shared" si="5"/>
        <v>0</v>
      </c>
      <c r="E135" s="7">
        <f>D135-Tableau3[Minute]</f>
        <v>-2.7777777777777776E-2</v>
      </c>
      <c r="F135" s="12">
        <f>IF(AND(E135&lt;Tableau4[DJS],D135&gt;0),Tableau4[DJS]-E135,0)</f>
        <v>0</v>
      </c>
      <c r="G135" s="12">
        <f>IF(E135&gt;Tableau4[DJS],'4'!E135-Tableau4[DJS],0)</f>
        <v>0</v>
      </c>
      <c r="H135" s="8">
        <f t="shared" ref="H135:H200" si="6">MONTH(A135)</f>
        <v>5</v>
      </c>
    </row>
    <row r="136" spans="1:8" s="8" customFormat="1" outlineLevel="2" x14ac:dyDescent="0.25">
      <c r="A136" s="14">
        <v>42134</v>
      </c>
      <c r="B136" s="7">
        <v>0</v>
      </c>
      <c r="C136" s="7">
        <v>0</v>
      </c>
      <c r="D136" s="7">
        <f t="shared" si="5"/>
        <v>0</v>
      </c>
      <c r="E136" s="7">
        <f>D136-Tableau3[Minute]</f>
        <v>-2.7777777777777776E-2</v>
      </c>
      <c r="F136" s="12">
        <f>IF(AND(E136&lt;Tableau4[DJS],D136&gt;0),Tableau4[DJS]-E136,0)</f>
        <v>0</v>
      </c>
      <c r="G136" s="12">
        <f>IF(E136&gt;Tableau4[DJS],'4'!E136-Tableau4[DJS],0)</f>
        <v>0</v>
      </c>
      <c r="H136" s="8">
        <f t="shared" si="6"/>
        <v>5</v>
      </c>
    </row>
    <row r="137" spans="1:8" s="8" customFormat="1" outlineLevel="2" x14ac:dyDescent="0.25">
      <c r="A137" s="14">
        <v>42135</v>
      </c>
      <c r="B137" s="7">
        <v>0</v>
      </c>
      <c r="C137" s="7">
        <v>0</v>
      </c>
      <c r="D137" s="7">
        <f t="shared" si="5"/>
        <v>0</v>
      </c>
      <c r="E137" s="7">
        <f>D137-Tableau3[Minute]</f>
        <v>-2.7777777777777776E-2</v>
      </c>
      <c r="F137" s="12">
        <f>IF(AND(E137&lt;Tableau4[DJS],D137&gt;0),Tableau4[DJS]-E137,0)</f>
        <v>0</v>
      </c>
      <c r="G137" s="12">
        <f>IF(E137&gt;Tableau4[DJS],'4'!E137-Tableau4[DJS],0)</f>
        <v>0</v>
      </c>
      <c r="H137" s="8">
        <f t="shared" si="6"/>
        <v>5</v>
      </c>
    </row>
    <row r="138" spans="1:8" s="8" customFormat="1" outlineLevel="2" x14ac:dyDescent="0.25">
      <c r="A138" s="14">
        <v>42136</v>
      </c>
      <c r="B138" s="7">
        <v>0</v>
      </c>
      <c r="C138" s="7">
        <v>0</v>
      </c>
      <c r="D138" s="7">
        <f t="shared" si="5"/>
        <v>0</v>
      </c>
      <c r="E138" s="7">
        <f>D138-Tableau3[Minute]</f>
        <v>-2.7777777777777776E-2</v>
      </c>
      <c r="F138" s="12">
        <f>IF(AND(E138&lt;Tableau4[DJS],D138&gt;0),Tableau4[DJS]-E138,0)</f>
        <v>0</v>
      </c>
      <c r="G138" s="12">
        <f>IF(E138&gt;Tableau4[DJS],'4'!E138-Tableau4[DJS],0)</f>
        <v>0</v>
      </c>
      <c r="H138" s="8">
        <f t="shared" si="6"/>
        <v>5</v>
      </c>
    </row>
    <row r="139" spans="1:8" s="8" customFormat="1" outlineLevel="2" x14ac:dyDescent="0.25">
      <c r="A139" s="14">
        <v>42137</v>
      </c>
      <c r="B139" s="7">
        <v>0</v>
      </c>
      <c r="C139" s="7">
        <v>0</v>
      </c>
      <c r="D139" s="7">
        <f t="shared" si="5"/>
        <v>0</v>
      </c>
      <c r="E139" s="7">
        <f>D139-Tableau3[Minute]</f>
        <v>-2.7777777777777776E-2</v>
      </c>
      <c r="F139" s="12">
        <f>IF(AND(E139&lt;Tableau4[DJS],D139&gt;0),Tableau4[DJS]-E139,0)</f>
        <v>0</v>
      </c>
      <c r="G139" s="12">
        <f>IF(E139&gt;Tableau4[DJS],'4'!E139-Tableau4[DJS],0)</f>
        <v>0</v>
      </c>
      <c r="H139" s="8">
        <f t="shared" si="6"/>
        <v>5</v>
      </c>
    </row>
    <row r="140" spans="1:8" s="8" customFormat="1" outlineLevel="2" x14ac:dyDescent="0.25">
      <c r="A140" s="14">
        <v>42138</v>
      </c>
      <c r="B140" s="7">
        <v>0</v>
      </c>
      <c r="C140" s="7">
        <v>0</v>
      </c>
      <c r="D140" s="7">
        <f t="shared" si="5"/>
        <v>0</v>
      </c>
      <c r="E140" s="7">
        <f>D140-Tableau3[Minute]</f>
        <v>-2.7777777777777776E-2</v>
      </c>
      <c r="F140" s="12">
        <f>IF(AND(E140&lt;Tableau4[DJS],D140&gt;0),Tableau4[DJS]-E140,0)</f>
        <v>0</v>
      </c>
      <c r="G140" s="12">
        <f>IF(E140&gt;Tableau4[DJS],'4'!E140-Tableau4[DJS],0)</f>
        <v>0</v>
      </c>
      <c r="H140" s="8">
        <f t="shared" si="6"/>
        <v>5</v>
      </c>
    </row>
    <row r="141" spans="1:8" s="8" customFormat="1" outlineLevel="2" x14ac:dyDescent="0.25">
      <c r="A141" s="14">
        <v>42139</v>
      </c>
      <c r="B141" s="7">
        <v>0</v>
      </c>
      <c r="C141" s="7">
        <v>0</v>
      </c>
      <c r="D141" s="7">
        <f t="shared" si="5"/>
        <v>0</v>
      </c>
      <c r="E141" s="7">
        <f>D141-Tableau3[Minute]</f>
        <v>-2.7777777777777776E-2</v>
      </c>
      <c r="F141" s="12">
        <f>IF(AND(E141&lt;Tableau4[DJS],D141&gt;0),Tableau4[DJS]-E141,0)</f>
        <v>0</v>
      </c>
      <c r="G141" s="12">
        <f>IF(E141&gt;Tableau4[DJS],'4'!E141-Tableau4[DJS],0)</f>
        <v>0</v>
      </c>
      <c r="H141" s="8">
        <f t="shared" si="6"/>
        <v>5</v>
      </c>
    </row>
    <row r="142" spans="1:8" s="8" customFormat="1" outlineLevel="2" x14ac:dyDescent="0.25">
      <c r="A142" s="14">
        <v>42140</v>
      </c>
      <c r="B142" s="7">
        <v>0</v>
      </c>
      <c r="C142" s="7">
        <v>0</v>
      </c>
      <c r="D142" s="7">
        <f t="shared" si="5"/>
        <v>0</v>
      </c>
      <c r="E142" s="7">
        <f>D142-Tableau3[Minute]</f>
        <v>-2.7777777777777776E-2</v>
      </c>
      <c r="F142" s="12">
        <f>IF(AND(E142&lt;Tableau4[DJS],D142&gt;0),Tableau4[DJS]-E142,0)</f>
        <v>0</v>
      </c>
      <c r="G142" s="12">
        <f>IF(E142&gt;Tableau4[DJS],'4'!E142-Tableau4[DJS],0)</f>
        <v>0</v>
      </c>
      <c r="H142" s="8">
        <f t="shared" si="6"/>
        <v>5</v>
      </c>
    </row>
    <row r="143" spans="1:8" s="8" customFormat="1" outlineLevel="2" x14ac:dyDescent="0.25">
      <c r="A143" s="14">
        <v>42141</v>
      </c>
      <c r="B143" s="7">
        <v>0</v>
      </c>
      <c r="C143" s="7">
        <v>0</v>
      </c>
      <c r="D143" s="7">
        <f t="shared" si="5"/>
        <v>0</v>
      </c>
      <c r="E143" s="7">
        <f>D143-Tableau3[Minute]</f>
        <v>-2.7777777777777776E-2</v>
      </c>
      <c r="F143" s="12">
        <f>IF(AND(E143&lt;Tableau4[DJS],D143&gt;0),Tableau4[DJS]-E143,0)</f>
        <v>0</v>
      </c>
      <c r="G143" s="12">
        <f>IF(E143&gt;Tableau4[DJS],'4'!E143-Tableau4[DJS],0)</f>
        <v>0</v>
      </c>
      <c r="H143" s="8">
        <f t="shared" si="6"/>
        <v>5</v>
      </c>
    </row>
    <row r="144" spans="1:8" s="8" customFormat="1" outlineLevel="2" x14ac:dyDescent="0.25">
      <c r="A144" s="14">
        <v>42142</v>
      </c>
      <c r="B144" s="7">
        <v>0</v>
      </c>
      <c r="C144" s="7">
        <v>0</v>
      </c>
      <c r="D144" s="7">
        <f t="shared" si="5"/>
        <v>0</v>
      </c>
      <c r="E144" s="7">
        <f>D144-Tableau3[Minute]</f>
        <v>-2.7777777777777776E-2</v>
      </c>
      <c r="F144" s="12">
        <f>IF(AND(E144&lt;Tableau4[DJS],D144&gt;0),Tableau4[DJS]-E144,0)</f>
        <v>0</v>
      </c>
      <c r="G144" s="12">
        <f>IF(E144&gt;Tableau4[DJS],'4'!E144-Tableau4[DJS],0)</f>
        <v>0</v>
      </c>
      <c r="H144" s="8">
        <f t="shared" si="6"/>
        <v>5</v>
      </c>
    </row>
    <row r="145" spans="1:8" s="8" customFormat="1" outlineLevel="2" x14ac:dyDescent="0.25">
      <c r="A145" s="14">
        <v>42143</v>
      </c>
      <c r="B145" s="7">
        <v>0</v>
      </c>
      <c r="C145" s="7">
        <v>0</v>
      </c>
      <c r="D145" s="7">
        <f t="shared" si="5"/>
        <v>0</v>
      </c>
      <c r="E145" s="7">
        <f>D145-Tableau3[Minute]</f>
        <v>-2.7777777777777776E-2</v>
      </c>
      <c r="F145" s="12">
        <f>IF(AND(E145&lt;Tableau4[DJS],D145&gt;0),Tableau4[DJS]-E145,0)</f>
        <v>0</v>
      </c>
      <c r="G145" s="12">
        <f>IF(E145&gt;Tableau4[DJS],'4'!E145-Tableau4[DJS],0)</f>
        <v>0</v>
      </c>
      <c r="H145" s="8">
        <f t="shared" si="6"/>
        <v>5</v>
      </c>
    </row>
    <row r="146" spans="1:8" s="8" customFormat="1" outlineLevel="2" x14ac:dyDescent="0.25">
      <c r="A146" s="14">
        <v>42144</v>
      </c>
      <c r="B146" s="7">
        <v>0</v>
      </c>
      <c r="C146" s="7">
        <v>0</v>
      </c>
      <c r="D146" s="7">
        <f t="shared" si="5"/>
        <v>0</v>
      </c>
      <c r="E146" s="7">
        <f>D146-Tableau3[Minute]</f>
        <v>-2.7777777777777776E-2</v>
      </c>
      <c r="F146" s="12">
        <f>IF(AND(E146&lt;Tableau4[DJS],D146&gt;0),Tableau4[DJS]-E146,0)</f>
        <v>0</v>
      </c>
      <c r="G146" s="12">
        <f>IF(E146&gt;Tableau4[DJS],'4'!E146-Tableau4[DJS],0)</f>
        <v>0</v>
      </c>
      <c r="H146" s="8">
        <f t="shared" si="6"/>
        <v>5</v>
      </c>
    </row>
    <row r="147" spans="1:8" s="8" customFormat="1" outlineLevel="2" x14ac:dyDescent="0.25">
      <c r="A147" s="14">
        <v>42145</v>
      </c>
      <c r="B147" s="7">
        <v>0</v>
      </c>
      <c r="C147" s="7">
        <v>0</v>
      </c>
      <c r="D147" s="7">
        <f t="shared" si="5"/>
        <v>0</v>
      </c>
      <c r="E147" s="7">
        <f>D147-Tableau3[Minute]</f>
        <v>-2.7777777777777776E-2</v>
      </c>
      <c r="F147" s="12">
        <f>IF(AND(E147&lt;Tableau4[DJS],D147&gt;0),Tableau4[DJS]-E147,0)</f>
        <v>0</v>
      </c>
      <c r="G147" s="12">
        <f>IF(E147&gt;Tableau4[DJS],'4'!E147-Tableau4[DJS],0)</f>
        <v>0</v>
      </c>
      <c r="H147" s="8">
        <f t="shared" si="6"/>
        <v>5</v>
      </c>
    </row>
    <row r="148" spans="1:8" s="8" customFormat="1" outlineLevel="2" x14ac:dyDescent="0.25">
      <c r="A148" s="14">
        <v>42146</v>
      </c>
      <c r="B148" s="7">
        <v>0</v>
      </c>
      <c r="C148" s="7">
        <v>0</v>
      </c>
      <c r="D148" s="7">
        <f t="shared" si="5"/>
        <v>0</v>
      </c>
      <c r="E148" s="7">
        <f>D148-Tableau3[Minute]</f>
        <v>-2.7777777777777776E-2</v>
      </c>
      <c r="F148" s="12">
        <f>IF(AND(E148&lt;Tableau4[DJS],D148&gt;0),Tableau4[DJS]-E148,0)</f>
        <v>0</v>
      </c>
      <c r="G148" s="12">
        <f>IF(E148&gt;Tableau4[DJS],'4'!E148-Tableau4[DJS],0)</f>
        <v>0</v>
      </c>
      <c r="H148" s="8">
        <f t="shared" si="6"/>
        <v>5</v>
      </c>
    </row>
    <row r="149" spans="1:8" s="8" customFormat="1" outlineLevel="2" x14ac:dyDescent="0.25">
      <c r="A149" s="14">
        <v>42147</v>
      </c>
      <c r="B149" s="7">
        <v>0</v>
      </c>
      <c r="C149" s="7">
        <v>0</v>
      </c>
      <c r="D149" s="7">
        <f t="shared" si="5"/>
        <v>0</v>
      </c>
      <c r="E149" s="7">
        <f>D149-Tableau3[Minute]</f>
        <v>-2.7777777777777776E-2</v>
      </c>
      <c r="F149" s="12">
        <f>IF(AND(E149&lt;Tableau4[DJS],D149&gt;0),Tableau4[DJS]-E149,0)</f>
        <v>0</v>
      </c>
      <c r="G149" s="12">
        <f>IF(E149&gt;Tableau4[DJS],'4'!E149-Tableau4[DJS],0)</f>
        <v>0</v>
      </c>
      <c r="H149" s="8">
        <f t="shared" si="6"/>
        <v>5</v>
      </c>
    </row>
    <row r="150" spans="1:8" s="8" customFormat="1" outlineLevel="2" x14ac:dyDescent="0.25">
      <c r="A150" s="14">
        <v>42148</v>
      </c>
      <c r="B150" s="7">
        <v>0</v>
      </c>
      <c r="C150" s="7">
        <v>0</v>
      </c>
      <c r="D150" s="7">
        <f t="shared" si="5"/>
        <v>0</v>
      </c>
      <c r="E150" s="7">
        <f>D150-Tableau3[Minute]</f>
        <v>-2.7777777777777776E-2</v>
      </c>
      <c r="F150" s="12">
        <f>IF(AND(E150&lt;Tableau4[DJS],D150&gt;0),Tableau4[DJS]-E150,0)</f>
        <v>0</v>
      </c>
      <c r="G150" s="12">
        <f>IF(E150&gt;Tableau4[DJS],'4'!E150-Tableau4[DJS],0)</f>
        <v>0</v>
      </c>
      <c r="H150" s="8">
        <f t="shared" si="6"/>
        <v>5</v>
      </c>
    </row>
    <row r="151" spans="1:8" s="8" customFormat="1" outlineLevel="2" x14ac:dyDescent="0.25">
      <c r="A151" s="14">
        <v>42149</v>
      </c>
      <c r="B151" s="7">
        <v>0</v>
      </c>
      <c r="C151" s="7">
        <v>0</v>
      </c>
      <c r="D151" s="7">
        <f t="shared" si="5"/>
        <v>0</v>
      </c>
      <c r="E151" s="7">
        <f>D151-Tableau3[Minute]</f>
        <v>-2.7777777777777776E-2</v>
      </c>
      <c r="F151" s="12">
        <f>IF(AND(E151&lt;Tableau4[DJS],D151&gt;0),Tableau4[DJS]-E151,0)</f>
        <v>0</v>
      </c>
      <c r="G151" s="12">
        <f>IF(E151&gt;Tableau4[DJS],'4'!E151-Tableau4[DJS],0)</f>
        <v>0</v>
      </c>
      <c r="H151" s="8">
        <f t="shared" si="6"/>
        <v>5</v>
      </c>
    </row>
    <row r="152" spans="1:8" s="8" customFormat="1" outlineLevel="2" x14ac:dyDescent="0.25">
      <c r="A152" s="14">
        <v>42150</v>
      </c>
      <c r="B152" s="7">
        <v>0</v>
      </c>
      <c r="C152" s="7">
        <v>0</v>
      </c>
      <c r="D152" s="7">
        <f t="shared" si="5"/>
        <v>0</v>
      </c>
      <c r="E152" s="7">
        <f>D152-Tableau3[Minute]</f>
        <v>-2.7777777777777776E-2</v>
      </c>
      <c r="F152" s="12">
        <f>IF(AND(E152&lt;Tableau4[DJS],D152&gt;0),Tableau4[DJS]-E152,0)</f>
        <v>0</v>
      </c>
      <c r="G152" s="12">
        <f>IF(E152&gt;Tableau4[DJS],'4'!E152-Tableau4[DJS],0)</f>
        <v>0</v>
      </c>
      <c r="H152" s="8">
        <f t="shared" si="6"/>
        <v>5</v>
      </c>
    </row>
    <row r="153" spans="1:8" s="8" customFormat="1" outlineLevel="2" x14ac:dyDescent="0.25">
      <c r="A153" s="14">
        <v>42151</v>
      </c>
      <c r="B153" s="7">
        <v>0</v>
      </c>
      <c r="C153" s="7">
        <v>0</v>
      </c>
      <c r="D153" s="7">
        <f t="shared" si="5"/>
        <v>0</v>
      </c>
      <c r="E153" s="7">
        <f>D153-Tableau3[Minute]</f>
        <v>-2.7777777777777776E-2</v>
      </c>
      <c r="F153" s="12">
        <f>IF(AND(E153&lt;Tableau4[DJS],D153&gt;0),Tableau4[DJS]-E153,0)</f>
        <v>0</v>
      </c>
      <c r="G153" s="12">
        <f>IF(E153&gt;Tableau4[DJS],'4'!E153-Tableau4[DJS],0)</f>
        <v>0</v>
      </c>
      <c r="H153" s="8">
        <f t="shared" si="6"/>
        <v>5</v>
      </c>
    </row>
    <row r="154" spans="1:8" s="8" customFormat="1" outlineLevel="2" x14ac:dyDescent="0.25">
      <c r="A154" s="14">
        <v>42152</v>
      </c>
      <c r="B154" s="7">
        <v>0</v>
      </c>
      <c r="C154" s="7">
        <v>0</v>
      </c>
      <c r="D154" s="7">
        <f t="shared" si="5"/>
        <v>0</v>
      </c>
      <c r="E154" s="7">
        <f>D154-Tableau3[Minute]</f>
        <v>-2.7777777777777776E-2</v>
      </c>
      <c r="F154" s="12">
        <f>IF(AND(E154&lt;Tableau4[DJS],D154&gt;0),Tableau4[DJS]-E154,0)</f>
        <v>0</v>
      </c>
      <c r="G154" s="12">
        <f>IF(E154&gt;Tableau4[DJS],'4'!E154-Tableau4[DJS],0)</f>
        <v>0</v>
      </c>
      <c r="H154" s="8">
        <f t="shared" si="6"/>
        <v>5</v>
      </c>
    </row>
    <row r="155" spans="1:8" s="8" customFormat="1" outlineLevel="2" x14ac:dyDescent="0.25">
      <c r="A155" s="14">
        <v>42153</v>
      </c>
      <c r="B155" s="7">
        <v>0</v>
      </c>
      <c r="C155" s="7">
        <v>0</v>
      </c>
      <c r="D155" s="7">
        <f t="shared" si="5"/>
        <v>0</v>
      </c>
      <c r="E155" s="7">
        <f>D155-Tableau3[Minute]</f>
        <v>-2.7777777777777776E-2</v>
      </c>
      <c r="F155" s="12">
        <f>IF(AND(E155&lt;Tableau4[DJS],D155&gt;0),Tableau4[DJS]-E155,0)</f>
        <v>0</v>
      </c>
      <c r="G155" s="12">
        <f>IF(E155&gt;Tableau4[DJS],'4'!E155-Tableau4[DJS],0)</f>
        <v>0</v>
      </c>
      <c r="H155" s="8">
        <f t="shared" si="6"/>
        <v>5</v>
      </c>
    </row>
    <row r="156" spans="1:8" s="8" customFormat="1" outlineLevel="2" x14ac:dyDescent="0.25">
      <c r="A156" s="14">
        <v>42154</v>
      </c>
      <c r="B156" s="7">
        <v>0</v>
      </c>
      <c r="C156" s="7">
        <v>0</v>
      </c>
      <c r="D156" s="7">
        <f t="shared" si="5"/>
        <v>0</v>
      </c>
      <c r="E156" s="7">
        <f>D156-Tableau3[Minute]</f>
        <v>-2.7777777777777776E-2</v>
      </c>
      <c r="F156" s="12">
        <f>IF(AND(E156&lt;Tableau4[DJS],D156&gt;0),Tableau4[DJS]-E156,0)</f>
        <v>0</v>
      </c>
      <c r="G156" s="12">
        <f>IF(E156&gt;Tableau4[DJS],'4'!E156-Tableau4[DJS],0)</f>
        <v>0</v>
      </c>
      <c r="H156" s="8">
        <f t="shared" si="6"/>
        <v>5</v>
      </c>
    </row>
    <row r="157" spans="1:8" s="8" customFormat="1" outlineLevel="1" x14ac:dyDescent="0.25">
      <c r="A157" s="14"/>
      <c r="B157" s="7"/>
      <c r="C157" s="7"/>
      <c r="D157" s="11"/>
      <c r="E157" s="7"/>
      <c r="F157" s="12">
        <f>SUBTOTAL(9,F126:F156)</f>
        <v>0</v>
      </c>
      <c r="G157" s="12">
        <f>SUBTOTAL(9,G126:G156)</f>
        <v>0</v>
      </c>
      <c r="H157" s="10" t="s">
        <v>43</v>
      </c>
    </row>
    <row r="158" spans="1:8" s="8" customFormat="1" outlineLevel="2" x14ac:dyDescent="0.25">
      <c r="A158" s="14">
        <v>42155</v>
      </c>
      <c r="B158" s="7">
        <v>0</v>
      </c>
      <c r="C158" s="7">
        <v>0</v>
      </c>
      <c r="D158" s="7">
        <f t="shared" si="5"/>
        <v>0</v>
      </c>
      <c r="E158" s="7">
        <f>D158-Tableau3[Minute]</f>
        <v>-2.7777777777777776E-2</v>
      </c>
      <c r="F158" s="12">
        <f>IF(AND(E158&lt;Tableau4[DJS],D158&gt;0),Tableau4[DJS]-E158,0)</f>
        <v>0</v>
      </c>
      <c r="G158" s="12">
        <f>IF(E158&gt;Tableau4[DJS],'4'!E158-Tableau4[DJS],0)</f>
        <v>0</v>
      </c>
      <c r="H158" s="8">
        <f t="shared" si="6"/>
        <v>6</v>
      </c>
    </row>
    <row r="159" spans="1:8" s="8" customFormat="1" outlineLevel="2" x14ac:dyDescent="0.25">
      <c r="A159" s="14">
        <v>42156</v>
      </c>
      <c r="B159" s="7">
        <v>0</v>
      </c>
      <c r="C159" s="7">
        <v>0</v>
      </c>
      <c r="D159" s="7">
        <f t="shared" si="5"/>
        <v>0</v>
      </c>
      <c r="E159" s="7">
        <f>D159-Tableau3[Minute]</f>
        <v>-2.7777777777777776E-2</v>
      </c>
      <c r="F159" s="12">
        <f>IF(AND(E159&lt;Tableau4[DJS],D159&gt;0),Tableau4[DJS]-E159,0)</f>
        <v>0</v>
      </c>
      <c r="G159" s="12">
        <f>IF(E159&gt;Tableau4[DJS],'4'!E159-Tableau4[DJS],0)</f>
        <v>0</v>
      </c>
      <c r="H159" s="8">
        <f t="shared" si="6"/>
        <v>6</v>
      </c>
    </row>
    <row r="160" spans="1:8" s="8" customFormat="1" outlineLevel="2" x14ac:dyDescent="0.25">
      <c r="A160" s="14">
        <v>42157</v>
      </c>
      <c r="B160" s="7">
        <v>0</v>
      </c>
      <c r="C160" s="7">
        <v>0</v>
      </c>
      <c r="D160" s="7">
        <f t="shared" si="5"/>
        <v>0</v>
      </c>
      <c r="E160" s="7">
        <f>D160-Tableau3[Minute]</f>
        <v>-2.7777777777777776E-2</v>
      </c>
      <c r="F160" s="12">
        <f>IF(AND(E160&lt;Tableau4[DJS],D160&gt;0),Tableau4[DJS]-E160,0)</f>
        <v>0</v>
      </c>
      <c r="G160" s="12">
        <f>IF(E160&gt;Tableau4[DJS],'4'!E160-Tableau4[DJS],0)</f>
        <v>0</v>
      </c>
      <c r="H160" s="8">
        <f t="shared" si="6"/>
        <v>6</v>
      </c>
    </row>
    <row r="161" spans="1:8" s="8" customFormat="1" outlineLevel="2" x14ac:dyDescent="0.25">
      <c r="A161" s="14">
        <v>42158</v>
      </c>
      <c r="B161" s="7">
        <v>0</v>
      </c>
      <c r="C161" s="7">
        <v>0</v>
      </c>
      <c r="D161" s="7">
        <f t="shared" si="5"/>
        <v>0</v>
      </c>
      <c r="E161" s="7">
        <f>D161-Tableau3[Minute]</f>
        <v>-2.7777777777777776E-2</v>
      </c>
      <c r="F161" s="12">
        <f>IF(AND(E161&lt;Tableau4[DJS],D161&gt;0),Tableau4[DJS]-E161,0)</f>
        <v>0</v>
      </c>
      <c r="G161" s="12">
        <f>IF(E161&gt;Tableau4[DJS],'4'!E161-Tableau4[DJS],0)</f>
        <v>0</v>
      </c>
      <c r="H161" s="8">
        <f t="shared" si="6"/>
        <v>6</v>
      </c>
    </row>
    <row r="162" spans="1:8" s="8" customFormat="1" outlineLevel="2" x14ac:dyDescent="0.25">
      <c r="A162" s="14">
        <v>42159</v>
      </c>
      <c r="B162" s="7">
        <v>0</v>
      </c>
      <c r="C162" s="7">
        <v>0</v>
      </c>
      <c r="D162" s="7">
        <f t="shared" si="5"/>
        <v>0</v>
      </c>
      <c r="E162" s="7">
        <f>D162-Tableau3[Minute]</f>
        <v>-2.7777777777777776E-2</v>
      </c>
      <c r="F162" s="12">
        <f>IF(AND(E162&lt;Tableau4[DJS],D162&gt;0),Tableau4[DJS]-E162,0)</f>
        <v>0</v>
      </c>
      <c r="G162" s="12">
        <f>IF(E162&gt;Tableau4[DJS],'4'!E162-Tableau4[DJS],0)</f>
        <v>0</v>
      </c>
      <c r="H162" s="8">
        <f t="shared" si="6"/>
        <v>6</v>
      </c>
    </row>
    <row r="163" spans="1:8" s="8" customFormat="1" outlineLevel="2" x14ac:dyDescent="0.25">
      <c r="A163" s="14">
        <v>42160</v>
      </c>
      <c r="B163" s="7">
        <v>0</v>
      </c>
      <c r="C163" s="7">
        <v>0</v>
      </c>
      <c r="D163" s="7">
        <f t="shared" si="5"/>
        <v>0</v>
      </c>
      <c r="E163" s="7">
        <f>D163-Tableau3[Minute]</f>
        <v>-2.7777777777777776E-2</v>
      </c>
      <c r="F163" s="12">
        <f>IF(AND(E163&lt;Tableau4[DJS],D163&gt;0),Tableau4[DJS]-E163,0)</f>
        <v>0</v>
      </c>
      <c r="G163" s="12">
        <f>IF(E163&gt;Tableau4[DJS],'4'!E163-Tableau4[DJS],0)</f>
        <v>0</v>
      </c>
      <c r="H163" s="8">
        <f t="shared" si="6"/>
        <v>6</v>
      </c>
    </row>
    <row r="164" spans="1:8" s="8" customFormat="1" outlineLevel="2" x14ac:dyDescent="0.25">
      <c r="A164" s="14">
        <v>42161</v>
      </c>
      <c r="B164" s="7">
        <v>0</v>
      </c>
      <c r="C164" s="7">
        <v>0</v>
      </c>
      <c r="D164" s="7">
        <f t="shared" si="5"/>
        <v>0</v>
      </c>
      <c r="E164" s="7">
        <f>D164-Tableau3[Minute]</f>
        <v>-2.7777777777777776E-2</v>
      </c>
      <c r="F164" s="12">
        <f>IF(AND(E164&lt;Tableau4[DJS],D164&gt;0),Tableau4[DJS]-E164,0)</f>
        <v>0</v>
      </c>
      <c r="G164" s="12">
        <f>IF(E164&gt;Tableau4[DJS],'4'!E164-Tableau4[DJS],0)</f>
        <v>0</v>
      </c>
      <c r="H164" s="8">
        <f t="shared" si="6"/>
        <v>6</v>
      </c>
    </row>
    <row r="165" spans="1:8" s="8" customFormat="1" outlineLevel="2" x14ac:dyDescent="0.25">
      <c r="A165" s="14">
        <v>42162</v>
      </c>
      <c r="B165" s="7">
        <v>0</v>
      </c>
      <c r="C165" s="7">
        <v>0</v>
      </c>
      <c r="D165" s="7">
        <f t="shared" si="5"/>
        <v>0</v>
      </c>
      <c r="E165" s="7">
        <f>D165-Tableau3[Minute]</f>
        <v>-2.7777777777777776E-2</v>
      </c>
      <c r="F165" s="12">
        <f>IF(AND(E165&lt;Tableau4[DJS],D165&gt;0),Tableau4[DJS]-E165,0)</f>
        <v>0</v>
      </c>
      <c r="G165" s="12">
        <f>IF(E165&gt;Tableau4[DJS],'4'!E165-Tableau4[DJS],0)</f>
        <v>0</v>
      </c>
      <c r="H165" s="8">
        <f t="shared" si="6"/>
        <v>6</v>
      </c>
    </row>
    <row r="166" spans="1:8" s="8" customFormat="1" outlineLevel="2" x14ac:dyDescent="0.25">
      <c r="A166" s="14">
        <v>42163</v>
      </c>
      <c r="B166" s="7">
        <v>0</v>
      </c>
      <c r="C166" s="7">
        <v>0</v>
      </c>
      <c r="D166" s="7">
        <f t="shared" si="5"/>
        <v>0</v>
      </c>
      <c r="E166" s="7">
        <f>D166-Tableau3[Minute]</f>
        <v>-2.7777777777777776E-2</v>
      </c>
      <c r="F166" s="12">
        <f>IF(AND(E166&lt;Tableau4[DJS],D166&gt;0),Tableau4[DJS]-E166,0)</f>
        <v>0</v>
      </c>
      <c r="G166" s="12">
        <f>IF(E166&gt;Tableau4[DJS],'4'!E166-Tableau4[DJS],0)</f>
        <v>0</v>
      </c>
      <c r="H166" s="8">
        <f t="shared" si="6"/>
        <v>6</v>
      </c>
    </row>
    <row r="167" spans="1:8" s="8" customFormat="1" outlineLevel="2" x14ac:dyDescent="0.25">
      <c r="A167" s="14">
        <v>42164</v>
      </c>
      <c r="B167" s="7">
        <v>0</v>
      </c>
      <c r="C167" s="7">
        <v>0</v>
      </c>
      <c r="D167" s="7">
        <f t="shared" si="5"/>
        <v>0</v>
      </c>
      <c r="E167" s="7">
        <f>D167-Tableau3[Minute]</f>
        <v>-2.7777777777777776E-2</v>
      </c>
      <c r="F167" s="12">
        <f>IF(AND(E167&lt;Tableau4[DJS],D167&gt;0),Tableau4[DJS]-E167,0)</f>
        <v>0</v>
      </c>
      <c r="G167" s="12">
        <f>IF(E167&gt;Tableau4[DJS],'4'!E167-Tableau4[DJS],0)</f>
        <v>0</v>
      </c>
      <c r="H167" s="8">
        <f t="shared" si="6"/>
        <v>6</v>
      </c>
    </row>
    <row r="168" spans="1:8" s="8" customFormat="1" outlineLevel="2" x14ac:dyDescent="0.25">
      <c r="A168" s="14">
        <v>42165</v>
      </c>
      <c r="B168" s="7">
        <v>0</v>
      </c>
      <c r="C168" s="7">
        <v>0</v>
      </c>
      <c r="D168" s="7">
        <f t="shared" si="5"/>
        <v>0</v>
      </c>
      <c r="E168" s="7">
        <f>D168-Tableau3[Minute]</f>
        <v>-2.7777777777777776E-2</v>
      </c>
      <c r="F168" s="12">
        <f>IF(AND(E168&lt;Tableau4[DJS],D168&gt;0),Tableau4[DJS]-E168,0)</f>
        <v>0</v>
      </c>
      <c r="G168" s="12">
        <f>IF(E168&gt;Tableau4[DJS],'4'!E168-Tableau4[DJS],0)</f>
        <v>0</v>
      </c>
      <c r="H168" s="8">
        <f t="shared" si="6"/>
        <v>6</v>
      </c>
    </row>
    <row r="169" spans="1:8" s="8" customFormat="1" outlineLevel="2" x14ac:dyDescent="0.25">
      <c r="A169" s="14">
        <v>42166</v>
      </c>
      <c r="B169" s="7">
        <v>0</v>
      </c>
      <c r="C169" s="7">
        <v>0</v>
      </c>
      <c r="D169" s="7">
        <f t="shared" si="5"/>
        <v>0</v>
      </c>
      <c r="E169" s="7">
        <f>D169-Tableau3[Minute]</f>
        <v>-2.7777777777777776E-2</v>
      </c>
      <c r="F169" s="12">
        <f>IF(AND(E169&lt;Tableau4[DJS],D169&gt;0),Tableau4[DJS]-E169,0)</f>
        <v>0</v>
      </c>
      <c r="G169" s="12">
        <f>IF(E169&gt;Tableau4[DJS],'4'!E169-Tableau4[DJS],0)</f>
        <v>0</v>
      </c>
      <c r="H169" s="8">
        <f t="shared" si="6"/>
        <v>6</v>
      </c>
    </row>
    <row r="170" spans="1:8" s="8" customFormat="1" outlineLevel="2" x14ac:dyDescent="0.25">
      <c r="A170" s="14">
        <v>42167</v>
      </c>
      <c r="B170" s="7">
        <v>0</v>
      </c>
      <c r="C170" s="7">
        <v>0</v>
      </c>
      <c r="D170" s="7">
        <f t="shared" si="5"/>
        <v>0</v>
      </c>
      <c r="E170" s="7">
        <f>D170-Tableau3[Minute]</f>
        <v>-2.7777777777777776E-2</v>
      </c>
      <c r="F170" s="12">
        <f>IF(AND(E170&lt;Tableau4[DJS],D170&gt;0),Tableau4[DJS]-E170,0)</f>
        <v>0</v>
      </c>
      <c r="G170" s="12">
        <f>IF(E170&gt;Tableau4[DJS],'4'!E170-Tableau4[DJS],0)</f>
        <v>0</v>
      </c>
      <c r="H170" s="8">
        <f t="shared" si="6"/>
        <v>6</v>
      </c>
    </row>
    <row r="171" spans="1:8" s="8" customFormat="1" outlineLevel="2" x14ac:dyDescent="0.25">
      <c r="A171" s="14">
        <v>42168</v>
      </c>
      <c r="B171" s="7">
        <v>0</v>
      </c>
      <c r="C171" s="7">
        <v>0</v>
      </c>
      <c r="D171" s="7">
        <f t="shared" si="5"/>
        <v>0</v>
      </c>
      <c r="E171" s="7">
        <f>D171-Tableau3[Minute]</f>
        <v>-2.7777777777777776E-2</v>
      </c>
      <c r="F171" s="12">
        <f>IF(AND(E171&lt;Tableau4[DJS],D171&gt;0),Tableau4[DJS]-E171,0)</f>
        <v>0</v>
      </c>
      <c r="G171" s="12">
        <f>IF(E171&gt;Tableau4[DJS],'4'!E171-Tableau4[DJS],0)</f>
        <v>0</v>
      </c>
      <c r="H171" s="8">
        <f t="shared" si="6"/>
        <v>6</v>
      </c>
    </row>
    <row r="172" spans="1:8" s="8" customFormat="1" outlineLevel="2" x14ac:dyDescent="0.25">
      <c r="A172" s="14">
        <v>42169</v>
      </c>
      <c r="B172" s="7">
        <v>0</v>
      </c>
      <c r="C172" s="7">
        <v>0</v>
      </c>
      <c r="D172" s="7">
        <f t="shared" si="5"/>
        <v>0</v>
      </c>
      <c r="E172" s="7">
        <f>D172-Tableau3[Minute]</f>
        <v>-2.7777777777777776E-2</v>
      </c>
      <c r="F172" s="12">
        <f>IF(AND(E172&lt;Tableau4[DJS],D172&gt;0),Tableau4[DJS]-E172,0)</f>
        <v>0</v>
      </c>
      <c r="G172" s="12">
        <f>IF(E172&gt;Tableau4[DJS],'4'!E172-Tableau4[DJS],0)</f>
        <v>0</v>
      </c>
      <c r="H172" s="8">
        <f t="shared" si="6"/>
        <v>6</v>
      </c>
    </row>
    <row r="173" spans="1:8" s="8" customFormat="1" outlineLevel="2" x14ac:dyDescent="0.25">
      <c r="A173" s="14">
        <v>42170</v>
      </c>
      <c r="B173" s="7">
        <v>0</v>
      </c>
      <c r="C173" s="7">
        <v>0</v>
      </c>
      <c r="D173" s="7">
        <f t="shared" si="5"/>
        <v>0</v>
      </c>
      <c r="E173" s="7">
        <f>D173-Tableau3[Minute]</f>
        <v>-2.7777777777777776E-2</v>
      </c>
      <c r="F173" s="12">
        <f>IF(AND(E173&lt;Tableau4[DJS],D173&gt;0),Tableau4[DJS]-E173,0)</f>
        <v>0</v>
      </c>
      <c r="G173" s="12">
        <f>IF(E173&gt;Tableau4[DJS],'4'!E173-Tableau4[DJS],0)</f>
        <v>0</v>
      </c>
      <c r="H173" s="8">
        <f t="shared" si="6"/>
        <v>6</v>
      </c>
    </row>
    <row r="174" spans="1:8" s="8" customFormat="1" outlineLevel="2" x14ac:dyDescent="0.25">
      <c r="A174" s="14">
        <v>42171</v>
      </c>
      <c r="B174" s="7">
        <v>0</v>
      </c>
      <c r="C174" s="7">
        <v>0</v>
      </c>
      <c r="D174" s="7">
        <f t="shared" si="5"/>
        <v>0</v>
      </c>
      <c r="E174" s="7">
        <f>D174-Tableau3[Minute]</f>
        <v>-2.7777777777777776E-2</v>
      </c>
      <c r="F174" s="12">
        <f>IF(AND(E174&lt;Tableau4[DJS],D174&gt;0),Tableau4[DJS]-E174,0)</f>
        <v>0</v>
      </c>
      <c r="G174" s="12">
        <f>IF(E174&gt;Tableau4[DJS],'4'!E174-Tableau4[DJS],0)</f>
        <v>0</v>
      </c>
      <c r="H174" s="8">
        <f t="shared" si="6"/>
        <v>6</v>
      </c>
    </row>
    <row r="175" spans="1:8" s="8" customFormat="1" outlineLevel="2" x14ac:dyDescent="0.25">
      <c r="A175" s="14">
        <v>42172</v>
      </c>
      <c r="B175" s="7">
        <v>0</v>
      </c>
      <c r="C175" s="7">
        <v>0</v>
      </c>
      <c r="D175" s="7">
        <f t="shared" si="5"/>
        <v>0</v>
      </c>
      <c r="E175" s="7">
        <f>D175-Tableau3[Minute]</f>
        <v>-2.7777777777777776E-2</v>
      </c>
      <c r="F175" s="12">
        <f>IF(AND(E175&lt;Tableau4[DJS],D175&gt;0),Tableau4[DJS]-E175,0)</f>
        <v>0</v>
      </c>
      <c r="G175" s="12">
        <f>IF(E175&gt;Tableau4[DJS],'4'!E175-Tableau4[DJS],0)</f>
        <v>0</v>
      </c>
      <c r="H175" s="8">
        <f t="shared" si="6"/>
        <v>6</v>
      </c>
    </row>
    <row r="176" spans="1:8" s="8" customFormat="1" outlineLevel="2" x14ac:dyDescent="0.25">
      <c r="A176" s="14">
        <v>42173</v>
      </c>
      <c r="B176" s="7">
        <v>0</v>
      </c>
      <c r="C176" s="7">
        <v>0</v>
      </c>
      <c r="D176" s="7">
        <f t="shared" si="5"/>
        <v>0</v>
      </c>
      <c r="E176" s="7">
        <f>D176-Tableau3[Minute]</f>
        <v>-2.7777777777777776E-2</v>
      </c>
      <c r="F176" s="12">
        <f>IF(AND(E176&lt;Tableau4[DJS],D176&gt;0),Tableau4[DJS]-E176,0)</f>
        <v>0</v>
      </c>
      <c r="G176" s="12">
        <f>IF(E176&gt;Tableau4[DJS],'4'!E176-Tableau4[DJS],0)</f>
        <v>0</v>
      </c>
      <c r="H176" s="8">
        <f t="shared" si="6"/>
        <v>6</v>
      </c>
    </row>
    <row r="177" spans="1:8" s="8" customFormat="1" outlineLevel="2" x14ac:dyDescent="0.25">
      <c r="A177" s="14">
        <v>42174</v>
      </c>
      <c r="B177" s="7">
        <v>0</v>
      </c>
      <c r="C177" s="7">
        <v>0</v>
      </c>
      <c r="D177" s="7">
        <f t="shared" si="5"/>
        <v>0</v>
      </c>
      <c r="E177" s="7">
        <f>D177-Tableau3[Minute]</f>
        <v>-2.7777777777777776E-2</v>
      </c>
      <c r="F177" s="12">
        <f>IF(AND(E177&lt;Tableau4[DJS],D177&gt;0),Tableau4[DJS]-E177,0)</f>
        <v>0</v>
      </c>
      <c r="G177" s="12">
        <f>IF(E177&gt;Tableau4[DJS],'4'!E177-Tableau4[DJS],0)</f>
        <v>0</v>
      </c>
      <c r="H177" s="8">
        <f t="shared" si="6"/>
        <v>6</v>
      </c>
    </row>
    <row r="178" spans="1:8" s="8" customFormat="1" outlineLevel="2" x14ac:dyDescent="0.25">
      <c r="A178" s="14">
        <v>42175</v>
      </c>
      <c r="B178" s="7">
        <v>0</v>
      </c>
      <c r="C178" s="7">
        <v>0</v>
      </c>
      <c r="D178" s="7">
        <f t="shared" si="5"/>
        <v>0</v>
      </c>
      <c r="E178" s="7">
        <f>D178-Tableau3[Minute]</f>
        <v>-2.7777777777777776E-2</v>
      </c>
      <c r="F178" s="12">
        <f>IF(AND(E178&lt;Tableau4[DJS],D178&gt;0),Tableau4[DJS]-E178,0)</f>
        <v>0</v>
      </c>
      <c r="G178" s="12">
        <f>IF(E178&gt;Tableau4[DJS],'4'!E178-Tableau4[DJS],0)</f>
        <v>0</v>
      </c>
      <c r="H178" s="8">
        <f t="shared" si="6"/>
        <v>6</v>
      </c>
    </row>
    <row r="179" spans="1:8" s="8" customFormat="1" outlineLevel="2" x14ac:dyDescent="0.25">
      <c r="A179" s="14">
        <v>42176</v>
      </c>
      <c r="B179" s="7">
        <v>0</v>
      </c>
      <c r="C179" s="7">
        <v>0</v>
      </c>
      <c r="D179" s="7">
        <f t="shared" si="5"/>
        <v>0</v>
      </c>
      <c r="E179" s="7">
        <f>D179-Tableau3[Minute]</f>
        <v>-2.7777777777777776E-2</v>
      </c>
      <c r="F179" s="12">
        <f>IF(AND(E179&lt;Tableau4[DJS],D179&gt;0),Tableau4[DJS]-E179,0)</f>
        <v>0</v>
      </c>
      <c r="G179" s="12">
        <f>IF(E179&gt;Tableau4[DJS],'4'!E179-Tableau4[DJS],0)</f>
        <v>0</v>
      </c>
      <c r="H179" s="8">
        <f t="shared" si="6"/>
        <v>6</v>
      </c>
    </row>
    <row r="180" spans="1:8" s="8" customFormat="1" outlineLevel="2" x14ac:dyDescent="0.25">
      <c r="A180" s="14">
        <v>42177</v>
      </c>
      <c r="B180" s="7">
        <v>0</v>
      </c>
      <c r="C180" s="7">
        <v>0</v>
      </c>
      <c r="D180" s="7">
        <f t="shared" si="5"/>
        <v>0</v>
      </c>
      <c r="E180" s="7">
        <f>D180-Tableau3[Minute]</f>
        <v>-2.7777777777777776E-2</v>
      </c>
      <c r="F180" s="12">
        <f>IF(AND(E180&lt;Tableau4[DJS],D180&gt;0),Tableau4[DJS]-E180,0)</f>
        <v>0</v>
      </c>
      <c r="G180" s="12">
        <f>IF(E180&gt;Tableau4[DJS],'4'!E180-Tableau4[DJS],0)</f>
        <v>0</v>
      </c>
      <c r="H180" s="8">
        <f t="shared" si="6"/>
        <v>6</v>
      </c>
    </row>
    <row r="181" spans="1:8" s="8" customFormat="1" outlineLevel="2" x14ac:dyDescent="0.25">
      <c r="A181" s="14">
        <v>42178</v>
      </c>
      <c r="B181" s="7">
        <v>0</v>
      </c>
      <c r="C181" s="7">
        <v>0</v>
      </c>
      <c r="D181" s="7">
        <f t="shared" si="5"/>
        <v>0</v>
      </c>
      <c r="E181" s="7">
        <f>D181-Tableau3[Minute]</f>
        <v>-2.7777777777777776E-2</v>
      </c>
      <c r="F181" s="12">
        <f>IF(AND(E181&lt;Tableau4[DJS],D181&gt;0),Tableau4[DJS]-E181,0)</f>
        <v>0</v>
      </c>
      <c r="G181" s="12">
        <f>IF(E181&gt;Tableau4[DJS],'4'!E181-Tableau4[DJS],0)</f>
        <v>0</v>
      </c>
      <c r="H181" s="8">
        <f t="shared" si="6"/>
        <v>6</v>
      </c>
    </row>
    <row r="182" spans="1:8" s="8" customFormat="1" outlineLevel="2" x14ac:dyDescent="0.25">
      <c r="A182" s="14">
        <v>42179</v>
      </c>
      <c r="B182" s="7">
        <v>0</v>
      </c>
      <c r="C182" s="7">
        <v>0</v>
      </c>
      <c r="D182" s="7">
        <f t="shared" si="5"/>
        <v>0</v>
      </c>
      <c r="E182" s="7">
        <f>D182-Tableau3[Minute]</f>
        <v>-2.7777777777777776E-2</v>
      </c>
      <c r="F182" s="12">
        <f>IF(AND(E182&lt;Tableau4[DJS],D182&gt;0),Tableau4[DJS]-E182,0)</f>
        <v>0</v>
      </c>
      <c r="G182" s="12">
        <f>IF(E182&gt;Tableau4[DJS],'4'!E182-Tableau4[DJS],0)</f>
        <v>0</v>
      </c>
      <c r="H182" s="8">
        <f t="shared" si="6"/>
        <v>6</v>
      </c>
    </row>
    <row r="183" spans="1:8" s="8" customFormat="1" outlineLevel="2" x14ac:dyDescent="0.25">
      <c r="A183" s="14">
        <v>42180</v>
      </c>
      <c r="B183" s="7">
        <v>0</v>
      </c>
      <c r="C183" s="7">
        <v>0</v>
      </c>
      <c r="D183" s="7">
        <f t="shared" si="5"/>
        <v>0</v>
      </c>
      <c r="E183" s="7">
        <f>D183-Tableau3[Minute]</f>
        <v>-2.7777777777777776E-2</v>
      </c>
      <c r="F183" s="12">
        <f>IF(AND(E183&lt;Tableau4[DJS],D183&gt;0),Tableau4[DJS]-E183,0)</f>
        <v>0</v>
      </c>
      <c r="G183" s="12">
        <f>IF(E183&gt;Tableau4[DJS],'4'!E183-Tableau4[DJS],0)</f>
        <v>0</v>
      </c>
      <c r="H183" s="8">
        <f t="shared" si="6"/>
        <v>6</v>
      </c>
    </row>
    <row r="184" spans="1:8" s="8" customFormat="1" outlineLevel="2" x14ac:dyDescent="0.25">
      <c r="A184" s="14">
        <v>42181</v>
      </c>
      <c r="B184" s="7">
        <v>0</v>
      </c>
      <c r="C184" s="7">
        <v>0</v>
      </c>
      <c r="D184" s="7">
        <f t="shared" si="5"/>
        <v>0</v>
      </c>
      <c r="E184" s="7">
        <f>D184-Tableau3[Minute]</f>
        <v>-2.7777777777777776E-2</v>
      </c>
      <c r="F184" s="12">
        <f>IF(AND(E184&lt;Tableau4[DJS],D184&gt;0),Tableau4[DJS]-E184,0)</f>
        <v>0</v>
      </c>
      <c r="G184" s="12">
        <f>IF(E184&gt;Tableau4[DJS],'4'!E184-Tableau4[DJS],0)</f>
        <v>0</v>
      </c>
      <c r="H184" s="8">
        <f t="shared" si="6"/>
        <v>6</v>
      </c>
    </row>
    <row r="185" spans="1:8" s="8" customFormat="1" outlineLevel="2" x14ac:dyDescent="0.25">
      <c r="A185" s="14">
        <v>42182</v>
      </c>
      <c r="B185" s="7">
        <v>0</v>
      </c>
      <c r="C185" s="7">
        <v>0</v>
      </c>
      <c r="D185" s="7">
        <f t="shared" si="5"/>
        <v>0</v>
      </c>
      <c r="E185" s="7">
        <f>D185-Tableau3[Minute]</f>
        <v>-2.7777777777777776E-2</v>
      </c>
      <c r="F185" s="12">
        <f>IF(AND(E185&lt;Tableau4[DJS],D185&gt;0),Tableau4[DJS]-E185,0)</f>
        <v>0</v>
      </c>
      <c r="G185" s="12">
        <f>IF(E185&gt;Tableau4[DJS],'4'!E185-Tableau4[DJS],0)</f>
        <v>0</v>
      </c>
      <c r="H185" s="8">
        <f t="shared" si="6"/>
        <v>6</v>
      </c>
    </row>
    <row r="186" spans="1:8" s="8" customFormat="1" outlineLevel="2" x14ac:dyDescent="0.25">
      <c r="A186" s="14">
        <v>42183</v>
      </c>
      <c r="B186" s="7">
        <v>0</v>
      </c>
      <c r="C186" s="7">
        <v>0</v>
      </c>
      <c r="D186" s="7">
        <f t="shared" si="5"/>
        <v>0</v>
      </c>
      <c r="E186" s="7">
        <f>D186-Tableau3[Minute]</f>
        <v>-2.7777777777777776E-2</v>
      </c>
      <c r="F186" s="12">
        <f>IF(AND(E186&lt;Tableau4[DJS],D186&gt;0),Tableau4[DJS]-E186,0)</f>
        <v>0</v>
      </c>
      <c r="G186" s="12">
        <f>IF(E186&gt;Tableau4[DJS],'4'!E186-Tableau4[DJS],0)</f>
        <v>0</v>
      </c>
      <c r="H186" s="8">
        <f t="shared" si="6"/>
        <v>6</v>
      </c>
    </row>
    <row r="187" spans="1:8" s="8" customFormat="1" outlineLevel="2" x14ac:dyDescent="0.25">
      <c r="A187" s="14">
        <v>42184</v>
      </c>
      <c r="B187" s="7">
        <v>0</v>
      </c>
      <c r="C187" s="7">
        <v>0</v>
      </c>
      <c r="D187" s="7">
        <f t="shared" si="5"/>
        <v>0</v>
      </c>
      <c r="E187" s="7">
        <f>D187-Tableau3[Minute]</f>
        <v>-2.7777777777777776E-2</v>
      </c>
      <c r="F187" s="12">
        <f>IF(AND(E187&lt;Tableau4[DJS],D187&gt;0),Tableau4[DJS]-E187,0)</f>
        <v>0</v>
      </c>
      <c r="G187" s="12">
        <f>IF(E187&gt;Tableau4[DJS],'4'!E187-Tableau4[DJS],0)</f>
        <v>0</v>
      </c>
      <c r="H187" s="8">
        <f t="shared" si="6"/>
        <v>6</v>
      </c>
    </row>
    <row r="188" spans="1:8" s="8" customFormat="1" outlineLevel="1" x14ac:dyDescent="0.25">
      <c r="A188" s="14"/>
      <c r="B188" s="7"/>
      <c r="C188" s="7"/>
      <c r="D188" s="11"/>
      <c r="E188" s="7"/>
      <c r="F188" s="12">
        <f>SUBTOTAL(9,F158:F187)</f>
        <v>0</v>
      </c>
      <c r="G188" s="12">
        <f>SUBTOTAL(9,G158:G187)</f>
        <v>0</v>
      </c>
      <c r="H188" s="10" t="s">
        <v>44</v>
      </c>
    </row>
    <row r="189" spans="1:8" s="8" customFormat="1" outlineLevel="2" x14ac:dyDescent="0.25">
      <c r="A189" s="14">
        <v>42185</v>
      </c>
      <c r="B189" s="7">
        <v>0</v>
      </c>
      <c r="C189" s="7">
        <v>0</v>
      </c>
      <c r="D189" s="7">
        <f t="shared" si="5"/>
        <v>0</v>
      </c>
      <c r="E189" s="7">
        <f>D189-Tableau3[Minute]</f>
        <v>-2.7777777777777776E-2</v>
      </c>
      <c r="F189" s="12">
        <f>IF(AND(E189&lt;Tableau4[DJS],D189&gt;0),Tableau4[DJS]-E189,0)</f>
        <v>0</v>
      </c>
      <c r="G189" s="12">
        <f>IF(E189&gt;Tableau4[DJS],'4'!E189-Tableau4[DJS],0)</f>
        <v>0</v>
      </c>
      <c r="H189" s="8">
        <f t="shared" si="6"/>
        <v>7</v>
      </c>
    </row>
    <row r="190" spans="1:8" s="8" customFormat="1" outlineLevel="2" x14ac:dyDescent="0.25">
      <c r="A190" s="14">
        <v>42186</v>
      </c>
      <c r="B190" s="7">
        <v>0</v>
      </c>
      <c r="C190" s="7">
        <v>0</v>
      </c>
      <c r="D190" s="7">
        <f t="shared" si="5"/>
        <v>0</v>
      </c>
      <c r="E190" s="7">
        <f>D190-Tableau3[Minute]</f>
        <v>-2.7777777777777776E-2</v>
      </c>
      <c r="F190" s="12">
        <f>IF(AND(E190&lt;Tableau4[DJS],D190&gt;0),Tableau4[DJS]-E190,0)</f>
        <v>0</v>
      </c>
      <c r="G190" s="12">
        <f>IF(E190&gt;Tableau4[DJS],'4'!E190-Tableau4[DJS],0)</f>
        <v>0</v>
      </c>
      <c r="H190" s="8">
        <f t="shared" si="6"/>
        <v>7</v>
      </c>
    </row>
    <row r="191" spans="1:8" s="8" customFormat="1" outlineLevel="2" x14ac:dyDescent="0.25">
      <c r="A191" s="14">
        <v>42187</v>
      </c>
      <c r="B191" s="7">
        <v>0</v>
      </c>
      <c r="C191" s="7">
        <v>0</v>
      </c>
      <c r="D191" s="7">
        <f t="shared" si="5"/>
        <v>0</v>
      </c>
      <c r="E191" s="7">
        <f>D191-Tableau3[Minute]</f>
        <v>-2.7777777777777776E-2</v>
      </c>
      <c r="F191" s="12">
        <f>IF(AND(E191&lt;Tableau4[DJS],D191&gt;0),Tableau4[DJS]-E191,0)</f>
        <v>0</v>
      </c>
      <c r="G191" s="12">
        <f>IF(E191&gt;Tableau4[DJS],'4'!E191-Tableau4[DJS],0)</f>
        <v>0</v>
      </c>
      <c r="H191" s="8">
        <f t="shared" si="6"/>
        <v>7</v>
      </c>
    </row>
    <row r="192" spans="1:8" s="8" customFormat="1" outlineLevel="2" x14ac:dyDescent="0.25">
      <c r="A192" s="14">
        <v>42188</v>
      </c>
      <c r="B192" s="7">
        <v>0</v>
      </c>
      <c r="C192" s="7">
        <v>0</v>
      </c>
      <c r="D192" s="7">
        <f t="shared" si="5"/>
        <v>0</v>
      </c>
      <c r="E192" s="7">
        <f>D192-Tableau3[Minute]</f>
        <v>-2.7777777777777776E-2</v>
      </c>
      <c r="F192" s="12">
        <f>IF(AND(E192&lt;Tableau4[DJS],D192&gt;0),Tableau4[DJS]-E192,0)</f>
        <v>0</v>
      </c>
      <c r="G192" s="12">
        <f>IF(E192&gt;Tableau4[DJS],'4'!E192-Tableau4[DJS],0)</f>
        <v>0</v>
      </c>
      <c r="H192" s="8">
        <f t="shared" si="6"/>
        <v>7</v>
      </c>
    </row>
    <row r="193" spans="1:8" s="8" customFormat="1" outlineLevel="2" x14ac:dyDescent="0.25">
      <c r="A193" s="14">
        <v>42189</v>
      </c>
      <c r="B193" s="7">
        <v>0</v>
      </c>
      <c r="C193" s="7">
        <v>0</v>
      </c>
      <c r="D193" s="7">
        <f t="shared" si="5"/>
        <v>0</v>
      </c>
      <c r="E193" s="7">
        <f>D193-Tableau3[Minute]</f>
        <v>-2.7777777777777776E-2</v>
      </c>
      <c r="F193" s="12">
        <f>IF(AND(E193&lt;Tableau4[DJS],D193&gt;0),Tableau4[DJS]-E193,0)</f>
        <v>0</v>
      </c>
      <c r="G193" s="12">
        <f>IF(E193&gt;Tableau4[DJS],'4'!E193-Tableau4[DJS],0)</f>
        <v>0</v>
      </c>
      <c r="H193" s="8">
        <f t="shared" si="6"/>
        <v>7</v>
      </c>
    </row>
    <row r="194" spans="1:8" s="8" customFormat="1" outlineLevel="2" x14ac:dyDescent="0.25">
      <c r="A194" s="14">
        <v>42190</v>
      </c>
      <c r="B194" s="7">
        <v>0</v>
      </c>
      <c r="C194" s="7">
        <v>0</v>
      </c>
      <c r="D194" s="7">
        <f t="shared" si="5"/>
        <v>0</v>
      </c>
      <c r="E194" s="7">
        <f>D194-Tableau3[Minute]</f>
        <v>-2.7777777777777776E-2</v>
      </c>
      <c r="F194" s="12">
        <f>IF(AND(E194&lt;Tableau4[DJS],D194&gt;0),Tableau4[DJS]-E194,0)</f>
        <v>0</v>
      </c>
      <c r="G194" s="12">
        <f>IF(E194&gt;Tableau4[DJS],'4'!E194-Tableau4[DJS],0)</f>
        <v>0</v>
      </c>
      <c r="H194" s="8">
        <f t="shared" si="6"/>
        <v>7</v>
      </c>
    </row>
    <row r="195" spans="1:8" s="8" customFormat="1" outlineLevel="2" x14ac:dyDescent="0.25">
      <c r="A195" s="14">
        <v>42191</v>
      </c>
      <c r="B195" s="7">
        <v>0</v>
      </c>
      <c r="C195" s="7">
        <v>0</v>
      </c>
      <c r="D195" s="7">
        <f t="shared" ref="D195:D258" si="7">C195-B195</f>
        <v>0</v>
      </c>
      <c r="E195" s="7">
        <f>D195-Tableau3[Minute]</f>
        <v>-2.7777777777777776E-2</v>
      </c>
      <c r="F195" s="12">
        <f>IF(AND(E195&lt;Tableau4[DJS],D195&gt;0),Tableau4[DJS]-E195,0)</f>
        <v>0</v>
      </c>
      <c r="G195" s="12">
        <f>IF(E195&gt;Tableau4[DJS],'4'!E195-Tableau4[DJS],0)</f>
        <v>0</v>
      </c>
      <c r="H195" s="8">
        <f t="shared" si="6"/>
        <v>7</v>
      </c>
    </row>
    <row r="196" spans="1:8" s="8" customFormat="1" outlineLevel="2" x14ac:dyDescent="0.25">
      <c r="A196" s="14">
        <v>42192</v>
      </c>
      <c r="B196" s="7">
        <v>0</v>
      </c>
      <c r="C196" s="7">
        <v>0</v>
      </c>
      <c r="D196" s="7">
        <f t="shared" si="7"/>
        <v>0</v>
      </c>
      <c r="E196" s="7">
        <f>D196-Tableau3[Minute]</f>
        <v>-2.7777777777777776E-2</v>
      </c>
      <c r="F196" s="12">
        <f>IF(AND(E196&lt;Tableau4[DJS],D196&gt;0),Tableau4[DJS]-E196,0)</f>
        <v>0</v>
      </c>
      <c r="G196" s="12">
        <f>IF(E196&gt;Tableau4[DJS],'4'!E196-Tableau4[DJS],0)</f>
        <v>0</v>
      </c>
      <c r="H196" s="8">
        <f t="shared" si="6"/>
        <v>7</v>
      </c>
    </row>
    <row r="197" spans="1:8" s="8" customFormat="1" outlineLevel="2" x14ac:dyDescent="0.25">
      <c r="A197" s="14">
        <v>42193</v>
      </c>
      <c r="B197" s="7">
        <v>0</v>
      </c>
      <c r="C197" s="7">
        <v>0</v>
      </c>
      <c r="D197" s="7">
        <f t="shared" si="7"/>
        <v>0</v>
      </c>
      <c r="E197" s="7">
        <f>D197-Tableau3[Minute]</f>
        <v>-2.7777777777777776E-2</v>
      </c>
      <c r="F197" s="12">
        <f>IF(AND(E197&lt;Tableau4[DJS],D197&gt;0),Tableau4[DJS]-E197,0)</f>
        <v>0</v>
      </c>
      <c r="G197" s="12">
        <f>IF(E197&gt;Tableau4[DJS],'4'!E197-Tableau4[DJS],0)</f>
        <v>0</v>
      </c>
      <c r="H197" s="8">
        <f t="shared" si="6"/>
        <v>7</v>
      </c>
    </row>
    <row r="198" spans="1:8" s="8" customFormat="1" outlineLevel="2" x14ac:dyDescent="0.25">
      <c r="A198" s="14">
        <v>42194</v>
      </c>
      <c r="B198" s="7">
        <v>0</v>
      </c>
      <c r="C198" s="7">
        <v>0</v>
      </c>
      <c r="D198" s="7">
        <f t="shared" si="7"/>
        <v>0</v>
      </c>
      <c r="E198" s="7">
        <f>D198-Tableau3[Minute]</f>
        <v>-2.7777777777777776E-2</v>
      </c>
      <c r="F198" s="12">
        <f>IF(AND(E198&lt;Tableau4[DJS],D198&gt;0),Tableau4[DJS]-E198,0)</f>
        <v>0</v>
      </c>
      <c r="G198" s="12">
        <f>IF(E198&gt;Tableau4[DJS],'4'!E198-Tableau4[DJS],0)</f>
        <v>0</v>
      </c>
      <c r="H198" s="8">
        <f t="shared" si="6"/>
        <v>7</v>
      </c>
    </row>
    <row r="199" spans="1:8" s="8" customFormat="1" outlineLevel="2" x14ac:dyDescent="0.25">
      <c r="A199" s="14">
        <v>42195</v>
      </c>
      <c r="B199" s="7">
        <v>0</v>
      </c>
      <c r="C199" s="7">
        <v>0</v>
      </c>
      <c r="D199" s="7">
        <f t="shared" si="7"/>
        <v>0</v>
      </c>
      <c r="E199" s="7">
        <f>D199-Tableau3[Minute]</f>
        <v>-2.7777777777777776E-2</v>
      </c>
      <c r="F199" s="12">
        <f>IF(AND(E199&lt;Tableau4[DJS],D199&gt;0),Tableau4[DJS]-E199,0)</f>
        <v>0</v>
      </c>
      <c r="G199" s="12">
        <f>IF(E199&gt;Tableau4[DJS],'4'!E199-Tableau4[DJS],0)</f>
        <v>0</v>
      </c>
      <c r="H199" s="8">
        <f t="shared" si="6"/>
        <v>7</v>
      </c>
    </row>
    <row r="200" spans="1:8" s="8" customFormat="1" outlineLevel="2" x14ac:dyDescent="0.25">
      <c r="A200" s="14">
        <v>42196</v>
      </c>
      <c r="B200" s="7">
        <v>0</v>
      </c>
      <c r="C200" s="7">
        <v>0</v>
      </c>
      <c r="D200" s="7">
        <f t="shared" si="7"/>
        <v>0</v>
      </c>
      <c r="E200" s="7">
        <f>D200-Tableau3[Minute]</f>
        <v>-2.7777777777777776E-2</v>
      </c>
      <c r="F200" s="12">
        <f>IF(AND(E200&lt;Tableau4[DJS],D200&gt;0),Tableau4[DJS]-E200,0)</f>
        <v>0</v>
      </c>
      <c r="G200" s="12">
        <f>IF(E200&gt;Tableau4[DJS],'4'!E200-Tableau4[DJS],0)</f>
        <v>0</v>
      </c>
      <c r="H200" s="8">
        <f t="shared" si="6"/>
        <v>7</v>
      </c>
    </row>
    <row r="201" spans="1:8" s="8" customFormat="1" outlineLevel="2" x14ac:dyDescent="0.25">
      <c r="A201" s="14">
        <v>42197</v>
      </c>
      <c r="B201" s="7">
        <v>0</v>
      </c>
      <c r="C201" s="7">
        <v>0</v>
      </c>
      <c r="D201" s="7">
        <f t="shared" si="7"/>
        <v>0</v>
      </c>
      <c r="E201" s="7">
        <f>D201-Tableau3[Minute]</f>
        <v>-2.7777777777777776E-2</v>
      </c>
      <c r="F201" s="12">
        <f>IF(AND(E201&lt;Tableau4[DJS],D201&gt;0),Tableau4[DJS]-E201,0)</f>
        <v>0</v>
      </c>
      <c r="G201" s="12">
        <f>IF(E201&gt;Tableau4[DJS],'4'!E201-Tableau4[DJS],0)</f>
        <v>0</v>
      </c>
      <c r="H201" s="8">
        <f t="shared" ref="H201:H266" si="8">MONTH(A201)</f>
        <v>7</v>
      </c>
    </row>
    <row r="202" spans="1:8" s="8" customFormat="1" outlineLevel="2" x14ac:dyDescent="0.25">
      <c r="A202" s="14">
        <v>42198</v>
      </c>
      <c r="B202" s="7">
        <v>0</v>
      </c>
      <c r="C202" s="7">
        <v>0</v>
      </c>
      <c r="D202" s="7">
        <f t="shared" si="7"/>
        <v>0</v>
      </c>
      <c r="E202" s="7">
        <f>D202-Tableau3[Minute]</f>
        <v>-2.7777777777777776E-2</v>
      </c>
      <c r="F202" s="12">
        <f>IF(AND(E202&lt;Tableau4[DJS],D202&gt;0),Tableau4[DJS]-E202,0)</f>
        <v>0</v>
      </c>
      <c r="G202" s="12">
        <f>IF(E202&gt;Tableau4[DJS],'4'!E202-Tableau4[DJS],0)</f>
        <v>0</v>
      </c>
      <c r="H202" s="8">
        <f t="shared" si="8"/>
        <v>7</v>
      </c>
    </row>
    <row r="203" spans="1:8" s="8" customFormat="1" outlineLevel="2" x14ac:dyDescent="0.25">
      <c r="A203" s="14">
        <v>42199</v>
      </c>
      <c r="B203" s="7">
        <v>0</v>
      </c>
      <c r="C203" s="7">
        <v>0</v>
      </c>
      <c r="D203" s="7">
        <f t="shared" si="7"/>
        <v>0</v>
      </c>
      <c r="E203" s="7">
        <f>D203-Tableau3[Minute]</f>
        <v>-2.7777777777777776E-2</v>
      </c>
      <c r="F203" s="12">
        <f>IF(AND(E203&lt;Tableau4[DJS],D203&gt;0),Tableau4[DJS]-E203,0)</f>
        <v>0</v>
      </c>
      <c r="G203" s="12">
        <f>IF(E203&gt;Tableau4[DJS],'4'!E203-Tableau4[DJS],0)</f>
        <v>0</v>
      </c>
      <c r="H203" s="8">
        <f t="shared" si="8"/>
        <v>7</v>
      </c>
    </row>
    <row r="204" spans="1:8" s="8" customFormat="1" outlineLevel="2" x14ac:dyDescent="0.25">
      <c r="A204" s="14">
        <v>42200</v>
      </c>
      <c r="B204" s="7">
        <v>0</v>
      </c>
      <c r="C204" s="7">
        <v>0</v>
      </c>
      <c r="D204" s="7">
        <f t="shared" si="7"/>
        <v>0</v>
      </c>
      <c r="E204" s="7">
        <f>D204-Tableau3[Minute]</f>
        <v>-2.7777777777777776E-2</v>
      </c>
      <c r="F204" s="12">
        <f>IF(AND(E204&lt;Tableau4[DJS],D204&gt;0),Tableau4[DJS]-E204,0)</f>
        <v>0</v>
      </c>
      <c r="G204" s="12">
        <f>IF(E204&gt;Tableau4[DJS],'4'!E204-Tableau4[DJS],0)</f>
        <v>0</v>
      </c>
      <c r="H204" s="8">
        <f t="shared" si="8"/>
        <v>7</v>
      </c>
    </row>
    <row r="205" spans="1:8" s="8" customFormat="1" outlineLevel="2" x14ac:dyDescent="0.25">
      <c r="A205" s="14">
        <v>42201</v>
      </c>
      <c r="B205" s="7">
        <v>0</v>
      </c>
      <c r="C205" s="7">
        <v>0</v>
      </c>
      <c r="D205" s="7">
        <f t="shared" si="7"/>
        <v>0</v>
      </c>
      <c r="E205" s="7">
        <f>D205-Tableau3[Minute]</f>
        <v>-2.7777777777777776E-2</v>
      </c>
      <c r="F205" s="12">
        <f>IF(AND(E205&lt;Tableau4[DJS],D205&gt;0),Tableau4[DJS]-E205,0)</f>
        <v>0</v>
      </c>
      <c r="G205" s="12">
        <f>IF(E205&gt;Tableau4[DJS],'4'!E205-Tableau4[DJS],0)</f>
        <v>0</v>
      </c>
      <c r="H205" s="8">
        <f t="shared" si="8"/>
        <v>7</v>
      </c>
    </row>
    <row r="206" spans="1:8" s="8" customFormat="1" outlineLevel="2" x14ac:dyDescent="0.25">
      <c r="A206" s="14">
        <v>42202</v>
      </c>
      <c r="B206" s="7">
        <v>0</v>
      </c>
      <c r="C206" s="7">
        <v>0</v>
      </c>
      <c r="D206" s="7">
        <f t="shared" si="7"/>
        <v>0</v>
      </c>
      <c r="E206" s="7">
        <f>D206-Tableau3[Minute]</f>
        <v>-2.7777777777777776E-2</v>
      </c>
      <c r="F206" s="12">
        <f>IF(AND(E206&lt;Tableau4[DJS],D206&gt;0),Tableau4[DJS]-E206,0)</f>
        <v>0</v>
      </c>
      <c r="G206" s="12">
        <f>IF(E206&gt;Tableau4[DJS],'4'!E206-Tableau4[DJS],0)</f>
        <v>0</v>
      </c>
      <c r="H206" s="8">
        <f t="shared" si="8"/>
        <v>7</v>
      </c>
    </row>
    <row r="207" spans="1:8" s="8" customFormat="1" outlineLevel="2" x14ac:dyDescent="0.25">
      <c r="A207" s="14">
        <v>42203</v>
      </c>
      <c r="B207" s="7">
        <v>0</v>
      </c>
      <c r="C207" s="7">
        <v>0</v>
      </c>
      <c r="D207" s="7">
        <f t="shared" si="7"/>
        <v>0</v>
      </c>
      <c r="E207" s="7">
        <f>D207-Tableau3[Minute]</f>
        <v>-2.7777777777777776E-2</v>
      </c>
      <c r="F207" s="12">
        <f>IF(AND(E207&lt;Tableau4[DJS],D207&gt;0),Tableau4[DJS]-E207,0)</f>
        <v>0</v>
      </c>
      <c r="G207" s="12">
        <f>IF(E207&gt;Tableau4[DJS],'4'!E207-Tableau4[DJS],0)</f>
        <v>0</v>
      </c>
      <c r="H207" s="8">
        <f t="shared" si="8"/>
        <v>7</v>
      </c>
    </row>
    <row r="208" spans="1:8" s="8" customFormat="1" outlineLevel="2" x14ac:dyDescent="0.25">
      <c r="A208" s="14">
        <v>42204</v>
      </c>
      <c r="B208" s="7">
        <v>0</v>
      </c>
      <c r="C208" s="7">
        <v>0</v>
      </c>
      <c r="D208" s="7">
        <f t="shared" si="7"/>
        <v>0</v>
      </c>
      <c r="E208" s="7">
        <f>D208-Tableau3[Minute]</f>
        <v>-2.7777777777777776E-2</v>
      </c>
      <c r="F208" s="12">
        <f>IF(AND(E208&lt;Tableau4[DJS],D208&gt;0),Tableau4[DJS]-E208,0)</f>
        <v>0</v>
      </c>
      <c r="G208" s="12">
        <f>IF(E208&gt;Tableau4[DJS],'4'!E208-Tableau4[DJS],0)</f>
        <v>0</v>
      </c>
      <c r="H208" s="8">
        <f t="shared" si="8"/>
        <v>7</v>
      </c>
    </row>
    <row r="209" spans="1:8" s="8" customFormat="1" outlineLevel="2" x14ac:dyDescent="0.25">
      <c r="A209" s="14">
        <v>42205</v>
      </c>
      <c r="B209" s="7">
        <v>0</v>
      </c>
      <c r="C209" s="7">
        <v>0</v>
      </c>
      <c r="D209" s="7">
        <f t="shared" si="7"/>
        <v>0</v>
      </c>
      <c r="E209" s="7">
        <f>D209-Tableau3[Minute]</f>
        <v>-2.7777777777777776E-2</v>
      </c>
      <c r="F209" s="12">
        <f>IF(AND(E209&lt;Tableau4[DJS],D209&gt;0),Tableau4[DJS]-E209,0)</f>
        <v>0</v>
      </c>
      <c r="G209" s="12">
        <f>IF(E209&gt;Tableau4[DJS],'4'!E209-Tableau4[DJS],0)</f>
        <v>0</v>
      </c>
      <c r="H209" s="8">
        <f t="shared" si="8"/>
        <v>7</v>
      </c>
    </row>
    <row r="210" spans="1:8" s="8" customFormat="1" outlineLevel="2" x14ac:dyDescent="0.25">
      <c r="A210" s="14">
        <v>42206</v>
      </c>
      <c r="B210" s="7">
        <v>0</v>
      </c>
      <c r="C210" s="7">
        <v>0</v>
      </c>
      <c r="D210" s="7">
        <f t="shared" si="7"/>
        <v>0</v>
      </c>
      <c r="E210" s="7">
        <f>D210-Tableau3[Minute]</f>
        <v>-2.7777777777777776E-2</v>
      </c>
      <c r="F210" s="12">
        <f>IF(AND(E210&lt;Tableau4[DJS],D210&gt;0),Tableau4[DJS]-E210,0)</f>
        <v>0</v>
      </c>
      <c r="G210" s="12">
        <f>IF(E210&gt;Tableau4[DJS],'4'!E210-Tableau4[DJS],0)</f>
        <v>0</v>
      </c>
      <c r="H210" s="8">
        <f t="shared" si="8"/>
        <v>7</v>
      </c>
    </row>
    <row r="211" spans="1:8" s="8" customFormat="1" outlineLevel="2" x14ac:dyDescent="0.25">
      <c r="A211" s="14">
        <v>42207</v>
      </c>
      <c r="B211" s="7">
        <v>0</v>
      </c>
      <c r="C211" s="7">
        <v>0</v>
      </c>
      <c r="D211" s="7">
        <f t="shared" si="7"/>
        <v>0</v>
      </c>
      <c r="E211" s="7">
        <f>D211-Tableau3[Minute]</f>
        <v>-2.7777777777777776E-2</v>
      </c>
      <c r="F211" s="12">
        <f>IF(AND(E211&lt;Tableau4[DJS],D211&gt;0),Tableau4[DJS]-E211,0)</f>
        <v>0</v>
      </c>
      <c r="G211" s="12">
        <f>IF(E211&gt;Tableau4[DJS],'4'!E211-Tableau4[DJS],0)</f>
        <v>0</v>
      </c>
      <c r="H211" s="8">
        <f t="shared" si="8"/>
        <v>7</v>
      </c>
    </row>
    <row r="212" spans="1:8" s="8" customFormat="1" outlineLevel="2" x14ac:dyDescent="0.25">
      <c r="A212" s="14">
        <v>42208</v>
      </c>
      <c r="B212" s="7">
        <v>0</v>
      </c>
      <c r="C212" s="7">
        <v>0</v>
      </c>
      <c r="D212" s="7">
        <f t="shared" si="7"/>
        <v>0</v>
      </c>
      <c r="E212" s="7">
        <f>D212-Tableau3[Minute]</f>
        <v>-2.7777777777777776E-2</v>
      </c>
      <c r="F212" s="12">
        <f>IF(AND(E212&lt;Tableau4[DJS],D212&gt;0),Tableau4[DJS]-E212,0)</f>
        <v>0</v>
      </c>
      <c r="G212" s="12">
        <f>IF(E212&gt;Tableau4[DJS],'4'!E212-Tableau4[DJS],0)</f>
        <v>0</v>
      </c>
      <c r="H212" s="8">
        <f t="shared" si="8"/>
        <v>7</v>
      </c>
    </row>
    <row r="213" spans="1:8" s="8" customFormat="1" outlineLevel="2" x14ac:dyDescent="0.25">
      <c r="A213" s="14">
        <v>42209</v>
      </c>
      <c r="B213" s="7">
        <v>0</v>
      </c>
      <c r="C213" s="7">
        <v>0</v>
      </c>
      <c r="D213" s="7">
        <f t="shared" si="7"/>
        <v>0</v>
      </c>
      <c r="E213" s="7">
        <f>D213-Tableau3[Minute]</f>
        <v>-2.7777777777777776E-2</v>
      </c>
      <c r="F213" s="12">
        <f>IF(AND(E213&lt;Tableau4[DJS],D213&gt;0),Tableau4[DJS]-E213,0)</f>
        <v>0</v>
      </c>
      <c r="G213" s="12">
        <f>IF(E213&gt;Tableau4[DJS],'4'!E213-Tableau4[DJS],0)</f>
        <v>0</v>
      </c>
      <c r="H213" s="8">
        <f t="shared" si="8"/>
        <v>7</v>
      </c>
    </row>
    <row r="214" spans="1:8" s="8" customFormat="1" outlineLevel="2" x14ac:dyDescent="0.25">
      <c r="A214" s="14">
        <v>42210</v>
      </c>
      <c r="B214" s="7">
        <v>0</v>
      </c>
      <c r="C214" s="7">
        <v>0</v>
      </c>
      <c r="D214" s="7">
        <f t="shared" si="7"/>
        <v>0</v>
      </c>
      <c r="E214" s="7">
        <f>D214-Tableau3[Minute]</f>
        <v>-2.7777777777777776E-2</v>
      </c>
      <c r="F214" s="12">
        <f>IF(AND(E214&lt;Tableau4[DJS],D214&gt;0),Tableau4[DJS]-E214,0)</f>
        <v>0</v>
      </c>
      <c r="G214" s="12">
        <f>IF(E214&gt;Tableau4[DJS],'4'!E214-Tableau4[DJS],0)</f>
        <v>0</v>
      </c>
      <c r="H214" s="8">
        <f t="shared" si="8"/>
        <v>7</v>
      </c>
    </row>
    <row r="215" spans="1:8" s="8" customFormat="1" outlineLevel="2" x14ac:dyDescent="0.25">
      <c r="A215" s="14">
        <v>42211</v>
      </c>
      <c r="B215" s="7">
        <v>0</v>
      </c>
      <c r="C215" s="7">
        <v>0</v>
      </c>
      <c r="D215" s="7">
        <f t="shared" si="7"/>
        <v>0</v>
      </c>
      <c r="E215" s="7">
        <f>D215-Tableau3[Minute]</f>
        <v>-2.7777777777777776E-2</v>
      </c>
      <c r="F215" s="12">
        <f>IF(AND(E215&lt;Tableau4[DJS],D215&gt;0),Tableau4[DJS]-E215,0)</f>
        <v>0</v>
      </c>
      <c r="G215" s="12">
        <f>IF(E215&gt;Tableau4[DJS],'4'!E215-Tableau4[DJS],0)</f>
        <v>0</v>
      </c>
      <c r="H215" s="8">
        <f t="shared" si="8"/>
        <v>7</v>
      </c>
    </row>
    <row r="216" spans="1:8" s="8" customFormat="1" outlineLevel="2" x14ac:dyDescent="0.25">
      <c r="A216" s="14">
        <v>42212</v>
      </c>
      <c r="B216" s="7">
        <v>0</v>
      </c>
      <c r="C216" s="7">
        <v>0</v>
      </c>
      <c r="D216" s="7">
        <f t="shared" si="7"/>
        <v>0</v>
      </c>
      <c r="E216" s="7">
        <f>D216-Tableau3[Minute]</f>
        <v>-2.7777777777777776E-2</v>
      </c>
      <c r="F216" s="12">
        <f>IF(AND(E216&lt;Tableau4[DJS],D216&gt;0),Tableau4[DJS]-E216,0)</f>
        <v>0</v>
      </c>
      <c r="G216" s="12">
        <f>IF(E216&gt;Tableau4[DJS],'4'!E216-Tableau4[DJS],0)</f>
        <v>0</v>
      </c>
      <c r="H216" s="8">
        <f t="shared" si="8"/>
        <v>7</v>
      </c>
    </row>
    <row r="217" spans="1:8" s="8" customFormat="1" outlineLevel="2" x14ac:dyDescent="0.25">
      <c r="A217" s="14">
        <v>42213</v>
      </c>
      <c r="B217" s="7">
        <v>0</v>
      </c>
      <c r="C217" s="7">
        <v>0</v>
      </c>
      <c r="D217" s="7">
        <f t="shared" si="7"/>
        <v>0</v>
      </c>
      <c r="E217" s="7">
        <f>D217-Tableau3[Minute]</f>
        <v>-2.7777777777777776E-2</v>
      </c>
      <c r="F217" s="12">
        <f>IF(AND(E217&lt;Tableau4[DJS],D217&gt;0),Tableau4[DJS]-E217,0)</f>
        <v>0</v>
      </c>
      <c r="G217" s="12">
        <f>IF(E217&gt;Tableau4[DJS],'4'!E217-Tableau4[DJS],0)</f>
        <v>0</v>
      </c>
      <c r="H217" s="8">
        <f t="shared" si="8"/>
        <v>7</v>
      </c>
    </row>
    <row r="218" spans="1:8" s="8" customFormat="1" outlineLevel="2" x14ac:dyDescent="0.25">
      <c r="A218" s="14">
        <v>42214</v>
      </c>
      <c r="B218" s="7">
        <v>0</v>
      </c>
      <c r="C218" s="7">
        <v>0</v>
      </c>
      <c r="D218" s="7">
        <f t="shared" si="7"/>
        <v>0</v>
      </c>
      <c r="E218" s="7">
        <f>D218-Tableau3[Minute]</f>
        <v>-2.7777777777777776E-2</v>
      </c>
      <c r="F218" s="12">
        <f>IF(AND(E218&lt;Tableau4[DJS],D218&gt;0),Tableau4[DJS]-E218,0)</f>
        <v>0</v>
      </c>
      <c r="G218" s="12">
        <f>IF(E218&gt;Tableau4[DJS],'4'!E218-Tableau4[DJS],0)</f>
        <v>0</v>
      </c>
      <c r="H218" s="8">
        <f t="shared" si="8"/>
        <v>7</v>
      </c>
    </row>
    <row r="219" spans="1:8" s="8" customFormat="1" outlineLevel="2" x14ac:dyDescent="0.25">
      <c r="A219" s="14">
        <v>42215</v>
      </c>
      <c r="B219" s="7">
        <v>0</v>
      </c>
      <c r="C219" s="7">
        <v>0</v>
      </c>
      <c r="D219" s="7">
        <f t="shared" si="7"/>
        <v>0</v>
      </c>
      <c r="E219" s="7">
        <f>D219-Tableau3[Minute]</f>
        <v>-2.7777777777777776E-2</v>
      </c>
      <c r="F219" s="12">
        <f>IF(AND(E219&lt;Tableau4[DJS],D219&gt;0),Tableau4[DJS]-E219,0)</f>
        <v>0</v>
      </c>
      <c r="G219" s="12">
        <f>IF(E219&gt;Tableau4[DJS],'4'!E219-Tableau4[DJS],0)</f>
        <v>0</v>
      </c>
      <c r="H219" s="8">
        <f t="shared" si="8"/>
        <v>7</v>
      </c>
    </row>
    <row r="220" spans="1:8" s="8" customFormat="1" outlineLevel="1" x14ac:dyDescent="0.25">
      <c r="A220" s="14"/>
      <c r="B220" s="7"/>
      <c r="C220" s="7"/>
      <c r="D220" s="11"/>
      <c r="E220" s="7"/>
      <c r="F220" s="12">
        <f>SUBTOTAL(9,F189:F219)</f>
        <v>0</v>
      </c>
      <c r="G220" s="12">
        <f>SUBTOTAL(9,G189:G219)</f>
        <v>0</v>
      </c>
      <c r="H220" s="10" t="s">
        <v>45</v>
      </c>
    </row>
    <row r="221" spans="1:8" s="8" customFormat="1" outlineLevel="2" x14ac:dyDescent="0.25">
      <c r="A221" s="14">
        <v>42216</v>
      </c>
      <c r="B221" s="7">
        <v>0</v>
      </c>
      <c r="C221" s="7">
        <v>0</v>
      </c>
      <c r="D221" s="7">
        <f t="shared" si="7"/>
        <v>0</v>
      </c>
      <c r="E221" s="7">
        <f>D221-Tableau3[Minute]</f>
        <v>-2.7777777777777776E-2</v>
      </c>
      <c r="F221" s="12">
        <f>IF(AND(E221&lt;Tableau4[DJS],D221&gt;0),Tableau4[DJS]-E221,0)</f>
        <v>0</v>
      </c>
      <c r="G221" s="12">
        <f>IF(E221&gt;Tableau4[DJS],'4'!E221-Tableau4[DJS],0)</f>
        <v>0</v>
      </c>
      <c r="H221" s="8">
        <f t="shared" si="8"/>
        <v>8</v>
      </c>
    </row>
    <row r="222" spans="1:8" s="8" customFormat="1" outlineLevel="2" x14ac:dyDescent="0.25">
      <c r="A222" s="14">
        <v>42217</v>
      </c>
      <c r="B222" s="7">
        <v>0</v>
      </c>
      <c r="C222" s="7">
        <v>0</v>
      </c>
      <c r="D222" s="7">
        <f t="shared" si="7"/>
        <v>0</v>
      </c>
      <c r="E222" s="7">
        <f>D222-Tableau3[Minute]</f>
        <v>-2.7777777777777776E-2</v>
      </c>
      <c r="F222" s="12">
        <f>IF(AND(E222&lt;Tableau4[DJS],D222&gt;0),Tableau4[DJS]-E222,0)</f>
        <v>0</v>
      </c>
      <c r="G222" s="12">
        <f>IF(E222&gt;Tableau4[DJS],'4'!E222-Tableau4[DJS],0)</f>
        <v>0</v>
      </c>
      <c r="H222" s="8">
        <f t="shared" si="8"/>
        <v>8</v>
      </c>
    </row>
    <row r="223" spans="1:8" s="8" customFormat="1" outlineLevel="2" x14ac:dyDescent="0.25">
      <c r="A223" s="14">
        <v>42218</v>
      </c>
      <c r="B223" s="7">
        <v>0</v>
      </c>
      <c r="C223" s="7">
        <v>0</v>
      </c>
      <c r="D223" s="7">
        <f t="shared" si="7"/>
        <v>0</v>
      </c>
      <c r="E223" s="7">
        <f>D223-Tableau3[Minute]</f>
        <v>-2.7777777777777776E-2</v>
      </c>
      <c r="F223" s="12">
        <f>IF(AND(E223&lt;Tableau4[DJS],D223&gt;0),Tableau4[DJS]-E223,0)</f>
        <v>0</v>
      </c>
      <c r="G223" s="12">
        <f>IF(E223&gt;Tableau4[DJS],'4'!E223-Tableau4[DJS],0)</f>
        <v>0</v>
      </c>
      <c r="H223" s="8">
        <f t="shared" si="8"/>
        <v>8</v>
      </c>
    </row>
    <row r="224" spans="1:8" s="8" customFormat="1" outlineLevel="2" x14ac:dyDescent="0.25">
      <c r="A224" s="14">
        <v>42219</v>
      </c>
      <c r="B224" s="7">
        <v>0</v>
      </c>
      <c r="C224" s="7">
        <v>0</v>
      </c>
      <c r="D224" s="7">
        <f t="shared" si="7"/>
        <v>0</v>
      </c>
      <c r="E224" s="7">
        <f>D224-Tableau3[Minute]</f>
        <v>-2.7777777777777776E-2</v>
      </c>
      <c r="F224" s="12">
        <f>IF(AND(E224&lt;Tableau4[DJS],D224&gt;0),Tableau4[DJS]-E224,0)</f>
        <v>0</v>
      </c>
      <c r="G224" s="12">
        <f>IF(E224&gt;Tableau4[DJS],'4'!E224-Tableau4[DJS],0)</f>
        <v>0</v>
      </c>
      <c r="H224" s="8">
        <f t="shared" si="8"/>
        <v>8</v>
      </c>
    </row>
    <row r="225" spans="1:8" s="8" customFormat="1" outlineLevel="2" x14ac:dyDescent="0.25">
      <c r="A225" s="14">
        <v>42220</v>
      </c>
      <c r="B225" s="7">
        <v>0</v>
      </c>
      <c r="C225" s="7">
        <v>0</v>
      </c>
      <c r="D225" s="7">
        <f t="shared" si="7"/>
        <v>0</v>
      </c>
      <c r="E225" s="7">
        <f>D225-Tableau3[Minute]</f>
        <v>-2.7777777777777776E-2</v>
      </c>
      <c r="F225" s="12">
        <f>IF(AND(E225&lt;Tableau4[DJS],D225&gt;0),Tableau4[DJS]-E225,0)</f>
        <v>0</v>
      </c>
      <c r="G225" s="12">
        <f>IF(E225&gt;Tableau4[DJS],'4'!E225-Tableau4[DJS],0)</f>
        <v>0</v>
      </c>
      <c r="H225" s="8">
        <f t="shared" si="8"/>
        <v>8</v>
      </c>
    </row>
    <row r="226" spans="1:8" s="8" customFormat="1" outlineLevel="2" x14ac:dyDescent="0.25">
      <c r="A226" s="14">
        <v>42221</v>
      </c>
      <c r="B226" s="7">
        <v>0</v>
      </c>
      <c r="C226" s="7">
        <v>0</v>
      </c>
      <c r="D226" s="7">
        <f t="shared" si="7"/>
        <v>0</v>
      </c>
      <c r="E226" s="7">
        <f>D226-Tableau3[Minute]</f>
        <v>-2.7777777777777776E-2</v>
      </c>
      <c r="F226" s="12">
        <f>IF(AND(E226&lt;Tableau4[DJS],D226&gt;0),Tableau4[DJS]-E226,0)</f>
        <v>0</v>
      </c>
      <c r="G226" s="12">
        <f>IF(E226&gt;Tableau4[DJS],'4'!E226-Tableau4[DJS],0)</f>
        <v>0</v>
      </c>
      <c r="H226" s="8">
        <f t="shared" si="8"/>
        <v>8</v>
      </c>
    </row>
    <row r="227" spans="1:8" s="8" customFormat="1" outlineLevel="2" x14ac:dyDescent="0.25">
      <c r="A227" s="14">
        <v>42222</v>
      </c>
      <c r="B227" s="7">
        <v>0</v>
      </c>
      <c r="C227" s="7">
        <v>0</v>
      </c>
      <c r="D227" s="7">
        <f t="shared" si="7"/>
        <v>0</v>
      </c>
      <c r="E227" s="7">
        <f>D227-Tableau3[Minute]</f>
        <v>-2.7777777777777776E-2</v>
      </c>
      <c r="F227" s="12">
        <f>IF(AND(E227&lt;Tableau4[DJS],D227&gt;0),Tableau4[DJS]-E227,0)</f>
        <v>0</v>
      </c>
      <c r="G227" s="12">
        <f>IF(E227&gt;Tableau4[DJS],'4'!E227-Tableau4[DJS],0)</f>
        <v>0</v>
      </c>
      <c r="H227" s="8">
        <f t="shared" si="8"/>
        <v>8</v>
      </c>
    </row>
    <row r="228" spans="1:8" s="8" customFormat="1" outlineLevel="2" x14ac:dyDescent="0.25">
      <c r="A228" s="14">
        <v>42223</v>
      </c>
      <c r="B228" s="7">
        <v>0</v>
      </c>
      <c r="C228" s="7">
        <v>0</v>
      </c>
      <c r="D228" s="7">
        <f t="shared" si="7"/>
        <v>0</v>
      </c>
      <c r="E228" s="7">
        <f>D228-Tableau3[Minute]</f>
        <v>-2.7777777777777776E-2</v>
      </c>
      <c r="F228" s="12">
        <f>IF(AND(E228&lt;Tableau4[DJS],D228&gt;0),Tableau4[DJS]-E228,0)</f>
        <v>0</v>
      </c>
      <c r="G228" s="12">
        <f>IF(E228&gt;Tableau4[DJS],'4'!E228-Tableau4[DJS],0)</f>
        <v>0</v>
      </c>
      <c r="H228" s="8">
        <f t="shared" si="8"/>
        <v>8</v>
      </c>
    </row>
    <row r="229" spans="1:8" s="8" customFormat="1" outlineLevel="2" x14ac:dyDescent="0.25">
      <c r="A229" s="14">
        <v>42224</v>
      </c>
      <c r="B229" s="7">
        <v>0</v>
      </c>
      <c r="C229" s="7">
        <v>0</v>
      </c>
      <c r="D229" s="7">
        <f t="shared" si="7"/>
        <v>0</v>
      </c>
      <c r="E229" s="7">
        <f>D229-Tableau3[Minute]</f>
        <v>-2.7777777777777776E-2</v>
      </c>
      <c r="F229" s="12">
        <f>IF(AND(E229&lt;Tableau4[DJS],D229&gt;0),Tableau4[DJS]-E229,0)</f>
        <v>0</v>
      </c>
      <c r="G229" s="12">
        <f>IF(E229&gt;Tableau4[DJS],'4'!E229-Tableau4[DJS],0)</f>
        <v>0</v>
      </c>
      <c r="H229" s="8">
        <f t="shared" si="8"/>
        <v>8</v>
      </c>
    </row>
    <row r="230" spans="1:8" s="8" customFormat="1" outlineLevel="2" x14ac:dyDescent="0.25">
      <c r="A230" s="14">
        <v>42225</v>
      </c>
      <c r="B230" s="7">
        <v>0</v>
      </c>
      <c r="C230" s="7">
        <v>0</v>
      </c>
      <c r="D230" s="7">
        <f t="shared" si="7"/>
        <v>0</v>
      </c>
      <c r="E230" s="7">
        <f>D230-Tableau3[Minute]</f>
        <v>-2.7777777777777776E-2</v>
      </c>
      <c r="F230" s="12">
        <f>IF(AND(E230&lt;Tableau4[DJS],D230&gt;0),Tableau4[DJS]-E230,0)</f>
        <v>0</v>
      </c>
      <c r="G230" s="12">
        <f>IF(E230&gt;Tableau4[DJS],'4'!E230-Tableau4[DJS],0)</f>
        <v>0</v>
      </c>
      <c r="H230" s="8">
        <f t="shared" si="8"/>
        <v>8</v>
      </c>
    </row>
    <row r="231" spans="1:8" s="8" customFormat="1" outlineLevel="2" x14ac:dyDescent="0.25">
      <c r="A231" s="14">
        <v>42226</v>
      </c>
      <c r="B231" s="7">
        <v>0</v>
      </c>
      <c r="C231" s="7">
        <v>0</v>
      </c>
      <c r="D231" s="7">
        <f t="shared" si="7"/>
        <v>0</v>
      </c>
      <c r="E231" s="7">
        <f>D231-Tableau3[Minute]</f>
        <v>-2.7777777777777776E-2</v>
      </c>
      <c r="F231" s="12">
        <f>IF(AND(E231&lt;Tableau4[DJS],D231&gt;0),Tableau4[DJS]-E231,0)</f>
        <v>0</v>
      </c>
      <c r="G231" s="12">
        <f>IF(E231&gt;Tableau4[DJS],'4'!E231-Tableau4[DJS],0)</f>
        <v>0</v>
      </c>
      <c r="H231" s="8">
        <f t="shared" si="8"/>
        <v>8</v>
      </c>
    </row>
    <row r="232" spans="1:8" s="8" customFormat="1" outlineLevel="2" x14ac:dyDescent="0.25">
      <c r="A232" s="14">
        <v>42227</v>
      </c>
      <c r="B232" s="7">
        <v>0</v>
      </c>
      <c r="C232" s="7">
        <v>0</v>
      </c>
      <c r="D232" s="7">
        <f t="shared" si="7"/>
        <v>0</v>
      </c>
      <c r="E232" s="7">
        <f>D232-Tableau3[Minute]</f>
        <v>-2.7777777777777776E-2</v>
      </c>
      <c r="F232" s="12">
        <f>IF(AND(E232&lt;Tableau4[DJS],D232&gt;0),Tableau4[DJS]-E232,0)</f>
        <v>0</v>
      </c>
      <c r="G232" s="12">
        <f>IF(E232&gt;Tableau4[DJS],'4'!E232-Tableau4[DJS],0)</f>
        <v>0</v>
      </c>
      <c r="H232" s="8">
        <f t="shared" si="8"/>
        <v>8</v>
      </c>
    </row>
    <row r="233" spans="1:8" s="8" customFormat="1" outlineLevel="2" x14ac:dyDescent="0.25">
      <c r="A233" s="14">
        <v>42228</v>
      </c>
      <c r="B233" s="7">
        <v>0</v>
      </c>
      <c r="C233" s="7">
        <v>0</v>
      </c>
      <c r="D233" s="7">
        <f t="shared" si="7"/>
        <v>0</v>
      </c>
      <c r="E233" s="7">
        <f>D233-Tableau3[Minute]</f>
        <v>-2.7777777777777776E-2</v>
      </c>
      <c r="F233" s="12">
        <f>IF(AND(E233&lt;Tableau4[DJS],D233&gt;0),Tableau4[DJS]-E233,0)</f>
        <v>0</v>
      </c>
      <c r="G233" s="12">
        <f>IF(E233&gt;Tableau4[DJS],'4'!E233-Tableau4[DJS],0)</f>
        <v>0</v>
      </c>
      <c r="H233" s="8">
        <f t="shared" si="8"/>
        <v>8</v>
      </c>
    </row>
    <row r="234" spans="1:8" s="8" customFormat="1" outlineLevel="2" x14ac:dyDescent="0.25">
      <c r="A234" s="14">
        <v>42229</v>
      </c>
      <c r="B234" s="7">
        <v>0</v>
      </c>
      <c r="C234" s="7">
        <v>0</v>
      </c>
      <c r="D234" s="7">
        <f t="shared" si="7"/>
        <v>0</v>
      </c>
      <c r="E234" s="7">
        <f>D234-Tableau3[Minute]</f>
        <v>-2.7777777777777776E-2</v>
      </c>
      <c r="F234" s="12">
        <f>IF(AND(E234&lt;Tableau4[DJS],D234&gt;0),Tableau4[DJS]-E234,0)</f>
        <v>0</v>
      </c>
      <c r="G234" s="12">
        <f>IF(E234&gt;Tableau4[DJS],'4'!E234-Tableau4[DJS],0)</f>
        <v>0</v>
      </c>
      <c r="H234" s="8">
        <f t="shared" si="8"/>
        <v>8</v>
      </c>
    </row>
    <row r="235" spans="1:8" s="8" customFormat="1" outlineLevel="2" x14ac:dyDescent="0.25">
      <c r="A235" s="14">
        <v>42230</v>
      </c>
      <c r="B235" s="7">
        <v>0</v>
      </c>
      <c r="C235" s="7">
        <v>0</v>
      </c>
      <c r="D235" s="7">
        <f t="shared" si="7"/>
        <v>0</v>
      </c>
      <c r="E235" s="7">
        <f>D235-Tableau3[Minute]</f>
        <v>-2.7777777777777776E-2</v>
      </c>
      <c r="F235" s="12">
        <f>IF(AND(E235&lt;Tableau4[DJS],D235&gt;0),Tableau4[DJS]-E235,0)</f>
        <v>0</v>
      </c>
      <c r="G235" s="12">
        <f>IF(E235&gt;Tableau4[DJS],'4'!E235-Tableau4[DJS],0)</f>
        <v>0</v>
      </c>
      <c r="H235" s="8">
        <f t="shared" si="8"/>
        <v>8</v>
      </c>
    </row>
    <row r="236" spans="1:8" s="8" customFormat="1" outlineLevel="2" x14ac:dyDescent="0.25">
      <c r="A236" s="14">
        <v>42231</v>
      </c>
      <c r="B236" s="7">
        <v>0</v>
      </c>
      <c r="C236" s="7">
        <v>0</v>
      </c>
      <c r="D236" s="7">
        <f t="shared" si="7"/>
        <v>0</v>
      </c>
      <c r="E236" s="7">
        <f>D236-Tableau3[Minute]</f>
        <v>-2.7777777777777776E-2</v>
      </c>
      <c r="F236" s="12">
        <f>IF(AND(E236&lt;Tableau4[DJS],D236&gt;0),Tableau4[DJS]-E236,0)</f>
        <v>0</v>
      </c>
      <c r="G236" s="12">
        <f>IF(E236&gt;Tableau4[DJS],'4'!E236-Tableau4[DJS],0)</f>
        <v>0</v>
      </c>
      <c r="H236" s="8">
        <f t="shared" si="8"/>
        <v>8</v>
      </c>
    </row>
    <row r="237" spans="1:8" s="8" customFormat="1" outlineLevel="2" x14ac:dyDescent="0.25">
      <c r="A237" s="14">
        <v>42232</v>
      </c>
      <c r="B237" s="7">
        <v>0</v>
      </c>
      <c r="C237" s="7">
        <v>0</v>
      </c>
      <c r="D237" s="7">
        <f t="shared" si="7"/>
        <v>0</v>
      </c>
      <c r="E237" s="7">
        <f>D237-Tableau3[Minute]</f>
        <v>-2.7777777777777776E-2</v>
      </c>
      <c r="F237" s="12">
        <f>IF(AND(E237&lt;Tableau4[DJS],D237&gt;0),Tableau4[DJS]-E237,0)</f>
        <v>0</v>
      </c>
      <c r="G237" s="12">
        <f>IF(E237&gt;Tableau4[DJS],'4'!E237-Tableau4[DJS],0)</f>
        <v>0</v>
      </c>
      <c r="H237" s="8">
        <f t="shared" si="8"/>
        <v>8</v>
      </c>
    </row>
    <row r="238" spans="1:8" s="8" customFormat="1" outlineLevel="2" x14ac:dyDescent="0.25">
      <c r="A238" s="14">
        <v>42233</v>
      </c>
      <c r="B238" s="7">
        <v>0</v>
      </c>
      <c r="C238" s="7">
        <v>0</v>
      </c>
      <c r="D238" s="7">
        <f t="shared" si="7"/>
        <v>0</v>
      </c>
      <c r="E238" s="7">
        <f>D238-Tableau3[Minute]</f>
        <v>-2.7777777777777776E-2</v>
      </c>
      <c r="F238" s="12">
        <f>IF(AND(E238&lt;Tableau4[DJS],D238&gt;0),Tableau4[DJS]-E238,0)</f>
        <v>0</v>
      </c>
      <c r="G238" s="12">
        <f>IF(E238&gt;Tableau4[DJS],'4'!E238-Tableau4[DJS],0)</f>
        <v>0</v>
      </c>
      <c r="H238" s="8">
        <f t="shared" si="8"/>
        <v>8</v>
      </c>
    </row>
    <row r="239" spans="1:8" s="8" customFormat="1" outlineLevel="2" x14ac:dyDescent="0.25">
      <c r="A239" s="14">
        <v>42234</v>
      </c>
      <c r="B239" s="7">
        <v>0</v>
      </c>
      <c r="C239" s="7">
        <v>0</v>
      </c>
      <c r="D239" s="7">
        <f t="shared" si="7"/>
        <v>0</v>
      </c>
      <c r="E239" s="7">
        <f>D239-Tableau3[Minute]</f>
        <v>-2.7777777777777776E-2</v>
      </c>
      <c r="F239" s="12">
        <f>IF(AND(E239&lt;Tableau4[DJS],D239&gt;0),Tableau4[DJS]-E239,0)</f>
        <v>0</v>
      </c>
      <c r="G239" s="12">
        <f>IF(E239&gt;Tableau4[DJS],'4'!E239-Tableau4[DJS],0)</f>
        <v>0</v>
      </c>
      <c r="H239" s="8">
        <f t="shared" si="8"/>
        <v>8</v>
      </c>
    </row>
    <row r="240" spans="1:8" s="8" customFormat="1" outlineLevel="2" x14ac:dyDescent="0.25">
      <c r="A240" s="14">
        <v>42235</v>
      </c>
      <c r="B240" s="7">
        <v>0</v>
      </c>
      <c r="C240" s="7">
        <v>0</v>
      </c>
      <c r="D240" s="7">
        <f t="shared" si="7"/>
        <v>0</v>
      </c>
      <c r="E240" s="7">
        <f>D240-Tableau3[Minute]</f>
        <v>-2.7777777777777776E-2</v>
      </c>
      <c r="F240" s="12">
        <f>IF(AND(E240&lt;Tableau4[DJS],D240&gt;0),Tableau4[DJS]-E240,0)</f>
        <v>0</v>
      </c>
      <c r="G240" s="12">
        <f>IF(E240&gt;Tableau4[DJS],'4'!E240-Tableau4[DJS],0)</f>
        <v>0</v>
      </c>
      <c r="H240" s="8">
        <f t="shared" si="8"/>
        <v>8</v>
      </c>
    </row>
    <row r="241" spans="1:8" s="8" customFormat="1" outlineLevel="2" x14ac:dyDescent="0.25">
      <c r="A241" s="14">
        <v>42236</v>
      </c>
      <c r="B241" s="7">
        <v>0</v>
      </c>
      <c r="C241" s="7">
        <v>0</v>
      </c>
      <c r="D241" s="7">
        <f t="shared" si="7"/>
        <v>0</v>
      </c>
      <c r="E241" s="7">
        <f>D241-Tableau3[Minute]</f>
        <v>-2.7777777777777776E-2</v>
      </c>
      <c r="F241" s="12">
        <f>IF(AND(E241&lt;Tableau4[DJS],D241&gt;0),Tableau4[DJS]-E241,0)</f>
        <v>0</v>
      </c>
      <c r="G241" s="12">
        <f>IF(E241&gt;Tableau4[DJS],'4'!E241-Tableau4[DJS],0)</f>
        <v>0</v>
      </c>
      <c r="H241" s="8">
        <f t="shared" si="8"/>
        <v>8</v>
      </c>
    </row>
    <row r="242" spans="1:8" s="8" customFormat="1" outlineLevel="2" x14ac:dyDescent="0.25">
      <c r="A242" s="14">
        <v>42237</v>
      </c>
      <c r="B242" s="7">
        <v>0</v>
      </c>
      <c r="C242" s="7">
        <v>0</v>
      </c>
      <c r="D242" s="7">
        <f t="shared" si="7"/>
        <v>0</v>
      </c>
      <c r="E242" s="7">
        <f>D242-Tableau3[Minute]</f>
        <v>-2.7777777777777776E-2</v>
      </c>
      <c r="F242" s="12">
        <f>IF(AND(E242&lt;Tableau4[DJS],D242&gt;0),Tableau4[DJS]-E242,0)</f>
        <v>0</v>
      </c>
      <c r="G242" s="12">
        <f>IF(E242&gt;Tableau4[DJS],'4'!E242-Tableau4[DJS],0)</f>
        <v>0</v>
      </c>
      <c r="H242" s="8">
        <f t="shared" si="8"/>
        <v>8</v>
      </c>
    </row>
    <row r="243" spans="1:8" s="8" customFormat="1" outlineLevel="2" x14ac:dyDescent="0.25">
      <c r="A243" s="14">
        <v>42238</v>
      </c>
      <c r="B243" s="7">
        <v>0</v>
      </c>
      <c r="C243" s="7">
        <v>0</v>
      </c>
      <c r="D243" s="7">
        <f t="shared" si="7"/>
        <v>0</v>
      </c>
      <c r="E243" s="7">
        <f>D243-Tableau3[Minute]</f>
        <v>-2.7777777777777776E-2</v>
      </c>
      <c r="F243" s="12">
        <f>IF(AND(E243&lt;Tableau4[DJS],D243&gt;0),Tableau4[DJS]-E243,0)</f>
        <v>0</v>
      </c>
      <c r="G243" s="12">
        <f>IF(E243&gt;Tableau4[DJS],'4'!E243-Tableau4[DJS],0)</f>
        <v>0</v>
      </c>
      <c r="H243" s="8">
        <f t="shared" si="8"/>
        <v>8</v>
      </c>
    </row>
    <row r="244" spans="1:8" s="8" customFormat="1" outlineLevel="2" x14ac:dyDescent="0.25">
      <c r="A244" s="14">
        <v>42239</v>
      </c>
      <c r="B244" s="7">
        <v>0</v>
      </c>
      <c r="C244" s="7">
        <v>0</v>
      </c>
      <c r="D244" s="7">
        <f t="shared" si="7"/>
        <v>0</v>
      </c>
      <c r="E244" s="7">
        <f>D244-Tableau3[Minute]</f>
        <v>-2.7777777777777776E-2</v>
      </c>
      <c r="F244" s="12">
        <f>IF(AND(E244&lt;Tableau4[DJS],D244&gt;0),Tableau4[DJS]-E244,0)</f>
        <v>0</v>
      </c>
      <c r="G244" s="12">
        <f>IF(E244&gt;Tableau4[DJS],'4'!E244-Tableau4[DJS],0)</f>
        <v>0</v>
      </c>
      <c r="H244" s="8">
        <f t="shared" si="8"/>
        <v>8</v>
      </c>
    </row>
    <row r="245" spans="1:8" s="8" customFormat="1" outlineLevel="2" x14ac:dyDescent="0.25">
      <c r="A245" s="14">
        <v>42240</v>
      </c>
      <c r="B245" s="7">
        <v>0</v>
      </c>
      <c r="C245" s="7">
        <v>0</v>
      </c>
      <c r="D245" s="7">
        <f t="shared" si="7"/>
        <v>0</v>
      </c>
      <c r="E245" s="7">
        <f>D245-Tableau3[Minute]</f>
        <v>-2.7777777777777776E-2</v>
      </c>
      <c r="F245" s="12">
        <f>IF(AND(E245&lt;Tableau4[DJS],D245&gt;0),Tableau4[DJS]-E245,0)</f>
        <v>0</v>
      </c>
      <c r="G245" s="12">
        <f>IF(E245&gt;Tableau4[DJS],'4'!E245-Tableau4[DJS],0)</f>
        <v>0</v>
      </c>
      <c r="H245" s="8">
        <f t="shared" si="8"/>
        <v>8</v>
      </c>
    </row>
    <row r="246" spans="1:8" s="8" customFormat="1" outlineLevel="2" x14ac:dyDescent="0.25">
      <c r="A246" s="14">
        <v>42241</v>
      </c>
      <c r="B246" s="7">
        <v>0</v>
      </c>
      <c r="C246" s="7">
        <v>0</v>
      </c>
      <c r="D246" s="7">
        <f t="shared" si="7"/>
        <v>0</v>
      </c>
      <c r="E246" s="7">
        <f>D246-Tableau3[Minute]</f>
        <v>-2.7777777777777776E-2</v>
      </c>
      <c r="F246" s="12">
        <f>IF(AND(E246&lt;Tableau4[DJS],D246&gt;0),Tableau4[DJS]-E246,0)</f>
        <v>0</v>
      </c>
      <c r="G246" s="12">
        <f>IF(E246&gt;Tableau4[DJS],'4'!E246-Tableau4[DJS],0)</f>
        <v>0</v>
      </c>
      <c r="H246" s="8">
        <f t="shared" si="8"/>
        <v>8</v>
      </c>
    </row>
    <row r="247" spans="1:8" s="8" customFormat="1" outlineLevel="2" x14ac:dyDescent="0.25">
      <c r="A247" s="14">
        <v>42242</v>
      </c>
      <c r="B247" s="7">
        <v>0</v>
      </c>
      <c r="C247" s="7">
        <v>0</v>
      </c>
      <c r="D247" s="7">
        <f t="shared" si="7"/>
        <v>0</v>
      </c>
      <c r="E247" s="7">
        <f>D247-Tableau3[Minute]</f>
        <v>-2.7777777777777776E-2</v>
      </c>
      <c r="F247" s="12">
        <f>IF(AND(E247&lt;Tableau4[DJS],D247&gt;0),Tableau4[DJS]-E247,0)</f>
        <v>0</v>
      </c>
      <c r="G247" s="12">
        <f>IF(E247&gt;Tableau4[DJS],'4'!E247-Tableau4[DJS],0)</f>
        <v>0</v>
      </c>
      <c r="H247" s="8">
        <f t="shared" si="8"/>
        <v>8</v>
      </c>
    </row>
    <row r="248" spans="1:8" s="8" customFormat="1" outlineLevel="2" x14ac:dyDescent="0.25">
      <c r="A248" s="14">
        <v>42243</v>
      </c>
      <c r="B248" s="7">
        <v>0</v>
      </c>
      <c r="C248" s="7">
        <v>0</v>
      </c>
      <c r="D248" s="7">
        <f t="shared" si="7"/>
        <v>0</v>
      </c>
      <c r="E248" s="7">
        <f>D248-Tableau3[Minute]</f>
        <v>-2.7777777777777776E-2</v>
      </c>
      <c r="F248" s="12">
        <f>IF(AND(E248&lt;Tableau4[DJS],D248&gt;0),Tableau4[DJS]-E248,0)</f>
        <v>0</v>
      </c>
      <c r="G248" s="12">
        <f>IF(E248&gt;Tableau4[DJS],'4'!E248-Tableau4[DJS],0)</f>
        <v>0</v>
      </c>
      <c r="H248" s="8">
        <f t="shared" si="8"/>
        <v>8</v>
      </c>
    </row>
    <row r="249" spans="1:8" s="8" customFormat="1" outlineLevel="2" x14ac:dyDescent="0.25">
      <c r="A249" s="14">
        <v>42244</v>
      </c>
      <c r="B249" s="7">
        <v>0</v>
      </c>
      <c r="C249" s="7">
        <v>0</v>
      </c>
      <c r="D249" s="7">
        <f t="shared" si="7"/>
        <v>0</v>
      </c>
      <c r="E249" s="7">
        <f>D249-Tableau3[Minute]</f>
        <v>-2.7777777777777776E-2</v>
      </c>
      <c r="F249" s="12">
        <f>IF(AND(E249&lt;Tableau4[DJS],D249&gt;0),Tableau4[DJS]-E249,0)</f>
        <v>0</v>
      </c>
      <c r="G249" s="12">
        <f>IF(E249&gt;Tableau4[DJS],'4'!E249-Tableau4[DJS],0)</f>
        <v>0</v>
      </c>
      <c r="H249" s="8">
        <f t="shared" si="8"/>
        <v>8</v>
      </c>
    </row>
    <row r="250" spans="1:8" s="8" customFormat="1" outlineLevel="2" x14ac:dyDescent="0.25">
      <c r="A250" s="14">
        <v>42245</v>
      </c>
      <c r="B250" s="7">
        <v>0</v>
      </c>
      <c r="C250" s="7">
        <v>0</v>
      </c>
      <c r="D250" s="7">
        <f t="shared" si="7"/>
        <v>0</v>
      </c>
      <c r="E250" s="7">
        <f>D250-Tableau3[Minute]</f>
        <v>-2.7777777777777776E-2</v>
      </c>
      <c r="F250" s="12">
        <f>IF(AND(E250&lt;Tableau4[DJS],D250&gt;0),Tableau4[DJS]-E250,0)</f>
        <v>0</v>
      </c>
      <c r="G250" s="12">
        <f>IF(E250&gt;Tableau4[DJS],'4'!E250-Tableau4[DJS],0)</f>
        <v>0</v>
      </c>
      <c r="H250" s="8">
        <f t="shared" si="8"/>
        <v>8</v>
      </c>
    </row>
    <row r="251" spans="1:8" s="8" customFormat="1" outlineLevel="2" x14ac:dyDescent="0.25">
      <c r="A251" s="14">
        <v>42246</v>
      </c>
      <c r="B251" s="7">
        <v>0</v>
      </c>
      <c r="C251" s="7">
        <v>0</v>
      </c>
      <c r="D251" s="7">
        <f t="shared" si="7"/>
        <v>0</v>
      </c>
      <c r="E251" s="7">
        <f>D251-Tableau3[Minute]</f>
        <v>-2.7777777777777776E-2</v>
      </c>
      <c r="F251" s="12">
        <f>IF(AND(E251&lt;Tableau4[DJS],D251&gt;0),Tableau4[DJS]-E251,0)</f>
        <v>0</v>
      </c>
      <c r="G251" s="12">
        <f>IF(E251&gt;Tableau4[DJS],'4'!E251-Tableau4[DJS],0)</f>
        <v>0</v>
      </c>
      <c r="H251" s="8">
        <f t="shared" si="8"/>
        <v>8</v>
      </c>
    </row>
    <row r="252" spans="1:8" s="8" customFormat="1" outlineLevel="1" x14ac:dyDescent="0.25">
      <c r="A252" s="14"/>
      <c r="B252" s="7"/>
      <c r="C252" s="7"/>
      <c r="D252" s="11"/>
      <c r="E252" s="7"/>
      <c r="F252" s="12">
        <f>SUBTOTAL(9,F221:F251)</f>
        <v>0</v>
      </c>
      <c r="G252" s="12">
        <f>SUBTOTAL(9,G221:G251)</f>
        <v>0</v>
      </c>
      <c r="H252" s="10" t="s">
        <v>46</v>
      </c>
    </row>
    <row r="253" spans="1:8" s="8" customFormat="1" outlineLevel="2" x14ac:dyDescent="0.25">
      <c r="A253" s="14">
        <v>42247</v>
      </c>
      <c r="B253" s="7">
        <v>0</v>
      </c>
      <c r="C253" s="7">
        <v>0</v>
      </c>
      <c r="D253" s="7">
        <f t="shared" si="7"/>
        <v>0</v>
      </c>
      <c r="E253" s="7">
        <f>D253-Tableau3[Minute]</f>
        <v>-2.7777777777777776E-2</v>
      </c>
      <c r="F253" s="12">
        <f>IF(AND(E253&lt;Tableau4[DJS],D253&gt;0),Tableau4[DJS]-E253,0)</f>
        <v>0</v>
      </c>
      <c r="G253" s="12">
        <f>IF(E253&gt;Tableau4[DJS],'4'!E253-Tableau4[DJS],0)</f>
        <v>0</v>
      </c>
      <c r="H253" s="8">
        <f t="shared" si="8"/>
        <v>9</v>
      </c>
    </row>
    <row r="254" spans="1:8" s="8" customFormat="1" outlineLevel="2" x14ac:dyDescent="0.25">
      <c r="A254" s="14">
        <v>42248</v>
      </c>
      <c r="B254" s="7">
        <v>0</v>
      </c>
      <c r="C254" s="7">
        <v>0</v>
      </c>
      <c r="D254" s="7">
        <f t="shared" si="7"/>
        <v>0</v>
      </c>
      <c r="E254" s="7">
        <f>D254-Tableau3[Minute]</f>
        <v>-2.7777777777777776E-2</v>
      </c>
      <c r="F254" s="12">
        <f>IF(AND(E254&lt;Tableau4[DJS],D254&gt;0),Tableau4[DJS]-E254,0)</f>
        <v>0</v>
      </c>
      <c r="G254" s="12">
        <f>IF(E254&gt;Tableau4[DJS],'4'!E254-Tableau4[DJS],0)</f>
        <v>0</v>
      </c>
      <c r="H254" s="8">
        <f t="shared" si="8"/>
        <v>9</v>
      </c>
    </row>
    <row r="255" spans="1:8" s="8" customFormat="1" outlineLevel="2" x14ac:dyDescent="0.25">
      <c r="A255" s="14">
        <v>42249</v>
      </c>
      <c r="B255" s="7">
        <v>0</v>
      </c>
      <c r="C255" s="7">
        <v>0</v>
      </c>
      <c r="D255" s="7">
        <f t="shared" si="7"/>
        <v>0</v>
      </c>
      <c r="E255" s="7">
        <f>D255-Tableau3[Minute]</f>
        <v>-2.7777777777777776E-2</v>
      </c>
      <c r="F255" s="12">
        <f>IF(AND(E255&lt;Tableau4[DJS],D255&gt;0),Tableau4[DJS]-E255,0)</f>
        <v>0</v>
      </c>
      <c r="G255" s="12">
        <f>IF(E255&gt;Tableau4[DJS],'4'!E255-Tableau4[DJS],0)</f>
        <v>0</v>
      </c>
      <c r="H255" s="8">
        <f t="shared" si="8"/>
        <v>9</v>
      </c>
    </row>
    <row r="256" spans="1:8" s="8" customFormat="1" outlineLevel="2" x14ac:dyDescent="0.25">
      <c r="A256" s="14">
        <v>42250</v>
      </c>
      <c r="B256" s="7">
        <v>0</v>
      </c>
      <c r="C256" s="7">
        <v>0</v>
      </c>
      <c r="D256" s="7">
        <f t="shared" si="7"/>
        <v>0</v>
      </c>
      <c r="E256" s="7">
        <f>D256-Tableau3[Minute]</f>
        <v>-2.7777777777777776E-2</v>
      </c>
      <c r="F256" s="12">
        <f>IF(AND(E256&lt;Tableau4[DJS],D256&gt;0),Tableau4[DJS]-E256,0)</f>
        <v>0</v>
      </c>
      <c r="G256" s="12">
        <f>IF(E256&gt;Tableau4[DJS],'4'!E256-Tableau4[DJS],0)</f>
        <v>0</v>
      </c>
      <c r="H256" s="8">
        <f t="shared" si="8"/>
        <v>9</v>
      </c>
    </row>
    <row r="257" spans="1:8" s="8" customFormat="1" outlineLevel="2" x14ac:dyDescent="0.25">
      <c r="A257" s="14">
        <v>42251</v>
      </c>
      <c r="B257" s="7">
        <v>0</v>
      </c>
      <c r="C257" s="7">
        <v>0</v>
      </c>
      <c r="D257" s="7">
        <f t="shared" si="7"/>
        <v>0</v>
      </c>
      <c r="E257" s="7">
        <f>D257-Tableau3[Minute]</f>
        <v>-2.7777777777777776E-2</v>
      </c>
      <c r="F257" s="12">
        <f>IF(AND(E257&lt;Tableau4[DJS],D257&gt;0),Tableau4[DJS]-E257,0)</f>
        <v>0</v>
      </c>
      <c r="G257" s="12">
        <f>IF(E257&gt;Tableau4[DJS],'4'!E257-Tableau4[DJS],0)</f>
        <v>0</v>
      </c>
      <c r="H257" s="8">
        <f t="shared" si="8"/>
        <v>9</v>
      </c>
    </row>
    <row r="258" spans="1:8" s="8" customFormat="1" outlineLevel="2" x14ac:dyDescent="0.25">
      <c r="A258" s="14">
        <v>42252</v>
      </c>
      <c r="B258" s="7">
        <v>0</v>
      </c>
      <c r="C258" s="7">
        <v>0</v>
      </c>
      <c r="D258" s="7">
        <f t="shared" si="7"/>
        <v>0</v>
      </c>
      <c r="E258" s="7">
        <f>D258-Tableau3[Minute]</f>
        <v>-2.7777777777777776E-2</v>
      </c>
      <c r="F258" s="12">
        <f>IF(AND(E258&lt;Tableau4[DJS],D258&gt;0),Tableau4[DJS]-E258,0)</f>
        <v>0</v>
      </c>
      <c r="G258" s="12">
        <f>IF(E258&gt;Tableau4[DJS],'4'!E258-Tableau4[DJS],0)</f>
        <v>0</v>
      </c>
      <c r="H258" s="8">
        <f t="shared" si="8"/>
        <v>9</v>
      </c>
    </row>
    <row r="259" spans="1:8" s="8" customFormat="1" outlineLevel="2" x14ac:dyDescent="0.25">
      <c r="A259" s="14">
        <v>42253</v>
      </c>
      <c r="B259" s="7">
        <v>0</v>
      </c>
      <c r="C259" s="7">
        <v>0</v>
      </c>
      <c r="D259" s="7">
        <f t="shared" ref="D259:D322" si="9">C259-B259</f>
        <v>0</v>
      </c>
      <c r="E259" s="7">
        <f>D259-Tableau3[Minute]</f>
        <v>-2.7777777777777776E-2</v>
      </c>
      <c r="F259" s="12">
        <f>IF(AND(E259&lt;Tableau4[DJS],D259&gt;0),Tableau4[DJS]-E259,0)</f>
        <v>0</v>
      </c>
      <c r="G259" s="12">
        <f>IF(E259&gt;Tableau4[DJS],'4'!E259-Tableau4[DJS],0)</f>
        <v>0</v>
      </c>
      <c r="H259" s="8">
        <f t="shared" si="8"/>
        <v>9</v>
      </c>
    </row>
    <row r="260" spans="1:8" s="8" customFormat="1" outlineLevel="2" x14ac:dyDescent="0.25">
      <c r="A260" s="14">
        <v>42254</v>
      </c>
      <c r="B260" s="7">
        <v>0</v>
      </c>
      <c r="C260" s="7">
        <v>0</v>
      </c>
      <c r="D260" s="7">
        <f t="shared" si="9"/>
        <v>0</v>
      </c>
      <c r="E260" s="7">
        <f>D260-Tableau3[Minute]</f>
        <v>-2.7777777777777776E-2</v>
      </c>
      <c r="F260" s="12">
        <f>IF(AND(E260&lt;Tableau4[DJS],D260&gt;0),Tableau4[DJS]-E260,0)</f>
        <v>0</v>
      </c>
      <c r="G260" s="12">
        <f>IF(E260&gt;Tableau4[DJS],'4'!E260-Tableau4[DJS],0)</f>
        <v>0</v>
      </c>
      <c r="H260" s="8">
        <f t="shared" si="8"/>
        <v>9</v>
      </c>
    </row>
    <row r="261" spans="1:8" s="8" customFormat="1" outlineLevel="2" x14ac:dyDescent="0.25">
      <c r="A261" s="14">
        <v>42255</v>
      </c>
      <c r="B261" s="7">
        <v>0</v>
      </c>
      <c r="C261" s="7">
        <v>0</v>
      </c>
      <c r="D261" s="7">
        <f t="shared" si="9"/>
        <v>0</v>
      </c>
      <c r="E261" s="7">
        <f>D261-Tableau3[Minute]</f>
        <v>-2.7777777777777776E-2</v>
      </c>
      <c r="F261" s="12">
        <f>IF(AND(E261&lt;Tableau4[DJS],D261&gt;0),Tableau4[DJS]-E261,0)</f>
        <v>0</v>
      </c>
      <c r="G261" s="12">
        <f>IF(E261&gt;Tableau4[DJS],'4'!E261-Tableau4[DJS],0)</f>
        <v>0</v>
      </c>
      <c r="H261" s="8">
        <f t="shared" si="8"/>
        <v>9</v>
      </c>
    </row>
    <row r="262" spans="1:8" s="8" customFormat="1" outlineLevel="2" x14ac:dyDescent="0.25">
      <c r="A262" s="14">
        <v>42256</v>
      </c>
      <c r="B262" s="7">
        <v>0</v>
      </c>
      <c r="C262" s="7">
        <v>0</v>
      </c>
      <c r="D262" s="7">
        <f t="shared" si="9"/>
        <v>0</v>
      </c>
      <c r="E262" s="7">
        <f>D262-Tableau3[Minute]</f>
        <v>-2.7777777777777776E-2</v>
      </c>
      <c r="F262" s="12">
        <f>IF(AND(E262&lt;Tableau4[DJS],D262&gt;0),Tableau4[DJS]-E262,0)</f>
        <v>0</v>
      </c>
      <c r="G262" s="12">
        <f>IF(E262&gt;Tableau4[DJS],'4'!E262-Tableau4[DJS],0)</f>
        <v>0</v>
      </c>
      <c r="H262" s="8">
        <f t="shared" si="8"/>
        <v>9</v>
      </c>
    </row>
    <row r="263" spans="1:8" s="8" customFormat="1" outlineLevel="2" x14ac:dyDescent="0.25">
      <c r="A263" s="14">
        <v>42257</v>
      </c>
      <c r="B263" s="7">
        <v>0</v>
      </c>
      <c r="C263" s="7">
        <v>0</v>
      </c>
      <c r="D263" s="7">
        <f t="shared" si="9"/>
        <v>0</v>
      </c>
      <c r="E263" s="7">
        <f>D263-Tableau3[Minute]</f>
        <v>-2.7777777777777776E-2</v>
      </c>
      <c r="F263" s="12">
        <f>IF(AND(E263&lt;Tableau4[DJS],D263&gt;0),Tableau4[DJS]-E263,0)</f>
        <v>0</v>
      </c>
      <c r="G263" s="12">
        <f>IF(E263&gt;Tableau4[DJS],'4'!E263-Tableau4[DJS],0)</f>
        <v>0</v>
      </c>
      <c r="H263" s="8">
        <f t="shared" si="8"/>
        <v>9</v>
      </c>
    </row>
    <row r="264" spans="1:8" s="8" customFormat="1" outlineLevel="2" x14ac:dyDescent="0.25">
      <c r="A264" s="14">
        <v>42258</v>
      </c>
      <c r="B264" s="7">
        <v>0</v>
      </c>
      <c r="C264" s="7">
        <v>0</v>
      </c>
      <c r="D264" s="7">
        <f t="shared" si="9"/>
        <v>0</v>
      </c>
      <c r="E264" s="7">
        <f>D264-Tableau3[Minute]</f>
        <v>-2.7777777777777776E-2</v>
      </c>
      <c r="F264" s="12">
        <f>IF(AND(E264&lt;Tableau4[DJS],D264&gt;0),Tableau4[DJS]-E264,0)</f>
        <v>0</v>
      </c>
      <c r="G264" s="12">
        <f>IF(E264&gt;Tableau4[DJS],'4'!E264-Tableau4[DJS],0)</f>
        <v>0</v>
      </c>
      <c r="H264" s="8">
        <f t="shared" si="8"/>
        <v>9</v>
      </c>
    </row>
    <row r="265" spans="1:8" s="8" customFormat="1" outlineLevel="2" x14ac:dyDescent="0.25">
      <c r="A265" s="14">
        <v>42259</v>
      </c>
      <c r="B265" s="7">
        <v>0</v>
      </c>
      <c r="C265" s="7">
        <v>0</v>
      </c>
      <c r="D265" s="7">
        <f t="shared" si="9"/>
        <v>0</v>
      </c>
      <c r="E265" s="7">
        <f>D265-Tableau3[Minute]</f>
        <v>-2.7777777777777776E-2</v>
      </c>
      <c r="F265" s="12">
        <f>IF(AND(E265&lt;Tableau4[DJS],D265&gt;0),Tableau4[DJS]-E265,0)</f>
        <v>0</v>
      </c>
      <c r="G265" s="12">
        <f>IF(E265&gt;Tableau4[DJS],'4'!E265-Tableau4[DJS],0)</f>
        <v>0</v>
      </c>
      <c r="H265" s="8">
        <f t="shared" si="8"/>
        <v>9</v>
      </c>
    </row>
    <row r="266" spans="1:8" s="8" customFormat="1" outlineLevel="2" x14ac:dyDescent="0.25">
      <c r="A266" s="14">
        <v>42260</v>
      </c>
      <c r="B266" s="7">
        <v>0</v>
      </c>
      <c r="C266" s="7">
        <v>0</v>
      </c>
      <c r="D266" s="7">
        <f t="shared" si="9"/>
        <v>0</v>
      </c>
      <c r="E266" s="7">
        <f>D266-Tableau3[Minute]</f>
        <v>-2.7777777777777776E-2</v>
      </c>
      <c r="F266" s="12">
        <f>IF(AND(E266&lt;Tableau4[DJS],D266&gt;0),Tableau4[DJS]-E266,0)</f>
        <v>0</v>
      </c>
      <c r="G266" s="12">
        <f>IF(E266&gt;Tableau4[DJS],'4'!E266-Tableau4[DJS],0)</f>
        <v>0</v>
      </c>
      <c r="H266" s="8">
        <f t="shared" si="8"/>
        <v>9</v>
      </c>
    </row>
    <row r="267" spans="1:8" s="8" customFormat="1" outlineLevel="2" x14ac:dyDescent="0.25">
      <c r="A267" s="14">
        <v>42261</v>
      </c>
      <c r="B267" s="7">
        <v>0</v>
      </c>
      <c r="C267" s="7">
        <v>0</v>
      </c>
      <c r="D267" s="7">
        <f t="shared" si="9"/>
        <v>0</v>
      </c>
      <c r="E267" s="7">
        <f>D267-Tableau3[Minute]</f>
        <v>-2.7777777777777776E-2</v>
      </c>
      <c r="F267" s="12">
        <f>IF(AND(E267&lt;Tableau4[DJS],D267&gt;0),Tableau4[DJS]-E267,0)</f>
        <v>0</v>
      </c>
      <c r="G267" s="12">
        <f>IF(E267&gt;Tableau4[DJS],'4'!E267-Tableau4[DJS],0)</f>
        <v>0</v>
      </c>
      <c r="H267" s="8">
        <f t="shared" ref="H267:H332" si="10">MONTH(A267)</f>
        <v>9</v>
      </c>
    </row>
    <row r="268" spans="1:8" s="8" customFormat="1" outlineLevel="2" x14ac:dyDescent="0.25">
      <c r="A268" s="14">
        <v>42262</v>
      </c>
      <c r="B268" s="7">
        <v>0</v>
      </c>
      <c r="C268" s="7">
        <v>0</v>
      </c>
      <c r="D268" s="7">
        <f t="shared" si="9"/>
        <v>0</v>
      </c>
      <c r="E268" s="7">
        <f>D268-Tableau3[Minute]</f>
        <v>-2.7777777777777776E-2</v>
      </c>
      <c r="F268" s="12">
        <f>IF(AND(E268&lt;Tableau4[DJS],D268&gt;0),Tableau4[DJS]-E268,0)</f>
        <v>0</v>
      </c>
      <c r="G268" s="12">
        <f>IF(E268&gt;Tableau4[DJS],'4'!E268-Tableau4[DJS],0)</f>
        <v>0</v>
      </c>
      <c r="H268" s="8">
        <f t="shared" si="10"/>
        <v>9</v>
      </c>
    </row>
    <row r="269" spans="1:8" s="8" customFormat="1" outlineLevel="2" x14ac:dyDescent="0.25">
      <c r="A269" s="14">
        <v>42263</v>
      </c>
      <c r="B269" s="7">
        <v>0</v>
      </c>
      <c r="C269" s="7">
        <v>0</v>
      </c>
      <c r="D269" s="7">
        <f t="shared" si="9"/>
        <v>0</v>
      </c>
      <c r="E269" s="7">
        <f>D269-Tableau3[Minute]</f>
        <v>-2.7777777777777776E-2</v>
      </c>
      <c r="F269" s="12">
        <f>IF(AND(E269&lt;Tableau4[DJS],D269&gt;0),Tableau4[DJS]-E269,0)</f>
        <v>0</v>
      </c>
      <c r="G269" s="12">
        <f>IF(E269&gt;Tableau4[DJS],'4'!E269-Tableau4[DJS],0)</f>
        <v>0</v>
      </c>
      <c r="H269" s="8">
        <f t="shared" si="10"/>
        <v>9</v>
      </c>
    </row>
    <row r="270" spans="1:8" s="8" customFormat="1" outlineLevel="2" x14ac:dyDescent="0.25">
      <c r="A270" s="14">
        <v>42264</v>
      </c>
      <c r="B270" s="7">
        <v>0</v>
      </c>
      <c r="C270" s="7">
        <v>0</v>
      </c>
      <c r="D270" s="7">
        <f t="shared" si="9"/>
        <v>0</v>
      </c>
      <c r="E270" s="7">
        <f>D270-Tableau3[Minute]</f>
        <v>-2.7777777777777776E-2</v>
      </c>
      <c r="F270" s="12">
        <f>IF(AND(E270&lt;Tableau4[DJS],D270&gt;0),Tableau4[DJS]-E270,0)</f>
        <v>0</v>
      </c>
      <c r="G270" s="12">
        <f>IF(E270&gt;Tableau4[DJS],'4'!E270-Tableau4[DJS],0)</f>
        <v>0</v>
      </c>
      <c r="H270" s="8">
        <f t="shared" si="10"/>
        <v>9</v>
      </c>
    </row>
    <row r="271" spans="1:8" s="8" customFormat="1" outlineLevel="2" x14ac:dyDescent="0.25">
      <c r="A271" s="14">
        <v>42265</v>
      </c>
      <c r="B271" s="7">
        <v>0</v>
      </c>
      <c r="C271" s="7">
        <v>0</v>
      </c>
      <c r="D271" s="7">
        <f t="shared" si="9"/>
        <v>0</v>
      </c>
      <c r="E271" s="7">
        <f>D271-Tableau3[Minute]</f>
        <v>-2.7777777777777776E-2</v>
      </c>
      <c r="F271" s="12">
        <f>IF(AND(E271&lt;Tableau4[DJS],D271&gt;0),Tableau4[DJS]-E271,0)</f>
        <v>0</v>
      </c>
      <c r="G271" s="12">
        <f>IF(E271&gt;Tableau4[DJS],'4'!E271-Tableau4[DJS],0)</f>
        <v>0</v>
      </c>
      <c r="H271" s="8">
        <f t="shared" si="10"/>
        <v>9</v>
      </c>
    </row>
    <row r="272" spans="1:8" s="8" customFormat="1" outlineLevel="2" x14ac:dyDescent="0.25">
      <c r="A272" s="14">
        <v>42266</v>
      </c>
      <c r="B272" s="7">
        <v>0</v>
      </c>
      <c r="C272" s="7">
        <v>0</v>
      </c>
      <c r="D272" s="7">
        <f t="shared" si="9"/>
        <v>0</v>
      </c>
      <c r="E272" s="7">
        <f>D272-Tableau3[Minute]</f>
        <v>-2.7777777777777776E-2</v>
      </c>
      <c r="F272" s="12">
        <f>IF(AND(E272&lt;Tableau4[DJS],D272&gt;0),Tableau4[DJS]-E272,0)</f>
        <v>0</v>
      </c>
      <c r="G272" s="12">
        <f>IF(E272&gt;Tableau4[DJS],'4'!E272-Tableau4[DJS],0)</f>
        <v>0</v>
      </c>
      <c r="H272" s="8">
        <f t="shared" si="10"/>
        <v>9</v>
      </c>
    </row>
    <row r="273" spans="1:8" s="8" customFormat="1" outlineLevel="2" x14ac:dyDescent="0.25">
      <c r="A273" s="14">
        <v>42267</v>
      </c>
      <c r="B273" s="7">
        <v>0</v>
      </c>
      <c r="C273" s="7">
        <v>0</v>
      </c>
      <c r="D273" s="7">
        <f t="shared" si="9"/>
        <v>0</v>
      </c>
      <c r="E273" s="7">
        <f>D273-Tableau3[Minute]</f>
        <v>-2.7777777777777776E-2</v>
      </c>
      <c r="F273" s="12">
        <f>IF(AND(E273&lt;Tableau4[DJS],D273&gt;0),Tableau4[DJS]-E273,0)</f>
        <v>0</v>
      </c>
      <c r="G273" s="12">
        <f>IF(E273&gt;Tableau4[DJS],'4'!E273-Tableau4[DJS],0)</f>
        <v>0</v>
      </c>
      <c r="H273" s="8">
        <f t="shared" si="10"/>
        <v>9</v>
      </c>
    </row>
    <row r="274" spans="1:8" s="8" customFormat="1" outlineLevel="2" x14ac:dyDescent="0.25">
      <c r="A274" s="14">
        <v>42268</v>
      </c>
      <c r="B274" s="7">
        <v>0</v>
      </c>
      <c r="C274" s="7">
        <v>0</v>
      </c>
      <c r="D274" s="7">
        <f t="shared" si="9"/>
        <v>0</v>
      </c>
      <c r="E274" s="7">
        <f>D274-Tableau3[Minute]</f>
        <v>-2.7777777777777776E-2</v>
      </c>
      <c r="F274" s="12">
        <f>IF(AND(E274&lt;Tableau4[DJS],D274&gt;0),Tableau4[DJS]-E274,0)</f>
        <v>0</v>
      </c>
      <c r="G274" s="12">
        <f>IF(E274&gt;Tableau4[DJS],'4'!E274-Tableau4[DJS],0)</f>
        <v>0</v>
      </c>
      <c r="H274" s="8">
        <f t="shared" si="10"/>
        <v>9</v>
      </c>
    </row>
    <row r="275" spans="1:8" s="8" customFormat="1" outlineLevel="2" x14ac:dyDescent="0.25">
      <c r="A275" s="14">
        <v>42269</v>
      </c>
      <c r="B275" s="7">
        <v>0</v>
      </c>
      <c r="C275" s="7">
        <v>0</v>
      </c>
      <c r="D275" s="7">
        <f t="shared" si="9"/>
        <v>0</v>
      </c>
      <c r="E275" s="7">
        <f>D275-Tableau3[Minute]</f>
        <v>-2.7777777777777776E-2</v>
      </c>
      <c r="F275" s="12">
        <f>IF(AND(E275&lt;Tableau4[DJS],D275&gt;0),Tableau4[DJS]-E275,0)</f>
        <v>0</v>
      </c>
      <c r="G275" s="12">
        <f>IF(E275&gt;Tableau4[DJS],'4'!E275-Tableau4[DJS],0)</f>
        <v>0</v>
      </c>
      <c r="H275" s="8">
        <f t="shared" si="10"/>
        <v>9</v>
      </c>
    </row>
    <row r="276" spans="1:8" s="8" customFormat="1" outlineLevel="2" x14ac:dyDescent="0.25">
      <c r="A276" s="14">
        <v>42270</v>
      </c>
      <c r="B276" s="7">
        <v>0</v>
      </c>
      <c r="C276" s="7">
        <v>0</v>
      </c>
      <c r="D276" s="7">
        <f t="shared" si="9"/>
        <v>0</v>
      </c>
      <c r="E276" s="7">
        <f>D276-Tableau3[Minute]</f>
        <v>-2.7777777777777776E-2</v>
      </c>
      <c r="F276" s="12">
        <f>IF(AND(E276&lt;Tableau4[DJS],D276&gt;0),Tableau4[DJS]-E276,0)</f>
        <v>0</v>
      </c>
      <c r="G276" s="12">
        <f>IF(E276&gt;Tableau4[DJS],'4'!E276-Tableau4[DJS],0)</f>
        <v>0</v>
      </c>
      <c r="H276" s="8">
        <f t="shared" si="10"/>
        <v>9</v>
      </c>
    </row>
    <row r="277" spans="1:8" s="8" customFormat="1" outlineLevel="2" x14ac:dyDescent="0.25">
      <c r="A277" s="14">
        <v>42271</v>
      </c>
      <c r="B277" s="7">
        <v>0</v>
      </c>
      <c r="C277" s="7">
        <v>0</v>
      </c>
      <c r="D277" s="7">
        <f t="shared" si="9"/>
        <v>0</v>
      </c>
      <c r="E277" s="7">
        <f>D277-Tableau3[Minute]</f>
        <v>-2.7777777777777776E-2</v>
      </c>
      <c r="F277" s="12">
        <f>IF(AND(E277&lt;Tableau4[DJS],D277&gt;0),Tableau4[DJS]-E277,0)</f>
        <v>0</v>
      </c>
      <c r="G277" s="12">
        <f>IF(E277&gt;Tableau4[DJS],'4'!E277-Tableau4[DJS],0)</f>
        <v>0</v>
      </c>
      <c r="H277" s="8">
        <f t="shared" si="10"/>
        <v>9</v>
      </c>
    </row>
    <row r="278" spans="1:8" s="8" customFormat="1" outlineLevel="2" x14ac:dyDescent="0.25">
      <c r="A278" s="14">
        <v>42272</v>
      </c>
      <c r="B278" s="7">
        <v>0</v>
      </c>
      <c r="C278" s="7">
        <v>0</v>
      </c>
      <c r="D278" s="7">
        <f t="shared" si="9"/>
        <v>0</v>
      </c>
      <c r="E278" s="7">
        <f>D278-Tableau3[Minute]</f>
        <v>-2.7777777777777776E-2</v>
      </c>
      <c r="F278" s="12">
        <f>IF(AND(E278&lt;Tableau4[DJS],D278&gt;0),Tableau4[DJS]-E278,0)</f>
        <v>0</v>
      </c>
      <c r="G278" s="12">
        <f>IF(E278&gt;Tableau4[DJS],'4'!E278-Tableau4[DJS],0)</f>
        <v>0</v>
      </c>
      <c r="H278" s="8">
        <f t="shared" si="10"/>
        <v>9</v>
      </c>
    </row>
    <row r="279" spans="1:8" s="8" customFormat="1" outlineLevel="2" x14ac:dyDescent="0.25">
      <c r="A279" s="14">
        <v>42273</v>
      </c>
      <c r="B279" s="7">
        <v>0</v>
      </c>
      <c r="C279" s="7">
        <v>0</v>
      </c>
      <c r="D279" s="7">
        <f t="shared" si="9"/>
        <v>0</v>
      </c>
      <c r="E279" s="7">
        <f>D279-Tableau3[Minute]</f>
        <v>-2.7777777777777776E-2</v>
      </c>
      <c r="F279" s="12">
        <f>IF(AND(E279&lt;Tableau4[DJS],D279&gt;0),Tableau4[DJS]-E279,0)</f>
        <v>0</v>
      </c>
      <c r="G279" s="12">
        <f>IF(E279&gt;Tableau4[DJS],'4'!E279-Tableau4[DJS],0)</f>
        <v>0</v>
      </c>
      <c r="H279" s="8">
        <f t="shared" si="10"/>
        <v>9</v>
      </c>
    </row>
    <row r="280" spans="1:8" s="8" customFormat="1" outlineLevel="2" x14ac:dyDescent="0.25">
      <c r="A280" s="14">
        <v>42274</v>
      </c>
      <c r="B280" s="7">
        <v>0</v>
      </c>
      <c r="C280" s="7">
        <v>0</v>
      </c>
      <c r="D280" s="7">
        <f t="shared" si="9"/>
        <v>0</v>
      </c>
      <c r="E280" s="7">
        <f>D280-Tableau3[Minute]</f>
        <v>-2.7777777777777776E-2</v>
      </c>
      <c r="F280" s="12">
        <f>IF(AND(E280&lt;Tableau4[DJS],D280&gt;0),Tableau4[DJS]-E280,0)</f>
        <v>0</v>
      </c>
      <c r="G280" s="12">
        <f>IF(E280&gt;Tableau4[DJS],'4'!E280-Tableau4[DJS],0)</f>
        <v>0</v>
      </c>
      <c r="H280" s="8">
        <f t="shared" si="10"/>
        <v>9</v>
      </c>
    </row>
    <row r="281" spans="1:8" s="8" customFormat="1" outlineLevel="2" x14ac:dyDescent="0.25">
      <c r="A281" s="14">
        <v>42275</v>
      </c>
      <c r="B281" s="7">
        <v>0</v>
      </c>
      <c r="C281" s="7">
        <v>0</v>
      </c>
      <c r="D281" s="7">
        <f t="shared" si="9"/>
        <v>0</v>
      </c>
      <c r="E281" s="7">
        <f>D281-Tableau3[Minute]</f>
        <v>-2.7777777777777776E-2</v>
      </c>
      <c r="F281" s="12">
        <f>IF(AND(E281&lt;Tableau4[DJS],D281&gt;0),Tableau4[DJS]-E281,0)</f>
        <v>0</v>
      </c>
      <c r="G281" s="12">
        <f>IF(E281&gt;Tableau4[DJS],'4'!E281-Tableau4[DJS],0)</f>
        <v>0</v>
      </c>
      <c r="H281" s="8">
        <f t="shared" si="10"/>
        <v>9</v>
      </c>
    </row>
    <row r="282" spans="1:8" s="8" customFormat="1" outlineLevel="2" x14ac:dyDescent="0.25">
      <c r="A282" s="14">
        <v>42276</v>
      </c>
      <c r="B282" s="7">
        <v>0</v>
      </c>
      <c r="C282" s="7">
        <v>0</v>
      </c>
      <c r="D282" s="7">
        <f t="shared" si="9"/>
        <v>0</v>
      </c>
      <c r="E282" s="7">
        <f>D282-Tableau3[Minute]</f>
        <v>-2.7777777777777776E-2</v>
      </c>
      <c r="F282" s="12">
        <f>IF(AND(E282&lt;Tableau4[DJS],D282&gt;0),Tableau4[DJS]-E282,0)</f>
        <v>0</v>
      </c>
      <c r="G282" s="12">
        <f>IF(E282&gt;Tableau4[DJS],'4'!E282-Tableau4[DJS],0)</f>
        <v>0</v>
      </c>
      <c r="H282" s="8">
        <f t="shared" si="10"/>
        <v>9</v>
      </c>
    </row>
    <row r="283" spans="1:8" s="8" customFormat="1" outlineLevel="1" x14ac:dyDescent="0.25">
      <c r="A283" s="14"/>
      <c r="B283" s="7"/>
      <c r="C283" s="7"/>
      <c r="D283" s="11"/>
      <c r="E283" s="7"/>
      <c r="F283" s="12">
        <f>SUBTOTAL(9,F253:F282)</f>
        <v>0</v>
      </c>
      <c r="G283" s="12">
        <f>SUBTOTAL(9,G253:G282)</f>
        <v>0</v>
      </c>
      <c r="H283" s="10" t="s">
        <v>47</v>
      </c>
    </row>
    <row r="284" spans="1:8" s="8" customFormat="1" outlineLevel="2" x14ac:dyDescent="0.25">
      <c r="A284" s="14">
        <v>42277</v>
      </c>
      <c r="B284" s="7">
        <v>0</v>
      </c>
      <c r="C284" s="7">
        <v>0</v>
      </c>
      <c r="D284" s="7">
        <f t="shared" si="9"/>
        <v>0</v>
      </c>
      <c r="E284" s="7">
        <f>D284-Tableau3[Minute]</f>
        <v>-2.7777777777777776E-2</v>
      </c>
      <c r="F284" s="12">
        <f>IF(AND(E284&lt;Tableau4[DJS],D284&gt;0),Tableau4[DJS]-E284,0)</f>
        <v>0</v>
      </c>
      <c r="G284" s="12">
        <f>IF(E284&gt;Tableau4[DJS],'4'!E284-Tableau4[DJS],0)</f>
        <v>0</v>
      </c>
      <c r="H284" s="8">
        <f t="shared" si="10"/>
        <v>10</v>
      </c>
    </row>
    <row r="285" spans="1:8" s="8" customFormat="1" outlineLevel="2" x14ac:dyDescent="0.25">
      <c r="A285" s="14">
        <v>42278</v>
      </c>
      <c r="B285" s="7">
        <v>0</v>
      </c>
      <c r="C285" s="7">
        <v>0</v>
      </c>
      <c r="D285" s="7">
        <f t="shared" si="9"/>
        <v>0</v>
      </c>
      <c r="E285" s="7">
        <f>D285-Tableau3[Minute]</f>
        <v>-2.7777777777777776E-2</v>
      </c>
      <c r="F285" s="12">
        <f>IF(AND(E285&lt;Tableau4[DJS],D285&gt;0),Tableau4[DJS]-E285,0)</f>
        <v>0</v>
      </c>
      <c r="G285" s="12">
        <f>IF(E285&gt;Tableau4[DJS],'4'!E285-Tableau4[DJS],0)</f>
        <v>0</v>
      </c>
      <c r="H285" s="8">
        <f t="shared" si="10"/>
        <v>10</v>
      </c>
    </row>
    <row r="286" spans="1:8" s="8" customFormat="1" outlineLevel="2" x14ac:dyDescent="0.25">
      <c r="A286" s="14">
        <v>42279</v>
      </c>
      <c r="B286" s="7">
        <v>0</v>
      </c>
      <c r="C286" s="7">
        <v>0</v>
      </c>
      <c r="D286" s="7">
        <f t="shared" si="9"/>
        <v>0</v>
      </c>
      <c r="E286" s="7">
        <f>D286-Tableau3[Minute]</f>
        <v>-2.7777777777777776E-2</v>
      </c>
      <c r="F286" s="12">
        <f>IF(AND(E286&lt;Tableau4[DJS],D286&gt;0),Tableau4[DJS]-E286,0)</f>
        <v>0</v>
      </c>
      <c r="G286" s="12">
        <f>IF(E286&gt;Tableau4[DJS],'4'!E286-Tableau4[DJS],0)</f>
        <v>0</v>
      </c>
      <c r="H286" s="8">
        <f t="shared" si="10"/>
        <v>10</v>
      </c>
    </row>
    <row r="287" spans="1:8" s="8" customFormat="1" outlineLevel="2" x14ac:dyDescent="0.25">
      <c r="A287" s="14">
        <v>42280</v>
      </c>
      <c r="B287" s="7">
        <v>0</v>
      </c>
      <c r="C287" s="7">
        <v>0</v>
      </c>
      <c r="D287" s="7">
        <f t="shared" si="9"/>
        <v>0</v>
      </c>
      <c r="E287" s="7">
        <f>D287-Tableau3[Minute]</f>
        <v>-2.7777777777777776E-2</v>
      </c>
      <c r="F287" s="12">
        <f>IF(AND(E287&lt;Tableau4[DJS],D287&gt;0),Tableau4[DJS]-E287,0)</f>
        <v>0</v>
      </c>
      <c r="G287" s="12">
        <f>IF(E287&gt;Tableau4[DJS],'4'!E287-Tableau4[DJS],0)</f>
        <v>0</v>
      </c>
      <c r="H287" s="8">
        <f t="shared" si="10"/>
        <v>10</v>
      </c>
    </row>
    <row r="288" spans="1:8" s="8" customFormat="1" outlineLevel="2" x14ac:dyDescent="0.25">
      <c r="A288" s="14">
        <v>42281</v>
      </c>
      <c r="B288" s="7">
        <v>0</v>
      </c>
      <c r="C288" s="7">
        <v>0</v>
      </c>
      <c r="D288" s="7">
        <f t="shared" si="9"/>
        <v>0</v>
      </c>
      <c r="E288" s="7">
        <f>D288-Tableau3[Minute]</f>
        <v>-2.7777777777777776E-2</v>
      </c>
      <c r="F288" s="12">
        <f>IF(AND(E288&lt;Tableau4[DJS],D288&gt;0),Tableau4[DJS]-E288,0)</f>
        <v>0</v>
      </c>
      <c r="G288" s="12">
        <f>IF(E288&gt;Tableau4[DJS],'4'!E288-Tableau4[DJS],0)</f>
        <v>0</v>
      </c>
      <c r="H288" s="8">
        <f t="shared" si="10"/>
        <v>10</v>
      </c>
    </row>
    <row r="289" spans="1:8" s="8" customFormat="1" outlineLevel="2" x14ac:dyDescent="0.25">
      <c r="A289" s="14">
        <v>42282</v>
      </c>
      <c r="B289" s="7">
        <v>0</v>
      </c>
      <c r="C289" s="7">
        <v>0</v>
      </c>
      <c r="D289" s="7">
        <f t="shared" si="9"/>
        <v>0</v>
      </c>
      <c r="E289" s="7">
        <f>D289-Tableau3[Minute]</f>
        <v>-2.7777777777777776E-2</v>
      </c>
      <c r="F289" s="12">
        <f>IF(AND(E289&lt;Tableau4[DJS],D289&gt;0),Tableau4[DJS]-E289,0)</f>
        <v>0</v>
      </c>
      <c r="G289" s="12">
        <f>IF(E289&gt;Tableau4[DJS],'4'!E289-Tableau4[DJS],0)</f>
        <v>0</v>
      </c>
      <c r="H289" s="8">
        <f t="shared" si="10"/>
        <v>10</v>
      </c>
    </row>
    <row r="290" spans="1:8" s="8" customFormat="1" outlineLevel="2" x14ac:dyDescent="0.25">
      <c r="A290" s="14">
        <v>42283</v>
      </c>
      <c r="B290" s="7">
        <v>0</v>
      </c>
      <c r="C290" s="7">
        <v>0</v>
      </c>
      <c r="D290" s="7">
        <f t="shared" si="9"/>
        <v>0</v>
      </c>
      <c r="E290" s="7">
        <f>D290-Tableau3[Minute]</f>
        <v>-2.7777777777777776E-2</v>
      </c>
      <c r="F290" s="12">
        <f>IF(AND(E290&lt;Tableau4[DJS],D290&gt;0),Tableau4[DJS]-E290,0)</f>
        <v>0</v>
      </c>
      <c r="G290" s="12">
        <f>IF(E290&gt;Tableau4[DJS],'4'!E290-Tableau4[DJS],0)</f>
        <v>0</v>
      </c>
      <c r="H290" s="8">
        <f t="shared" si="10"/>
        <v>10</v>
      </c>
    </row>
    <row r="291" spans="1:8" s="8" customFormat="1" outlineLevel="2" x14ac:dyDescent="0.25">
      <c r="A291" s="14">
        <v>42284</v>
      </c>
      <c r="B291" s="7">
        <v>0</v>
      </c>
      <c r="C291" s="7">
        <v>0</v>
      </c>
      <c r="D291" s="7">
        <f t="shared" si="9"/>
        <v>0</v>
      </c>
      <c r="E291" s="7">
        <f>D291-Tableau3[Minute]</f>
        <v>-2.7777777777777776E-2</v>
      </c>
      <c r="F291" s="12">
        <f>IF(AND(E291&lt;Tableau4[DJS],D291&gt;0),Tableau4[DJS]-E291,0)</f>
        <v>0</v>
      </c>
      <c r="G291" s="12">
        <f>IF(E291&gt;Tableau4[DJS],'4'!E291-Tableau4[DJS],0)</f>
        <v>0</v>
      </c>
      <c r="H291" s="8">
        <f t="shared" si="10"/>
        <v>10</v>
      </c>
    </row>
    <row r="292" spans="1:8" s="8" customFormat="1" outlineLevel="2" x14ac:dyDescent="0.25">
      <c r="A292" s="14">
        <v>42285</v>
      </c>
      <c r="B292" s="7">
        <v>0</v>
      </c>
      <c r="C292" s="7">
        <v>0</v>
      </c>
      <c r="D292" s="7">
        <f t="shared" si="9"/>
        <v>0</v>
      </c>
      <c r="E292" s="7">
        <f>D292-Tableau3[Minute]</f>
        <v>-2.7777777777777776E-2</v>
      </c>
      <c r="F292" s="12">
        <f>IF(AND(E292&lt;Tableau4[DJS],D292&gt;0),Tableau4[DJS]-E292,0)</f>
        <v>0</v>
      </c>
      <c r="G292" s="12">
        <f>IF(E292&gt;Tableau4[DJS],'4'!E292-Tableau4[DJS],0)</f>
        <v>0</v>
      </c>
      <c r="H292" s="8">
        <f t="shared" si="10"/>
        <v>10</v>
      </c>
    </row>
    <row r="293" spans="1:8" s="8" customFormat="1" outlineLevel="2" x14ac:dyDescent="0.25">
      <c r="A293" s="14">
        <v>42286</v>
      </c>
      <c r="B293" s="7">
        <v>0</v>
      </c>
      <c r="C293" s="7">
        <v>0</v>
      </c>
      <c r="D293" s="7">
        <f t="shared" si="9"/>
        <v>0</v>
      </c>
      <c r="E293" s="7">
        <f>D293-Tableau3[Minute]</f>
        <v>-2.7777777777777776E-2</v>
      </c>
      <c r="F293" s="12">
        <f>IF(AND(E293&lt;Tableau4[DJS],D293&gt;0),Tableau4[DJS]-E293,0)</f>
        <v>0</v>
      </c>
      <c r="G293" s="12">
        <f>IF(E293&gt;Tableau4[DJS],'4'!E293-Tableau4[DJS],0)</f>
        <v>0</v>
      </c>
      <c r="H293" s="8">
        <f t="shared" si="10"/>
        <v>10</v>
      </c>
    </row>
    <row r="294" spans="1:8" s="8" customFormat="1" outlineLevel="2" x14ac:dyDescent="0.25">
      <c r="A294" s="14">
        <v>42287</v>
      </c>
      <c r="B294" s="7">
        <v>0</v>
      </c>
      <c r="C294" s="7">
        <v>0</v>
      </c>
      <c r="D294" s="7">
        <f t="shared" si="9"/>
        <v>0</v>
      </c>
      <c r="E294" s="7">
        <f>D294-Tableau3[Minute]</f>
        <v>-2.7777777777777776E-2</v>
      </c>
      <c r="F294" s="12">
        <f>IF(AND(E294&lt;Tableau4[DJS],D294&gt;0),Tableau4[DJS]-E294,0)</f>
        <v>0</v>
      </c>
      <c r="G294" s="12">
        <f>IF(E294&gt;Tableau4[DJS],'4'!E294-Tableau4[DJS],0)</f>
        <v>0</v>
      </c>
      <c r="H294" s="8">
        <f t="shared" si="10"/>
        <v>10</v>
      </c>
    </row>
    <row r="295" spans="1:8" s="8" customFormat="1" outlineLevel="2" x14ac:dyDescent="0.25">
      <c r="A295" s="14">
        <v>42288</v>
      </c>
      <c r="B295" s="7">
        <v>0</v>
      </c>
      <c r="C295" s="7">
        <v>0</v>
      </c>
      <c r="D295" s="7">
        <f t="shared" si="9"/>
        <v>0</v>
      </c>
      <c r="E295" s="7">
        <f>D295-Tableau3[Minute]</f>
        <v>-2.7777777777777776E-2</v>
      </c>
      <c r="F295" s="12">
        <f>IF(AND(E295&lt;Tableau4[DJS],D295&gt;0),Tableau4[DJS]-E295,0)</f>
        <v>0</v>
      </c>
      <c r="G295" s="12">
        <f>IF(E295&gt;Tableau4[DJS],'4'!E295-Tableau4[DJS],0)</f>
        <v>0</v>
      </c>
      <c r="H295" s="8">
        <f t="shared" si="10"/>
        <v>10</v>
      </c>
    </row>
    <row r="296" spans="1:8" s="8" customFormat="1" outlineLevel="2" x14ac:dyDescent="0.25">
      <c r="A296" s="14">
        <v>42289</v>
      </c>
      <c r="B296" s="7">
        <v>0</v>
      </c>
      <c r="C296" s="7">
        <v>0</v>
      </c>
      <c r="D296" s="7">
        <f t="shared" si="9"/>
        <v>0</v>
      </c>
      <c r="E296" s="7">
        <f>D296-Tableau3[Minute]</f>
        <v>-2.7777777777777776E-2</v>
      </c>
      <c r="F296" s="12">
        <f>IF(AND(E296&lt;Tableau4[DJS],D296&gt;0),Tableau4[DJS]-E296,0)</f>
        <v>0</v>
      </c>
      <c r="G296" s="12">
        <f>IF(E296&gt;Tableau4[DJS],'4'!E296-Tableau4[DJS],0)</f>
        <v>0</v>
      </c>
      <c r="H296" s="8">
        <f t="shared" si="10"/>
        <v>10</v>
      </c>
    </row>
    <row r="297" spans="1:8" s="8" customFormat="1" outlineLevel="2" x14ac:dyDescent="0.25">
      <c r="A297" s="14">
        <v>42290</v>
      </c>
      <c r="B297" s="7">
        <v>0</v>
      </c>
      <c r="C297" s="7">
        <v>0</v>
      </c>
      <c r="D297" s="7">
        <f t="shared" si="9"/>
        <v>0</v>
      </c>
      <c r="E297" s="7">
        <f>D297-Tableau3[Minute]</f>
        <v>-2.7777777777777776E-2</v>
      </c>
      <c r="F297" s="12">
        <f>IF(AND(E297&lt;Tableau4[DJS],D297&gt;0),Tableau4[DJS]-E297,0)</f>
        <v>0</v>
      </c>
      <c r="G297" s="12">
        <f>IF(E297&gt;Tableau4[DJS],'4'!E297-Tableau4[DJS],0)</f>
        <v>0</v>
      </c>
      <c r="H297" s="8">
        <f t="shared" si="10"/>
        <v>10</v>
      </c>
    </row>
    <row r="298" spans="1:8" s="8" customFormat="1" outlineLevel="2" x14ac:dyDescent="0.25">
      <c r="A298" s="14">
        <v>42291</v>
      </c>
      <c r="B298" s="7">
        <v>0</v>
      </c>
      <c r="C298" s="7">
        <v>0</v>
      </c>
      <c r="D298" s="7">
        <f t="shared" si="9"/>
        <v>0</v>
      </c>
      <c r="E298" s="7">
        <f>D298-Tableau3[Minute]</f>
        <v>-2.7777777777777776E-2</v>
      </c>
      <c r="F298" s="12">
        <f>IF(AND(E298&lt;Tableau4[DJS],D298&gt;0),Tableau4[DJS]-E298,0)</f>
        <v>0</v>
      </c>
      <c r="G298" s="12">
        <f>IF(E298&gt;Tableau4[DJS],'4'!E298-Tableau4[DJS],0)</f>
        <v>0</v>
      </c>
      <c r="H298" s="8">
        <f t="shared" si="10"/>
        <v>10</v>
      </c>
    </row>
    <row r="299" spans="1:8" s="8" customFormat="1" outlineLevel="2" x14ac:dyDescent="0.25">
      <c r="A299" s="14">
        <v>42292</v>
      </c>
      <c r="B299" s="7">
        <v>0</v>
      </c>
      <c r="C299" s="7">
        <v>0</v>
      </c>
      <c r="D299" s="7">
        <f t="shared" si="9"/>
        <v>0</v>
      </c>
      <c r="E299" s="7">
        <f>D299-Tableau3[Minute]</f>
        <v>-2.7777777777777776E-2</v>
      </c>
      <c r="F299" s="12">
        <f>IF(AND(E299&lt;Tableau4[DJS],D299&gt;0),Tableau4[DJS]-E299,0)</f>
        <v>0</v>
      </c>
      <c r="G299" s="12">
        <f>IF(E299&gt;Tableau4[DJS],'4'!E299-Tableau4[DJS],0)</f>
        <v>0</v>
      </c>
      <c r="H299" s="8">
        <f t="shared" si="10"/>
        <v>10</v>
      </c>
    </row>
    <row r="300" spans="1:8" s="8" customFormat="1" outlineLevel="2" x14ac:dyDescent="0.25">
      <c r="A300" s="14">
        <v>42293</v>
      </c>
      <c r="B300" s="7">
        <v>0</v>
      </c>
      <c r="C300" s="7">
        <v>0</v>
      </c>
      <c r="D300" s="7">
        <f t="shared" si="9"/>
        <v>0</v>
      </c>
      <c r="E300" s="7">
        <f>D300-Tableau3[Minute]</f>
        <v>-2.7777777777777776E-2</v>
      </c>
      <c r="F300" s="12">
        <f>IF(AND(E300&lt;Tableau4[DJS],D300&gt;0),Tableau4[DJS]-E300,0)</f>
        <v>0</v>
      </c>
      <c r="G300" s="12">
        <f>IF(E300&gt;Tableau4[DJS],'4'!E300-Tableau4[DJS],0)</f>
        <v>0</v>
      </c>
      <c r="H300" s="8">
        <f t="shared" si="10"/>
        <v>10</v>
      </c>
    </row>
    <row r="301" spans="1:8" s="8" customFormat="1" outlineLevel="2" x14ac:dyDescent="0.25">
      <c r="A301" s="14">
        <v>42294</v>
      </c>
      <c r="B301" s="7">
        <v>0</v>
      </c>
      <c r="C301" s="7">
        <v>0</v>
      </c>
      <c r="D301" s="7">
        <f t="shared" si="9"/>
        <v>0</v>
      </c>
      <c r="E301" s="7">
        <f>D301-Tableau3[Minute]</f>
        <v>-2.7777777777777776E-2</v>
      </c>
      <c r="F301" s="12">
        <f>IF(AND(E301&lt;Tableau4[DJS],D301&gt;0),Tableau4[DJS]-E301,0)</f>
        <v>0</v>
      </c>
      <c r="G301" s="12">
        <f>IF(E301&gt;Tableau4[DJS],'4'!E301-Tableau4[DJS],0)</f>
        <v>0</v>
      </c>
      <c r="H301" s="8">
        <f t="shared" si="10"/>
        <v>10</v>
      </c>
    </row>
    <row r="302" spans="1:8" s="8" customFormat="1" outlineLevel="2" x14ac:dyDescent="0.25">
      <c r="A302" s="14">
        <v>42295</v>
      </c>
      <c r="B302" s="7">
        <v>0</v>
      </c>
      <c r="C302" s="7">
        <v>0</v>
      </c>
      <c r="D302" s="7">
        <f t="shared" si="9"/>
        <v>0</v>
      </c>
      <c r="E302" s="7">
        <f>D302-Tableau3[Minute]</f>
        <v>-2.7777777777777776E-2</v>
      </c>
      <c r="F302" s="12">
        <f>IF(AND(E302&lt;Tableau4[DJS],D302&gt;0),Tableau4[DJS]-E302,0)</f>
        <v>0</v>
      </c>
      <c r="G302" s="12">
        <f>IF(E302&gt;Tableau4[DJS],'4'!E302-Tableau4[DJS],0)</f>
        <v>0</v>
      </c>
      <c r="H302" s="8">
        <f t="shared" si="10"/>
        <v>10</v>
      </c>
    </row>
    <row r="303" spans="1:8" s="8" customFormat="1" outlineLevel="2" x14ac:dyDescent="0.25">
      <c r="A303" s="14">
        <v>42296</v>
      </c>
      <c r="B303" s="7">
        <v>0</v>
      </c>
      <c r="C303" s="7">
        <v>0</v>
      </c>
      <c r="D303" s="7">
        <f t="shared" si="9"/>
        <v>0</v>
      </c>
      <c r="E303" s="7">
        <f>D303-Tableau3[Minute]</f>
        <v>-2.7777777777777776E-2</v>
      </c>
      <c r="F303" s="12">
        <f>IF(AND(E303&lt;Tableau4[DJS],D303&gt;0),Tableau4[DJS]-E303,0)</f>
        <v>0</v>
      </c>
      <c r="G303" s="12">
        <f>IF(E303&gt;Tableau4[DJS],'4'!E303-Tableau4[DJS],0)</f>
        <v>0</v>
      </c>
      <c r="H303" s="8">
        <f t="shared" si="10"/>
        <v>10</v>
      </c>
    </row>
    <row r="304" spans="1:8" s="8" customFormat="1" outlineLevel="2" x14ac:dyDescent="0.25">
      <c r="A304" s="14">
        <v>42297</v>
      </c>
      <c r="B304" s="7">
        <v>0</v>
      </c>
      <c r="C304" s="7">
        <v>0</v>
      </c>
      <c r="D304" s="7">
        <f t="shared" si="9"/>
        <v>0</v>
      </c>
      <c r="E304" s="7">
        <f>D304-Tableau3[Minute]</f>
        <v>-2.7777777777777776E-2</v>
      </c>
      <c r="F304" s="12">
        <f>IF(AND(E304&lt;Tableau4[DJS],D304&gt;0),Tableau4[DJS]-E304,0)</f>
        <v>0</v>
      </c>
      <c r="G304" s="12">
        <f>IF(E304&gt;Tableau4[DJS],'4'!E304-Tableau4[DJS],0)</f>
        <v>0</v>
      </c>
      <c r="H304" s="8">
        <f t="shared" si="10"/>
        <v>10</v>
      </c>
    </row>
    <row r="305" spans="1:8" s="8" customFormat="1" outlineLevel="2" x14ac:dyDescent="0.25">
      <c r="A305" s="14">
        <v>42298</v>
      </c>
      <c r="B305" s="7">
        <v>0</v>
      </c>
      <c r="C305" s="7">
        <v>0</v>
      </c>
      <c r="D305" s="7">
        <f t="shared" si="9"/>
        <v>0</v>
      </c>
      <c r="E305" s="7">
        <f>D305-Tableau3[Minute]</f>
        <v>-2.7777777777777776E-2</v>
      </c>
      <c r="F305" s="12">
        <f>IF(AND(E305&lt;Tableau4[DJS],D305&gt;0),Tableau4[DJS]-E305,0)</f>
        <v>0</v>
      </c>
      <c r="G305" s="12">
        <f>IF(E305&gt;Tableau4[DJS],'4'!E305-Tableau4[DJS],0)</f>
        <v>0</v>
      </c>
      <c r="H305" s="8">
        <f t="shared" si="10"/>
        <v>10</v>
      </c>
    </row>
    <row r="306" spans="1:8" s="8" customFormat="1" outlineLevel="2" x14ac:dyDescent="0.25">
      <c r="A306" s="14">
        <v>42299</v>
      </c>
      <c r="B306" s="7">
        <v>0</v>
      </c>
      <c r="C306" s="7">
        <v>0</v>
      </c>
      <c r="D306" s="7">
        <f t="shared" si="9"/>
        <v>0</v>
      </c>
      <c r="E306" s="7">
        <f>D306-Tableau3[Minute]</f>
        <v>-2.7777777777777776E-2</v>
      </c>
      <c r="F306" s="12">
        <f>IF(AND(E306&lt;Tableau4[DJS],D306&gt;0),Tableau4[DJS]-E306,0)</f>
        <v>0</v>
      </c>
      <c r="G306" s="12">
        <f>IF(E306&gt;Tableau4[DJS],'4'!E306-Tableau4[DJS],0)</f>
        <v>0</v>
      </c>
      <c r="H306" s="8">
        <f t="shared" si="10"/>
        <v>10</v>
      </c>
    </row>
    <row r="307" spans="1:8" s="8" customFormat="1" outlineLevel="2" x14ac:dyDescent="0.25">
      <c r="A307" s="14">
        <v>42300</v>
      </c>
      <c r="B307" s="7">
        <v>0</v>
      </c>
      <c r="C307" s="7">
        <v>0</v>
      </c>
      <c r="D307" s="7">
        <f t="shared" si="9"/>
        <v>0</v>
      </c>
      <c r="E307" s="7">
        <f>D307-Tableau3[Minute]</f>
        <v>-2.7777777777777776E-2</v>
      </c>
      <c r="F307" s="12">
        <f>IF(AND(E307&lt;Tableau4[DJS],D307&gt;0),Tableau4[DJS]-E307,0)</f>
        <v>0</v>
      </c>
      <c r="G307" s="12">
        <f>IF(E307&gt;Tableau4[DJS],'4'!E307-Tableau4[DJS],0)</f>
        <v>0</v>
      </c>
      <c r="H307" s="8">
        <f t="shared" si="10"/>
        <v>10</v>
      </c>
    </row>
    <row r="308" spans="1:8" s="8" customFormat="1" outlineLevel="2" x14ac:dyDescent="0.25">
      <c r="A308" s="14">
        <v>42301</v>
      </c>
      <c r="B308" s="7">
        <v>0</v>
      </c>
      <c r="C308" s="7">
        <v>0</v>
      </c>
      <c r="D308" s="7">
        <f t="shared" si="9"/>
        <v>0</v>
      </c>
      <c r="E308" s="7">
        <f>D308-Tableau3[Minute]</f>
        <v>-2.7777777777777776E-2</v>
      </c>
      <c r="F308" s="12">
        <f>IF(AND(E308&lt;Tableau4[DJS],D308&gt;0),Tableau4[DJS]-E308,0)</f>
        <v>0</v>
      </c>
      <c r="G308" s="12">
        <f>IF(E308&gt;Tableau4[DJS],'4'!E308-Tableau4[DJS],0)</f>
        <v>0</v>
      </c>
      <c r="H308" s="8">
        <f t="shared" si="10"/>
        <v>10</v>
      </c>
    </row>
    <row r="309" spans="1:8" s="8" customFormat="1" outlineLevel="2" x14ac:dyDescent="0.25">
      <c r="A309" s="14">
        <v>42302</v>
      </c>
      <c r="B309" s="7">
        <v>0</v>
      </c>
      <c r="C309" s="7">
        <v>0</v>
      </c>
      <c r="D309" s="7">
        <f t="shared" si="9"/>
        <v>0</v>
      </c>
      <c r="E309" s="7">
        <f>D309-Tableau3[Minute]</f>
        <v>-2.7777777777777776E-2</v>
      </c>
      <c r="F309" s="12">
        <f>IF(AND(E309&lt;Tableau4[DJS],D309&gt;0),Tableau4[DJS]-E309,0)</f>
        <v>0</v>
      </c>
      <c r="G309" s="12">
        <f>IF(E309&gt;Tableau4[DJS],'4'!E309-Tableau4[DJS],0)</f>
        <v>0</v>
      </c>
      <c r="H309" s="8">
        <f t="shared" si="10"/>
        <v>10</v>
      </c>
    </row>
    <row r="310" spans="1:8" s="8" customFormat="1" outlineLevel="2" x14ac:dyDescent="0.25">
      <c r="A310" s="14">
        <v>42303</v>
      </c>
      <c r="B310" s="7">
        <v>0</v>
      </c>
      <c r="C310" s="7">
        <v>0</v>
      </c>
      <c r="D310" s="7">
        <f t="shared" si="9"/>
        <v>0</v>
      </c>
      <c r="E310" s="7">
        <f>D310-Tableau3[Minute]</f>
        <v>-2.7777777777777776E-2</v>
      </c>
      <c r="F310" s="12">
        <f>IF(AND(E310&lt;Tableau4[DJS],D310&gt;0),Tableau4[DJS]-E310,0)</f>
        <v>0</v>
      </c>
      <c r="G310" s="12">
        <f>IF(E310&gt;Tableau4[DJS],'4'!E310-Tableau4[DJS],0)</f>
        <v>0</v>
      </c>
      <c r="H310" s="8">
        <f t="shared" si="10"/>
        <v>10</v>
      </c>
    </row>
    <row r="311" spans="1:8" s="8" customFormat="1" outlineLevel="2" x14ac:dyDescent="0.25">
      <c r="A311" s="14">
        <v>42304</v>
      </c>
      <c r="B311" s="7">
        <v>0</v>
      </c>
      <c r="C311" s="7">
        <v>0</v>
      </c>
      <c r="D311" s="7">
        <f t="shared" si="9"/>
        <v>0</v>
      </c>
      <c r="E311" s="7">
        <f>D311-Tableau3[Minute]</f>
        <v>-2.7777777777777776E-2</v>
      </c>
      <c r="F311" s="12">
        <f>IF(AND(E311&lt;Tableau4[DJS],D311&gt;0),Tableau4[DJS]-E311,0)</f>
        <v>0</v>
      </c>
      <c r="G311" s="12">
        <f>IF(E311&gt;Tableau4[DJS],'4'!E311-Tableau4[DJS],0)</f>
        <v>0</v>
      </c>
      <c r="H311" s="8">
        <f t="shared" si="10"/>
        <v>10</v>
      </c>
    </row>
    <row r="312" spans="1:8" s="8" customFormat="1" outlineLevel="2" x14ac:dyDescent="0.25">
      <c r="A312" s="14">
        <v>42305</v>
      </c>
      <c r="B312" s="7">
        <v>0</v>
      </c>
      <c r="C312" s="7">
        <v>0</v>
      </c>
      <c r="D312" s="7">
        <f t="shared" si="9"/>
        <v>0</v>
      </c>
      <c r="E312" s="7">
        <f>D312-Tableau3[Minute]</f>
        <v>-2.7777777777777776E-2</v>
      </c>
      <c r="F312" s="12">
        <f>IF(AND(E312&lt;Tableau4[DJS],D312&gt;0),Tableau4[DJS]-E312,0)</f>
        <v>0</v>
      </c>
      <c r="G312" s="12">
        <f>IF(E312&gt;Tableau4[DJS],'4'!E312-Tableau4[DJS],0)</f>
        <v>0</v>
      </c>
      <c r="H312" s="8">
        <f t="shared" si="10"/>
        <v>10</v>
      </c>
    </row>
    <row r="313" spans="1:8" s="8" customFormat="1" outlineLevel="2" x14ac:dyDescent="0.25">
      <c r="A313" s="14">
        <v>42306</v>
      </c>
      <c r="B313" s="7">
        <v>0</v>
      </c>
      <c r="C313" s="7">
        <v>0</v>
      </c>
      <c r="D313" s="7">
        <f t="shared" si="9"/>
        <v>0</v>
      </c>
      <c r="E313" s="7">
        <f>D313-Tableau3[Minute]</f>
        <v>-2.7777777777777776E-2</v>
      </c>
      <c r="F313" s="12">
        <f>IF(AND(E313&lt;Tableau4[DJS],D313&gt;0),Tableau4[DJS]-E313,0)</f>
        <v>0</v>
      </c>
      <c r="G313" s="12">
        <f>IF(E313&gt;Tableau4[DJS],'4'!E313-Tableau4[DJS],0)</f>
        <v>0</v>
      </c>
      <c r="H313" s="8">
        <f t="shared" si="10"/>
        <v>10</v>
      </c>
    </row>
    <row r="314" spans="1:8" s="8" customFormat="1" outlineLevel="2" x14ac:dyDescent="0.25">
      <c r="A314" s="14">
        <v>42307</v>
      </c>
      <c r="B314" s="7">
        <v>0</v>
      </c>
      <c r="C314" s="7">
        <v>0</v>
      </c>
      <c r="D314" s="7">
        <f t="shared" si="9"/>
        <v>0</v>
      </c>
      <c r="E314" s="7">
        <f>D314-Tableau3[Minute]</f>
        <v>-2.7777777777777776E-2</v>
      </c>
      <c r="F314" s="12">
        <f>IF(AND(E314&lt;Tableau4[DJS],D314&gt;0),Tableau4[DJS]-E314,0)</f>
        <v>0</v>
      </c>
      <c r="G314" s="12">
        <f>IF(E314&gt;Tableau4[DJS],'4'!E314-Tableau4[DJS],0)</f>
        <v>0</v>
      </c>
      <c r="H314" s="8">
        <f t="shared" si="10"/>
        <v>10</v>
      </c>
    </row>
    <row r="315" spans="1:8" s="8" customFormat="1" outlineLevel="1" x14ac:dyDescent="0.25">
      <c r="A315" s="14"/>
      <c r="B315" s="7"/>
      <c r="C315" s="7"/>
      <c r="D315" s="11"/>
      <c r="E315" s="7"/>
      <c r="F315" s="12">
        <f>SUBTOTAL(9,F284:F314)</f>
        <v>0</v>
      </c>
      <c r="G315" s="12">
        <f>SUBTOTAL(9,G284:G314)</f>
        <v>0</v>
      </c>
      <c r="H315" s="10" t="s">
        <v>48</v>
      </c>
    </row>
    <row r="316" spans="1:8" s="8" customFormat="1" outlineLevel="2" x14ac:dyDescent="0.25">
      <c r="A316" s="14">
        <v>42308</v>
      </c>
      <c r="B316" s="7">
        <v>0</v>
      </c>
      <c r="C316" s="7">
        <v>0</v>
      </c>
      <c r="D316" s="7">
        <f t="shared" si="9"/>
        <v>0</v>
      </c>
      <c r="E316" s="7">
        <f>D316-Tableau3[Minute]</f>
        <v>-2.7777777777777776E-2</v>
      </c>
      <c r="F316" s="12">
        <f>IF(AND(E316&lt;Tableau4[DJS],D316&gt;0),Tableau4[DJS]-E316,0)</f>
        <v>0</v>
      </c>
      <c r="G316" s="12">
        <f>IF(E316&gt;Tableau4[DJS],'4'!E316-Tableau4[DJS],0)</f>
        <v>0</v>
      </c>
      <c r="H316" s="8">
        <f t="shared" si="10"/>
        <v>11</v>
      </c>
    </row>
    <row r="317" spans="1:8" s="8" customFormat="1" outlineLevel="2" x14ac:dyDescent="0.25">
      <c r="A317" s="14">
        <v>42309</v>
      </c>
      <c r="B317" s="7">
        <v>0</v>
      </c>
      <c r="C317" s="7">
        <v>0</v>
      </c>
      <c r="D317" s="7">
        <f t="shared" si="9"/>
        <v>0</v>
      </c>
      <c r="E317" s="7">
        <f>D317-Tableau3[Minute]</f>
        <v>-2.7777777777777776E-2</v>
      </c>
      <c r="F317" s="12">
        <f>IF(AND(E317&lt;Tableau4[DJS],D317&gt;0),Tableau4[DJS]-E317,0)</f>
        <v>0</v>
      </c>
      <c r="G317" s="12">
        <f>IF(E317&gt;Tableau4[DJS],'4'!E317-Tableau4[DJS],0)</f>
        <v>0</v>
      </c>
      <c r="H317" s="8">
        <f t="shared" si="10"/>
        <v>11</v>
      </c>
    </row>
    <row r="318" spans="1:8" s="8" customFormat="1" outlineLevel="2" x14ac:dyDescent="0.25">
      <c r="A318" s="14">
        <v>42310</v>
      </c>
      <c r="B318" s="7">
        <v>0</v>
      </c>
      <c r="C318" s="7">
        <v>0</v>
      </c>
      <c r="D318" s="7">
        <f t="shared" si="9"/>
        <v>0</v>
      </c>
      <c r="E318" s="7">
        <f>D318-Tableau3[Minute]</f>
        <v>-2.7777777777777776E-2</v>
      </c>
      <c r="F318" s="12">
        <f>IF(AND(E318&lt;Tableau4[DJS],D318&gt;0),Tableau4[DJS]-E318,0)</f>
        <v>0</v>
      </c>
      <c r="G318" s="12">
        <f>IF(E318&gt;Tableau4[DJS],'4'!E318-Tableau4[DJS],0)</f>
        <v>0</v>
      </c>
      <c r="H318" s="8">
        <f t="shared" si="10"/>
        <v>11</v>
      </c>
    </row>
    <row r="319" spans="1:8" s="8" customFormat="1" outlineLevel="2" x14ac:dyDescent="0.25">
      <c r="A319" s="14">
        <v>42311</v>
      </c>
      <c r="B319" s="7">
        <v>0</v>
      </c>
      <c r="C319" s="7">
        <v>0</v>
      </c>
      <c r="D319" s="7">
        <f t="shared" si="9"/>
        <v>0</v>
      </c>
      <c r="E319" s="7">
        <f>D319-Tableau3[Minute]</f>
        <v>-2.7777777777777776E-2</v>
      </c>
      <c r="F319" s="12">
        <f>IF(AND(E319&lt;Tableau4[DJS],D319&gt;0),Tableau4[DJS]-E319,0)</f>
        <v>0</v>
      </c>
      <c r="G319" s="12">
        <f>IF(E319&gt;Tableau4[DJS],'4'!E319-Tableau4[DJS],0)</f>
        <v>0</v>
      </c>
      <c r="H319" s="8">
        <f t="shared" si="10"/>
        <v>11</v>
      </c>
    </row>
    <row r="320" spans="1:8" s="8" customFormat="1" outlineLevel="2" x14ac:dyDescent="0.25">
      <c r="A320" s="14">
        <v>42312</v>
      </c>
      <c r="B320" s="7">
        <v>0</v>
      </c>
      <c r="C320" s="7">
        <v>0</v>
      </c>
      <c r="D320" s="7">
        <f t="shared" si="9"/>
        <v>0</v>
      </c>
      <c r="E320" s="7">
        <f>D320-Tableau3[Minute]</f>
        <v>-2.7777777777777776E-2</v>
      </c>
      <c r="F320" s="12">
        <f>IF(AND(E320&lt;Tableau4[DJS],D320&gt;0),Tableau4[DJS]-E320,0)</f>
        <v>0</v>
      </c>
      <c r="G320" s="12">
        <f>IF(E320&gt;Tableau4[DJS],'4'!E320-Tableau4[DJS],0)</f>
        <v>0</v>
      </c>
      <c r="H320" s="8">
        <f t="shared" si="10"/>
        <v>11</v>
      </c>
    </row>
    <row r="321" spans="1:8" s="8" customFormat="1" outlineLevel="2" x14ac:dyDescent="0.25">
      <c r="A321" s="14">
        <v>42313</v>
      </c>
      <c r="B321" s="7">
        <v>0</v>
      </c>
      <c r="C321" s="7">
        <v>0</v>
      </c>
      <c r="D321" s="7">
        <f t="shared" si="9"/>
        <v>0</v>
      </c>
      <c r="E321" s="7">
        <f>D321-Tableau3[Minute]</f>
        <v>-2.7777777777777776E-2</v>
      </c>
      <c r="F321" s="12">
        <f>IF(AND(E321&lt;Tableau4[DJS],D321&gt;0),Tableau4[DJS]-E321,0)</f>
        <v>0</v>
      </c>
      <c r="G321" s="12">
        <f>IF(E321&gt;Tableau4[DJS],'4'!E321-Tableau4[DJS],0)</f>
        <v>0</v>
      </c>
      <c r="H321" s="8">
        <f t="shared" si="10"/>
        <v>11</v>
      </c>
    </row>
    <row r="322" spans="1:8" s="8" customFormat="1" outlineLevel="2" x14ac:dyDescent="0.25">
      <c r="A322" s="14">
        <v>42314</v>
      </c>
      <c r="B322" s="7">
        <v>0</v>
      </c>
      <c r="C322" s="7">
        <v>0</v>
      </c>
      <c r="D322" s="7">
        <f t="shared" si="9"/>
        <v>0</v>
      </c>
      <c r="E322" s="7">
        <f>D322-Tableau3[Minute]</f>
        <v>-2.7777777777777776E-2</v>
      </c>
      <c r="F322" s="12">
        <f>IF(AND(E322&lt;Tableau4[DJS],D322&gt;0),Tableau4[DJS]-E322,0)</f>
        <v>0</v>
      </c>
      <c r="G322" s="12">
        <f>IF(E322&gt;Tableau4[DJS],'4'!E322-Tableau4[DJS],0)</f>
        <v>0</v>
      </c>
      <c r="H322" s="8">
        <f t="shared" si="10"/>
        <v>11</v>
      </c>
    </row>
    <row r="323" spans="1:8" s="8" customFormat="1" outlineLevel="2" x14ac:dyDescent="0.25">
      <c r="A323" s="14">
        <v>42315</v>
      </c>
      <c r="B323" s="7">
        <v>0</v>
      </c>
      <c r="C323" s="7">
        <v>0</v>
      </c>
      <c r="D323" s="7">
        <f t="shared" ref="D323:D377" si="11">C323-B323</f>
        <v>0</v>
      </c>
      <c r="E323" s="7">
        <f>D323-Tableau3[Minute]</f>
        <v>-2.7777777777777776E-2</v>
      </c>
      <c r="F323" s="12">
        <f>IF(AND(E323&lt;Tableau4[DJS],D323&gt;0),Tableau4[DJS]-E323,0)</f>
        <v>0</v>
      </c>
      <c r="G323" s="12">
        <f>IF(E323&gt;Tableau4[DJS],'4'!E323-Tableau4[DJS],0)</f>
        <v>0</v>
      </c>
      <c r="H323" s="8">
        <f t="shared" si="10"/>
        <v>11</v>
      </c>
    </row>
    <row r="324" spans="1:8" s="8" customFormat="1" outlineLevel="2" x14ac:dyDescent="0.25">
      <c r="A324" s="14">
        <v>42316</v>
      </c>
      <c r="B324" s="7">
        <v>0</v>
      </c>
      <c r="C324" s="7">
        <v>0</v>
      </c>
      <c r="D324" s="7">
        <f t="shared" si="11"/>
        <v>0</v>
      </c>
      <c r="E324" s="7">
        <f>D324-Tableau3[Minute]</f>
        <v>-2.7777777777777776E-2</v>
      </c>
      <c r="F324" s="12">
        <f>IF(AND(E324&lt;Tableau4[DJS],D324&gt;0),Tableau4[DJS]-E324,0)</f>
        <v>0</v>
      </c>
      <c r="G324" s="12">
        <f>IF(E324&gt;Tableau4[DJS],'4'!E324-Tableau4[DJS],0)</f>
        <v>0</v>
      </c>
      <c r="H324" s="8">
        <f t="shared" si="10"/>
        <v>11</v>
      </c>
    </row>
    <row r="325" spans="1:8" s="8" customFormat="1" outlineLevel="2" x14ac:dyDescent="0.25">
      <c r="A325" s="14">
        <v>42317</v>
      </c>
      <c r="B325" s="7">
        <v>0</v>
      </c>
      <c r="C325" s="7">
        <v>0</v>
      </c>
      <c r="D325" s="7">
        <f t="shared" si="11"/>
        <v>0</v>
      </c>
      <c r="E325" s="7">
        <f>D325-Tableau3[Minute]</f>
        <v>-2.7777777777777776E-2</v>
      </c>
      <c r="F325" s="12">
        <f>IF(AND(E325&lt;Tableau4[DJS],D325&gt;0),Tableau4[DJS]-E325,0)</f>
        <v>0</v>
      </c>
      <c r="G325" s="12">
        <f>IF(E325&gt;Tableau4[DJS],'4'!E325-Tableau4[DJS],0)</f>
        <v>0</v>
      </c>
      <c r="H325" s="8">
        <f t="shared" si="10"/>
        <v>11</v>
      </c>
    </row>
    <row r="326" spans="1:8" s="8" customFormat="1" outlineLevel="2" x14ac:dyDescent="0.25">
      <c r="A326" s="14">
        <v>42318</v>
      </c>
      <c r="B326" s="7">
        <v>0</v>
      </c>
      <c r="C326" s="7">
        <v>0</v>
      </c>
      <c r="D326" s="7">
        <f t="shared" si="11"/>
        <v>0</v>
      </c>
      <c r="E326" s="7">
        <f>D326-Tableau3[Minute]</f>
        <v>-2.7777777777777776E-2</v>
      </c>
      <c r="F326" s="12">
        <f>IF(AND(E326&lt;Tableau4[DJS],D326&gt;0),Tableau4[DJS]-E326,0)</f>
        <v>0</v>
      </c>
      <c r="G326" s="12">
        <f>IF(E326&gt;Tableau4[DJS],'4'!E326-Tableau4[DJS],0)</f>
        <v>0</v>
      </c>
      <c r="H326" s="8">
        <f t="shared" si="10"/>
        <v>11</v>
      </c>
    </row>
    <row r="327" spans="1:8" s="8" customFormat="1" outlineLevel="2" x14ac:dyDescent="0.25">
      <c r="A327" s="14">
        <v>42319</v>
      </c>
      <c r="B327" s="7">
        <v>0</v>
      </c>
      <c r="C327" s="7">
        <v>0</v>
      </c>
      <c r="D327" s="7">
        <f t="shared" si="11"/>
        <v>0</v>
      </c>
      <c r="E327" s="7">
        <f>D327-Tableau3[Minute]</f>
        <v>-2.7777777777777776E-2</v>
      </c>
      <c r="F327" s="12">
        <f>IF(AND(E327&lt;Tableau4[DJS],D327&gt;0),Tableau4[DJS]-E327,0)</f>
        <v>0</v>
      </c>
      <c r="G327" s="12">
        <f>IF(E327&gt;Tableau4[DJS],'4'!E327-Tableau4[DJS],0)</f>
        <v>0</v>
      </c>
      <c r="H327" s="8">
        <f t="shared" si="10"/>
        <v>11</v>
      </c>
    </row>
    <row r="328" spans="1:8" s="8" customFormat="1" outlineLevel="2" x14ac:dyDescent="0.25">
      <c r="A328" s="14">
        <v>42320</v>
      </c>
      <c r="B328" s="7">
        <v>0</v>
      </c>
      <c r="C328" s="7">
        <v>0</v>
      </c>
      <c r="D328" s="7">
        <f t="shared" si="11"/>
        <v>0</v>
      </c>
      <c r="E328" s="7">
        <f>D328-Tableau3[Minute]</f>
        <v>-2.7777777777777776E-2</v>
      </c>
      <c r="F328" s="12">
        <f>IF(AND(E328&lt;Tableau4[DJS],D328&gt;0),Tableau4[DJS]-E328,0)</f>
        <v>0</v>
      </c>
      <c r="G328" s="12">
        <f>IF(E328&gt;Tableau4[DJS],'4'!E328-Tableau4[DJS],0)</f>
        <v>0</v>
      </c>
      <c r="H328" s="8">
        <f t="shared" si="10"/>
        <v>11</v>
      </c>
    </row>
    <row r="329" spans="1:8" s="8" customFormat="1" outlineLevel="2" x14ac:dyDescent="0.25">
      <c r="A329" s="14">
        <v>42321</v>
      </c>
      <c r="B329" s="7">
        <v>0</v>
      </c>
      <c r="C329" s="7">
        <v>0</v>
      </c>
      <c r="D329" s="7">
        <f t="shared" si="11"/>
        <v>0</v>
      </c>
      <c r="E329" s="7">
        <f>D329-Tableau3[Minute]</f>
        <v>-2.7777777777777776E-2</v>
      </c>
      <c r="F329" s="12">
        <f>IF(AND(E329&lt;Tableau4[DJS],D329&gt;0),Tableau4[DJS]-E329,0)</f>
        <v>0</v>
      </c>
      <c r="G329" s="12">
        <f>IF(E329&gt;Tableau4[DJS],'4'!E329-Tableau4[DJS],0)</f>
        <v>0</v>
      </c>
      <c r="H329" s="8">
        <f t="shared" si="10"/>
        <v>11</v>
      </c>
    </row>
    <row r="330" spans="1:8" s="8" customFormat="1" outlineLevel="2" x14ac:dyDescent="0.25">
      <c r="A330" s="14">
        <v>42322</v>
      </c>
      <c r="B330" s="7">
        <v>0</v>
      </c>
      <c r="C330" s="7">
        <v>0</v>
      </c>
      <c r="D330" s="7">
        <f t="shared" si="11"/>
        <v>0</v>
      </c>
      <c r="E330" s="7">
        <f>D330-Tableau3[Minute]</f>
        <v>-2.7777777777777776E-2</v>
      </c>
      <c r="F330" s="12">
        <f>IF(AND(E330&lt;Tableau4[DJS],D330&gt;0),Tableau4[DJS]-E330,0)</f>
        <v>0</v>
      </c>
      <c r="G330" s="12">
        <f>IF(E330&gt;Tableau4[DJS],'4'!E330-Tableau4[DJS],0)</f>
        <v>0</v>
      </c>
      <c r="H330" s="8">
        <f t="shared" si="10"/>
        <v>11</v>
      </c>
    </row>
    <row r="331" spans="1:8" s="8" customFormat="1" outlineLevel="2" x14ac:dyDescent="0.25">
      <c r="A331" s="14">
        <v>42323</v>
      </c>
      <c r="B331" s="7">
        <v>0</v>
      </c>
      <c r="C331" s="7">
        <v>0</v>
      </c>
      <c r="D331" s="7">
        <f t="shared" si="11"/>
        <v>0</v>
      </c>
      <c r="E331" s="7">
        <f>D331-Tableau3[Minute]</f>
        <v>-2.7777777777777776E-2</v>
      </c>
      <c r="F331" s="12">
        <f>IF(AND(E331&lt;Tableau4[DJS],D331&gt;0),Tableau4[DJS]-E331,0)</f>
        <v>0</v>
      </c>
      <c r="G331" s="12">
        <f>IF(E331&gt;Tableau4[DJS],'4'!E331-Tableau4[DJS],0)</f>
        <v>0</v>
      </c>
      <c r="H331" s="8">
        <f t="shared" si="10"/>
        <v>11</v>
      </c>
    </row>
    <row r="332" spans="1:8" s="8" customFormat="1" outlineLevel="2" x14ac:dyDescent="0.25">
      <c r="A332" s="14">
        <v>42324</v>
      </c>
      <c r="B332" s="7">
        <v>0</v>
      </c>
      <c r="C332" s="7">
        <v>0</v>
      </c>
      <c r="D332" s="7">
        <f t="shared" si="11"/>
        <v>0</v>
      </c>
      <c r="E332" s="7">
        <f>D332-Tableau3[Minute]</f>
        <v>-2.7777777777777776E-2</v>
      </c>
      <c r="F332" s="12">
        <f>IF(AND(E332&lt;Tableau4[DJS],D332&gt;0),Tableau4[DJS]-E332,0)</f>
        <v>0</v>
      </c>
      <c r="G332" s="12">
        <f>IF(E332&gt;Tableau4[DJS],'4'!E332-Tableau4[DJS],0)</f>
        <v>0</v>
      </c>
      <c r="H332" s="8">
        <f t="shared" si="10"/>
        <v>11</v>
      </c>
    </row>
    <row r="333" spans="1:8" s="8" customFormat="1" outlineLevel="2" x14ac:dyDescent="0.25">
      <c r="A333" s="14">
        <v>42325</v>
      </c>
      <c r="B333" s="7">
        <v>0</v>
      </c>
      <c r="C333" s="7">
        <v>0</v>
      </c>
      <c r="D333" s="7">
        <f t="shared" si="11"/>
        <v>0</v>
      </c>
      <c r="E333" s="7">
        <f>D333-Tableau3[Minute]</f>
        <v>-2.7777777777777776E-2</v>
      </c>
      <c r="F333" s="12">
        <f>IF(AND(E333&lt;Tableau4[DJS],D333&gt;0),Tableau4[DJS]-E333,0)</f>
        <v>0</v>
      </c>
      <c r="G333" s="12">
        <f>IF(E333&gt;Tableau4[DJS],'4'!E333-Tableau4[DJS],0)</f>
        <v>0</v>
      </c>
      <c r="H333" s="8">
        <f t="shared" ref="H333:H377" si="12">MONTH(A333)</f>
        <v>11</v>
      </c>
    </row>
    <row r="334" spans="1:8" s="8" customFormat="1" outlineLevel="2" x14ac:dyDescent="0.25">
      <c r="A334" s="14">
        <v>42326</v>
      </c>
      <c r="B334" s="7">
        <v>0</v>
      </c>
      <c r="C334" s="7">
        <v>0</v>
      </c>
      <c r="D334" s="7">
        <f t="shared" si="11"/>
        <v>0</v>
      </c>
      <c r="E334" s="7">
        <f>D334-Tableau3[Minute]</f>
        <v>-2.7777777777777776E-2</v>
      </c>
      <c r="F334" s="12">
        <f>IF(AND(E334&lt;Tableau4[DJS],D334&gt;0),Tableau4[DJS]-E334,0)</f>
        <v>0</v>
      </c>
      <c r="G334" s="12">
        <f>IF(E334&gt;Tableau4[DJS],'4'!E334-Tableau4[DJS],0)</f>
        <v>0</v>
      </c>
      <c r="H334" s="8">
        <f t="shared" si="12"/>
        <v>11</v>
      </c>
    </row>
    <row r="335" spans="1:8" s="8" customFormat="1" outlineLevel="2" x14ac:dyDescent="0.25">
      <c r="A335" s="14">
        <v>42327</v>
      </c>
      <c r="B335" s="7">
        <v>0</v>
      </c>
      <c r="C335" s="7">
        <v>0</v>
      </c>
      <c r="D335" s="7">
        <f t="shared" si="11"/>
        <v>0</v>
      </c>
      <c r="E335" s="7">
        <f>D335-Tableau3[Minute]</f>
        <v>-2.7777777777777776E-2</v>
      </c>
      <c r="F335" s="12">
        <f>IF(AND(E335&lt;Tableau4[DJS],D335&gt;0),Tableau4[DJS]-E335,0)</f>
        <v>0</v>
      </c>
      <c r="G335" s="12">
        <f>IF(E335&gt;Tableau4[DJS],'4'!E335-Tableau4[DJS],0)</f>
        <v>0</v>
      </c>
      <c r="H335" s="8">
        <f t="shared" si="12"/>
        <v>11</v>
      </c>
    </row>
    <row r="336" spans="1:8" s="8" customFormat="1" outlineLevel="2" x14ac:dyDescent="0.25">
      <c r="A336" s="14">
        <v>42328</v>
      </c>
      <c r="B336" s="7">
        <v>0</v>
      </c>
      <c r="C336" s="7">
        <v>0</v>
      </c>
      <c r="D336" s="7">
        <f t="shared" si="11"/>
        <v>0</v>
      </c>
      <c r="E336" s="7">
        <f>D336-Tableau3[Minute]</f>
        <v>-2.7777777777777776E-2</v>
      </c>
      <c r="F336" s="12">
        <f>IF(AND(E336&lt;Tableau4[DJS],D336&gt;0),Tableau4[DJS]-E336,0)</f>
        <v>0</v>
      </c>
      <c r="G336" s="12">
        <f>IF(E336&gt;Tableau4[DJS],'4'!E336-Tableau4[DJS],0)</f>
        <v>0</v>
      </c>
      <c r="H336" s="8">
        <f t="shared" si="12"/>
        <v>11</v>
      </c>
    </row>
    <row r="337" spans="1:8" s="8" customFormat="1" outlineLevel="2" x14ac:dyDescent="0.25">
      <c r="A337" s="14">
        <v>42329</v>
      </c>
      <c r="B337" s="7">
        <v>0</v>
      </c>
      <c r="C337" s="7">
        <v>0</v>
      </c>
      <c r="D337" s="7">
        <f t="shared" si="11"/>
        <v>0</v>
      </c>
      <c r="E337" s="7">
        <f>D337-Tableau3[Minute]</f>
        <v>-2.7777777777777776E-2</v>
      </c>
      <c r="F337" s="12">
        <f>IF(AND(E337&lt;Tableau4[DJS],D337&gt;0),Tableau4[DJS]-E337,0)</f>
        <v>0</v>
      </c>
      <c r="G337" s="12">
        <f>IF(E337&gt;Tableau4[DJS],'4'!E337-Tableau4[DJS],0)</f>
        <v>0</v>
      </c>
      <c r="H337" s="8">
        <f t="shared" si="12"/>
        <v>11</v>
      </c>
    </row>
    <row r="338" spans="1:8" s="8" customFormat="1" outlineLevel="2" x14ac:dyDescent="0.25">
      <c r="A338" s="14">
        <v>42330</v>
      </c>
      <c r="B338" s="7">
        <v>0</v>
      </c>
      <c r="C338" s="7">
        <v>0</v>
      </c>
      <c r="D338" s="7">
        <f t="shared" si="11"/>
        <v>0</v>
      </c>
      <c r="E338" s="7">
        <f>D338-Tableau3[Minute]</f>
        <v>-2.7777777777777776E-2</v>
      </c>
      <c r="F338" s="12">
        <f>IF(AND(E338&lt;Tableau4[DJS],D338&gt;0),Tableau4[DJS]-E338,0)</f>
        <v>0</v>
      </c>
      <c r="G338" s="12">
        <f>IF(E338&gt;Tableau4[DJS],'4'!E338-Tableau4[DJS],0)</f>
        <v>0</v>
      </c>
      <c r="H338" s="8">
        <f t="shared" si="12"/>
        <v>11</v>
      </c>
    </row>
    <row r="339" spans="1:8" s="8" customFormat="1" outlineLevel="2" x14ac:dyDescent="0.25">
      <c r="A339" s="14">
        <v>42331</v>
      </c>
      <c r="B339" s="7">
        <v>0</v>
      </c>
      <c r="C339" s="7">
        <v>0</v>
      </c>
      <c r="D339" s="7">
        <f t="shared" si="11"/>
        <v>0</v>
      </c>
      <c r="E339" s="7">
        <f>D339-Tableau3[Minute]</f>
        <v>-2.7777777777777776E-2</v>
      </c>
      <c r="F339" s="12">
        <f>IF(AND(E339&lt;Tableau4[DJS],D339&gt;0),Tableau4[DJS]-E339,0)</f>
        <v>0</v>
      </c>
      <c r="G339" s="12">
        <f>IF(E339&gt;Tableau4[DJS],'4'!E339-Tableau4[DJS],0)</f>
        <v>0</v>
      </c>
      <c r="H339" s="8">
        <f t="shared" si="12"/>
        <v>11</v>
      </c>
    </row>
    <row r="340" spans="1:8" s="8" customFormat="1" outlineLevel="2" x14ac:dyDescent="0.25">
      <c r="A340" s="14">
        <v>42332</v>
      </c>
      <c r="B340" s="7">
        <v>0</v>
      </c>
      <c r="C340" s="7">
        <v>0</v>
      </c>
      <c r="D340" s="7">
        <f t="shared" si="11"/>
        <v>0</v>
      </c>
      <c r="E340" s="7">
        <f>D340-Tableau3[Minute]</f>
        <v>-2.7777777777777776E-2</v>
      </c>
      <c r="F340" s="12">
        <f>IF(AND(E340&lt;Tableau4[DJS],D340&gt;0),Tableau4[DJS]-E340,0)</f>
        <v>0</v>
      </c>
      <c r="G340" s="12">
        <f>IF(E340&gt;Tableau4[DJS],'4'!E340-Tableau4[DJS],0)</f>
        <v>0</v>
      </c>
      <c r="H340" s="8">
        <f t="shared" si="12"/>
        <v>11</v>
      </c>
    </row>
    <row r="341" spans="1:8" s="8" customFormat="1" outlineLevel="2" x14ac:dyDescent="0.25">
      <c r="A341" s="14">
        <v>42333</v>
      </c>
      <c r="B341" s="7">
        <v>0</v>
      </c>
      <c r="C341" s="7">
        <v>0</v>
      </c>
      <c r="D341" s="7">
        <f t="shared" si="11"/>
        <v>0</v>
      </c>
      <c r="E341" s="7">
        <f>D341-Tableau3[Minute]</f>
        <v>-2.7777777777777776E-2</v>
      </c>
      <c r="F341" s="12">
        <f>IF(AND(E341&lt;Tableau4[DJS],D341&gt;0),Tableau4[DJS]-E341,0)</f>
        <v>0</v>
      </c>
      <c r="G341" s="12">
        <f>IF(E341&gt;Tableau4[DJS],'4'!E341-Tableau4[DJS],0)</f>
        <v>0</v>
      </c>
      <c r="H341" s="8">
        <f t="shared" si="12"/>
        <v>11</v>
      </c>
    </row>
    <row r="342" spans="1:8" s="8" customFormat="1" outlineLevel="2" x14ac:dyDescent="0.25">
      <c r="A342" s="14">
        <v>42334</v>
      </c>
      <c r="B342" s="7">
        <v>0</v>
      </c>
      <c r="C342" s="7">
        <v>0</v>
      </c>
      <c r="D342" s="7">
        <f t="shared" si="11"/>
        <v>0</v>
      </c>
      <c r="E342" s="7">
        <f>D342-Tableau3[Minute]</f>
        <v>-2.7777777777777776E-2</v>
      </c>
      <c r="F342" s="12">
        <f>IF(AND(E342&lt;Tableau4[DJS],D342&gt;0),Tableau4[DJS]-E342,0)</f>
        <v>0</v>
      </c>
      <c r="G342" s="12">
        <f>IF(E342&gt;Tableau4[DJS],'4'!E342-Tableau4[DJS],0)</f>
        <v>0</v>
      </c>
      <c r="H342" s="8">
        <f t="shared" si="12"/>
        <v>11</v>
      </c>
    </row>
    <row r="343" spans="1:8" s="8" customFormat="1" outlineLevel="2" x14ac:dyDescent="0.25">
      <c r="A343" s="14">
        <v>42335</v>
      </c>
      <c r="B343" s="7">
        <v>0</v>
      </c>
      <c r="C343" s="7">
        <v>0</v>
      </c>
      <c r="D343" s="7">
        <f t="shared" si="11"/>
        <v>0</v>
      </c>
      <c r="E343" s="7">
        <f>D343-Tableau3[Minute]</f>
        <v>-2.7777777777777776E-2</v>
      </c>
      <c r="F343" s="12">
        <f>IF(AND(E343&lt;Tableau4[DJS],D343&gt;0),Tableau4[DJS]-E343,0)</f>
        <v>0</v>
      </c>
      <c r="G343" s="12">
        <f>IF(E343&gt;Tableau4[DJS],'4'!E343-Tableau4[DJS],0)</f>
        <v>0</v>
      </c>
      <c r="H343" s="8">
        <f t="shared" si="12"/>
        <v>11</v>
      </c>
    </row>
    <row r="344" spans="1:8" s="8" customFormat="1" outlineLevel="2" x14ac:dyDescent="0.25">
      <c r="A344" s="14">
        <v>42336</v>
      </c>
      <c r="B344" s="7">
        <v>0</v>
      </c>
      <c r="C344" s="7">
        <v>0</v>
      </c>
      <c r="D344" s="7">
        <f t="shared" si="11"/>
        <v>0</v>
      </c>
      <c r="E344" s="7">
        <f>D344-Tableau3[Minute]</f>
        <v>-2.7777777777777776E-2</v>
      </c>
      <c r="F344" s="12">
        <f>IF(AND(E344&lt;Tableau4[DJS],D344&gt;0),Tableau4[DJS]-E344,0)</f>
        <v>0</v>
      </c>
      <c r="G344" s="12">
        <f>IF(E344&gt;Tableau4[DJS],'4'!E344-Tableau4[DJS],0)</f>
        <v>0</v>
      </c>
      <c r="H344" s="8">
        <f t="shared" si="12"/>
        <v>11</v>
      </c>
    </row>
    <row r="345" spans="1:8" s="8" customFormat="1" outlineLevel="2" x14ac:dyDescent="0.25">
      <c r="A345" s="14">
        <v>42337</v>
      </c>
      <c r="B345" s="7">
        <v>0</v>
      </c>
      <c r="C345" s="7">
        <v>0</v>
      </c>
      <c r="D345" s="7">
        <f t="shared" si="11"/>
        <v>0</v>
      </c>
      <c r="E345" s="7">
        <f>D345-Tableau3[Minute]</f>
        <v>-2.7777777777777776E-2</v>
      </c>
      <c r="F345" s="12">
        <f>IF(AND(E345&lt;Tableau4[DJS],D345&gt;0),Tableau4[DJS]-E345,0)</f>
        <v>0</v>
      </c>
      <c r="G345" s="12">
        <f>IF(E345&gt;Tableau4[DJS],'4'!E345-Tableau4[DJS],0)</f>
        <v>0</v>
      </c>
      <c r="H345" s="8">
        <f t="shared" si="12"/>
        <v>11</v>
      </c>
    </row>
    <row r="346" spans="1:8" s="8" customFormat="1" outlineLevel="1" x14ac:dyDescent="0.25">
      <c r="A346" s="14"/>
      <c r="B346" s="7"/>
      <c r="C346" s="7"/>
      <c r="D346" s="11"/>
      <c r="E346" s="7"/>
      <c r="F346" s="12">
        <f>SUBTOTAL(9,F316:F345)</f>
        <v>0</v>
      </c>
      <c r="G346" s="12">
        <f>SUBTOTAL(9,G316:G345)</f>
        <v>0</v>
      </c>
      <c r="H346" s="10" t="s">
        <v>49</v>
      </c>
    </row>
    <row r="347" spans="1:8" s="8" customFormat="1" outlineLevel="2" x14ac:dyDescent="0.25">
      <c r="A347" s="14">
        <v>42338</v>
      </c>
      <c r="B347" s="7">
        <v>0</v>
      </c>
      <c r="C347" s="7">
        <v>0</v>
      </c>
      <c r="D347" s="7">
        <f t="shared" si="11"/>
        <v>0</v>
      </c>
      <c r="E347" s="7">
        <f>D347-Tableau3[Minute]</f>
        <v>-2.7777777777777776E-2</v>
      </c>
      <c r="F347" s="12">
        <f>IF(AND(E347&lt;Tableau4[DJS],D347&gt;0),Tableau4[DJS]-E347,0)</f>
        <v>0</v>
      </c>
      <c r="G347" s="12">
        <f>IF(E347&gt;Tableau4[DJS],'4'!E347-Tableau4[DJS],0)</f>
        <v>0</v>
      </c>
      <c r="H347" s="8">
        <f t="shared" si="12"/>
        <v>12</v>
      </c>
    </row>
    <row r="348" spans="1:8" s="8" customFormat="1" outlineLevel="2" x14ac:dyDescent="0.25">
      <c r="A348" s="14">
        <v>42339</v>
      </c>
      <c r="B348" s="7">
        <v>0</v>
      </c>
      <c r="C348" s="7">
        <v>0</v>
      </c>
      <c r="D348" s="7">
        <f t="shared" si="11"/>
        <v>0</v>
      </c>
      <c r="E348" s="7">
        <f>D348-Tableau3[Minute]</f>
        <v>-2.7777777777777776E-2</v>
      </c>
      <c r="F348" s="12">
        <f>IF(AND(E348&lt;Tableau4[DJS],D348&gt;0),Tableau4[DJS]-E348,0)</f>
        <v>0</v>
      </c>
      <c r="G348" s="12">
        <f>IF(E348&gt;Tableau4[DJS],'4'!E348-Tableau4[DJS],0)</f>
        <v>0</v>
      </c>
      <c r="H348" s="8">
        <f t="shared" si="12"/>
        <v>12</v>
      </c>
    </row>
    <row r="349" spans="1:8" s="8" customFormat="1" outlineLevel="2" x14ac:dyDescent="0.25">
      <c r="A349" s="14">
        <v>42340</v>
      </c>
      <c r="B349" s="7">
        <v>0</v>
      </c>
      <c r="C349" s="7">
        <v>0</v>
      </c>
      <c r="D349" s="7">
        <f t="shared" si="11"/>
        <v>0</v>
      </c>
      <c r="E349" s="7">
        <f>D349-Tableau3[Minute]</f>
        <v>-2.7777777777777776E-2</v>
      </c>
      <c r="F349" s="12">
        <f>IF(AND(E349&lt;Tableau4[DJS],D349&gt;0),Tableau4[DJS]-E349,0)</f>
        <v>0</v>
      </c>
      <c r="G349" s="12">
        <f>IF(E349&gt;Tableau4[DJS],'4'!E349-Tableau4[DJS],0)</f>
        <v>0</v>
      </c>
      <c r="H349" s="8">
        <f t="shared" si="12"/>
        <v>12</v>
      </c>
    </row>
    <row r="350" spans="1:8" s="8" customFormat="1" outlineLevel="2" x14ac:dyDescent="0.25">
      <c r="A350" s="14">
        <v>42341</v>
      </c>
      <c r="B350" s="7">
        <v>0</v>
      </c>
      <c r="C350" s="7">
        <v>0</v>
      </c>
      <c r="D350" s="7">
        <f t="shared" si="11"/>
        <v>0</v>
      </c>
      <c r="E350" s="7">
        <f>D350-Tableau3[Minute]</f>
        <v>-2.7777777777777776E-2</v>
      </c>
      <c r="F350" s="12">
        <f>IF(AND(E350&lt;Tableau4[DJS],D350&gt;0),Tableau4[DJS]-E350,0)</f>
        <v>0</v>
      </c>
      <c r="G350" s="12">
        <f>IF(E350&gt;Tableau4[DJS],'4'!E350-Tableau4[DJS],0)</f>
        <v>0</v>
      </c>
      <c r="H350" s="8">
        <f t="shared" si="12"/>
        <v>12</v>
      </c>
    </row>
    <row r="351" spans="1:8" s="8" customFormat="1" outlineLevel="2" x14ac:dyDescent="0.25">
      <c r="A351" s="14">
        <v>42342</v>
      </c>
      <c r="B351" s="7">
        <v>0</v>
      </c>
      <c r="C351" s="7">
        <v>0</v>
      </c>
      <c r="D351" s="7">
        <f t="shared" si="11"/>
        <v>0</v>
      </c>
      <c r="E351" s="7">
        <f>D351-Tableau3[Minute]</f>
        <v>-2.7777777777777776E-2</v>
      </c>
      <c r="F351" s="12">
        <f>IF(AND(E351&lt;Tableau4[DJS],D351&gt;0),Tableau4[DJS]-E351,0)</f>
        <v>0</v>
      </c>
      <c r="G351" s="12">
        <f>IF(E351&gt;Tableau4[DJS],'4'!E351-Tableau4[DJS],0)</f>
        <v>0</v>
      </c>
      <c r="H351" s="8">
        <f t="shared" si="12"/>
        <v>12</v>
      </c>
    </row>
    <row r="352" spans="1:8" s="8" customFormat="1" outlineLevel="2" x14ac:dyDescent="0.25">
      <c r="A352" s="14">
        <v>42343</v>
      </c>
      <c r="B352" s="7">
        <v>0</v>
      </c>
      <c r="C352" s="7">
        <v>0</v>
      </c>
      <c r="D352" s="7">
        <f t="shared" si="11"/>
        <v>0</v>
      </c>
      <c r="E352" s="7">
        <f>D352-Tableau3[Minute]</f>
        <v>-2.7777777777777776E-2</v>
      </c>
      <c r="F352" s="12">
        <f>IF(AND(E352&lt;Tableau4[DJS],D352&gt;0),Tableau4[DJS]-E352,0)</f>
        <v>0</v>
      </c>
      <c r="G352" s="12">
        <f>IF(E352&gt;Tableau4[DJS],'4'!E352-Tableau4[DJS],0)</f>
        <v>0</v>
      </c>
      <c r="H352" s="8">
        <f t="shared" si="12"/>
        <v>12</v>
      </c>
    </row>
    <row r="353" spans="1:12" outlineLevel="2" x14ac:dyDescent="0.25">
      <c r="A353" s="14">
        <v>42344</v>
      </c>
      <c r="B353" s="7">
        <v>0</v>
      </c>
      <c r="C353" s="7">
        <v>0</v>
      </c>
      <c r="D353" s="7">
        <f t="shared" si="11"/>
        <v>0</v>
      </c>
      <c r="E353" s="7">
        <f>D353-Tableau3[Minute]</f>
        <v>-2.7777777777777776E-2</v>
      </c>
      <c r="F353" s="12">
        <f>IF(AND(E353&lt;Tableau4[DJS],D353&gt;0),Tableau4[DJS]-E353,0)</f>
        <v>0</v>
      </c>
      <c r="G353" s="12">
        <f>IF(E353&gt;Tableau4[DJS],'4'!E353-Tableau4[DJS],0)</f>
        <v>0</v>
      </c>
      <c r="H353" s="8">
        <f t="shared" si="12"/>
        <v>12</v>
      </c>
    </row>
    <row r="354" spans="1:12" outlineLevel="2" x14ac:dyDescent="0.25">
      <c r="A354" s="14">
        <v>42345</v>
      </c>
      <c r="B354" s="7">
        <v>0</v>
      </c>
      <c r="C354" s="7">
        <v>0</v>
      </c>
      <c r="D354" s="7">
        <f t="shared" si="11"/>
        <v>0</v>
      </c>
      <c r="E354" s="7">
        <f>D354-Tableau3[Minute]</f>
        <v>-2.7777777777777776E-2</v>
      </c>
      <c r="F354" s="12">
        <f>IF(AND(E354&lt;Tableau4[DJS],D354&gt;0),Tableau4[DJS]-E354,0)</f>
        <v>0</v>
      </c>
      <c r="G354" s="12">
        <f>IF(E354&gt;Tableau4[DJS],'4'!E354-Tableau4[DJS],0)</f>
        <v>0</v>
      </c>
      <c r="H354" s="8">
        <f t="shared" si="12"/>
        <v>12</v>
      </c>
      <c r="L354" s="8" t="s">
        <v>52</v>
      </c>
    </row>
    <row r="355" spans="1:12" outlineLevel="2" x14ac:dyDescent="0.25">
      <c r="A355" s="14">
        <v>42346</v>
      </c>
      <c r="B355" s="7">
        <v>0</v>
      </c>
      <c r="C355" s="7">
        <v>0</v>
      </c>
      <c r="D355" s="7">
        <f t="shared" si="11"/>
        <v>0</v>
      </c>
      <c r="E355" s="7">
        <f>D355-Tableau3[Minute]</f>
        <v>-2.7777777777777776E-2</v>
      </c>
      <c r="F355" s="12">
        <f>IF(AND(E355&lt;Tableau4[DJS],D355&gt;0),Tableau4[DJS]-E355,0)</f>
        <v>0</v>
      </c>
      <c r="G355" s="12">
        <f>IF(E355&gt;Tableau4[DJS],'4'!E355-Tableau4[DJS],0)</f>
        <v>0</v>
      </c>
      <c r="H355" s="8">
        <f t="shared" si="12"/>
        <v>12</v>
      </c>
    </row>
    <row r="356" spans="1:12" outlineLevel="2" x14ac:dyDescent="0.25">
      <c r="A356" s="14">
        <v>42347</v>
      </c>
      <c r="B356" s="7">
        <v>0</v>
      </c>
      <c r="C356" s="7">
        <v>0</v>
      </c>
      <c r="D356" s="7">
        <f t="shared" si="11"/>
        <v>0</v>
      </c>
      <c r="E356" s="7">
        <f>D356-Tableau3[Minute]</f>
        <v>-2.7777777777777776E-2</v>
      </c>
      <c r="F356" s="12">
        <f>IF(AND(E356&lt;Tableau4[DJS],D356&gt;0),Tableau4[DJS]-E356,0)</f>
        <v>0</v>
      </c>
      <c r="G356" s="12">
        <f>IF(E356&gt;Tableau4[DJS],'4'!E356-Tableau4[DJS],0)</f>
        <v>0</v>
      </c>
      <c r="H356" s="8">
        <f t="shared" si="12"/>
        <v>12</v>
      </c>
    </row>
    <row r="357" spans="1:12" outlineLevel="2" x14ac:dyDescent="0.25">
      <c r="A357" s="14">
        <v>42348</v>
      </c>
      <c r="B357" s="7">
        <v>0</v>
      </c>
      <c r="C357" s="7">
        <v>0</v>
      </c>
      <c r="D357" s="7">
        <f t="shared" si="11"/>
        <v>0</v>
      </c>
      <c r="E357" s="7">
        <f>D357-Tableau3[Minute]</f>
        <v>-2.7777777777777776E-2</v>
      </c>
      <c r="F357" s="12">
        <f>IF(AND(E357&lt;Tableau4[DJS],D357&gt;0),Tableau4[DJS]-E357,0)</f>
        <v>0</v>
      </c>
      <c r="G357" s="12">
        <f>IF(E357&gt;Tableau4[DJS],'4'!E357-Tableau4[DJS],0)</f>
        <v>0</v>
      </c>
      <c r="H357" s="8">
        <f t="shared" si="12"/>
        <v>12</v>
      </c>
    </row>
    <row r="358" spans="1:12" outlineLevel="2" x14ac:dyDescent="0.25">
      <c r="A358" s="14">
        <v>42349</v>
      </c>
      <c r="B358" s="7">
        <v>0</v>
      </c>
      <c r="C358" s="7">
        <v>0</v>
      </c>
      <c r="D358" s="7">
        <f t="shared" si="11"/>
        <v>0</v>
      </c>
      <c r="E358" s="7">
        <f>D358-Tableau3[Minute]</f>
        <v>-2.7777777777777776E-2</v>
      </c>
      <c r="F358" s="12">
        <f>IF(AND(E358&lt;Tableau4[DJS],D358&gt;0),Tableau4[DJS]-E358,0)</f>
        <v>0</v>
      </c>
      <c r="G358" s="12">
        <f>IF(E358&gt;Tableau4[DJS],'4'!E358-Tableau4[DJS],0)</f>
        <v>0</v>
      </c>
      <c r="H358" s="8">
        <f t="shared" si="12"/>
        <v>12</v>
      </c>
    </row>
    <row r="359" spans="1:12" outlineLevel="2" x14ac:dyDescent="0.25">
      <c r="A359" s="14">
        <v>42350</v>
      </c>
      <c r="B359" s="7">
        <v>0</v>
      </c>
      <c r="C359" s="7">
        <v>0</v>
      </c>
      <c r="D359" s="7">
        <f t="shared" si="11"/>
        <v>0</v>
      </c>
      <c r="E359" s="7">
        <f>D359-Tableau3[Minute]</f>
        <v>-2.7777777777777776E-2</v>
      </c>
      <c r="F359" s="12">
        <f>IF(AND(E359&lt;Tableau4[DJS],D359&gt;0),Tableau4[DJS]-E359,0)</f>
        <v>0</v>
      </c>
      <c r="G359" s="12">
        <f>IF(E359&gt;Tableau4[DJS],'4'!E359-Tableau4[DJS],0)</f>
        <v>0</v>
      </c>
      <c r="H359" s="8">
        <f t="shared" si="12"/>
        <v>12</v>
      </c>
    </row>
    <row r="360" spans="1:12" outlineLevel="2" x14ac:dyDescent="0.25">
      <c r="A360" s="14">
        <v>42351</v>
      </c>
      <c r="B360" s="7">
        <v>0</v>
      </c>
      <c r="C360" s="7">
        <v>0</v>
      </c>
      <c r="D360" s="7">
        <f t="shared" si="11"/>
        <v>0</v>
      </c>
      <c r="E360" s="7">
        <f>D360-Tableau3[Minute]</f>
        <v>-2.7777777777777776E-2</v>
      </c>
      <c r="F360" s="12">
        <f>IF(AND(E360&lt;Tableau4[DJS],D360&gt;0),Tableau4[DJS]-E360,0)</f>
        <v>0</v>
      </c>
      <c r="G360" s="12">
        <f>IF(E360&gt;Tableau4[DJS],'4'!E360-Tableau4[DJS],0)</f>
        <v>0</v>
      </c>
      <c r="H360" s="8">
        <f t="shared" si="12"/>
        <v>12</v>
      </c>
    </row>
    <row r="361" spans="1:12" outlineLevel="2" x14ac:dyDescent="0.25">
      <c r="A361" s="14">
        <v>42352</v>
      </c>
      <c r="B361" s="7">
        <v>0</v>
      </c>
      <c r="C361" s="7">
        <v>0</v>
      </c>
      <c r="D361" s="7">
        <f t="shared" si="11"/>
        <v>0</v>
      </c>
      <c r="E361" s="7">
        <f>D361-Tableau3[Minute]</f>
        <v>-2.7777777777777776E-2</v>
      </c>
      <c r="F361" s="12">
        <f>IF(AND(E361&lt;Tableau4[DJS],D361&gt;0),Tableau4[DJS]-E361,0)</f>
        <v>0</v>
      </c>
      <c r="G361" s="12">
        <f>IF(E361&gt;Tableau4[DJS],'4'!E361-Tableau4[DJS],0)</f>
        <v>0</v>
      </c>
      <c r="H361" s="8">
        <f t="shared" si="12"/>
        <v>12</v>
      </c>
    </row>
    <row r="362" spans="1:12" outlineLevel="2" x14ac:dyDescent="0.25">
      <c r="A362" s="14">
        <v>42353</v>
      </c>
      <c r="B362" s="7">
        <v>0</v>
      </c>
      <c r="C362" s="7">
        <v>0</v>
      </c>
      <c r="D362" s="7">
        <f t="shared" si="11"/>
        <v>0</v>
      </c>
      <c r="E362" s="7">
        <f>D362-Tableau3[Minute]</f>
        <v>-2.7777777777777776E-2</v>
      </c>
      <c r="F362" s="12">
        <f>IF(AND(E362&lt;Tableau4[DJS],D362&gt;0),Tableau4[DJS]-E362,0)</f>
        <v>0</v>
      </c>
      <c r="G362" s="12">
        <f>IF(E362&gt;Tableau4[DJS],'4'!E362-Tableau4[DJS],0)</f>
        <v>0</v>
      </c>
      <c r="H362" s="8">
        <f t="shared" si="12"/>
        <v>12</v>
      </c>
    </row>
    <row r="363" spans="1:12" outlineLevel="2" x14ac:dyDescent="0.25">
      <c r="A363" s="14">
        <v>42354</v>
      </c>
      <c r="B363" s="7">
        <v>0</v>
      </c>
      <c r="C363" s="7">
        <v>0</v>
      </c>
      <c r="D363" s="7">
        <f t="shared" si="11"/>
        <v>0</v>
      </c>
      <c r="E363" s="7">
        <f>D363-Tableau3[Minute]</f>
        <v>-2.7777777777777776E-2</v>
      </c>
      <c r="F363" s="12">
        <f>IF(AND(E363&lt;Tableau4[DJS],D363&gt;0),Tableau4[DJS]-E363,0)</f>
        <v>0</v>
      </c>
      <c r="G363" s="12">
        <f>IF(E363&gt;Tableau4[DJS],'4'!E363-Tableau4[DJS],0)</f>
        <v>0</v>
      </c>
      <c r="H363" s="8">
        <f t="shared" si="12"/>
        <v>12</v>
      </c>
    </row>
    <row r="364" spans="1:12" outlineLevel="2" x14ac:dyDescent="0.25">
      <c r="A364" s="14">
        <v>42355</v>
      </c>
      <c r="B364" s="7">
        <v>0</v>
      </c>
      <c r="C364" s="7">
        <v>0</v>
      </c>
      <c r="D364" s="7">
        <f t="shared" si="11"/>
        <v>0</v>
      </c>
      <c r="E364" s="7">
        <f>D364-Tableau3[Minute]</f>
        <v>-2.7777777777777776E-2</v>
      </c>
      <c r="F364" s="12">
        <f>IF(AND(E364&lt;Tableau4[DJS],D364&gt;0),Tableau4[DJS]-E364,0)</f>
        <v>0</v>
      </c>
      <c r="G364" s="12">
        <f>IF(E364&gt;Tableau4[DJS],'4'!E364-Tableau4[DJS],0)</f>
        <v>0</v>
      </c>
      <c r="H364" s="8">
        <f t="shared" si="12"/>
        <v>12</v>
      </c>
    </row>
    <row r="365" spans="1:12" outlineLevel="2" x14ac:dyDescent="0.25">
      <c r="A365" s="14">
        <v>42356</v>
      </c>
      <c r="B365" s="7">
        <v>0</v>
      </c>
      <c r="C365" s="7">
        <v>0</v>
      </c>
      <c r="D365" s="7">
        <f t="shared" si="11"/>
        <v>0</v>
      </c>
      <c r="E365" s="7">
        <f>D365-Tableau3[Minute]</f>
        <v>-2.7777777777777776E-2</v>
      </c>
      <c r="F365" s="12">
        <f>IF(AND(E365&lt;Tableau4[DJS],D365&gt;0),Tableau4[DJS]-E365,0)</f>
        <v>0</v>
      </c>
      <c r="G365" s="12">
        <f>IF(E365&gt;Tableau4[DJS],'4'!E365-Tableau4[DJS],0)</f>
        <v>0</v>
      </c>
      <c r="H365" s="8">
        <f t="shared" si="12"/>
        <v>12</v>
      </c>
    </row>
    <row r="366" spans="1:12" outlineLevel="2" x14ac:dyDescent="0.25">
      <c r="A366" s="14">
        <v>42357</v>
      </c>
      <c r="B366" s="7">
        <v>0</v>
      </c>
      <c r="C366" s="7">
        <v>0</v>
      </c>
      <c r="D366" s="7">
        <f t="shared" si="11"/>
        <v>0</v>
      </c>
      <c r="E366" s="7">
        <f>D366-Tableau3[Minute]</f>
        <v>-2.7777777777777776E-2</v>
      </c>
      <c r="F366" s="12">
        <f>IF(AND(E366&lt;Tableau4[DJS],D366&gt;0),Tableau4[DJS]-E366,0)</f>
        <v>0</v>
      </c>
      <c r="G366" s="12">
        <f>IF(E366&gt;Tableau4[DJS],'4'!E366-Tableau4[DJS],0)</f>
        <v>0</v>
      </c>
      <c r="H366" s="8">
        <f t="shared" si="12"/>
        <v>12</v>
      </c>
    </row>
    <row r="367" spans="1:12" outlineLevel="2" x14ac:dyDescent="0.25">
      <c r="A367" s="14">
        <v>42358</v>
      </c>
      <c r="B367" s="7">
        <v>0</v>
      </c>
      <c r="C367" s="7">
        <v>0</v>
      </c>
      <c r="D367" s="7">
        <f t="shared" si="11"/>
        <v>0</v>
      </c>
      <c r="E367" s="7">
        <f>D367-Tableau3[Minute]</f>
        <v>-2.7777777777777776E-2</v>
      </c>
      <c r="F367" s="12">
        <f>IF(AND(E367&lt;Tableau4[DJS],D367&gt;0),Tableau4[DJS]-E367,0)</f>
        <v>0</v>
      </c>
      <c r="G367" s="12">
        <f>IF(E367&gt;Tableau4[DJS],'4'!E367-Tableau4[DJS],0)</f>
        <v>0</v>
      </c>
      <c r="H367" s="8">
        <f t="shared" si="12"/>
        <v>12</v>
      </c>
    </row>
    <row r="368" spans="1:12" outlineLevel="2" x14ac:dyDescent="0.25">
      <c r="A368" s="14">
        <v>42359</v>
      </c>
      <c r="B368" s="7">
        <v>0</v>
      </c>
      <c r="C368" s="7">
        <v>0</v>
      </c>
      <c r="D368" s="7">
        <f t="shared" si="11"/>
        <v>0</v>
      </c>
      <c r="E368" s="7">
        <f>D368-Tableau3[Minute]</f>
        <v>-2.7777777777777776E-2</v>
      </c>
      <c r="F368" s="12">
        <f>IF(AND(E368&lt;Tableau4[DJS],D368&gt;0),Tableau4[DJS]-E368,0)</f>
        <v>0</v>
      </c>
      <c r="G368" s="12">
        <f>IF(E368&gt;Tableau4[DJS],'4'!E368-Tableau4[DJS],0)</f>
        <v>0</v>
      </c>
      <c r="H368" s="8">
        <f t="shared" si="12"/>
        <v>12</v>
      </c>
    </row>
    <row r="369" spans="1:8" s="8" customFormat="1" outlineLevel="2" x14ac:dyDescent="0.25">
      <c r="A369" s="14">
        <v>42360</v>
      </c>
      <c r="B369" s="7">
        <v>0</v>
      </c>
      <c r="C369" s="7">
        <v>0</v>
      </c>
      <c r="D369" s="7">
        <f t="shared" si="11"/>
        <v>0</v>
      </c>
      <c r="E369" s="7">
        <f>D369-Tableau3[Minute]</f>
        <v>-2.7777777777777776E-2</v>
      </c>
      <c r="F369" s="12">
        <f>IF(AND(E369&lt;Tableau4[DJS],D369&gt;0),Tableau4[DJS]-E369,0)</f>
        <v>0</v>
      </c>
      <c r="G369" s="12">
        <f>IF(E369&gt;Tableau4[DJS],'4'!E369-Tableau4[DJS],0)</f>
        <v>0</v>
      </c>
      <c r="H369" s="8">
        <f t="shared" si="12"/>
        <v>12</v>
      </c>
    </row>
    <row r="370" spans="1:8" s="8" customFormat="1" outlineLevel="2" x14ac:dyDescent="0.25">
      <c r="A370" s="14">
        <v>42361</v>
      </c>
      <c r="B370" s="7">
        <v>0</v>
      </c>
      <c r="C370" s="7">
        <v>0</v>
      </c>
      <c r="D370" s="7">
        <f t="shared" si="11"/>
        <v>0</v>
      </c>
      <c r="E370" s="7">
        <f>D370-Tableau3[Minute]</f>
        <v>-2.7777777777777776E-2</v>
      </c>
      <c r="F370" s="12">
        <f>IF(AND(E370&lt;Tableau4[DJS],D370&gt;0),Tableau4[DJS]-E370,0)</f>
        <v>0</v>
      </c>
      <c r="G370" s="12">
        <f>IF(E370&gt;Tableau4[DJS],'4'!E370-Tableau4[DJS],0)</f>
        <v>0</v>
      </c>
      <c r="H370" s="8">
        <f t="shared" si="12"/>
        <v>12</v>
      </c>
    </row>
    <row r="371" spans="1:8" s="8" customFormat="1" outlineLevel="2" x14ac:dyDescent="0.25">
      <c r="A371" s="14">
        <v>42362</v>
      </c>
      <c r="B371" s="7">
        <v>0</v>
      </c>
      <c r="C371" s="7">
        <v>0</v>
      </c>
      <c r="D371" s="7">
        <f t="shared" si="11"/>
        <v>0</v>
      </c>
      <c r="E371" s="7">
        <f>D371-Tableau3[Minute]</f>
        <v>-2.7777777777777776E-2</v>
      </c>
      <c r="F371" s="12">
        <f>IF(AND(E371&lt;Tableau4[DJS],D371&gt;0),Tableau4[DJS]-E371,0)</f>
        <v>0</v>
      </c>
      <c r="G371" s="12">
        <f>IF(E371&gt;Tableau4[DJS],'4'!E371-Tableau4[DJS],0)</f>
        <v>0</v>
      </c>
      <c r="H371" s="8">
        <f t="shared" si="12"/>
        <v>12</v>
      </c>
    </row>
    <row r="372" spans="1:8" s="8" customFormat="1" outlineLevel="2" x14ac:dyDescent="0.25">
      <c r="A372" s="14">
        <v>42363</v>
      </c>
      <c r="B372" s="7">
        <v>0</v>
      </c>
      <c r="C372" s="7">
        <v>0</v>
      </c>
      <c r="D372" s="7">
        <f t="shared" si="11"/>
        <v>0</v>
      </c>
      <c r="E372" s="7">
        <f>D372-Tableau3[Minute]</f>
        <v>-2.7777777777777776E-2</v>
      </c>
      <c r="F372" s="12">
        <f>IF(AND(E372&lt;Tableau4[DJS],D372&gt;0),Tableau4[DJS]-E372,0)</f>
        <v>0</v>
      </c>
      <c r="G372" s="12">
        <f>IF(E372&gt;Tableau4[DJS],'4'!E372-Tableau4[DJS],0)</f>
        <v>0</v>
      </c>
      <c r="H372" s="8">
        <f t="shared" si="12"/>
        <v>12</v>
      </c>
    </row>
    <row r="373" spans="1:8" s="8" customFormat="1" outlineLevel="2" x14ac:dyDescent="0.25">
      <c r="A373" s="14">
        <v>42364</v>
      </c>
      <c r="B373" s="7">
        <v>0</v>
      </c>
      <c r="C373" s="7">
        <v>0</v>
      </c>
      <c r="D373" s="7">
        <f t="shared" si="11"/>
        <v>0</v>
      </c>
      <c r="E373" s="7">
        <f>D373-Tableau3[Minute]</f>
        <v>-2.7777777777777776E-2</v>
      </c>
      <c r="F373" s="12">
        <f>IF(AND(E373&lt;Tableau4[DJS],D373&gt;0),Tableau4[DJS]-E373,0)</f>
        <v>0</v>
      </c>
      <c r="G373" s="12">
        <f>IF(E373&gt;Tableau4[DJS],'4'!E373-Tableau4[DJS],0)</f>
        <v>0</v>
      </c>
      <c r="H373" s="8">
        <f t="shared" si="12"/>
        <v>12</v>
      </c>
    </row>
    <row r="374" spans="1:8" s="8" customFormat="1" outlineLevel="2" x14ac:dyDescent="0.25">
      <c r="A374" s="14">
        <v>42365</v>
      </c>
      <c r="B374" s="7">
        <v>0</v>
      </c>
      <c r="C374" s="7">
        <v>0</v>
      </c>
      <c r="D374" s="7">
        <f t="shared" si="11"/>
        <v>0</v>
      </c>
      <c r="E374" s="7">
        <f>D374-Tableau3[Minute]</f>
        <v>-2.7777777777777776E-2</v>
      </c>
      <c r="F374" s="12">
        <f>IF(AND(E374&lt;Tableau4[DJS],D374&gt;0),Tableau4[DJS]-E374,0)</f>
        <v>0</v>
      </c>
      <c r="G374" s="12">
        <f>IF(E374&gt;Tableau4[DJS],'4'!E374-Tableau4[DJS],0)</f>
        <v>0</v>
      </c>
      <c r="H374" s="8">
        <f t="shared" si="12"/>
        <v>12</v>
      </c>
    </row>
    <row r="375" spans="1:8" s="8" customFormat="1" outlineLevel="2" x14ac:dyDescent="0.25">
      <c r="A375" s="14">
        <v>42366</v>
      </c>
      <c r="B375" s="7">
        <v>0</v>
      </c>
      <c r="C375" s="7">
        <v>0</v>
      </c>
      <c r="D375" s="7">
        <f t="shared" si="11"/>
        <v>0</v>
      </c>
      <c r="E375" s="7">
        <f>D375-Tableau3[Minute]</f>
        <v>-2.7777777777777776E-2</v>
      </c>
      <c r="F375" s="12">
        <f>IF(AND(E375&lt;Tableau4[DJS],D375&gt;0),Tableau4[DJS]-E375,0)</f>
        <v>0</v>
      </c>
      <c r="G375" s="12">
        <f>IF(E375&gt;Tableau4[DJS],'4'!E375-Tableau4[DJS],0)</f>
        <v>0</v>
      </c>
      <c r="H375" s="8">
        <f t="shared" si="12"/>
        <v>12</v>
      </c>
    </row>
    <row r="376" spans="1:8" s="8" customFormat="1" outlineLevel="2" x14ac:dyDescent="0.25">
      <c r="A376" s="14">
        <v>42367</v>
      </c>
      <c r="B376" s="7">
        <v>0</v>
      </c>
      <c r="C376" s="7">
        <v>0</v>
      </c>
      <c r="D376" s="7">
        <f t="shared" si="11"/>
        <v>0</v>
      </c>
      <c r="E376" s="7">
        <f>D376-Tableau3[Minute]</f>
        <v>-2.7777777777777776E-2</v>
      </c>
      <c r="F376" s="12">
        <f>IF(AND(E376&lt;Tableau4[DJS],D376&gt;0),Tableau4[DJS]-E376,0)</f>
        <v>0</v>
      </c>
      <c r="G376" s="12">
        <f>IF(E376&gt;Tableau4[DJS],'4'!E376-Tableau4[DJS],0)</f>
        <v>0</v>
      </c>
      <c r="H376" s="8">
        <f t="shared" si="12"/>
        <v>12</v>
      </c>
    </row>
    <row r="377" spans="1:8" s="8" customFormat="1" outlineLevel="2" x14ac:dyDescent="0.25">
      <c r="A377" s="14">
        <v>42368</v>
      </c>
      <c r="B377" s="7">
        <v>0</v>
      </c>
      <c r="C377" s="7">
        <v>0</v>
      </c>
      <c r="D377" s="7">
        <f t="shared" si="11"/>
        <v>0</v>
      </c>
      <c r="E377" s="7">
        <f>D377-Tableau3[Minute]</f>
        <v>-2.7777777777777776E-2</v>
      </c>
      <c r="F377" s="12">
        <f>IF(AND(E377&lt;Tableau4[DJS],D377&gt;0),Tableau4[DJS]-E377,0)</f>
        <v>0</v>
      </c>
      <c r="G377" s="12">
        <f>IF(E377&gt;Tableau4[DJS],'4'!E377-Tableau4[DJS],0)</f>
        <v>0</v>
      </c>
      <c r="H377" s="8">
        <f t="shared" si="12"/>
        <v>12</v>
      </c>
    </row>
    <row r="378" spans="1:8" s="8" customFormat="1" outlineLevel="1" x14ac:dyDescent="0.25">
      <c r="A378" s="14"/>
      <c r="B378" s="7"/>
      <c r="C378" s="7"/>
      <c r="D378" s="11"/>
      <c r="E378" s="7"/>
      <c r="F378" s="12">
        <f>SUBTOTAL(9,F347:F377)</f>
        <v>0</v>
      </c>
      <c r="G378" s="12">
        <f>SUBTOTAL(9,G347:G377)</f>
        <v>0</v>
      </c>
      <c r="H378" s="10" t="s">
        <v>50</v>
      </c>
    </row>
    <row r="379" spans="1:8" s="8" customFormat="1" x14ac:dyDescent="0.25">
      <c r="A379" s="14"/>
      <c r="B379" s="7"/>
      <c r="C379" s="7"/>
      <c r="D379" s="11"/>
      <c r="E379" s="7"/>
      <c r="F379" s="12">
        <f>SUBTOTAL(9,F2:F377)</f>
        <v>0.15972222222222227</v>
      </c>
      <c r="G379" s="12">
        <f>SUBTOTAL(9,G2:G377)</f>
        <v>6.597222222222221E-2</v>
      </c>
      <c r="H379" s="10" t="s">
        <v>51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379"/>
  <sheetViews>
    <sheetView workbookViewId="0">
      <selection sqref="A1:XFD1048576"/>
    </sheetView>
  </sheetViews>
  <sheetFormatPr baseColWidth="10" defaultRowHeight="15" outlineLevelRow="2" x14ac:dyDescent="0.25"/>
  <cols>
    <col min="1" max="1" width="11.42578125" style="6"/>
    <col min="2" max="3" width="11.42578125" style="7"/>
    <col min="4" max="5" width="11.42578125" style="11"/>
    <col min="6" max="7" width="11.42578125" style="7"/>
    <col min="8" max="8" width="11.42578125" style="8"/>
    <col min="9" max="9" width="16.85546875" style="12" bestFit="1" customWidth="1"/>
    <col min="10" max="10" width="13.85546875" style="8" bestFit="1" customWidth="1"/>
    <col min="11" max="11" width="11.5703125" style="8" customWidth="1"/>
    <col min="12" max="17" width="11.42578125" style="8"/>
    <col min="18" max="18" width="13" style="8" customWidth="1"/>
    <col min="19" max="19" width="11.42578125" style="8"/>
    <col min="20" max="20" width="12.5703125" style="8" customWidth="1"/>
    <col min="21" max="21" width="12.28515625" style="8" customWidth="1"/>
    <col min="22" max="16384" width="11.42578125" style="8"/>
  </cols>
  <sheetData>
    <row r="1" spans="1:21" x14ac:dyDescent="0.25">
      <c r="A1" s="6" t="s">
        <v>29</v>
      </c>
      <c r="B1" s="7" t="s">
        <v>33</v>
      </c>
      <c r="C1" s="7" t="s">
        <v>34</v>
      </c>
      <c r="D1" s="11" t="s">
        <v>30</v>
      </c>
      <c r="E1" s="11" t="s">
        <v>31</v>
      </c>
      <c r="F1" s="7" t="s">
        <v>36</v>
      </c>
      <c r="G1" s="7" t="s">
        <v>35</v>
      </c>
      <c r="H1" s="8" t="s">
        <v>37</v>
      </c>
      <c r="I1" s="25" t="s">
        <v>56</v>
      </c>
      <c r="J1" s="26" t="s">
        <v>38</v>
      </c>
      <c r="K1" s="26" t="s">
        <v>55</v>
      </c>
      <c r="L1" s="26" t="s">
        <v>57</v>
      </c>
      <c r="M1" s="26" t="s">
        <v>58</v>
      </c>
      <c r="N1" s="26" t="s">
        <v>59</v>
      </c>
      <c r="O1" s="26" t="s">
        <v>60</v>
      </c>
      <c r="P1" s="26" t="s">
        <v>61</v>
      </c>
      <c r="Q1" s="26" t="s">
        <v>62</v>
      </c>
      <c r="R1" s="26" t="s">
        <v>63</v>
      </c>
      <c r="S1" s="26" t="s">
        <v>64</v>
      </c>
      <c r="T1" s="26" t="s">
        <v>65</v>
      </c>
      <c r="U1" s="27" t="s">
        <v>66</v>
      </c>
    </row>
    <row r="2" spans="1:21" outlineLevel="2" x14ac:dyDescent="0.25">
      <c r="A2" s="14">
        <v>42004</v>
      </c>
      <c r="B2" s="7">
        <v>0.33333333333333331</v>
      </c>
      <c r="C2" s="7">
        <v>0.625</v>
      </c>
      <c r="D2" s="7">
        <f>C2-B2</f>
        <v>0.29166666666666669</v>
      </c>
      <c r="E2" s="7">
        <f>D2-Tableau3[Minute]</f>
        <v>0.2638888888888889</v>
      </c>
      <c r="F2" s="7">
        <f>IF(E2&lt;Tableau4[DJS],Tableau4[DJS]-E2,0)</f>
        <v>5.902777777777779E-2</v>
      </c>
      <c r="G2" s="7">
        <f>IF(E2&gt;Tableau4[DJS],'4'!E2-Tableau4[DJS],0)</f>
        <v>0</v>
      </c>
      <c r="H2" s="8">
        <f>MONTH(A2)</f>
        <v>1</v>
      </c>
      <c r="I2" s="16" t="s">
        <v>53</v>
      </c>
      <c r="J2" s="16">
        <f>COUNTIF($D2:$D32,"&gt;0")*Tableau4[DJS]</f>
        <v>0.96875</v>
      </c>
      <c r="K2" s="16">
        <f>COUNTIF($D34:$D61,"&gt;0")*Tableau4[DJS]</f>
        <v>0</v>
      </c>
      <c r="L2" s="16">
        <f>COUNTIF($D63:$D93,"&gt;0")*Tableau4[DJS]</f>
        <v>0</v>
      </c>
      <c r="M2" s="16">
        <f>COUNTIF($D95:$D124,"&gt;0")*Tableau4[DJS]</f>
        <v>0</v>
      </c>
      <c r="N2" s="16">
        <f>COUNTIF($D126:$D156,"&gt;0")*Tableau4[DJS]</f>
        <v>0</v>
      </c>
      <c r="O2" s="16">
        <f>COUNTIF($D158:$D187,"&gt;0")*Tableau4[DJS]</f>
        <v>0</v>
      </c>
      <c r="P2" s="16">
        <f>COUNTIF($D189:$D219,"&gt;0")*Tableau4[DJS]</f>
        <v>0</v>
      </c>
      <c r="Q2" s="16">
        <f>COUNTIF($D221:$D251,"&gt;0")*Tableau4[DJS]</f>
        <v>0</v>
      </c>
      <c r="R2" s="16">
        <f>COUNTIF($D253:$D282,"&gt;0")*Tableau4[DJS]</f>
        <v>0</v>
      </c>
      <c r="S2" s="16">
        <f>COUNTIF($D284:$D314,"&gt;0")*Tableau4[DJS]</f>
        <v>0</v>
      </c>
      <c r="T2" s="16">
        <f>COUNTIF($D316:$D345,"&gt;0")*Tableau4[DJS]</f>
        <v>0</v>
      </c>
      <c r="U2" s="17">
        <f>COUNTIF($D347:$D377,"&gt;0")*Tableau4[DJS]</f>
        <v>0</v>
      </c>
    </row>
    <row r="3" spans="1:21" outlineLevel="2" x14ac:dyDescent="0.25">
      <c r="A3" s="14">
        <v>42005</v>
      </c>
      <c r="B3" s="7">
        <v>0.375</v>
      </c>
      <c r="C3" s="7">
        <v>0.625</v>
      </c>
      <c r="D3" s="7">
        <f t="shared" ref="D3:D66" si="0">C3-B3</f>
        <v>0.25</v>
      </c>
      <c r="E3" s="7">
        <f>D3-Tableau3[Minute]</f>
        <v>0.22222222222222221</v>
      </c>
      <c r="F3" s="7">
        <f>IF(E3&lt;Tableau4[DJS],Tableau4[DJS]-E3,0)</f>
        <v>0.10069444444444448</v>
      </c>
      <c r="G3" s="7">
        <f>IF(E3&gt;Tableau4[DJS],'4'!E3-Tableau4[DJS],0)</f>
        <v>0</v>
      </c>
      <c r="H3" s="8">
        <f t="shared" ref="H3:H68" si="1">MONTH(A3)</f>
        <v>1</v>
      </c>
      <c r="I3" s="15" t="s">
        <v>54</v>
      </c>
      <c r="J3" s="15">
        <f t="shared" ref="J3" si="2">(J2-F33+G33)-J2</f>
        <v>-9.3750000000000111E-2</v>
      </c>
      <c r="K3" s="12">
        <f>J$3+((K$2-F62+G62)-K$2)</f>
        <v>-9.3750000000000111E-2</v>
      </c>
      <c r="L3" s="15">
        <f>K$3+((L$2-$F94+$G94)-L$2)</f>
        <v>-9.3750000000000111E-2</v>
      </c>
      <c r="M3" s="15">
        <f>L$3+((M$2-$F125+$G125)-M$2)</f>
        <v>-9.3750000000000111E-2</v>
      </c>
      <c r="N3" s="15">
        <f>M$3+((N$2-$F157+$G157)-N$2)</f>
        <v>-9.3750000000000111E-2</v>
      </c>
      <c r="O3" s="15">
        <f>N$3+((O$2-$F188+$G188)-O$2)</f>
        <v>-9.3750000000000111E-2</v>
      </c>
      <c r="P3" s="15">
        <f>O$3+((P$2-$F220+$G220)-P$2)</f>
        <v>-9.3750000000000111E-2</v>
      </c>
      <c r="Q3" s="15">
        <f>P$3+((Q$2-$F252+$G252)-Q$2)</f>
        <v>-9.3750000000000111E-2</v>
      </c>
      <c r="R3" s="15">
        <f>Q$3+((R$2-$F283+$G283)-R$2)</f>
        <v>-9.3750000000000111E-2</v>
      </c>
      <c r="S3" s="15">
        <f>R$3+((S$2-$F315+$G315)-S$2)</f>
        <v>-9.3750000000000111E-2</v>
      </c>
      <c r="T3" s="15">
        <f>S$3+((T$2-$F346+$G346)-T$2)</f>
        <v>-9.3750000000000111E-2</v>
      </c>
      <c r="U3" s="15">
        <f>T$3+((U$2-$F378+$G378)-U$2)</f>
        <v>-9.3750000000000111E-2</v>
      </c>
    </row>
    <row r="4" spans="1:21" outlineLevel="2" x14ac:dyDescent="0.25">
      <c r="A4" s="14">
        <v>42006</v>
      </c>
      <c r="B4" s="7">
        <v>0.29166666666666669</v>
      </c>
      <c r="C4" s="7">
        <v>0.70833333333333337</v>
      </c>
      <c r="D4" s="7">
        <f t="shared" si="0"/>
        <v>0.41666666666666669</v>
      </c>
      <c r="E4" s="7">
        <f>D4-Tableau3[Minute]</f>
        <v>0.3888888888888889</v>
      </c>
      <c r="F4" s="7">
        <f>IF(E4&lt;Tableau4[DJS],Tableau4[DJS]-E4,0)</f>
        <v>0</v>
      </c>
      <c r="G4" s="7">
        <f>IF(E4&gt;Tableau4[DJS],'4'!E4-Tableau4[DJS],0)</f>
        <v>6.597222222222221E-2</v>
      </c>
      <c r="H4" s="8">
        <f t="shared" si="1"/>
        <v>1</v>
      </c>
    </row>
    <row r="5" spans="1:21" outlineLevel="2" x14ac:dyDescent="0.25">
      <c r="A5" s="14">
        <v>42007</v>
      </c>
      <c r="B5" s="7">
        <v>0</v>
      </c>
      <c r="C5" s="7">
        <v>0</v>
      </c>
      <c r="D5" s="7">
        <f t="shared" si="0"/>
        <v>0</v>
      </c>
      <c r="E5" s="7">
        <f>D5-Tableau3[Minute]</f>
        <v>-2.7777777777777776E-2</v>
      </c>
      <c r="F5" s="7">
        <f>IF(AND(E5&lt;Tableau4[DJS],D5&gt;0),Tableau4[DJS]-E5,0)</f>
        <v>0</v>
      </c>
      <c r="G5" s="7">
        <f>IF(E5&gt;Tableau4[DJS],'4'!E5-Tableau4[DJS],0)</f>
        <v>0</v>
      </c>
      <c r="H5" s="8">
        <f t="shared" si="1"/>
        <v>1</v>
      </c>
    </row>
    <row r="6" spans="1:21" outlineLevel="2" x14ac:dyDescent="0.25">
      <c r="A6" s="14">
        <v>42008</v>
      </c>
      <c r="B6" s="7">
        <v>0</v>
      </c>
      <c r="C6" s="7">
        <v>0</v>
      </c>
      <c r="D6" s="7">
        <f t="shared" si="0"/>
        <v>0</v>
      </c>
      <c r="E6" s="7">
        <f>D6-Tableau3[Minute]</f>
        <v>-2.7777777777777776E-2</v>
      </c>
      <c r="F6" s="7">
        <f>IF(AND(E6&lt;Tableau4[DJS],D6&gt;0),Tableau4[DJS]-E6,0)</f>
        <v>0</v>
      </c>
      <c r="G6" s="7">
        <f>IF(E6&gt;Tableau4[DJS],'4'!E6-Tableau4[DJS],0)</f>
        <v>0</v>
      </c>
      <c r="H6" s="8">
        <f t="shared" si="1"/>
        <v>1</v>
      </c>
    </row>
    <row r="7" spans="1:21" outlineLevel="2" x14ac:dyDescent="0.25">
      <c r="A7" s="14">
        <v>42009</v>
      </c>
      <c r="B7" s="7">
        <v>0</v>
      </c>
      <c r="C7" s="7">
        <v>0</v>
      </c>
      <c r="D7" s="7">
        <f t="shared" si="0"/>
        <v>0</v>
      </c>
      <c r="E7" s="7">
        <f>D7-Tableau3[Minute]</f>
        <v>-2.7777777777777776E-2</v>
      </c>
      <c r="F7" s="7">
        <f>IF(AND(E7&lt;Tableau4[DJS],D7&gt;0),Tableau4[DJS]-E7,0)</f>
        <v>0</v>
      </c>
      <c r="G7" s="7">
        <f>IF(E7&gt;Tableau4[DJS],'4'!E7-Tableau4[DJS],0)</f>
        <v>0</v>
      </c>
      <c r="H7" s="8">
        <f t="shared" si="1"/>
        <v>1</v>
      </c>
      <c r="J7" s="12"/>
    </row>
    <row r="8" spans="1:21" outlineLevel="2" x14ac:dyDescent="0.25">
      <c r="A8" s="14">
        <v>42010</v>
      </c>
      <c r="B8" s="7">
        <v>0</v>
      </c>
      <c r="C8" s="7">
        <v>0</v>
      </c>
      <c r="D8" s="7">
        <f t="shared" si="0"/>
        <v>0</v>
      </c>
      <c r="E8" s="7">
        <f>D8-Tableau3[Minute]</f>
        <v>-2.7777777777777776E-2</v>
      </c>
      <c r="F8" s="7">
        <f>IF(AND(E8&lt;Tableau4[DJS],D8&gt;0),Tableau4[DJS]-E8,0)</f>
        <v>0</v>
      </c>
      <c r="G8" s="7">
        <f>IF(E8&gt;Tableau4[DJS],'4'!E8-Tableau4[DJS],0)</f>
        <v>0</v>
      </c>
      <c r="H8" s="8">
        <f t="shared" si="1"/>
        <v>1</v>
      </c>
      <c r="J8" s="12"/>
    </row>
    <row r="9" spans="1:21" outlineLevel="2" x14ac:dyDescent="0.25">
      <c r="A9" s="14">
        <v>42011</v>
      </c>
      <c r="B9" s="7">
        <v>0</v>
      </c>
      <c r="C9" s="7">
        <v>0</v>
      </c>
      <c r="D9" s="7">
        <f t="shared" si="0"/>
        <v>0</v>
      </c>
      <c r="E9" s="7">
        <f>D9-Tableau3[Minute]</f>
        <v>-2.7777777777777776E-2</v>
      </c>
      <c r="F9" s="7">
        <f>IF(AND(E9&lt;Tableau4[DJS],D9&gt;0),Tableau4[DJS]-E9,0)</f>
        <v>0</v>
      </c>
      <c r="G9" s="7">
        <f>IF(E9&gt;Tableau4[DJS],'4'!E9-Tableau4[DJS],0)</f>
        <v>0</v>
      </c>
      <c r="H9" s="8">
        <f t="shared" si="1"/>
        <v>1</v>
      </c>
    </row>
    <row r="10" spans="1:21" outlineLevel="2" x14ac:dyDescent="0.25">
      <c r="A10" s="14">
        <v>42012</v>
      </c>
      <c r="B10" s="7">
        <v>0</v>
      </c>
      <c r="C10" s="7">
        <v>0</v>
      </c>
      <c r="D10" s="7">
        <f t="shared" si="0"/>
        <v>0</v>
      </c>
      <c r="E10" s="7">
        <f>D10-Tableau3[Minute]</f>
        <v>-2.7777777777777776E-2</v>
      </c>
      <c r="F10" s="7">
        <f>IF(AND(E10&lt;Tableau4[DJS],D10&gt;0),Tableau4[DJS]-E10,0)</f>
        <v>0</v>
      </c>
      <c r="G10" s="7">
        <f>IF(E10&gt;Tableau4[DJS],'4'!E10-Tableau4[DJS],0)</f>
        <v>0</v>
      </c>
      <c r="H10" s="8">
        <f t="shared" si="1"/>
        <v>1</v>
      </c>
    </row>
    <row r="11" spans="1:21" outlineLevel="2" x14ac:dyDescent="0.25">
      <c r="A11" s="14">
        <v>42013</v>
      </c>
      <c r="B11" s="7">
        <v>0</v>
      </c>
      <c r="C11" s="7">
        <v>0</v>
      </c>
      <c r="D11" s="7">
        <f t="shared" si="0"/>
        <v>0</v>
      </c>
      <c r="E11" s="7">
        <f>D11-Tableau3[Minute]</f>
        <v>-2.7777777777777776E-2</v>
      </c>
      <c r="F11" s="7">
        <f>IF(AND(E11&lt;Tableau4[DJS],D11&gt;0),Tableau4[DJS]-E11,0)</f>
        <v>0</v>
      </c>
      <c r="G11" s="7">
        <f>IF(E11&gt;Tableau4[DJS],'4'!E11-Tableau4[DJS],0)</f>
        <v>0</v>
      </c>
      <c r="H11" s="8">
        <f t="shared" si="1"/>
        <v>1</v>
      </c>
    </row>
    <row r="12" spans="1:21" outlineLevel="2" x14ac:dyDescent="0.25">
      <c r="A12" s="14">
        <v>42014</v>
      </c>
      <c r="B12" s="7">
        <v>0</v>
      </c>
      <c r="C12" s="7">
        <v>0</v>
      </c>
      <c r="D12" s="7">
        <f t="shared" si="0"/>
        <v>0</v>
      </c>
      <c r="E12" s="7">
        <f>D12-Tableau3[Minute]</f>
        <v>-2.7777777777777776E-2</v>
      </c>
      <c r="F12" s="7">
        <f>IF(AND(E12&lt;Tableau4[DJS],D12&gt;0),Tableau4[DJS]-E12,0)</f>
        <v>0</v>
      </c>
      <c r="G12" s="7">
        <f>IF(E12&gt;Tableau4[DJS],'4'!E12-Tableau4[DJS],0)</f>
        <v>0</v>
      </c>
      <c r="H12" s="8">
        <f t="shared" si="1"/>
        <v>1</v>
      </c>
    </row>
    <row r="13" spans="1:21" outlineLevel="2" x14ac:dyDescent="0.25">
      <c r="A13" s="14">
        <v>42015</v>
      </c>
      <c r="B13" s="7">
        <v>0</v>
      </c>
      <c r="C13" s="7">
        <v>0</v>
      </c>
      <c r="D13" s="7">
        <f t="shared" si="0"/>
        <v>0</v>
      </c>
      <c r="E13" s="7">
        <f>D13-Tableau3[Minute]</f>
        <v>-2.7777777777777776E-2</v>
      </c>
      <c r="F13" s="7">
        <f>IF(AND(E13&lt;Tableau4[DJS],D13&gt;0),Tableau4[DJS]-E13,0)</f>
        <v>0</v>
      </c>
      <c r="G13" s="7">
        <f>IF(E13&gt;Tableau4[DJS],'4'!E13-Tableau4[DJS],0)</f>
        <v>0</v>
      </c>
      <c r="H13" s="8">
        <f t="shared" si="1"/>
        <v>1</v>
      </c>
    </row>
    <row r="14" spans="1:21" outlineLevel="2" x14ac:dyDescent="0.25">
      <c r="A14" s="14">
        <v>42016</v>
      </c>
      <c r="B14" s="7">
        <v>0</v>
      </c>
      <c r="C14" s="7">
        <v>0</v>
      </c>
      <c r="D14" s="7">
        <f t="shared" si="0"/>
        <v>0</v>
      </c>
      <c r="E14" s="7">
        <f>D14-Tableau3[Minute]</f>
        <v>-2.7777777777777776E-2</v>
      </c>
      <c r="F14" s="7">
        <f>IF(AND(E14&lt;Tableau4[DJS],D14&gt;0),Tableau4[DJS]-E14,0)</f>
        <v>0</v>
      </c>
      <c r="G14" s="7">
        <f>IF(E14&gt;Tableau4[DJS],'4'!E14-Tableau4[DJS],0)</f>
        <v>0</v>
      </c>
      <c r="H14" s="8">
        <f t="shared" si="1"/>
        <v>1</v>
      </c>
    </row>
    <row r="15" spans="1:21" outlineLevel="2" x14ac:dyDescent="0.25">
      <c r="A15" s="14">
        <v>42017</v>
      </c>
      <c r="B15" s="7">
        <v>0</v>
      </c>
      <c r="C15" s="7">
        <v>0</v>
      </c>
      <c r="D15" s="7">
        <f t="shared" si="0"/>
        <v>0</v>
      </c>
      <c r="E15" s="7">
        <f>D15-Tableau3[Minute]</f>
        <v>-2.7777777777777776E-2</v>
      </c>
      <c r="F15" s="7">
        <f>IF(AND(E15&lt;Tableau4[DJS],D15&gt;0),Tableau4[DJS]-E15,0)</f>
        <v>0</v>
      </c>
      <c r="G15" s="7">
        <f>IF(E15&gt;Tableau4[DJS],'4'!E15-Tableau4[DJS],0)</f>
        <v>0</v>
      </c>
      <c r="H15" s="8">
        <f t="shared" si="1"/>
        <v>1</v>
      </c>
    </row>
    <row r="16" spans="1:21" outlineLevel="2" x14ac:dyDescent="0.25">
      <c r="A16" s="14">
        <v>42018</v>
      </c>
      <c r="B16" s="7">
        <v>0</v>
      </c>
      <c r="C16" s="7">
        <v>0</v>
      </c>
      <c r="D16" s="7">
        <f t="shared" si="0"/>
        <v>0</v>
      </c>
      <c r="E16" s="7">
        <f>D16-Tableau3[Minute]</f>
        <v>-2.7777777777777776E-2</v>
      </c>
      <c r="F16" s="7">
        <f>IF(AND(E16&lt;Tableau4[DJS],D16&gt;0),Tableau4[DJS]-E16,0)</f>
        <v>0</v>
      </c>
      <c r="G16" s="7">
        <f>IF(E16&gt;Tableau4[DJS],'4'!E16-Tableau4[DJS],0)</f>
        <v>0</v>
      </c>
      <c r="H16" s="8">
        <f t="shared" si="1"/>
        <v>1</v>
      </c>
    </row>
    <row r="17" spans="1:9" outlineLevel="2" x14ac:dyDescent="0.25">
      <c r="A17" s="14">
        <v>42019</v>
      </c>
      <c r="B17" s="7">
        <v>0</v>
      </c>
      <c r="C17" s="7">
        <v>0</v>
      </c>
      <c r="D17" s="7">
        <f t="shared" si="0"/>
        <v>0</v>
      </c>
      <c r="E17" s="7">
        <f>D17-Tableau3[Minute]</f>
        <v>-2.7777777777777776E-2</v>
      </c>
      <c r="F17" s="7">
        <f>IF(AND(E17&lt;Tableau4[DJS],D17&gt;0),Tableau4[DJS]-E17,0)</f>
        <v>0</v>
      </c>
      <c r="G17" s="7">
        <f>IF(E17&gt;Tableau4[DJS],'4'!E17-Tableau4[DJS],0)</f>
        <v>0</v>
      </c>
      <c r="H17" s="8">
        <f t="shared" si="1"/>
        <v>1</v>
      </c>
      <c r="I17" s="11"/>
    </row>
    <row r="18" spans="1:9" outlineLevel="2" x14ac:dyDescent="0.25">
      <c r="A18" s="14">
        <v>42020</v>
      </c>
      <c r="B18" s="7">
        <v>0</v>
      </c>
      <c r="C18" s="7">
        <v>0</v>
      </c>
      <c r="D18" s="7">
        <f t="shared" si="0"/>
        <v>0</v>
      </c>
      <c r="E18" s="7">
        <f>D18-Tableau3[Minute]</f>
        <v>-2.7777777777777776E-2</v>
      </c>
      <c r="F18" s="7">
        <f>IF(AND(E18&lt;Tableau4[DJS],D18&gt;0),Tableau4[DJS]-E18,0)</f>
        <v>0</v>
      </c>
      <c r="G18" s="7">
        <f>IF(E18&gt;Tableau4[DJS],'4'!E18-Tableau4[DJS],0)</f>
        <v>0</v>
      </c>
      <c r="H18" s="8">
        <f t="shared" si="1"/>
        <v>1</v>
      </c>
    </row>
    <row r="19" spans="1:9" outlineLevel="2" x14ac:dyDescent="0.25">
      <c r="A19" s="14">
        <v>42021</v>
      </c>
      <c r="B19" s="7">
        <v>0</v>
      </c>
      <c r="C19" s="7">
        <v>0</v>
      </c>
      <c r="D19" s="7">
        <f t="shared" si="0"/>
        <v>0</v>
      </c>
      <c r="E19" s="7">
        <f>D19-Tableau3[Minute]</f>
        <v>-2.7777777777777776E-2</v>
      </c>
      <c r="F19" s="7">
        <f>IF(AND(E19&lt;Tableau4[DJS],D19&gt;0),Tableau4[DJS]-E19,0)</f>
        <v>0</v>
      </c>
      <c r="G19" s="7">
        <f>IF(E19&gt;Tableau4[DJS],'4'!E19-Tableau4[DJS],0)</f>
        <v>0</v>
      </c>
      <c r="H19" s="8">
        <f t="shared" si="1"/>
        <v>1</v>
      </c>
    </row>
    <row r="20" spans="1:9" outlineLevel="2" x14ac:dyDescent="0.25">
      <c r="A20" s="14">
        <v>42022</v>
      </c>
      <c r="B20" s="7">
        <v>0</v>
      </c>
      <c r="C20" s="7">
        <v>0</v>
      </c>
      <c r="D20" s="7">
        <f t="shared" si="0"/>
        <v>0</v>
      </c>
      <c r="E20" s="7">
        <f>D20-Tableau3[Minute]</f>
        <v>-2.7777777777777776E-2</v>
      </c>
      <c r="F20" s="7">
        <f>IF(AND(E20&lt;Tableau4[DJS],D20&gt;0),Tableau4[DJS]-E20,0)</f>
        <v>0</v>
      </c>
      <c r="G20" s="7">
        <f>IF(E20&gt;Tableau4[DJS],'4'!E20-Tableau4[DJS],0)</f>
        <v>0</v>
      </c>
      <c r="H20" s="8">
        <f t="shared" si="1"/>
        <v>1</v>
      </c>
    </row>
    <row r="21" spans="1:9" outlineLevel="2" x14ac:dyDescent="0.25">
      <c r="A21" s="14">
        <v>42023</v>
      </c>
      <c r="B21" s="7">
        <v>0</v>
      </c>
      <c r="C21" s="7">
        <v>0</v>
      </c>
      <c r="D21" s="7">
        <f t="shared" si="0"/>
        <v>0</v>
      </c>
      <c r="E21" s="7">
        <f>D21-Tableau3[Minute]</f>
        <v>-2.7777777777777776E-2</v>
      </c>
      <c r="F21" s="7">
        <f>IF(AND(E21&lt;Tableau4[DJS],D21&gt;0),Tableau4[DJS]-E21,0)</f>
        <v>0</v>
      </c>
      <c r="G21" s="7">
        <f>IF(E21&gt;Tableau4[DJS],'4'!E21-Tableau4[DJS],0)</f>
        <v>0</v>
      </c>
      <c r="H21" s="8">
        <f t="shared" si="1"/>
        <v>1</v>
      </c>
    </row>
    <row r="22" spans="1:9" outlineLevel="2" x14ac:dyDescent="0.25">
      <c r="A22" s="14">
        <v>42024</v>
      </c>
      <c r="B22" s="7">
        <v>0</v>
      </c>
      <c r="C22" s="7">
        <v>0</v>
      </c>
      <c r="D22" s="7">
        <f t="shared" si="0"/>
        <v>0</v>
      </c>
      <c r="E22" s="7">
        <f>D22-Tableau3[Minute]</f>
        <v>-2.7777777777777776E-2</v>
      </c>
      <c r="F22" s="7">
        <f>IF(AND(E22&lt;Tableau4[DJS],D22&gt;0),Tableau4[DJS]-E22,0)</f>
        <v>0</v>
      </c>
      <c r="G22" s="7">
        <f>IF(E22&gt;Tableau4[DJS],'4'!E22-Tableau4[DJS],0)</f>
        <v>0</v>
      </c>
      <c r="H22" s="8">
        <f t="shared" si="1"/>
        <v>1</v>
      </c>
    </row>
    <row r="23" spans="1:9" outlineLevel="2" x14ac:dyDescent="0.25">
      <c r="A23" s="14">
        <v>42025</v>
      </c>
      <c r="B23" s="7">
        <v>0</v>
      </c>
      <c r="C23" s="7">
        <v>0</v>
      </c>
      <c r="D23" s="7">
        <f t="shared" si="0"/>
        <v>0</v>
      </c>
      <c r="E23" s="7">
        <f>D23-Tableau3[Minute]</f>
        <v>-2.7777777777777776E-2</v>
      </c>
      <c r="F23" s="7">
        <f>IF(AND(E23&lt;Tableau4[DJS],D23&gt;0),Tableau4[DJS]-E23,0)</f>
        <v>0</v>
      </c>
      <c r="G23" s="7">
        <f>IF(E23&gt;Tableau4[DJS],'4'!E23-Tableau4[DJS],0)</f>
        <v>0</v>
      </c>
      <c r="H23" s="8">
        <f t="shared" si="1"/>
        <v>1</v>
      </c>
    </row>
    <row r="24" spans="1:9" outlineLevel="2" x14ac:dyDescent="0.25">
      <c r="A24" s="14">
        <v>42026</v>
      </c>
      <c r="B24" s="7">
        <v>0</v>
      </c>
      <c r="C24" s="7">
        <v>0</v>
      </c>
      <c r="D24" s="7">
        <f t="shared" si="0"/>
        <v>0</v>
      </c>
      <c r="E24" s="7">
        <f>D24-Tableau3[Minute]</f>
        <v>-2.7777777777777776E-2</v>
      </c>
      <c r="F24" s="7">
        <f>IF(AND(E24&lt;Tableau4[DJS],D24&gt;0),Tableau4[DJS]-E24,0)</f>
        <v>0</v>
      </c>
      <c r="G24" s="7">
        <f>IF(E24&gt;Tableau4[DJS],'4'!E24-Tableau4[DJS],0)</f>
        <v>0</v>
      </c>
      <c r="H24" s="8">
        <f t="shared" si="1"/>
        <v>1</v>
      </c>
    </row>
    <row r="25" spans="1:9" outlineLevel="2" x14ac:dyDescent="0.25">
      <c r="A25" s="14">
        <v>42027</v>
      </c>
      <c r="B25" s="7">
        <v>0</v>
      </c>
      <c r="C25" s="7">
        <v>0</v>
      </c>
      <c r="D25" s="7">
        <f t="shared" si="0"/>
        <v>0</v>
      </c>
      <c r="E25" s="7">
        <f>D25-Tableau3[Minute]</f>
        <v>-2.7777777777777776E-2</v>
      </c>
      <c r="F25" s="7">
        <f>IF(AND(E25&lt;Tableau4[DJS],D25&gt;0),Tableau4[DJS]-E25,0)</f>
        <v>0</v>
      </c>
      <c r="G25" s="7">
        <f>IF(E25&gt;Tableau4[DJS],'4'!E25-Tableau4[DJS],0)</f>
        <v>0</v>
      </c>
      <c r="H25" s="8">
        <f t="shared" si="1"/>
        <v>1</v>
      </c>
    </row>
    <row r="26" spans="1:9" outlineLevel="2" x14ac:dyDescent="0.25">
      <c r="A26" s="14">
        <v>42028</v>
      </c>
      <c r="B26" s="7">
        <v>0</v>
      </c>
      <c r="C26" s="7">
        <v>0</v>
      </c>
      <c r="D26" s="7">
        <f t="shared" si="0"/>
        <v>0</v>
      </c>
      <c r="E26" s="7">
        <f>D26-Tableau3[Minute]</f>
        <v>-2.7777777777777776E-2</v>
      </c>
      <c r="F26" s="7">
        <f>IF(AND(E26&lt;Tableau4[DJS],D26&gt;0),Tableau4[DJS]-E26,0)</f>
        <v>0</v>
      </c>
      <c r="G26" s="7">
        <f>IF(E26&gt;Tableau4[DJS],'4'!E26-Tableau4[DJS],0)</f>
        <v>0</v>
      </c>
      <c r="H26" s="8">
        <f t="shared" si="1"/>
        <v>1</v>
      </c>
    </row>
    <row r="27" spans="1:9" outlineLevel="2" x14ac:dyDescent="0.25">
      <c r="A27" s="14">
        <v>42029</v>
      </c>
      <c r="B27" s="7">
        <v>0</v>
      </c>
      <c r="C27" s="7">
        <v>0</v>
      </c>
      <c r="D27" s="7">
        <f t="shared" si="0"/>
        <v>0</v>
      </c>
      <c r="E27" s="7">
        <f>D27-Tableau3[Minute]</f>
        <v>-2.7777777777777776E-2</v>
      </c>
      <c r="F27" s="7">
        <f>IF(AND(E27&lt;Tableau4[DJS],D27&gt;0),Tableau4[DJS]-E27,0)</f>
        <v>0</v>
      </c>
      <c r="G27" s="7">
        <f>IF(E27&gt;Tableau4[DJS],'4'!E27-Tableau4[DJS],0)</f>
        <v>0</v>
      </c>
      <c r="H27" s="8">
        <f t="shared" si="1"/>
        <v>1</v>
      </c>
    </row>
    <row r="28" spans="1:9" outlineLevel="2" x14ac:dyDescent="0.25">
      <c r="A28" s="14">
        <v>42030</v>
      </c>
      <c r="B28" s="7">
        <v>0</v>
      </c>
      <c r="C28" s="7">
        <v>0</v>
      </c>
      <c r="D28" s="7">
        <f t="shared" si="0"/>
        <v>0</v>
      </c>
      <c r="E28" s="7">
        <f>D28-Tableau3[Minute]</f>
        <v>-2.7777777777777776E-2</v>
      </c>
      <c r="F28" s="7">
        <f>IF(AND(E28&lt;Tableau4[DJS],D28&gt;0),Tableau4[DJS]-E28,0)</f>
        <v>0</v>
      </c>
      <c r="G28" s="7">
        <f>IF(E28&gt;Tableau4[DJS],'4'!E28-Tableau4[DJS],0)</f>
        <v>0</v>
      </c>
      <c r="H28" s="8">
        <f t="shared" si="1"/>
        <v>1</v>
      </c>
    </row>
    <row r="29" spans="1:9" outlineLevel="2" x14ac:dyDescent="0.25">
      <c r="A29" s="14">
        <v>42031</v>
      </c>
      <c r="B29" s="7">
        <v>0</v>
      </c>
      <c r="C29" s="7">
        <v>0</v>
      </c>
      <c r="D29" s="7">
        <f t="shared" si="0"/>
        <v>0</v>
      </c>
      <c r="E29" s="7">
        <f>D29-Tableau3[Minute]</f>
        <v>-2.7777777777777776E-2</v>
      </c>
      <c r="F29" s="7">
        <f>IF(AND(E29&lt;Tableau4[DJS],D29&gt;0),Tableau4[DJS]-E29,0)</f>
        <v>0</v>
      </c>
      <c r="G29" s="7">
        <f>IF(E29&gt;Tableau4[DJS],'4'!E29-Tableau4[DJS],0)</f>
        <v>0</v>
      </c>
      <c r="H29" s="8">
        <f t="shared" si="1"/>
        <v>1</v>
      </c>
    </row>
    <row r="30" spans="1:9" outlineLevel="2" x14ac:dyDescent="0.25">
      <c r="A30" s="14">
        <v>42032</v>
      </c>
      <c r="B30" s="7">
        <v>0</v>
      </c>
      <c r="C30" s="7">
        <v>0</v>
      </c>
      <c r="D30" s="7">
        <f t="shared" si="0"/>
        <v>0</v>
      </c>
      <c r="E30" s="7">
        <f>D30-Tableau3[Minute]</f>
        <v>-2.7777777777777776E-2</v>
      </c>
      <c r="F30" s="7">
        <f>IF(AND(E30&lt;Tableau4[DJS],D30&gt;0),Tableau4[DJS]-E30,0)</f>
        <v>0</v>
      </c>
      <c r="G30" s="7">
        <f>IF(E30&gt;Tableau4[DJS],'4'!E30-Tableau4[DJS],0)</f>
        <v>0</v>
      </c>
      <c r="H30" s="8">
        <f t="shared" si="1"/>
        <v>1</v>
      </c>
    </row>
    <row r="31" spans="1:9" outlineLevel="2" x14ac:dyDescent="0.25">
      <c r="A31" s="14">
        <v>42033</v>
      </c>
      <c r="B31" s="7">
        <v>0</v>
      </c>
      <c r="C31" s="7">
        <v>0</v>
      </c>
      <c r="D31" s="7">
        <f t="shared" si="0"/>
        <v>0</v>
      </c>
      <c r="E31" s="7">
        <f>D31-Tableau3[Minute]</f>
        <v>-2.7777777777777776E-2</v>
      </c>
      <c r="F31" s="7">
        <f>IF(AND(E31&lt;Tableau4[DJS],D31&gt;0),Tableau4[DJS]-E31,0)</f>
        <v>0</v>
      </c>
      <c r="G31" s="7">
        <f>IF(E31&gt;Tableau4[DJS],'4'!E31-Tableau4[DJS],0)</f>
        <v>0</v>
      </c>
      <c r="H31" s="8">
        <f t="shared" si="1"/>
        <v>1</v>
      </c>
    </row>
    <row r="32" spans="1:9" outlineLevel="2" x14ac:dyDescent="0.25">
      <c r="A32" s="14">
        <v>42034</v>
      </c>
      <c r="B32" s="7">
        <v>0</v>
      </c>
      <c r="C32" s="7">
        <v>0</v>
      </c>
      <c r="D32" s="7">
        <f t="shared" si="0"/>
        <v>0</v>
      </c>
      <c r="E32" s="7">
        <f>D32-Tableau3[Minute]</f>
        <v>-2.7777777777777776E-2</v>
      </c>
      <c r="F32" s="7">
        <f>IF(AND(E32&lt;Tableau4[DJS],D32&gt;0),Tableau4[DJS]-E32,0)</f>
        <v>0</v>
      </c>
      <c r="G32" s="7">
        <f>IF(E32&gt;Tableau4[DJS],'4'!E32-Tableau4[DJS],0)</f>
        <v>0</v>
      </c>
      <c r="H32" s="8">
        <f t="shared" si="1"/>
        <v>1</v>
      </c>
    </row>
    <row r="33" spans="1:8" s="8" customFormat="1" outlineLevel="1" x14ac:dyDescent="0.25">
      <c r="A33" s="14"/>
      <c r="B33" s="7"/>
      <c r="C33" s="7"/>
      <c r="D33" s="7"/>
      <c r="E33" s="7"/>
      <c r="F33" s="7">
        <f>SUBTOTAL(9,F2:F32)</f>
        <v>0.15972222222222227</v>
      </c>
      <c r="G33" s="7">
        <f>SUBTOTAL(9,G2:G32)</f>
        <v>6.597222222222221E-2</v>
      </c>
      <c r="H33" s="9" t="s">
        <v>39</v>
      </c>
    </row>
    <row r="34" spans="1:8" s="8" customFormat="1" outlineLevel="2" x14ac:dyDescent="0.25">
      <c r="A34" s="14">
        <v>42035</v>
      </c>
      <c r="B34" s="7">
        <v>0</v>
      </c>
      <c r="C34" s="7">
        <v>0</v>
      </c>
      <c r="D34" s="7">
        <f>C34-B34</f>
        <v>0</v>
      </c>
      <c r="E34" s="7">
        <f>D34-Tableau3[Minute]</f>
        <v>-2.7777777777777776E-2</v>
      </c>
      <c r="F34" s="12">
        <f>IF(AND(E34&lt;Tableau4[DJS],D34&gt;0),Tableau4[DJS]-E34,0)</f>
        <v>0</v>
      </c>
      <c r="G34" s="12">
        <f>IF(E34&gt;Tableau4[DJS],'4'!E34-Tableau4[DJS],0)</f>
        <v>0</v>
      </c>
      <c r="H34" s="8">
        <f t="shared" si="1"/>
        <v>2</v>
      </c>
    </row>
    <row r="35" spans="1:8" s="8" customFormat="1" outlineLevel="2" x14ac:dyDescent="0.25">
      <c r="A35" s="14">
        <v>42036</v>
      </c>
      <c r="B35" s="7">
        <v>0</v>
      </c>
      <c r="C35" s="7">
        <v>0</v>
      </c>
      <c r="D35" s="7">
        <f t="shared" si="0"/>
        <v>0</v>
      </c>
      <c r="E35" s="7">
        <f>D35-Tableau3[Minute]</f>
        <v>-2.7777777777777776E-2</v>
      </c>
      <c r="F35" s="12">
        <f>IF(AND(E35&lt;Tableau4[DJS],D35&gt;0),Tableau4[DJS]-E35,0)</f>
        <v>0</v>
      </c>
      <c r="G35" s="12">
        <f>IF(E35&gt;Tableau4[DJS],'4'!E35-Tableau4[DJS],0)</f>
        <v>0</v>
      </c>
      <c r="H35" s="8">
        <f t="shared" si="1"/>
        <v>2</v>
      </c>
    </row>
    <row r="36" spans="1:8" s="8" customFormat="1" outlineLevel="2" x14ac:dyDescent="0.25">
      <c r="A36" s="14">
        <v>42037</v>
      </c>
      <c r="B36" s="7">
        <v>0</v>
      </c>
      <c r="C36" s="7">
        <v>0</v>
      </c>
      <c r="D36" s="7">
        <f t="shared" si="0"/>
        <v>0</v>
      </c>
      <c r="E36" s="7">
        <f>D36-Tableau3[Minute]</f>
        <v>-2.7777777777777776E-2</v>
      </c>
      <c r="F36" s="12">
        <f>IF(AND(E36&lt;Tableau4[DJS],D36&gt;0),Tableau4[DJS]-E36,0)</f>
        <v>0</v>
      </c>
      <c r="G36" s="12">
        <f>IF(E36&gt;Tableau4[DJS],'4'!E36-Tableau4[DJS],0)</f>
        <v>0</v>
      </c>
      <c r="H36" s="8">
        <f t="shared" si="1"/>
        <v>2</v>
      </c>
    </row>
    <row r="37" spans="1:8" s="8" customFormat="1" outlineLevel="2" x14ac:dyDescent="0.25">
      <c r="A37" s="14">
        <v>42038</v>
      </c>
      <c r="B37" s="7">
        <v>0</v>
      </c>
      <c r="C37" s="7">
        <v>0</v>
      </c>
      <c r="D37" s="7">
        <f t="shared" si="0"/>
        <v>0</v>
      </c>
      <c r="E37" s="7">
        <f>D37-Tableau3[Minute]</f>
        <v>-2.7777777777777776E-2</v>
      </c>
      <c r="F37" s="12">
        <f>IF(AND(E37&lt;Tableau4[DJS],D37&gt;0),Tableau4[DJS]-E37,0)</f>
        <v>0</v>
      </c>
      <c r="G37" s="12">
        <f>IF(E37&gt;Tableau4[DJS],'4'!E37-Tableau4[DJS],0)</f>
        <v>0</v>
      </c>
      <c r="H37" s="8">
        <f t="shared" si="1"/>
        <v>2</v>
      </c>
    </row>
    <row r="38" spans="1:8" s="8" customFormat="1" outlineLevel="2" x14ac:dyDescent="0.25">
      <c r="A38" s="14">
        <v>42039</v>
      </c>
      <c r="B38" s="7">
        <v>0</v>
      </c>
      <c r="C38" s="7">
        <v>0</v>
      </c>
      <c r="D38" s="7">
        <f t="shared" si="0"/>
        <v>0</v>
      </c>
      <c r="E38" s="7">
        <f>D38-Tableau3[Minute]</f>
        <v>-2.7777777777777776E-2</v>
      </c>
      <c r="F38" s="12">
        <f>IF(AND(E38&lt;Tableau4[DJS],D38&gt;0),Tableau4[DJS]-E38,0)</f>
        <v>0</v>
      </c>
      <c r="G38" s="12">
        <f>IF(E38&gt;Tableau4[DJS],'4'!E38-Tableau4[DJS],0)</f>
        <v>0</v>
      </c>
      <c r="H38" s="8">
        <f t="shared" si="1"/>
        <v>2</v>
      </c>
    </row>
    <row r="39" spans="1:8" s="8" customFormat="1" outlineLevel="2" x14ac:dyDescent="0.25">
      <c r="A39" s="14">
        <v>42040</v>
      </c>
      <c r="B39" s="7">
        <v>0</v>
      </c>
      <c r="C39" s="7">
        <v>0</v>
      </c>
      <c r="D39" s="7">
        <f t="shared" si="0"/>
        <v>0</v>
      </c>
      <c r="E39" s="7">
        <f>D39-Tableau3[Minute]</f>
        <v>-2.7777777777777776E-2</v>
      </c>
      <c r="F39" s="12">
        <f>IF(AND(E39&lt;Tableau4[DJS],D39&gt;0),Tableau4[DJS]-E39,0)</f>
        <v>0</v>
      </c>
      <c r="G39" s="12">
        <f>IF(E39&gt;Tableau4[DJS],'4'!E39-Tableau4[DJS],0)</f>
        <v>0</v>
      </c>
      <c r="H39" s="8">
        <f t="shared" si="1"/>
        <v>2</v>
      </c>
    </row>
    <row r="40" spans="1:8" s="8" customFormat="1" outlineLevel="2" x14ac:dyDescent="0.25">
      <c r="A40" s="14">
        <v>42041</v>
      </c>
      <c r="B40" s="7">
        <v>0</v>
      </c>
      <c r="C40" s="7">
        <v>0</v>
      </c>
      <c r="D40" s="7">
        <f t="shared" si="0"/>
        <v>0</v>
      </c>
      <c r="E40" s="7">
        <f>D40-Tableau3[Minute]</f>
        <v>-2.7777777777777776E-2</v>
      </c>
      <c r="F40" s="12">
        <f>IF(AND(E40&lt;Tableau4[DJS],D40&gt;0),Tableau4[DJS]-E40,0)</f>
        <v>0</v>
      </c>
      <c r="G40" s="12">
        <f>IF(E40&gt;Tableau4[DJS],'4'!E40-Tableau4[DJS],0)</f>
        <v>0</v>
      </c>
      <c r="H40" s="8">
        <f t="shared" si="1"/>
        <v>2</v>
      </c>
    </row>
    <row r="41" spans="1:8" s="8" customFormat="1" outlineLevel="2" x14ac:dyDescent="0.25">
      <c r="A41" s="14">
        <v>42042</v>
      </c>
      <c r="B41" s="7">
        <v>0</v>
      </c>
      <c r="C41" s="7">
        <v>0</v>
      </c>
      <c r="D41" s="7">
        <f t="shared" si="0"/>
        <v>0</v>
      </c>
      <c r="E41" s="7">
        <f>D41-Tableau3[Minute]</f>
        <v>-2.7777777777777776E-2</v>
      </c>
      <c r="F41" s="12">
        <f>IF(AND(E41&lt;Tableau4[DJS],D41&gt;0),Tableau4[DJS]-E41,0)</f>
        <v>0</v>
      </c>
      <c r="G41" s="12">
        <f>IF(E41&gt;Tableau4[DJS],'4'!E41-Tableau4[DJS],0)</f>
        <v>0</v>
      </c>
      <c r="H41" s="8">
        <f t="shared" si="1"/>
        <v>2</v>
      </c>
    </row>
    <row r="42" spans="1:8" s="8" customFormat="1" outlineLevel="2" x14ac:dyDescent="0.25">
      <c r="A42" s="14">
        <v>42043</v>
      </c>
      <c r="B42" s="7">
        <v>0</v>
      </c>
      <c r="C42" s="7">
        <v>0</v>
      </c>
      <c r="D42" s="7">
        <f t="shared" si="0"/>
        <v>0</v>
      </c>
      <c r="E42" s="7">
        <f>D42-Tableau3[Minute]</f>
        <v>-2.7777777777777776E-2</v>
      </c>
      <c r="F42" s="12">
        <f>IF(AND(E42&lt;Tableau4[DJS],D42&gt;0),Tableau4[DJS]-E42,0)</f>
        <v>0</v>
      </c>
      <c r="G42" s="12">
        <f>IF(E42&gt;Tableau4[DJS],'4'!E42-Tableau4[DJS],0)</f>
        <v>0</v>
      </c>
      <c r="H42" s="8">
        <f t="shared" si="1"/>
        <v>2</v>
      </c>
    </row>
    <row r="43" spans="1:8" s="8" customFormat="1" outlineLevel="2" x14ac:dyDescent="0.25">
      <c r="A43" s="14">
        <v>42044</v>
      </c>
      <c r="B43" s="7">
        <v>0</v>
      </c>
      <c r="C43" s="7">
        <v>0</v>
      </c>
      <c r="D43" s="7">
        <f t="shared" si="0"/>
        <v>0</v>
      </c>
      <c r="E43" s="7">
        <f>D43-Tableau3[Minute]</f>
        <v>-2.7777777777777776E-2</v>
      </c>
      <c r="F43" s="12">
        <f>IF(AND(E43&lt;Tableau4[DJS],D43&gt;0),Tableau4[DJS]-E43,0)</f>
        <v>0</v>
      </c>
      <c r="G43" s="12">
        <f>IF(E43&gt;Tableau4[DJS],'4'!E43-Tableau4[DJS],0)</f>
        <v>0</v>
      </c>
      <c r="H43" s="8">
        <f t="shared" si="1"/>
        <v>2</v>
      </c>
    </row>
    <row r="44" spans="1:8" s="8" customFormat="1" outlineLevel="2" x14ac:dyDescent="0.25">
      <c r="A44" s="14">
        <v>42045</v>
      </c>
      <c r="B44" s="7">
        <v>0</v>
      </c>
      <c r="C44" s="7">
        <v>0</v>
      </c>
      <c r="D44" s="7">
        <f t="shared" si="0"/>
        <v>0</v>
      </c>
      <c r="E44" s="7">
        <f>D44-Tableau3[Minute]</f>
        <v>-2.7777777777777776E-2</v>
      </c>
      <c r="F44" s="12">
        <f>IF(AND(E44&lt;Tableau4[DJS],D44&gt;0),Tableau4[DJS]-E44,0)</f>
        <v>0</v>
      </c>
      <c r="G44" s="12">
        <f>IF(E44&gt;Tableau4[DJS],'4'!E44-Tableau4[DJS],0)</f>
        <v>0</v>
      </c>
      <c r="H44" s="8">
        <f t="shared" si="1"/>
        <v>2</v>
      </c>
    </row>
    <row r="45" spans="1:8" s="8" customFormat="1" outlineLevel="2" x14ac:dyDescent="0.25">
      <c r="A45" s="14">
        <v>42046</v>
      </c>
      <c r="B45" s="7">
        <v>0</v>
      </c>
      <c r="C45" s="7">
        <v>0</v>
      </c>
      <c r="D45" s="7">
        <f t="shared" si="0"/>
        <v>0</v>
      </c>
      <c r="E45" s="7">
        <f>D45-Tableau3[Minute]</f>
        <v>-2.7777777777777776E-2</v>
      </c>
      <c r="F45" s="12">
        <f>IF(AND(E45&lt;Tableau4[DJS],D45&gt;0),Tableau4[DJS]-E45,0)</f>
        <v>0</v>
      </c>
      <c r="G45" s="12">
        <f>IF(E45&gt;Tableau4[DJS],'4'!E45-Tableau4[DJS],0)</f>
        <v>0</v>
      </c>
      <c r="H45" s="8">
        <f t="shared" si="1"/>
        <v>2</v>
      </c>
    </row>
    <row r="46" spans="1:8" s="8" customFormat="1" outlineLevel="2" x14ac:dyDescent="0.25">
      <c r="A46" s="14">
        <v>42047</v>
      </c>
      <c r="B46" s="7">
        <v>0</v>
      </c>
      <c r="C46" s="7">
        <v>0</v>
      </c>
      <c r="D46" s="7">
        <f t="shared" si="0"/>
        <v>0</v>
      </c>
      <c r="E46" s="7">
        <f>D46-Tableau3[Minute]</f>
        <v>-2.7777777777777776E-2</v>
      </c>
      <c r="F46" s="12">
        <f>IF(AND(E46&lt;Tableau4[DJS],D46&gt;0),Tableau4[DJS]-E46,0)</f>
        <v>0</v>
      </c>
      <c r="G46" s="12">
        <f>IF(E46&gt;Tableau4[DJS],'4'!E46-Tableau4[DJS],0)</f>
        <v>0</v>
      </c>
      <c r="H46" s="8">
        <f t="shared" si="1"/>
        <v>2</v>
      </c>
    </row>
    <row r="47" spans="1:8" s="8" customFormat="1" outlineLevel="2" x14ac:dyDescent="0.25">
      <c r="A47" s="14">
        <v>42048</v>
      </c>
      <c r="B47" s="7">
        <v>0</v>
      </c>
      <c r="C47" s="7">
        <v>0</v>
      </c>
      <c r="D47" s="7">
        <f t="shared" si="0"/>
        <v>0</v>
      </c>
      <c r="E47" s="7">
        <f>D47-Tableau3[Minute]</f>
        <v>-2.7777777777777776E-2</v>
      </c>
      <c r="F47" s="12">
        <f>IF(AND(E47&lt;Tableau4[DJS],D47&gt;0),Tableau4[DJS]-E47,0)</f>
        <v>0</v>
      </c>
      <c r="G47" s="12">
        <f>IF(E47&gt;Tableau4[DJS],'4'!E47-Tableau4[DJS],0)</f>
        <v>0</v>
      </c>
      <c r="H47" s="8">
        <f t="shared" si="1"/>
        <v>2</v>
      </c>
    </row>
    <row r="48" spans="1:8" s="8" customFormat="1" outlineLevel="2" x14ac:dyDescent="0.25">
      <c r="A48" s="14">
        <v>42049</v>
      </c>
      <c r="B48" s="7">
        <v>0</v>
      </c>
      <c r="C48" s="7">
        <v>0</v>
      </c>
      <c r="D48" s="7">
        <f t="shared" si="0"/>
        <v>0</v>
      </c>
      <c r="E48" s="7">
        <f>D48-Tableau3[Minute]</f>
        <v>-2.7777777777777776E-2</v>
      </c>
      <c r="F48" s="12">
        <f>IF(AND(E48&lt;Tableau4[DJS],D48&gt;0),Tableau4[DJS]-E48,0)</f>
        <v>0</v>
      </c>
      <c r="G48" s="12">
        <f>IF(E48&gt;Tableau4[DJS],'4'!E48-Tableau4[DJS],0)</f>
        <v>0</v>
      </c>
      <c r="H48" s="8">
        <f t="shared" si="1"/>
        <v>2</v>
      </c>
    </row>
    <row r="49" spans="1:8" s="8" customFormat="1" outlineLevel="2" x14ac:dyDescent="0.25">
      <c r="A49" s="14">
        <v>42050</v>
      </c>
      <c r="B49" s="7">
        <v>0</v>
      </c>
      <c r="C49" s="7">
        <v>0</v>
      </c>
      <c r="D49" s="7">
        <f t="shared" si="0"/>
        <v>0</v>
      </c>
      <c r="E49" s="7">
        <f>D49-Tableau3[Minute]</f>
        <v>-2.7777777777777776E-2</v>
      </c>
      <c r="F49" s="12">
        <f>IF(AND(E49&lt;Tableau4[DJS],D49&gt;0),Tableau4[DJS]-E49,0)</f>
        <v>0</v>
      </c>
      <c r="G49" s="12">
        <f>IF(E49&gt;Tableau4[DJS],'4'!E49-Tableau4[DJS],0)</f>
        <v>0</v>
      </c>
      <c r="H49" s="8">
        <f t="shared" si="1"/>
        <v>2</v>
      </c>
    </row>
    <row r="50" spans="1:8" s="8" customFormat="1" outlineLevel="2" x14ac:dyDescent="0.25">
      <c r="A50" s="14">
        <v>42051</v>
      </c>
      <c r="B50" s="7">
        <v>0</v>
      </c>
      <c r="C50" s="7">
        <v>0</v>
      </c>
      <c r="D50" s="7">
        <f t="shared" si="0"/>
        <v>0</v>
      </c>
      <c r="E50" s="7">
        <f>D50-Tableau3[Minute]</f>
        <v>-2.7777777777777776E-2</v>
      </c>
      <c r="F50" s="12">
        <f>IF(AND(E50&lt;Tableau4[DJS],D50&gt;0),Tableau4[DJS]-E50,0)</f>
        <v>0</v>
      </c>
      <c r="G50" s="12">
        <f>IF(E50&gt;Tableau4[DJS],'4'!E50-Tableau4[DJS],0)</f>
        <v>0</v>
      </c>
      <c r="H50" s="8">
        <f t="shared" si="1"/>
        <v>2</v>
      </c>
    </row>
    <row r="51" spans="1:8" s="8" customFormat="1" outlineLevel="2" x14ac:dyDescent="0.25">
      <c r="A51" s="14">
        <v>42052</v>
      </c>
      <c r="B51" s="7">
        <v>0</v>
      </c>
      <c r="C51" s="7">
        <v>0</v>
      </c>
      <c r="D51" s="7">
        <f t="shared" si="0"/>
        <v>0</v>
      </c>
      <c r="E51" s="7">
        <f>D51-Tableau3[Minute]</f>
        <v>-2.7777777777777776E-2</v>
      </c>
      <c r="F51" s="12">
        <f>IF(AND(E51&lt;Tableau4[DJS],D51&gt;0),Tableau4[DJS]-E51,0)</f>
        <v>0</v>
      </c>
      <c r="G51" s="12">
        <f>IF(E51&gt;Tableau4[DJS],'4'!E51-Tableau4[DJS],0)</f>
        <v>0</v>
      </c>
      <c r="H51" s="8">
        <f t="shared" si="1"/>
        <v>2</v>
      </c>
    </row>
    <row r="52" spans="1:8" s="8" customFormat="1" outlineLevel="2" x14ac:dyDescent="0.25">
      <c r="A52" s="14">
        <v>42053</v>
      </c>
      <c r="B52" s="7">
        <v>0</v>
      </c>
      <c r="C52" s="7">
        <v>0</v>
      </c>
      <c r="D52" s="7">
        <f t="shared" si="0"/>
        <v>0</v>
      </c>
      <c r="E52" s="7">
        <f>D52-Tableau3[Minute]</f>
        <v>-2.7777777777777776E-2</v>
      </c>
      <c r="F52" s="12">
        <f>IF(AND(E52&lt;Tableau4[DJS],D52&gt;0),Tableau4[DJS]-E52,0)</f>
        <v>0</v>
      </c>
      <c r="G52" s="12">
        <f>IF(E52&gt;Tableau4[DJS],'4'!E52-Tableau4[DJS],0)</f>
        <v>0</v>
      </c>
      <c r="H52" s="8">
        <f t="shared" si="1"/>
        <v>2</v>
      </c>
    </row>
    <row r="53" spans="1:8" s="8" customFormat="1" outlineLevel="2" x14ac:dyDescent="0.25">
      <c r="A53" s="14">
        <v>42054</v>
      </c>
      <c r="B53" s="7">
        <v>0</v>
      </c>
      <c r="C53" s="7">
        <v>0</v>
      </c>
      <c r="D53" s="7">
        <f t="shared" si="0"/>
        <v>0</v>
      </c>
      <c r="E53" s="7">
        <f>D53-Tableau3[Minute]</f>
        <v>-2.7777777777777776E-2</v>
      </c>
      <c r="F53" s="12">
        <f>IF(AND(E53&lt;Tableau4[DJS],D53&gt;0),Tableau4[DJS]-E53,0)</f>
        <v>0</v>
      </c>
      <c r="G53" s="12">
        <f>IF(E53&gt;Tableau4[DJS],'4'!E53-Tableau4[DJS],0)</f>
        <v>0</v>
      </c>
      <c r="H53" s="8">
        <f t="shared" si="1"/>
        <v>2</v>
      </c>
    </row>
    <row r="54" spans="1:8" s="8" customFormat="1" outlineLevel="2" x14ac:dyDescent="0.25">
      <c r="A54" s="14">
        <v>42055</v>
      </c>
      <c r="B54" s="7">
        <v>0</v>
      </c>
      <c r="C54" s="7">
        <v>0</v>
      </c>
      <c r="D54" s="7">
        <f t="shared" si="0"/>
        <v>0</v>
      </c>
      <c r="E54" s="7">
        <f>D54-Tableau3[Minute]</f>
        <v>-2.7777777777777776E-2</v>
      </c>
      <c r="F54" s="12">
        <f>IF(AND(E54&lt;Tableau4[DJS],D54&gt;0),Tableau4[DJS]-E54,0)</f>
        <v>0</v>
      </c>
      <c r="G54" s="12">
        <f>IF(E54&gt;Tableau4[DJS],'4'!E54-Tableau4[DJS],0)</f>
        <v>0</v>
      </c>
      <c r="H54" s="8">
        <f t="shared" si="1"/>
        <v>2</v>
      </c>
    </row>
    <row r="55" spans="1:8" s="8" customFormat="1" outlineLevel="2" x14ac:dyDescent="0.25">
      <c r="A55" s="14">
        <v>42056</v>
      </c>
      <c r="B55" s="7">
        <v>0</v>
      </c>
      <c r="C55" s="7">
        <v>0</v>
      </c>
      <c r="D55" s="7">
        <f t="shared" si="0"/>
        <v>0</v>
      </c>
      <c r="E55" s="7">
        <f>D55-Tableau3[Minute]</f>
        <v>-2.7777777777777776E-2</v>
      </c>
      <c r="F55" s="12">
        <f>IF(AND(E55&lt;Tableau4[DJS],D55&gt;0),Tableau4[DJS]-E55,0)</f>
        <v>0</v>
      </c>
      <c r="G55" s="12">
        <f>IF(E55&gt;Tableau4[DJS],'4'!E55-Tableau4[DJS],0)</f>
        <v>0</v>
      </c>
      <c r="H55" s="8">
        <f t="shared" si="1"/>
        <v>2</v>
      </c>
    </row>
    <row r="56" spans="1:8" s="8" customFormat="1" outlineLevel="2" x14ac:dyDescent="0.25">
      <c r="A56" s="14">
        <v>42057</v>
      </c>
      <c r="B56" s="7">
        <v>0</v>
      </c>
      <c r="C56" s="7">
        <v>0</v>
      </c>
      <c r="D56" s="7">
        <f t="shared" si="0"/>
        <v>0</v>
      </c>
      <c r="E56" s="7">
        <f>D56-Tableau3[Minute]</f>
        <v>-2.7777777777777776E-2</v>
      </c>
      <c r="F56" s="12">
        <f>IF(AND(E56&lt;Tableau4[DJS],D56&gt;0),Tableau4[DJS]-E56,0)</f>
        <v>0</v>
      </c>
      <c r="G56" s="12">
        <f>IF(E56&gt;Tableau4[DJS],'4'!E56-Tableau4[DJS],0)</f>
        <v>0</v>
      </c>
      <c r="H56" s="8">
        <f t="shared" si="1"/>
        <v>2</v>
      </c>
    </row>
    <row r="57" spans="1:8" s="8" customFormat="1" outlineLevel="2" x14ac:dyDescent="0.25">
      <c r="A57" s="14">
        <v>42058</v>
      </c>
      <c r="B57" s="7">
        <v>0</v>
      </c>
      <c r="C57" s="7">
        <v>0</v>
      </c>
      <c r="D57" s="7">
        <f t="shared" si="0"/>
        <v>0</v>
      </c>
      <c r="E57" s="7">
        <f>D57-Tableau3[Minute]</f>
        <v>-2.7777777777777776E-2</v>
      </c>
      <c r="F57" s="12">
        <f>IF(AND(E57&lt;Tableau4[DJS],D57&gt;0),Tableau4[DJS]-E57,0)</f>
        <v>0</v>
      </c>
      <c r="G57" s="12">
        <f>IF(E57&gt;Tableau4[DJS],'4'!E57-Tableau4[DJS],0)</f>
        <v>0</v>
      </c>
      <c r="H57" s="8">
        <f t="shared" si="1"/>
        <v>2</v>
      </c>
    </row>
    <row r="58" spans="1:8" s="8" customFormat="1" outlineLevel="2" x14ac:dyDescent="0.25">
      <c r="A58" s="14">
        <v>42059</v>
      </c>
      <c r="B58" s="7">
        <v>0</v>
      </c>
      <c r="C58" s="7">
        <v>0</v>
      </c>
      <c r="D58" s="7">
        <f t="shared" si="0"/>
        <v>0</v>
      </c>
      <c r="E58" s="7">
        <f>D58-Tableau3[Minute]</f>
        <v>-2.7777777777777776E-2</v>
      </c>
      <c r="F58" s="12">
        <f>IF(AND(E58&lt;Tableau4[DJS],D58&gt;0),Tableau4[DJS]-E58,0)</f>
        <v>0</v>
      </c>
      <c r="G58" s="12">
        <f>IF(E58&gt;Tableau4[DJS],'4'!E58-Tableau4[DJS],0)</f>
        <v>0</v>
      </c>
      <c r="H58" s="8">
        <f t="shared" si="1"/>
        <v>2</v>
      </c>
    </row>
    <row r="59" spans="1:8" s="8" customFormat="1" outlineLevel="2" x14ac:dyDescent="0.25">
      <c r="A59" s="14">
        <v>42060</v>
      </c>
      <c r="B59" s="7">
        <v>0</v>
      </c>
      <c r="C59" s="7">
        <v>0</v>
      </c>
      <c r="D59" s="7">
        <f t="shared" si="0"/>
        <v>0</v>
      </c>
      <c r="E59" s="7">
        <f>D59-Tableau3[Minute]</f>
        <v>-2.7777777777777776E-2</v>
      </c>
      <c r="F59" s="12">
        <f>IF(AND(E59&lt;Tableau4[DJS],D59&gt;0),Tableau4[DJS]-E59,0)</f>
        <v>0</v>
      </c>
      <c r="G59" s="12">
        <f>IF(E59&gt;Tableau4[DJS],'4'!E59-Tableau4[DJS],0)</f>
        <v>0</v>
      </c>
      <c r="H59" s="8">
        <f t="shared" si="1"/>
        <v>2</v>
      </c>
    </row>
    <row r="60" spans="1:8" s="8" customFormat="1" outlineLevel="2" x14ac:dyDescent="0.25">
      <c r="A60" s="14">
        <v>42061</v>
      </c>
      <c r="B60" s="7">
        <v>0</v>
      </c>
      <c r="C60" s="7">
        <v>0</v>
      </c>
      <c r="D60" s="7">
        <f t="shared" si="0"/>
        <v>0</v>
      </c>
      <c r="E60" s="7">
        <f>D60-Tableau3[Minute]</f>
        <v>-2.7777777777777776E-2</v>
      </c>
      <c r="F60" s="12">
        <f>IF(AND(E60&lt;Tableau4[DJS],D60&gt;0),Tableau4[DJS]-E60,0)</f>
        <v>0</v>
      </c>
      <c r="G60" s="12">
        <f>IF(E60&gt;Tableau4[DJS],'4'!E60-Tableau4[DJS],0)</f>
        <v>0</v>
      </c>
      <c r="H60" s="8">
        <f t="shared" si="1"/>
        <v>2</v>
      </c>
    </row>
    <row r="61" spans="1:8" s="8" customFormat="1" outlineLevel="2" x14ac:dyDescent="0.25">
      <c r="A61" s="14">
        <v>42062</v>
      </c>
      <c r="B61" s="7">
        <v>0</v>
      </c>
      <c r="C61" s="7">
        <v>0</v>
      </c>
      <c r="D61" s="7">
        <f t="shared" si="0"/>
        <v>0</v>
      </c>
      <c r="E61" s="7">
        <f>D61-Tableau3[Minute]</f>
        <v>-2.7777777777777776E-2</v>
      </c>
      <c r="F61" s="12">
        <f>IF(AND(E61&lt;Tableau4[DJS],D61&gt;0),Tableau4[DJS]-E61,0)</f>
        <v>0</v>
      </c>
      <c r="G61" s="12">
        <f>IF(E61&gt;Tableau4[DJS],'4'!E61-Tableau4[DJS],0)</f>
        <v>0</v>
      </c>
      <c r="H61" s="8">
        <f t="shared" si="1"/>
        <v>2</v>
      </c>
    </row>
    <row r="62" spans="1:8" s="8" customFormat="1" outlineLevel="1" x14ac:dyDescent="0.25">
      <c r="A62" s="14"/>
      <c r="B62" s="7"/>
      <c r="C62" s="7"/>
      <c r="D62" s="11"/>
      <c r="E62" s="7"/>
      <c r="F62" s="12">
        <f>SUBTOTAL(9,F34:F61)</f>
        <v>0</v>
      </c>
      <c r="G62" s="12">
        <f>SUBTOTAL(9,G34:G61)</f>
        <v>0</v>
      </c>
      <c r="H62" s="10" t="s">
        <v>40</v>
      </c>
    </row>
    <row r="63" spans="1:8" s="8" customFormat="1" outlineLevel="2" x14ac:dyDescent="0.25">
      <c r="A63" s="14">
        <v>42063</v>
      </c>
      <c r="B63" s="7">
        <v>0</v>
      </c>
      <c r="C63" s="7">
        <v>0</v>
      </c>
      <c r="D63" s="7">
        <f t="shared" si="0"/>
        <v>0</v>
      </c>
      <c r="E63" s="7">
        <f>D63-Tableau3[Minute]</f>
        <v>-2.7777777777777776E-2</v>
      </c>
      <c r="F63" s="12">
        <f>IF(AND(E63&lt;Tableau4[DJS],D63&gt;0),Tableau4[DJS]-E63,0)</f>
        <v>0</v>
      </c>
      <c r="G63" s="12">
        <f>IF(E63&gt;Tableau4[DJS],'4'!E63-Tableau4[DJS],0)</f>
        <v>0</v>
      </c>
      <c r="H63" s="8">
        <f t="shared" si="1"/>
        <v>3</v>
      </c>
    </row>
    <row r="64" spans="1:8" s="8" customFormat="1" outlineLevel="2" x14ac:dyDescent="0.25">
      <c r="A64" s="14">
        <v>42064</v>
      </c>
      <c r="B64" s="7">
        <v>0</v>
      </c>
      <c r="C64" s="7">
        <v>0</v>
      </c>
      <c r="D64" s="7">
        <f>C64-B64</f>
        <v>0</v>
      </c>
      <c r="E64" s="7">
        <f>D64-Tableau3[Minute]</f>
        <v>-2.7777777777777776E-2</v>
      </c>
      <c r="F64" s="12">
        <f>IF(AND(E64&lt;Tableau4[DJS],D64&gt;0),Tableau4[DJS]-E64,0)</f>
        <v>0</v>
      </c>
      <c r="G64" s="12">
        <f>IF(E64&gt;Tableau4[DJS],'4'!E64-Tableau4[DJS],0)</f>
        <v>0</v>
      </c>
      <c r="H64" s="8">
        <f t="shared" si="1"/>
        <v>3</v>
      </c>
    </row>
    <row r="65" spans="1:8" s="8" customFormat="1" outlineLevel="2" x14ac:dyDescent="0.25">
      <c r="A65" s="14">
        <v>42065</v>
      </c>
      <c r="B65" s="7">
        <v>0</v>
      </c>
      <c r="C65" s="7">
        <v>0</v>
      </c>
      <c r="D65" s="7">
        <f t="shared" si="0"/>
        <v>0</v>
      </c>
      <c r="E65" s="7">
        <f>D65-Tableau3[Minute]</f>
        <v>-2.7777777777777776E-2</v>
      </c>
      <c r="F65" s="12">
        <f>IF(AND(E65&lt;Tableau4[DJS],D65&gt;0),Tableau4[DJS]-E65,0)</f>
        <v>0</v>
      </c>
      <c r="G65" s="12">
        <f>IF(E65&gt;Tableau4[DJS],'4'!E65-Tableau4[DJS],0)</f>
        <v>0</v>
      </c>
      <c r="H65" s="8">
        <f t="shared" si="1"/>
        <v>3</v>
      </c>
    </row>
    <row r="66" spans="1:8" s="8" customFormat="1" outlineLevel="2" x14ac:dyDescent="0.25">
      <c r="A66" s="14">
        <v>42066</v>
      </c>
      <c r="B66" s="7">
        <v>0</v>
      </c>
      <c r="C66" s="7">
        <v>0</v>
      </c>
      <c r="D66" s="7">
        <f>C66-B66</f>
        <v>0</v>
      </c>
      <c r="E66" s="7">
        <f>D66-Tableau3[Minute]</f>
        <v>-2.7777777777777776E-2</v>
      </c>
      <c r="F66" s="12">
        <f>IF(AND(E66&lt;Tableau4[DJS],D66&gt;0),Tableau4[DJS]-E66,0)</f>
        <v>0</v>
      </c>
      <c r="G66" s="12">
        <f>IF(E66&gt;Tableau4[DJS],'4'!E66-Tableau4[DJS],0)</f>
        <v>0</v>
      </c>
      <c r="H66" s="8">
        <f t="shared" si="1"/>
        <v>3</v>
      </c>
    </row>
    <row r="67" spans="1:8" s="8" customFormat="1" outlineLevel="2" x14ac:dyDescent="0.25">
      <c r="A67" s="14">
        <v>42067</v>
      </c>
      <c r="B67" s="7">
        <v>0</v>
      </c>
      <c r="C67" s="7">
        <v>0</v>
      </c>
      <c r="D67" s="7">
        <f t="shared" ref="D67:D130" si="3">C67-B67</f>
        <v>0</v>
      </c>
      <c r="E67" s="7">
        <f>D67-Tableau3[Minute]</f>
        <v>-2.7777777777777776E-2</v>
      </c>
      <c r="F67" s="12">
        <f>IF(AND(E67&lt;Tableau4[DJS],D67&gt;0),Tableau4[DJS]-E67,0)</f>
        <v>0</v>
      </c>
      <c r="G67" s="12">
        <f>IF(E67&gt;Tableau4[DJS],'4'!E67-Tableau4[DJS],0)</f>
        <v>0</v>
      </c>
      <c r="H67" s="8">
        <f t="shared" si="1"/>
        <v>3</v>
      </c>
    </row>
    <row r="68" spans="1:8" s="8" customFormat="1" outlineLevel="2" x14ac:dyDescent="0.25">
      <c r="A68" s="14">
        <v>42068</v>
      </c>
      <c r="B68" s="7">
        <v>0</v>
      </c>
      <c r="C68" s="7">
        <v>0</v>
      </c>
      <c r="D68" s="7">
        <f t="shared" si="3"/>
        <v>0</v>
      </c>
      <c r="E68" s="7">
        <f>D68-Tableau3[Minute]</f>
        <v>-2.7777777777777776E-2</v>
      </c>
      <c r="F68" s="12">
        <f>IF(AND(E68&lt;Tableau4[DJS],D68&gt;0),Tableau4[DJS]-E68,0)</f>
        <v>0</v>
      </c>
      <c r="G68" s="12">
        <f>IF(E68&gt;Tableau4[DJS],'4'!E68-Tableau4[DJS],0)</f>
        <v>0</v>
      </c>
      <c r="H68" s="8">
        <f t="shared" si="1"/>
        <v>3</v>
      </c>
    </row>
    <row r="69" spans="1:8" s="8" customFormat="1" outlineLevel="2" x14ac:dyDescent="0.25">
      <c r="A69" s="14">
        <v>42069</v>
      </c>
      <c r="B69" s="7">
        <v>0</v>
      </c>
      <c r="C69" s="7">
        <v>0</v>
      </c>
      <c r="D69" s="7">
        <f t="shared" si="3"/>
        <v>0</v>
      </c>
      <c r="E69" s="7">
        <f>D69-Tableau3[Minute]</f>
        <v>-2.7777777777777776E-2</v>
      </c>
      <c r="F69" s="12">
        <f>IF(AND(E69&lt;Tableau4[DJS],D69&gt;0),Tableau4[DJS]-E69,0)</f>
        <v>0</v>
      </c>
      <c r="G69" s="12">
        <f>IF(E69&gt;Tableau4[DJS],'4'!E69-Tableau4[DJS],0)</f>
        <v>0</v>
      </c>
      <c r="H69" s="8">
        <f t="shared" ref="H69:H134" si="4">MONTH(A69)</f>
        <v>3</v>
      </c>
    </row>
    <row r="70" spans="1:8" s="8" customFormat="1" outlineLevel="2" x14ac:dyDescent="0.25">
      <c r="A70" s="14">
        <v>42070</v>
      </c>
      <c r="B70" s="7">
        <v>0</v>
      </c>
      <c r="C70" s="7">
        <v>0</v>
      </c>
      <c r="D70" s="7">
        <f t="shared" si="3"/>
        <v>0</v>
      </c>
      <c r="E70" s="7">
        <f>D70-Tableau3[Minute]</f>
        <v>-2.7777777777777776E-2</v>
      </c>
      <c r="F70" s="12">
        <f>IF(AND(E70&lt;Tableau4[DJS],D70&gt;0),Tableau4[DJS]-E70,0)</f>
        <v>0</v>
      </c>
      <c r="G70" s="12">
        <f>IF(E70&gt;Tableau4[DJS],'4'!E70-Tableau4[DJS],0)</f>
        <v>0</v>
      </c>
      <c r="H70" s="8">
        <f t="shared" si="4"/>
        <v>3</v>
      </c>
    </row>
    <row r="71" spans="1:8" s="8" customFormat="1" outlineLevel="2" x14ac:dyDescent="0.25">
      <c r="A71" s="14">
        <v>42071</v>
      </c>
      <c r="B71" s="7">
        <v>0</v>
      </c>
      <c r="C71" s="7">
        <v>0</v>
      </c>
      <c r="D71" s="7">
        <f t="shared" si="3"/>
        <v>0</v>
      </c>
      <c r="E71" s="7">
        <f>D71-Tableau3[Minute]</f>
        <v>-2.7777777777777776E-2</v>
      </c>
      <c r="F71" s="12">
        <f>IF(AND(E71&lt;Tableau4[DJS],D71&gt;0),Tableau4[DJS]-E71,0)</f>
        <v>0</v>
      </c>
      <c r="G71" s="12">
        <f>IF(E71&gt;Tableau4[DJS],'4'!E71-Tableau4[DJS],0)</f>
        <v>0</v>
      </c>
      <c r="H71" s="8">
        <f t="shared" si="4"/>
        <v>3</v>
      </c>
    </row>
    <row r="72" spans="1:8" s="8" customFormat="1" outlineLevel="2" x14ac:dyDescent="0.25">
      <c r="A72" s="14">
        <v>42072</v>
      </c>
      <c r="B72" s="7">
        <v>0</v>
      </c>
      <c r="C72" s="7">
        <v>0</v>
      </c>
      <c r="D72" s="7">
        <f t="shared" si="3"/>
        <v>0</v>
      </c>
      <c r="E72" s="7">
        <f>D72-Tableau3[Minute]</f>
        <v>-2.7777777777777776E-2</v>
      </c>
      <c r="F72" s="12">
        <f>IF(AND(E72&lt;Tableau4[DJS],D72&gt;0),Tableau4[DJS]-E72,0)</f>
        <v>0</v>
      </c>
      <c r="G72" s="12">
        <f>IF(E72&gt;Tableau4[DJS],'4'!E72-Tableau4[DJS],0)</f>
        <v>0</v>
      </c>
      <c r="H72" s="8">
        <f t="shared" si="4"/>
        <v>3</v>
      </c>
    </row>
    <row r="73" spans="1:8" s="8" customFormat="1" outlineLevel="2" x14ac:dyDescent="0.25">
      <c r="A73" s="14">
        <v>42073</v>
      </c>
      <c r="B73" s="7">
        <v>0</v>
      </c>
      <c r="C73" s="7">
        <v>0</v>
      </c>
      <c r="D73" s="7">
        <f t="shared" si="3"/>
        <v>0</v>
      </c>
      <c r="E73" s="7">
        <f>D73-Tableau3[Minute]</f>
        <v>-2.7777777777777776E-2</v>
      </c>
      <c r="F73" s="12">
        <f>IF(AND(E73&lt;Tableau4[DJS],D73&gt;0),Tableau4[DJS]-E73,0)</f>
        <v>0</v>
      </c>
      <c r="G73" s="12">
        <f>IF(E73&gt;Tableau4[DJS],'4'!E73-Tableau4[DJS],0)</f>
        <v>0</v>
      </c>
      <c r="H73" s="8">
        <f t="shared" si="4"/>
        <v>3</v>
      </c>
    </row>
    <row r="74" spans="1:8" s="8" customFormat="1" outlineLevel="2" x14ac:dyDescent="0.25">
      <c r="A74" s="14">
        <v>42074</v>
      </c>
      <c r="B74" s="7">
        <v>0</v>
      </c>
      <c r="C74" s="7">
        <v>0</v>
      </c>
      <c r="D74" s="7">
        <f t="shared" si="3"/>
        <v>0</v>
      </c>
      <c r="E74" s="7">
        <f>D74-Tableau3[Minute]</f>
        <v>-2.7777777777777776E-2</v>
      </c>
      <c r="F74" s="12">
        <f>IF(AND(E74&lt;Tableau4[DJS],D74&gt;0),Tableau4[DJS]-E74,0)</f>
        <v>0</v>
      </c>
      <c r="G74" s="12">
        <f>IF(E74&gt;Tableau4[DJS],'4'!E74-Tableau4[DJS],0)</f>
        <v>0</v>
      </c>
      <c r="H74" s="8">
        <f t="shared" si="4"/>
        <v>3</v>
      </c>
    </row>
    <row r="75" spans="1:8" s="8" customFormat="1" outlineLevel="2" x14ac:dyDescent="0.25">
      <c r="A75" s="14">
        <v>42075</v>
      </c>
      <c r="B75" s="7">
        <v>0</v>
      </c>
      <c r="C75" s="7">
        <v>0</v>
      </c>
      <c r="D75" s="7">
        <f t="shared" si="3"/>
        <v>0</v>
      </c>
      <c r="E75" s="7">
        <f>D75-Tableau3[Minute]</f>
        <v>-2.7777777777777776E-2</v>
      </c>
      <c r="F75" s="12">
        <f>IF(AND(E75&lt;Tableau4[DJS],D75&gt;0),Tableau4[DJS]-E75,0)</f>
        <v>0</v>
      </c>
      <c r="G75" s="12">
        <f>IF(E75&gt;Tableau4[DJS],'4'!E75-Tableau4[DJS],0)</f>
        <v>0</v>
      </c>
      <c r="H75" s="8">
        <f t="shared" si="4"/>
        <v>3</v>
      </c>
    </row>
    <row r="76" spans="1:8" s="8" customFormat="1" outlineLevel="2" x14ac:dyDescent="0.25">
      <c r="A76" s="14">
        <v>42076</v>
      </c>
      <c r="B76" s="7">
        <v>0</v>
      </c>
      <c r="C76" s="7">
        <v>0</v>
      </c>
      <c r="D76" s="7">
        <f t="shared" si="3"/>
        <v>0</v>
      </c>
      <c r="E76" s="7">
        <f>D76-Tableau3[Minute]</f>
        <v>-2.7777777777777776E-2</v>
      </c>
      <c r="F76" s="12">
        <f>IF(AND(E76&lt;Tableau4[DJS],D76&gt;0),Tableau4[DJS]-E76,0)</f>
        <v>0</v>
      </c>
      <c r="G76" s="12">
        <f>IF(E76&gt;Tableau4[DJS],'4'!E76-Tableau4[DJS],0)</f>
        <v>0</v>
      </c>
      <c r="H76" s="8">
        <f t="shared" si="4"/>
        <v>3</v>
      </c>
    </row>
    <row r="77" spans="1:8" s="8" customFormat="1" outlineLevel="2" x14ac:dyDescent="0.25">
      <c r="A77" s="14">
        <v>42077</v>
      </c>
      <c r="B77" s="7">
        <v>0</v>
      </c>
      <c r="C77" s="7">
        <v>0</v>
      </c>
      <c r="D77" s="7">
        <f t="shared" si="3"/>
        <v>0</v>
      </c>
      <c r="E77" s="7">
        <f>D77-Tableau3[Minute]</f>
        <v>-2.7777777777777776E-2</v>
      </c>
      <c r="F77" s="12">
        <f>IF(AND(E77&lt;Tableau4[DJS],D77&gt;0),Tableau4[DJS]-E77,0)</f>
        <v>0</v>
      </c>
      <c r="G77" s="12">
        <f>IF(E77&gt;Tableau4[DJS],'4'!E77-Tableau4[DJS],0)</f>
        <v>0</v>
      </c>
      <c r="H77" s="8">
        <f t="shared" si="4"/>
        <v>3</v>
      </c>
    </row>
    <row r="78" spans="1:8" s="8" customFormat="1" outlineLevel="2" x14ac:dyDescent="0.25">
      <c r="A78" s="14">
        <v>42078</v>
      </c>
      <c r="B78" s="7">
        <v>0</v>
      </c>
      <c r="C78" s="7">
        <v>0</v>
      </c>
      <c r="D78" s="7">
        <f t="shared" si="3"/>
        <v>0</v>
      </c>
      <c r="E78" s="7">
        <f>D78-Tableau3[Minute]</f>
        <v>-2.7777777777777776E-2</v>
      </c>
      <c r="F78" s="12">
        <f>IF(AND(E78&lt;Tableau4[DJS],D78&gt;0),Tableau4[DJS]-E78,0)</f>
        <v>0</v>
      </c>
      <c r="G78" s="12">
        <f>IF(E78&gt;Tableau4[DJS],'4'!E78-Tableau4[DJS],0)</f>
        <v>0</v>
      </c>
      <c r="H78" s="8">
        <f t="shared" si="4"/>
        <v>3</v>
      </c>
    </row>
    <row r="79" spans="1:8" s="8" customFormat="1" outlineLevel="2" x14ac:dyDescent="0.25">
      <c r="A79" s="14">
        <v>42079</v>
      </c>
      <c r="B79" s="7">
        <v>0</v>
      </c>
      <c r="C79" s="7">
        <v>0</v>
      </c>
      <c r="D79" s="7">
        <f t="shared" si="3"/>
        <v>0</v>
      </c>
      <c r="E79" s="7">
        <f>D79-Tableau3[Minute]</f>
        <v>-2.7777777777777776E-2</v>
      </c>
      <c r="F79" s="12">
        <f>IF(AND(E79&lt;Tableau4[DJS],D79&gt;0),Tableau4[DJS]-E79,0)</f>
        <v>0</v>
      </c>
      <c r="G79" s="12">
        <f>IF(E79&gt;Tableau4[DJS],'4'!E79-Tableau4[DJS],0)</f>
        <v>0</v>
      </c>
      <c r="H79" s="8">
        <f t="shared" si="4"/>
        <v>3</v>
      </c>
    </row>
    <row r="80" spans="1:8" s="8" customFormat="1" outlineLevel="2" x14ac:dyDescent="0.25">
      <c r="A80" s="14">
        <v>42080</v>
      </c>
      <c r="B80" s="7">
        <v>0</v>
      </c>
      <c r="C80" s="7">
        <v>0</v>
      </c>
      <c r="D80" s="7">
        <f t="shared" si="3"/>
        <v>0</v>
      </c>
      <c r="E80" s="7">
        <f>D80-Tableau3[Minute]</f>
        <v>-2.7777777777777776E-2</v>
      </c>
      <c r="F80" s="12">
        <f>IF(AND(E80&lt;Tableau4[DJS],D80&gt;0),Tableau4[DJS]-E80,0)</f>
        <v>0</v>
      </c>
      <c r="G80" s="12">
        <f>IF(E80&gt;Tableau4[DJS],'4'!E80-Tableau4[DJS],0)</f>
        <v>0</v>
      </c>
      <c r="H80" s="8">
        <f t="shared" si="4"/>
        <v>3</v>
      </c>
    </row>
    <row r="81" spans="1:8" s="8" customFormat="1" outlineLevel="2" x14ac:dyDescent="0.25">
      <c r="A81" s="14">
        <v>42081</v>
      </c>
      <c r="B81" s="7">
        <v>0</v>
      </c>
      <c r="C81" s="7">
        <v>0</v>
      </c>
      <c r="D81" s="7">
        <f t="shared" si="3"/>
        <v>0</v>
      </c>
      <c r="E81" s="7">
        <f>D81-Tableau3[Minute]</f>
        <v>-2.7777777777777776E-2</v>
      </c>
      <c r="F81" s="12">
        <f>IF(AND(E81&lt;Tableau4[DJS],D81&gt;0),Tableau4[DJS]-E81,0)</f>
        <v>0</v>
      </c>
      <c r="G81" s="12">
        <f>IF(E81&gt;Tableau4[DJS],'4'!E81-Tableau4[DJS],0)</f>
        <v>0</v>
      </c>
      <c r="H81" s="8">
        <f t="shared" si="4"/>
        <v>3</v>
      </c>
    </row>
    <row r="82" spans="1:8" s="8" customFormat="1" outlineLevel="2" x14ac:dyDescent="0.25">
      <c r="A82" s="14">
        <v>42082</v>
      </c>
      <c r="B82" s="7">
        <v>0</v>
      </c>
      <c r="C82" s="7">
        <v>0</v>
      </c>
      <c r="D82" s="7">
        <f t="shared" si="3"/>
        <v>0</v>
      </c>
      <c r="E82" s="7">
        <f>D82-Tableau3[Minute]</f>
        <v>-2.7777777777777776E-2</v>
      </c>
      <c r="F82" s="12">
        <f>IF(AND(E82&lt;Tableau4[DJS],D82&gt;0),Tableau4[DJS]-E82,0)</f>
        <v>0</v>
      </c>
      <c r="G82" s="12">
        <f>IF(E82&gt;Tableau4[DJS],'4'!E82-Tableau4[DJS],0)</f>
        <v>0</v>
      </c>
      <c r="H82" s="8">
        <f t="shared" si="4"/>
        <v>3</v>
      </c>
    </row>
    <row r="83" spans="1:8" s="8" customFormat="1" outlineLevel="2" x14ac:dyDescent="0.25">
      <c r="A83" s="14">
        <v>42083</v>
      </c>
      <c r="B83" s="7">
        <v>0</v>
      </c>
      <c r="C83" s="7">
        <v>0</v>
      </c>
      <c r="D83" s="7">
        <f t="shared" si="3"/>
        <v>0</v>
      </c>
      <c r="E83" s="7">
        <f>D83-Tableau3[Minute]</f>
        <v>-2.7777777777777776E-2</v>
      </c>
      <c r="F83" s="12">
        <f>IF(AND(E83&lt;Tableau4[DJS],D83&gt;0),Tableau4[DJS]-E83,0)</f>
        <v>0</v>
      </c>
      <c r="G83" s="12">
        <f>IF(E83&gt;Tableau4[DJS],'4'!E83-Tableau4[DJS],0)</f>
        <v>0</v>
      </c>
      <c r="H83" s="8">
        <f t="shared" si="4"/>
        <v>3</v>
      </c>
    </row>
    <row r="84" spans="1:8" s="8" customFormat="1" outlineLevel="2" x14ac:dyDescent="0.25">
      <c r="A84" s="14">
        <v>42084</v>
      </c>
      <c r="B84" s="7">
        <v>0</v>
      </c>
      <c r="C84" s="7">
        <v>0</v>
      </c>
      <c r="D84" s="7">
        <f t="shared" si="3"/>
        <v>0</v>
      </c>
      <c r="E84" s="7">
        <f>D84-Tableau3[Minute]</f>
        <v>-2.7777777777777776E-2</v>
      </c>
      <c r="F84" s="12">
        <f>IF(AND(E84&lt;Tableau4[DJS],D84&gt;0),Tableau4[DJS]-E84,0)</f>
        <v>0</v>
      </c>
      <c r="G84" s="12">
        <f>IF(E84&gt;Tableau4[DJS],'4'!E84-Tableau4[DJS],0)</f>
        <v>0</v>
      </c>
      <c r="H84" s="8">
        <f t="shared" si="4"/>
        <v>3</v>
      </c>
    </row>
    <row r="85" spans="1:8" s="8" customFormat="1" outlineLevel="2" x14ac:dyDescent="0.25">
      <c r="A85" s="14">
        <v>42085</v>
      </c>
      <c r="B85" s="7">
        <v>0</v>
      </c>
      <c r="C85" s="7">
        <v>0</v>
      </c>
      <c r="D85" s="7">
        <f t="shared" si="3"/>
        <v>0</v>
      </c>
      <c r="E85" s="7">
        <f>D85-Tableau3[Minute]</f>
        <v>-2.7777777777777776E-2</v>
      </c>
      <c r="F85" s="12">
        <f>IF(AND(E85&lt;Tableau4[DJS],D85&gt;0),Tableau4[DJS]-E85,0)</f>
        <v>0</v>
      </c>
      <c r="G85" s="12">
        <f>IF(E85&gt;Tableau4[DJS],'4'!E85-Tableau4[DJS],0)</f>
        <v>0</v>
      </c>
      <c r="H85" s="8">
        <f t="shared" si="4"/>
        <v>3</v>
      </c>
    </row>
    <row r="86" spans="1:8" s="8" customFormat="1" outlineLevel="2" x14ac:dyDescent="0.25">
      <c r="A86" s="14">
        <v>42086</v>
      </c>
      <c r="B86" s="7">
        <v>0</v>
      </c>
      <c r="C86" s="7">
        <v>0</v>
      </c>
      <c r="D86" s="7">
        <f t="shared" si="3"/>
        <v>0</v>
      </c>
      <c r="E86" s="7">
        <f>D86-Tableau3[Minute]</f>
        <v>-2.7777777777777776E-2</v>
      </c>
      <c r="F86" s="12">
        <f>IF(AND(E86&lt;Tableau4[DJS],D86&gt;0),Tableau4[DJS]-E86,0)</f>
        <v>0</v>
      </c>
      <c r="G86" s="12">
        <f>IF(E86&gt;Tableau4[DJS],'4'!E86-Tableau4[DJS],0)</f>
        <v>0</v>
      </c>
      <c r="H86" s="8">
        <f t="shared" si="4"/>
        <v>3</v>
      </c>
    </row>
    <row r="87" spans="1:8" s="8" customFormat="1" outlineLevel="2" x14ac:dyDescent="0.25">
      <c r="A87" s="14">
        <v>42087</v>
      </c>
      <c r="B87" s="7">
        <v>0</v>
      </c>
      <c r="C87" s="7">
        <v>0</v>
      </c>
      <c r="D87" s="7">
        <f t="shared" si="3"/>
        <v>0</v>
      </c>
      <c r="E87" s="7">
        <f>D87-Tableau3[Minute]</f>
        <v>-2.7777777777777776E-2</v>
      </c>
      <c r="F87" s="12">
        <f>IF(AND(E87&lt;Tableau4[DJS],D87&gt;0),Tableau4[DJS]-E87,0)</f>
        <v>0</v>
      </c>
      <c r="G87" s="12">
        <f>IF(E87&gt;Tableau4[DJS],'4'!E87-Tableau4[DJS],0)</f>
        <v>0</v>
      </c>
      <c r="H87" s="8">
        <f t="shared" si="4"/>
        <v>3</v>
      </c>
    </row>
    <row r="88" spans="1:8" s="8" customFormat="1" outlineLevel="2" x14ac:dyDescent="0.25">
      <c r="A88" s="14">
        <v>42088</v>
      </c>
      <c r="B88" s="7">
        <v>0</v>
      </c>
      <c r="C88" s="7">
        <v>0</v>
      </c>
      <c r="D88" s="7">
        <f t="shared" si="3"/>
        <v>0</v>
      </c>
      <c r="E88" s="7">
        <f>D88-Tableau3[Minute]</f>
        <v>-2.7777777777777776E-2</v>
      </c>
      <c r="F88" s="12">
        <f>IF(AND(E88&lt;Tableau4[DJS],D88&gt;0),Tableau4[DJS]-E88,0)</f>
        <v>0</v>
      </c>
      <c r="G88" s="12">
        <f>IF(E88&gt;Tableau4[DJS],'4'!E88-Tableau4[DJS],0)</f>
        <v>0</v>
      </c>
      <c r="H88" s="8">
        <f t="shared" si="4"/>
        <v>3</v>
      </c>
    </row>
    <row r="89" spans="1:8" s="8" customFormat="1" outlineLevel="2" x14ac:dyDescent="0.25">
      <c r="A89" s="14">
        <v>42089</v>
      </c>
      <c r="B89" s="7">
        <v>0</v>
      </c>
      <c r="C89" s="7">
        <v>0</v>
      </c>
      <c r="D89" s="7">
        <f t="shared" si="3"/>
        <v>0</v>
      </c>
      <c r="E89" s="7">
        <f>D89-Tableau3[Minute]</f>
        <v>-2.7777777777777776E-2</v>
      </c>
      <c r="F89" s="12">
        <f>IF(AND(E89&lt;Tableau4[DJS],D89&gt;0),Tableau4[DJS]-E89,0)</f>
        <v>0</v>
      </c>
      <c r="G89" s="12">
        <f>IF(E89&gt;Tableau4[DJS],'4'!E89-Tableau4[DJS],0)</f>
        <v>0</v>
      </c>
      <c r="H89" s="8">
        <f t="shared" si="4"/>
        <v>3</v>
      </c>
    </row>
    <row r="90" spans="1:8" s="8" customFormat="1" outlineLevel="2" x14ac:dyDescent="0.25">
      <c r="A90" s="14">
        <v>42090</v>
      </c>
      <c r="B90" s="7">
        <v>0</v>
      </c>
      <c r="C90" s="7">
        <v>0</v>
      </c>
      <c r="D90" s="7">
        <f t="shared" si="3"/>
        <v>0</v>
      </c>
      <c r="E90" s="7">
        <f>D90-Tableau3[Minute]</f>
        <v>-2.7777777777777776E-2</v>
      </c>
      <c r="F90" s="12">
        <f>IF(AND(E90&lt;Tableau4[DJS],D90&gt;0),Tableau4[DJS]-E90,0)</f>
        <v>0</v>
      </c>
      <c r="G90" s="12">
        <f>IF(E90&gt;Tableau4[DJS],'4'!E90-Tableau4[DJS],0)</f>
        <v>0</v>
      </c>
      <c r="H90" s="8">
        <f t="shared" si="4"/>
        <v>3</v>
      </c>
    </row>
    <row r="91" spans="1:8" s="8" customFormat="1" outlineLevel="2" x14ac:dyDescent="0.25">
      <c r="A91" s="14">
        <v>42091</v>
      </c>
      <c r="B91" s="7">
        <v>0</v>
      </c>
      <c r="C91" s="7">
        <v>0</v>
      </c>
      <c r="D91" s="7">
        <f t="shared" si="3"/>
        <v>0</v>
      </c>
      <c r="E91" s="7">
        <f>D91-Tableau3[Minute]</f>
        <v>-2.7777777777777776E-2</v>
      </c>
      <c r="F91" s="12">
        <f>IF(AND(E91&lt;Tableau4[DJS],D91&gt;0),Tableau4[DJS]-E91,0)</f>
        <v>0</v>
      </c>
      <c r="G91" s="12">
        <f>IF(E91&gt;Tableau4[DJS],'4'!E91-Tableau4[DJS],0)</f>
        <v>0</v>
      </c>
      <c r="H91" s="8">
        <f t="shared" si="4"/>
        <v>3</v>
      </c>
    </row>
    <row r="92" spans="1:8" s="8" customFormat="1" outlineLevel="2" x14ac:dyDescent="0.25">
      <c r="A92" s="14">
        <v>42092</v>
      </c>
      <c r="B92" s="7">
        <v>0</v>
      </c>
      <c r="C92" s="7">
        <v>0</v>
      </c>
      <c r="D92" s="7">
        <f t="shared" si="3"/>
        <v>0</v>
      </c>
      <c r="E92" s="7">
        <f>D92-Tableau3[Minute]</f>
        <v>-2.7777777777777776E-2</v>
      </c>
      <c r="F92" s="12">
        <f>IF(AND(E92&lt;Tableau4[DJS],D92&gt;0),Tableau4[DJS]-E92,0)</f>
        <v>0</v>
      </c>
      <c r="G92" s="12">
        <f>IF(E92&gt;Tableau4[DJS],'4'!E92-Tableau4[DJS],0)</f>
        <v>0</v>
      </c>
      <c r="H92" s="8">
        <f t="shared" si="4"/>
        <v>3</v>
      </c>
    </row>
    <row r="93" spans="1:8" s="8" customFormat="1" outlineLevel="2" x14ac:dyDescent="0.25">
      <c r="A93" s="14">
        <v>42093</v>
      </c>
      <c r="B93" s="7">
        <v>0</v>
      </c>
      <c r="C93" s="7">
        <v>0</v>
      </c>
      <c r="D93" s="7">
        <f t="shared" si="3"/>
        <v>0</v>
      </c>
      <c r="E93" s="7">
        <f>D93-Tableau3[Minute]</f>
        <v>-2.7777777777777776E-2</v>
      </c>
      <c r="F93" s="12">
        <f>IF(AND(E93&lt;Tableau4[DJS],D93&gt;0),Tableau4[DJS]-E93,0)</f>
        <v>0</v>
      </c>
      <c r="G93" s="12">
        <f>IF(E93&gt;Tableau4[DJS],'4'!E93-Tableau4[DJS],0)</f>
        <v>0</v>
      </c>
      <c r="H93" s="8">
        <f t="shared" si="4"/>
        <v>3</v>
      </c>
    </row>
    <row r="94" spans="1:8" s="8" customFormat="1" outlineLevel="1" x14ac:dyDescent="0.25">
      <c r="A94" s="14"/>
      <c r="B94" s="7"/>
      <c r="C94" s="7"/>
      <c r="D94" s="11"/>
      <c r="E94" s="7"/>
      <c r="F94" s="12">
        <f>SUBTOTAL(9,F63:F93)</f>
        <v>0</v>
      </c>
      <c r="G94" s="12">
        <f>SUBTOTAL(9,G63:G93)</f>
        <v>0</v>
      </c>
      <c r="H94" s="10" t="s">
        <v>41</v>
      </c>
    </row>
    <row r="95" spans="1:8" s="8" customFormat="1" outlineLevel="2" x14ac:dyDescent="0.25">
      <c r="A95" s="14">
        <v>42094</v>
      </c>
      <c r="B95" s="7">
        <v>0</v>
      </c>
      <c r="C95" s="7">
        <v>0</v>
      </c>
      <c r="D95" s="7">
        <f t="shared" si="3"/>
        <v>0</v>
      </c>
      <c r="E95" s="7">
        <f>D95-Tableau3[Minute]</f>
        <v>-2.7777777777777776E-2</v>
      </c>
      <c r="F95" s="12">
        <f>IF(AND(E95&lt;Tableau4[DJS],D95&gt;0),Tableau4[DJS]-E95,0)</f>
        <v>0</v>
      </c>
      <c r="G95" s="12">
        <f>IF(E95&gt;Tableau4[DJS],'4'!E95-Tableau4[DJS],0)</f>
        <v>0</v>
      </c>
      <c r="H95" s="8">
        <f t="shared" si="4"/>
        <v>4</v>
      </c>
    </row>
    <row r="96" spans="1:8" s="8" customFormat="1" outlineLevel="2" x14ac:dyDescent="0.25">
      <c r="A96" s="14">
        <v>42095</v>
      </c>
      <c r="B96" s="7">
        <v>0</v>
      </c>
      <c r="C96" s="7">
        <v>0</v>
      </c>
      <c r="D96" s="7">
        <f t="shared" si="3"/>
        <v>0</v>
      </c>
      <c r="E96" s="7">
        <f>D96-Tableau3[Minute]</f>
        <v>-2.7777777777777776E-2</v>
      </c>
      <c r="F96" s="12">
        <f>IF(AND(E96&lt;Tableau4[DJS],D96&gt;0),Tableau4[DJS]-E96,0)</f>
        <v>0</v>
      </c>
      <c r="G96" s="12">
        <f>IF(E96&gt;Tableau4[DJS],'4'!E96-Tableau4[DJS],0)</f>
        <v>0</v>
      </c>
      <c r="H96" s="8">
        <f t="shared" si="4"/>
        <v>4</v>
      </c>
    </row>
    <row r="97" spans="1:8" s="8" customFormat="1" outlineLevel="2" x14ac:dyDescent="0.25">
      <c r="A97" s="14">
        <v>42096</v>
      </c>
      <c r="B97" s="7">
        <v>0</v>
      </c>
      <c r="C97" s="7">
        <v>0</v>
      </c>
      <c r="D97" s="7">
        <f t="shared" si="3"/>
        <v>0</v>
      </c>
      <c r="E97" s="7">
        <f>D97-Tableau3[Minute]</f>
        <v>-2.7777777777777776E-2</v>
      </c>
      <c r="F97" s="12">
        <f>IF(AND(E97&lt;Tableau4[DJS],D97&gt;0),Tableau4[DJS]-E97,0)</f>
        <v>0</v>
      </c>
      <c r="G97" s="12">
        <f>IF(E97&gt;Tableau4[DJS],'4'!E97-Tableau4[DJS],0)</f>
        <v>0</v>
      </c>
      <c r="H97" s="8">
        <f t="shared" si="4"/>
        <v>4</v>
      </c>
    </row>
    <row r="98" spans="1:8" s="8" customFormat="1" outlineLevel="2" x14ac:dyDescent="0.25">
      <c r="A98" s="14">
        <v>42097</v>
      </c>
      <c r="B98" s="7">
        <v>0</v>
      </c>
      <c r="C98" s="7">
        <v>0</v>
      </c>
      <c r="D98" s="7">
        <f t="shared" si="3"/>
        <v>0</v>
      </c>
      <c r="E98" s="7">
        <f>D98-Tableau3[Minute]</f>
        <v>-2.7777777777777776E-2</v>
      </c>
      <c r="F98" s="12">
        <f>IF(AND(E98&lt;Tableau4[DJS],D98&gt;0),Tableau4[DJS]-E98,0)</f>
        <v>0</v>
      </c>
      <c r="G98" s="12">
        <f>IF(E98&gt;Tableau4[DJS],'4'!E98-Tableau4[DJS],0)</f>
        <v>0</v>
      </c>
      <c r="H98" s="8">
        <f t="shared" si="4"/>
        <v>4</v>
      </c>
    </row>
    <row r="99" spans="1:8" s="8" customFormat="1" outlineLevel="2" x14ac:dyDescent="0.25">
      <c r="A99" s="14">
        <v>42098</v>
      </c>
      <c r="B99" s="7">
        <v>0</v>
      </c>
      <c r="C99" s="7">
        <v>0</v>
      </c>
      <c r="D99" s="7">
        <f t="shared" si="3"/>
        <v>0</v>
      </c>
      <c r="E99" s="7">
        <f>D99-Tableau3[Minute]</f>
        <v>-2.7777777777777776E-2</v>
      </c>
      <c r="F99" s="12">
        <f>IF(AND(E99&lt;Tableau4[DJS],D99&gt;0),Tableau4[DJS]-E99,0)</f>
        <v>0</v>
      </c>
      <c r="G99" s="12">
        <f>IF(E99&gt;Tableau4[DJS],'4'!E99-Tableau4[DJS],0)</f>
        <v>0</v>
      </c>
      <c r="H99" s="8">
        <f t="shared" si="4"/>
        <v>4</v>
      </c>
    </row>
    <row r="100" spans="1:8" s="8" customFormat="1" outlineLevel="2" x14ac:dyDescent="0.25">
      <c r="A100" s="14">
        <v>42099</v>
      </c>
      <c r="B100" s="7">
        <v>0</v>
      </c>
      <c r="C100" s="7">
        <v>0</v>
      </c>
      <c r="D100" s="7">
        <f t="shared" si="3"/>
        <v>0</v>
      </c>
      <c r="E100" s="7">
        <f>D100-Tableau3[Minute]</f>
        <v>-2.7777777777777776E-2</v>
      </c>
      <c r="F100" s="12">
        <f>IF(AND(E100&lt;Tableau4[DJS],D100&gt;0),Tableau4[DJS]-E100,0)</f>
        <v>0</v>
      </c>
      <c r="G100" s="12">
        <f>IF(E100&gt;Tableau4[DJS],'4'!E100-Tableau4[DJS],0)</f>
        <v>0</v>
      </c>
      <c r="H100" s="8">
        <f t="shared" si="4"/>
        <v>4</v>
      </c>
    </row>
    <row r="101" spans="1:8" s="8" customFormat="1" outlineLevel="2" x14ac:dyDescent="0.25">
      <c r="A101" s="14">
        <v>42100</v>
      </c>
      <c r="B101" s="7">
        <v>0</v>
      </c>
      <c r="C101" s="7">
        <v>0</v>
      </c>
      <c r="D101" s="7">
        <f t="shared" si="3"/>
        <v>0</v>
      </c>
      <c r="E101" s="7">
        <f>D101-Tableau3[Minute]</f>
        <v>-2.7777777777777776E-2</v>
      </c>
      <c r="F101" s="12">
        <f>IF(AND(E101&lt;Tableau4[DJS],D101&gt;0),Tableau4[DJS]-E101,0)</f>
        <v>0</v>
      </c>
      <c r="G101" s="12">
        <f>IF(E101&gt;Tableau4[DJS],'4'!E101-Tableau4[DJS],0)</f>
        <v>0</v>
      </c>
      <c r="H101" s="8">
        <f t="shared" si="4"/>
        <v>4</v>
      </c>
    </row>
    <row r="102" spans="1:8" s="8" customFormat="1" outlineLevel="2" x14ac:dyDescent="0.25">
      <c r="A102" s="14">
        <v>42101</v>
      </c>
      <c r="B102" s="7">
        <v>0</v>
      </c>
      <c r="C102" s="7">
        <v>0</v>
      </c>
      <c r="D102" s="7">
        <f t="shared" si="3"/>
        <v>0</v>
      </c>
      <c r="E102" s="7">
        <f>D102-Tableau3[Minute]</f>
        <v>-2.7777777777777776E-2</v>
      </c>
      <c r="F102" s="12">
        <f>IF(AND(E102&lt;Tableau4[DJS],D102&gt;0),Tableau4[DJS]-E102,0)</f>
        <v>0</v>
      </c>
      <c r="G102" s="12">
        <f>IF(E102&gt;Tableau4[DJS],'4'!E102-Tableau4[DJS],0)</f>
        <v>0</v>
      </c>
      <c r="H102" s="8">
        <f t="shared" si="4"/>
        <v>4</v>
      </c>
    </row>
    <row r="103" spans="1:8" s="8" customFormat="1" outlineLevel="2" x14ac:dyDescent="0.25">
      <c r="A103" s="14">
        <v>42102</v>
      </c>
      <c r="B103" s="7">
        <v>0</v>
      </c>
      <c r="C103" s="7">
        <v>0</v>
      </c>
      <c r="D103" s="7">
        <f t="shared" si="3"/>
        <v>0</v>
      </c>
      <c r="E103" s="7">
        <f>D103-Tableau3[Minute]</f>
        <v>-2.7777777777777776E-2</v>
      </c>
      <c r="F103" s="12">
        <f>IF(AND(E103&lt;Tableau4[DJS],D103&gt;0),Tableau4[DJS]-E103,0)</f>
        <v>0</v>
      </c>
      <c r="G103" s="12">
        <f>IF(E103&gt;Tableau4[DJS],'4'!E103-Tableau4[DJS],0)</f>
        <v>0</v>
      </c>
      <c r="H103" s="8">
        <f t="shared" si="4"/>
        <v>4</v>
      </c>
    </row>
    <row r="104" spans="1:8" s="8" customFormat="1" outlineLevel="2" x14ac:dyDescent="0.25">
      <c r="A104" s="14">
        <v>42103</v>
      </c>
      <c r="B104" s="7">
        <v>0</v>
      </c>
      <c r="C104" s="7">
        <v>0</v>
      </c>
      <c r="D104" s="7">
        <f t="shared" si="3"/>
        <v>0</v>
      </c>
      <c r="E104" s="7">
        <f>D104-Tableau3[Minute]</f>
        <v>-2.7777777777777776E-2</v>
      </c>
      <c r="F104" s="12">
        <f>IF(AND(E104&lt;Tableau4[DJS],D104&gt;0),Tableau4[DJS]-E104,0)</f>
        <v>0</v>
      </c>
      <c r="G104" s="12">
        <f>IF(E104&gt;Tableau4[DJS],'4'!E104-Tableau4[DJS],0)</f>
        <v>0</v>
      </c>
      <c r="H104" s="8">
        <f t="shared" si="4"/>
        <v>4</v>
      </c>
    </row>
    <row r="105" spans="1:8" s="8" customFormat="1" outlineLevel="2" x14ac:dyDescent="0.25">
      <c r="A105" s="14">
        <v>42104</v>
      </c>
      <c r="B105" s="7">
        <v>0</v>
      </c>
      <c r="C105" s="7">
        <v>0</v>
      </c>
      <c r="D105" s="7">
        <f t="shared" si="3"/>
        <v>0</v>
      </c>
      <c r="E105" s="7">
        <f>D105-Tableau3[Minute]</f>
        <v>-2.7777777777777776E-2</v>
      </c>
      <c r="F105" s="12">
        <f>IF(AND(E105&lt;Tableau4[DJS],D105&gt;0),Tableau4[DJS]-E105,0)</f>
        <v>0</v>
      </c>
      <c r="G105" s="12">
        <f>IF(E105&gt;Tableau4[DJS],'4'!E105-Tableau4[DJS],0)</f>
        <v>0</v>
      </c>
      <c r="H105" s="8">
        <f t="shared" si="4"/>
        <v>4</v>
      </c>
    </row>
    <row r="106" spans="1:8" s="8" customFormat="1" outlineLevel="2" x14ac:dyDescent="0.25">
      <c r="A106" s="14">
        <v>42105</v>
      </c>
      <c r="B106" s="7">
        <v>0</v>
      </c>
      <c r="C106" s="7">
        <v>0</v>
      </c>
      <c r="D106" s="7">
        <f t="shared" si="3"/>
        <v>0</v>
      </c>
      <c r="E106" s="7">
        <f>D106-Tableau3[Minute]</f>
        <v>-2.7777777777777776E-2</v>
      </c>
      <c r="F106" s="12">
        <f>IF(AND(E106&lt;Tableau4[DJS],D106&gt;0),Tableau4[DJS]-E106,0)</f>
        <v>0</v>
      </c>
      <c r="G106" s="12">
        <f>IF(E106&gt;Tableau4[DJS],'4'!E106-Tableau4[DJS],0)</f>
        <v>0</v>
      </c>
      <c r="H106" s="8">
        <f t="shared" si="4"/>
        <v>4</v>
      </c>
    </row>
    <row r="107" spans="1:8" s="8" customFormat="1" outlineLevel="2" x14ac:dyDescent="0.25">
      <c r="A107" s="14">
        <v>42106</v>
      </c>
      <c r="B107" s="7">
        <v>0</v>
      </c>
      <c r="C107" s="7">
        <v>0</v>
      </c>
      <c r="D107" s="7">
        <f t="shared" si="3"/>
        <v>0</v>
      </c>
      <c r="E107" s="7">
        <f>D107-Tableau3[Minute]</f>
        <v>-2.7777777777777776E-2</v>
      </c>
      <c r="F107" s="12">
        <f>IF(AND(E107&lt;Tableau4[DJS],D107&gt;0),Tableau4[DJS]-E107,0)</f>
        <v>0</v>
      </c>
      <c r="G107" s="12">
        <f>IF(E107&gt;Tableau4[DJS],'4'!E107-Tableau4[DJS],0)</f>
        <v>0</v>
      </c>
      <c r="H107" s="8">
        <f t="shared" si="4"/>
        <v>4</v>
      </c>
    </row>
    <row r="108" spans="1:8" s="8" customFormat="1" outlineLevel="2" x14ac:dyDescent="0.25">
      <c r="A108" s="14">
        <v>42107</v>
      </c>
      <c r="B108" s="7">
        <v>0</v>
      </c>
      <c r="C108" s="7">
        <v>0</v>
      </c>
      <c r="D108" s="7">
        <f t="shared" si="3"/>
        <v>0</v>
      </c>
      <c r="E108" s="7">
        <f>D108-Tableau3[Minute]</f>
        <v>-2.7777777777777776E-2</v>
      </c>
      <c r="F108" s="12">
        <f>IF(AND(E108&lt;Tableau4[DJS],D108&gt;0),Tableau4[DJS]-E108,0)</f>
        <v>0</v>
      </c>
      <c r="G108" s="12">
        <f>IF(E108&gt;Tableau4[DJS],'4'!E108-Tableau4[DJS],0)</f>
        <v>0</v>
      </c>
      <c r="H108" s="8">
        <f t="shared" si="4"/>
        <v>4</v>
      </c>
    </row>
    <row r="109" spans="1:8" s="8" customFormat="1" outlineLevel="2" x14ac:dyDescent="0.25">
      <c r="A109" s="14">
        <v>42108</v>
      </c>
      <c r="B109" s="7">
        <v>0</v>
      </c>
      <c r="C109" s="7">
        <v>0</v>
      </c>
      <c r="D109" s="7">
        <f t="shared" si="3"/>
        <v>0</v>
      </c>
      <c r="E109" s="7">
        <f>D109-Tableau3[Minute]</f>
        <v>-2.7777777777777776E-2</v>
      </c>
      <c r="F109" s="12">
        <f>IF(AND(E109&lt;Tableau4[DJS],D109&gt;0),Tableau4[DJS]-E109,0)</f>
        <v>0</v>
      </c>
      <c r="G109" s="12">
        <f>IF(E109&gt;Tableau4[DJS],'4'!E109-Tableau4[DJS],0)</f>
        <v>0</v>
      </c>
      <c r="H109" s="8">
        <f t="shared" si="4"/>
        <v>4</v>
      </c>
    </row>
    <row r="110" spans="1:8" s="8" customFormat="1" outlineLevel="2" x14ac:dyDescent="0.25">
      <c r="A110" s="14">
        <v>42109</v>
      </c>
      <c r="B110" s="7">
        <v>0</v>
      </c>
      <c r="C110" s="7">
        <v>0</v>
      </c>
      <c r="D110" s="7">
        <f t="shared" si="3"/>
        <v>0</v>
      </c>
      <c r="E110" s="7">
        <f>D110-Tableau3[Minute]</f>
        <v>-2.7777777777777776E-2</v>
      </c>
      <c r="F110" s="12">
        <f>IF(AND(E110&lt;Tableau4[DJS],D110&gt;0),Tableau4[DJS]-E110,0)</f>
        <v>0</v>
      </c>
      <c r="G110" s="12">
        <f>IF(E110&gt;Tableau4[DJS],'4'!E110-Tableau4[DJS],0)</f>
        <v>0</v>
      </c>
      <c r="H110" s="8">
        <f t="shared" si="4"/>
        <v>4</v>
      </c>
    </row>
    <row r="111" spans="1:8" s="8" customFormat="1" outlineLevel="2" x14ac:dyDescent="0.25">
      <c r="A111" s="14">
        <v>42110</v>
      </c>
      <c r="B111" s="7">
        <v>0</v>
      </c>
      <c r="C111" s="7">
        <v>0</v>
      </c>
      <c r="D111" s="7">
        <f t="shared" si="3"/>
        <v>0</v>
      </c>
      <c r="E111" s="7">
        <f>D111-Tableau3[Minute]</f>
        <v>-2.7777777777777776E-2</v>
      </c>
      <c r="F111" s="12">
        <f>IF(AND(E111&lt;Tableau4[DJS],D111&gt;0),Tableau4[DJS]-E111,0)</f>
        <v>0</v>
      </c>
      <c r="G111" s="12">
        <f>IF(E111&gt;Tableau4[DJS],'4'!E111-Tableau4[DJS],0)</f>
        <v>0</v>
      </c>
      <c r="H111" s="8">
        <f t="shared" si="4"/>
        <v>4</v>
      </c>
    </row>
    <row r="112" spans="1:8" s="8" customFormat="1" outlineLevel="2" x14ac:dyDescent="0.25">
      <c r="A112" s="14">
        <v>42111</v>
      </c>
      <c r="B112" s="7">
        <v>0</v>
      </c>
      <c r="C112" s="7">
        <v>0</v>
      </c>
      <c r="D112" s="7">
        <f t="shared" si="3"/>
        <v>0</v>
      </c>
      <c r="E112" s="7">
        <f>D112-Tableau3[Minute]</f>
        <v>-2.7777777777777776E-2</v>
      </c>
      <c r="F112" s="12">
        <f>IF(AND(E112&lt;Tableau4[DJS],D112&gt;0),Tableau4[DJS]-E112,0)</f>
        <v>0</v>
      </c>
      <c r="G112" s="12">
        <f>IF(E112&gt;Tableau4[DJS],'4'!E112-Tableau4[DJS],0)</f>
        <v>0</v>
      </c>
      <c r="H112" s="8">
        <f t="shared" si="4"/>
        <v>4</v>
      </c>
    </row>
    <row r="113" spans="1:8" s="8" customFormat="1" outlineLevel="2" x14ac:dyDescent="0.25">
      <c r="A113" s="14">
        <v>42112</v>
      </c>
      <c r="B113" s="7">
        <v>0</v>
      </c>
      <c r="C113" s="7">
        <v>0</v>
      </c>
      <c r="D113" s="7">
        <f t="shared" si="3"/>
        <v>0</v>
      </c>
      <c r="E113" s="7">
        <f>D113-Tableau3[Minute]</f>
        <v>-2.7777777777777776E-2</v>
      </c>
      <c r="F113" s="12">
        <f>IF(AND(E113&lt;Tableau4[DJS],D113&gt;0),Tableau4[DJS]-E113,0)</f>
        <v>0</v>
      </c>
      <c r="G113" s="12">
        <f>IF(E113&gt;Tableau4[DJS],'4'!E113-Tableau4[DJS],0)</f>
        <v>0</v>
      </c>
      <c r="H113" s="8">
        <f t="shared" si="4"/>
        <v>4</v>
      </c>
    </row>
    <row r="114" spans="1:8" s="8" customFormat="1" outlineLevel="2" x14ac:dyDescent="0.25">
      <c r="A114" s="14">
        <v>42113</v>
      </c>
      <c r="B114" s="7">
        <v>0</v>
      </c>
      <c r="C114" s="7">
        <v>0</v>
      </c>
      <c r="D114" s="7">
        <f t="shared" si="3"/>
        <v>0</v>
      </c>
      <c r="E114" s="7">
        <f>D114-Tableau3[Minute]</f>
        <v>-2.7777777777777776E-2</v>
      </c>
      <c r="F114" s="12">
        <f>IF(AND(E114&lt;Tableau4[DJS],D114&gt;0),Tableau4[DJS]-E114,0)</f>
        <v>0</v>
      </c>
      <c r="G114" s="12">
        <f>IF(E114&gt;Tableau4[DJS],'4'!E114-Tableau4[DJS],0)</f>
        <v>0</v>
      </c>
      <c r="H114" s="8">
        <f t="shared" si="4"/>
        <v>4</v>
      </c>
    </row>
    <row r="115" spans="1:8" s="8" customFormat="1" outlineLevel="2" x14ac:dyDescent="0.25">
      <c r="A115" s="14">
        <v>42114</v>
      </c>
      <c r="B115" s="7">
        <v>0</v>
      </c>
      <c r="C115" s="7">
        <v>0</v>
      </c>
      <c r="D115" s="7">
        <f t="shared" si="3"/>
        <v>0</v>
      </c>
      <c r="E115" s="7">
        <f>D115-Tableau3[Minute]</f>
        <v>-2.7777777777777776E-2</v>
      </c>
      <c r="F115" s="12">
        <f>IF(AND(E115&lt;Tableau4[DJS],D115&gt;0),Tableau4[DJS]-E115,0)</f>
        <v>0</v>
      </c>
      <c r="G115" s="12">
        <f>IF(E115&gt;Tableau4[DJS],'4'!E115-Tableau4[DJS],0)</f>
        <v>0</v>
      </c>
      <c r="H115" s="8">
        <f t="shared" si="4"/>
        <v>4</v>
      </c>
    </row>
    <row r="116" spans="1:8" s="8" customFormat="1" outlineLevel="2" x14ac:dyDescent="0.25">
      <c r="A116" s="14">
        <v>42115</v>
      </c>
      <c r="B116" s="7">
        <v>0</v>
      </c>
      <c r="C116" s="7">
        <v>0</v>
      </c>
      <c r="D116" s="7">
        <f t="shared" si="3"/>
        <v>0</v>
      </c>
      <c r="E116" s="7">
        <f>D116-Tableau3[Minute]</f>
        <v>-2.7777777777777776E-2</v>
      </c>
      <c r="F116" s="12">
        <f>IF(AND(E116&lt;Tableau4[DJS],D116&gt;0),Tableau4[DJS]-E116,0)</f>
        <v>0</v>
      </c>
      <c r="G116" s="12">
        <f>IF(E116&gt;Tableau4[DJS],'4'!E116-Tableau4[DJS],0)</f>
        <v>0</v>
      </c>
      <c r="H116" s="8">
        <f t="shared" si="4"/>
        <v>4</v>
      </c>
    </row>
    <row r="117" spans="1:8" s="8" customFormat="1" outlineLevel="2" x14ac:dyDescent="0.25">
      <c r="A117" s="14">
        <v>42116</v>
      </c>
      <c r="B117" s="7">
        <v>0</v>
      </c>
      <c r="C117" s="7">
        <v>0</v>
      </c>
      <c r="D117" s="7">
        <f t="shared" si="3"/>
        <v>0</v>
      </c>
      <c r="E117" s="7">
        <f>D117-Tableau3[Minute]</f>
        <v>-2.7777777777777776E-2</v>
      </c>
      <c r="F117" s="12">
        <f>IF(AND(E117&lt;Tableau4[DJS],D117&gt;0),Tableau4[DJS]-E117,0)</f>
        <v>0</v>
      </c>
      <c r="G117" s="12">
        <f>IF(E117&gt;Tableau4[DJS],'4'!E117-Tableau4[DJS],0)</f>
        <v>0</v>
      </c>
      <c r="H117" s="8">
        <f t="shared" si="4"/>
        <v>4</v>
      </c>
    </row>
    <row r="118" spans="1:8" s="8" customFormat="1" outlineLevel="2" x14ac:dyDescent="0.25">
      <c r="A118" s="14">
        <v>42117</v>
      </c>
      <c r="B118" s="7">
        <v>0</v>
      </c>
      <c r="C118" s="7">
        <v>0</v>
      </c>
      <c r="D118" s="7">
        <f t="shared" si="3"/>
        <v>0</v>
      </c>
      <c r="E118" s="7">
        <f>D118-Tableau3[Minute]</f>
        <v>-2.7777777777777776E-2</v>
      </c>
      <c r="F118" s="12">
        <f>IF(AND(E118&lt;Tableau4[DJS],D118&gt;0),Tableau4[DJS]-E118,0)</f>
        <v>0</v>
      </c>
      <c r="G118" s="12">
        <f>IF(E118&gt;Tableau4[DJS],'4'!E118-Tableau4[DJS],0)</f>
        <v>0</v>
      </c>
      <c r="H118" s="8">
        <f t="shared" si="4"/>
        <v>4</v>
      </c>
    </row>
    <row r="119" spans="1:8" s="8" customFormat="1" outlineLevel="2" x14ac:dyDescent="0.25">
      <c r="A119" s="14">
        <v>42118</v>
      </c>
      <c r="B119" s="7">
        <v>0</v>
      </c>
      <c r="C119" s="7">
        <v>0</v>
      </c>
      <c r="D119" s="7">
        <f t="shared" si="3"/>
        <v>0</v>
      </c>
      <c r="E119" s="7">
        <f>D119-Tableau3[Minute]</f>
        <v>-2.7777777777777776E-2</v>
      </c>
      <c r="F119" s="12">
        <f>IF(AND(E119&lt;Tableau4[DJS],D119&gt;0),Tableau4[DJS]-E119,0)</f>
        <v>0</v>
      </c>
      <c r="G119" s="12">
        <f>IF(E119&gt;Tableau4[DJS],'4'!E119-Tableau4[DJS],0)</f>
        <v>0</v>
      </c>
      <c r="H119" s="8">
        <f t="shared" si="4"/>
        <v>4</v>
      </c>
    </row>
    <row r="120" spans="1:8" s="8" customFormat="1" outlineLevel="2" x14ac:dyDescent="0.25">
      <c r="A120" s="14">
        <v>42119</v>
      </c>
      <c r="B120" s="7">
        <v>0</v>
      </c>
      <c r="C120" s="7">
        <v>0</v>
      </c>
      <c r="D120" s="7">
        <f t="shared" si="3"/>
        <v>0</v>
      </c>
      <c r="E120" s="7">
        <f>D120-Tableau3[Minute]</f>
        <v>-2.7777777777777776E-2</v>
      </c>
      <c r="F120" s="12">
        <f>IF(AND(E120&lt;Tableau4[DJS],D120&gt;0),Tableau4[DJS]-E120,0)</f>
        <v>0</v>
      </c>
      <c r="G120" s="12">
        <f>IF(E120&gt;Tableau4[DJS],'4'!E120-Tableau4[DJS],0)</f>
        <v>0</v>
      </c>
      <c r="H120" s="8">
        <f t="shared" si="4"/>
        <v>4</v>
      </c>
    </row>
    <row r="121" spans="1:8" s="8" customFormat="1" outlineLevel="2" x14ac:dyDescent="0.25">
      <c r="A121" s="14">
        <v>42120</v>
      </c>
      <c r="B121" s="7">
        <v>0</v>
      </c>
      <c r="C121" s="7">
        <v>0</v>
      </c>
      <c r="D121" s="7">
        <f t="shared" si="3"/>
        <v>0</v>
      </c>
      <c r="E121" s="7">
        <f>D121-Tableau3[Minute]</f>
        <v>-2.7777777777777776E-2</v>
      </c>
      <c r="F121" s="12">
        <f>IF(AND(E121&lt;Tableau4[DJS],D121&gt;0),Tableau4[DJS]-E121,0)</f>
        <v>0</v>
      </c>
      <c r="G121" s="12">
        <f>IF(E121&gt;Tableau4[DJS],'4'!E121-Tableau4[DJS],0)</f>
        <v>0</v>
      </c>
      <c r="H121" s="8">
        <f t="shared" si="4"/>
        <v>4</v>
      </c>
    </row>
    <row r="122" spans="1:8" s="8" customFormat="1" outlineLevel="2" x14ac:dyDescent="0.25">
      <c r="A122" s="14">
        <v>42121</v>
      </c>
      <c r="B122" s="7">
        <v>0</v>
      </c>
      <c r="C122" s="7">
        <v>0</v>
      </c>
      <c r="D122" s="7">
        <f t="shared" si="3"/>
        <v>0</v>
      </c>
      <c r="E122" s="7">
        <f>D122-Tableau3[Minute]</f>
        <v>-2.7777777777777776E-2</v>
      </c>
      <c r="F122" s="12">
        <f>IF(AND(E122&lt;Tableau4[DJS],D122&gt;0),Tableau4[DJS]-E122,0)</f>
        <v>0</v>
      </c>
      <c r="G122" s="12">
        <f>IF(E122&gt;Tableau4[DJS],'4'!E122-Tableau4[DJS],0)</f>
        <v>0</v>
      </c>
      <c r="H122" s="8">
        <f t="shared" si="4"/>
        <v>4</v>
      </c>
    </row>
    <row r="123" spans="1:8" s="8" customFormat="1" outlineLevel="2" x14ac:dyDescent="0.25">
      <c r="A123" s="14">
        <v>42122</v>
      </c>
      <c r="B123" s="7">
        <v>0</v>
      </c>
      <c r="C123" s="7">
        <v>0</v>
      </c>
      <c r="D123" s="7">
        <f t="shared" si="3"/>
        <v>0</v>
      </c>
      <c r="E123" s="7">
        <f>D123-Tableau3[Minute]</f>
        <v>-2.7777777777777776E-2</v>
      </c>
      <c r="F123" s="12">
        <f>IF(AND(E123&lt;Tableau4[DJS],D123&gt;0),Tableau4[DJS]-E123,0)</f>
        <v>0</v>
      </c>
      <c r="G123" s="12">
        <f>IF(E123&gt;Tableau4[DJS],'4'!E123-Tableau4[DJS],0)</f>
        <v>0</v>
      </c>
      <c r="H123" s="8">
        <f t="shared" si="4"/>
        <v>4</v>
      </c>
    </row>
    <row r="124" spans="1:8" s="8" customFormat="1" outlineLevel="2" x14ac:dyDescent="0.25">
      <c r="A124" s="14">
        <v>42123</v>
      </c>
      <c r="B124" s="7">
        <v>0</v>
      </c>
      <c r="C124" s="7">
        <v>0</v>
      </c>
      <c r="D124" s="7">
        <f t="shared" si="3"/>
        <v>0</v>
      </c>
      <c r="E124" s="7">
        <f>D124-Tableau3[Minute]</f>
        <v>-2.7777777777777776E-2</v>
      </c>
      <c r="F124" s="12">
        <f>IF(AND(E124&lt;Tableau4[DJS],D124&gt;0),Tableau4[DJS]-E124,0)</f>
        <v>0</v>
      </c>
      <c r="G124" s="12">
        <f>IF(E124&gt;Tableau4[DJS],'4'!E124-Tableau4[DJS],0)</f>
        <v>0</v>
      </c>
      <c r="H124" s="8">
        <f t="shared" si="4"/>
        <v>4</v>
      </c>
    </row>
    <row r="125" spans="1:8" s="8" customFormat="1" outlineLevel="1" x14ac:dyDescent="0.25">
      <c r="A125" s="14"/>
      <c r="B125" s="7"/>
      <c r="C125" s="7"/>
      <c r="D125" s="11"/>
      <c r="E125" s="7"/>
      <c r="F125" s="12">
        <f>SUBTOTAL(9,F95:F124)</f>
        <v>0</v>
      </c>
      <c r="G125" s="12">
        <f>SUBTOTAL(9,G95:G124)</f>
        <v>0</v>
      </c>
      <c r="H125" s="10" t="s">
        <v>42</v>
      </c>
    </row>
    <row r="126" spans="1:8" s="8" customFormat="1" outlineLevel="2" x14ac:dyDescent="0.25">
      <c r="A126" s="14">
        <v>42124</v>
      </c>
      <c r="B126" s="7">
        <v>0</v>
      </c>
      <c r="C126" s="7">
        <v>0</v>
      </c>
      <c r="D126" s="7">
        <f t="shared" si="3"/>
        <v>0</v>
      </c>
      <c r="E126" s="7">
        <f>D126-Tableau3[Minute]</f>
        <v>-2.7777777777777776E-2</v>
      </c>
      <c r="F126" s="12">
        <f>IF(AND(E126&lt;Tableau4[DJS],D126&gt;0),Tableau4[DJS]-E126,0)</f>
        <v>0</v>
      </c>
      <c r="G126" s="12">
        <f>IF(E126&gt;Tableau4[DJS],'4'!E126-Tableau4[DJS],0)</f>
        <v>0</v>
      </c>
      <c r="H126" s="8">
        <f t="shared" si="4"/>
        <v>5</v>
      </c>
    </row>
    <row r="127" spans="1:8" s="8" customFormat="1" outlineLevel="2" x14ac:dyDescent="0.25">
      <c r="A127" s="14">
        <v>42125</v>
      </c>
      <c r="B127" s="7">
        <v>0</v>
      </c>
      <c r="C127" s="7">
        <v>0</v>
      </c>
      <c r="D127" s="7">
        <f t="shared" si="3"/>
        <v>0</v>
      </c>
      <c r="E127" s="7">
        <f>D127-Tableau3[Minute]</f>
        <v>-2.7777777777777776E-2</v>
      </c>
      <c r="F127" s="12">
        <f>IF(AND(E127&lt;Tableau4[DJS],D127&gt;0),Tableau4[DJS]-E127,0)</f>
        <v>0</v>
      </c>
      <c r="G127" s="12">
        <f>IF(E127&gt;Tableau4[DJS],'4'!E127-Tableau4[DJS],0)</f>
        <v>0</v>
      </c>
      <c r="H127" s="8">
        <f t="shared" si="4"/>
        <v>5</v>
      </c>
    </row>
    <row r="128" spans="1:8" s="8" customFormat="1" outlineLevel="2" x14ac:dyDescent="0.25">
      <c r="A128" s="14">
        <v>42126</v>
      </c>
      <c r="B128" s="7">
        <v>0</v>
      </c>
      <c r="C128" s="7">
        <v>0</v>
      </c>
      <c r="D128" s="7">
        <f t="shared" si="3"/>
        <v>0</v>
      </c>
      <c r="E128" s="7">
        <f>D128-Tableau3[Minute]</f>
        <v>-2.7777777777777776E-2</v>
      </c>
      <c r="F128" s="12">
        <f>IF(AND(E128&lt;Tableau4[DJS],D128&gt;0),Tableau4[DJS]-E128,0)</f>
        <v>0</v>
      </c>
      <c r="G128" s="12">
        <f>IF(E128&gt;Tableau4[DJS],'4'!E128-Tableau4[DJS],0)</f>
        <v>0</v>
      </c>
      <c r="H128" s="8">
        <f t="shared" si="4"/>
        <v>5</v>
      </c>
    </row>
    <row r="129" spans="1:8" s="8" customFormat="1" outlineLevel="2" x14ac:dyDescent="0.25">
      <c r="A129" s="14">
        <v>42127</v>
      </c>
      <c r="B129" s="7">
        <v>0</v>
      </c>
      <c r="C129" s="7">
        <v>0</v>
      </c>
      <c r="D129" s="7">
        <f t="shared" si="3"/>
        <v>0</v>
      </c>
      <c r="E129" s="7">
        <f>D129-Tableau3[Minute]</f>
        <v>-2.7777777777777776E-2</v>
      </c>
      <c r="F129" s="12">
        <f>IF(AND(E129&lt;Tableau4[DJS],D129&gt;0),Tableau4[DJS]-E129,0)</f>
        <v>0</v>
      </c>
      <c r="G129" s="12">
        <f>IF(E129&gt;Tableau4[DJS],'4'!E129-Tableau4[DJS],0)</f>
        <v>0</v>
      </c>
      <c r="H129" s="8">
        <f t="shared" si="4"/>
        <v>5</v>
      </c>
    </row>
    <row r="130" spans="1:8" s="8" customFormat="1" outlineLevel="2" x14ac:dyDescent="0.25">
      <c r="A130" s="14">
        <v>42128</v>
      </c>
      <c r="B130" s="7">
        <v>0</v>
      </c>
      <c r="C130" s="7">
        <v>0</v>
      </c>
      <c r="D130" s="7">
        <f t="shared" si="3"/>
        <v>0</v>
      </c>
      <c r="E130" s="7">
        <f>D130-Tableau3[Minute]</f>
        <v>-2.7777777777777776E-2</v>
      </c>
      <c r="F130" s="12">
        <f>IF(AND(E130&lt;Tableau4[DJS],D130&gt;0),Tableau4[DJS]-E130,0)</f>
        <v>0</v>
      </c>
      <c r="G130" s="12">
        <f>IF(E130&gt;Tableau4[DJS],'4'!E130-Tableau4[DJS],0)</f>
        <v>0</v>
      </c>
      <c r="H130" s="8">
        <f t="shared" si="4"/>
        <v>5</v>
      </c>
    </row>
    <row r="131" spans="1:8" s="8" customFormat="1" outlineLevel="2" x14ac:dyDescent="0.25">
      <c r="A131" s="14">
        <v>42129</v>
      </c>
      <c r="B131" s="7">
        <v>0</v>
      </c>
      <c r="C131" s="7">
        <v>0</v>
      </c>
      <c r="D131" s="7">
        <f t="shared" ref="D131:D194" si="5">C131-B131</f>
        <v>0</v>
      </c>
      <c r="E131" s="7">
        <f>D131-Tableau3[Minute]</f>
        <v>-2.7777777777777776E-2</v>
      </c>
      <c r="F131" s="12">
        <f>IF(AND(E131&lt;Tableau4[DJS],D131&gt;0),Tableau4[DJS]-E131,0)</f>
        <v>0</v>
      </c>
      <c r="G131" s="12">
        <f>IF(E131&gt;Tableau4[DJS],'4'!E131-Tableau4[DJS],0)</f>
        <v>0</v>
      </c>
      <c r="H131" s="8">
        <f t="shared" si="4"/>
        <v>5</v>
      </c>
    </row>
    <row r="132" spans="1:8" s="8" customFormat="1" outlineLevel="2" x14ac:dyDescent="0.25">
      <c r="A132" s="14">
        <v>42130</v>
      </c>
      <c r="B132" s="7">
        <v>0</v>
      </c>
      <c r="C132" s="7">
        <v>0</v>
      </c>
      <c r="D132" s="7">
        <f t="shared" si="5"/>
        <v>0</v>
      </c>
      <c r="E132" s="7">
        <f>D132-Tableau3[Minute]</f>
        <v>-2.7777777777777776E-2</v>
      </c>
      <c r="F132" s="12">
        <f>IF(AND(E132&lt;Tableau4[DJS],D132&gt;0),Tableau4[DJS]-E132,0)</f>
        <v>0</v>
      </c>
      <c r="G132" s="12">
        <f>IF(E132&gt;Tableau4[DJS],'4'!E132-Tableau4[DJS],0)</f>
        <v>0</v>
      </c>
      <c r="H132" s="8">
        <f t="shared" si="4"/>
        <v>5</v>
      </c>
    </row>
    <row r="133" spans="1:8" s="8" customFormat="1" outlineLevel="2" x14ac:dyDescent="0.25">
      <c r="A133" s="14">
        <v>42131</v>
      </c>
      <c r="B133" s="7">
        <v>0</v>
      </c>
      <c r="C133" s="7">
        <v>0</v>
      </c>
      <c r="D133" s="7">
        <f t="shared" si="5"/>
        <v>0</v>
      </c>
      <c r="E133" s="7">
        <f>D133-Tableau3[Minute]</f>
        <v>-2.7777777777777776E-2</v>
      </c>
      <c r="F133" s="12">
        <f>IF(AND(E133&lt;Tableau4[DJS],D133&gt;0),Tableau4[DJS]-E133,0)</f>
        <v>0</v>
      </c>
      <c r="G133" s="12">
        <f>IF(E133&gt;Tableau4[DJS],'4'!E133-Tableau4[DJS],0)</f>
        <v>0</v>
      </c>
      <c r="H133" s="8">
        <f t="shared" si="4"/>
        <v>5</v>
      </c>
    </row>
    <row r="134" spans="1:8" s="8" customFormat="1" outlineLevel="2" x14ac:dyDescent="0.25">
      <c r="A134" s="14">
        <v>42132</v>
      </c>
      <c r="B134" s="7">
        <v>0</v>
      </c>
      <c r="C134" s="7">
        <v>0</v>
      </c>
      <c r="D134" s="7">
        <f t="shared" si="5"/>
        <v>0</v>
      </c>
      <c r="E134" s="7">
        <f>D134-Tableau3[Minute]</f>
        <v>-2.7777777777777776E-2</v>
      </c>
      <c r="F134" s="12">
        <f>IF(AND(E134&lt;Tableau4[DJS],D134&gt;0),Tableau4[DJS]-E134,0)</f>
        <v>0</v>
      </c>
      <c r="G134" s="12">
        <f>IF(E134&gt;Tableau4[DJS],'4'!E134-Tableau4[DJS],0)</f>
        <v>0</v>
      </c>
      <c r="H134" s="8">
        <f t="shared" si="4"/>
        <v>5</v>
      </c>
    </row>
    <row r="135" spans="1:8" s="8" customFormat="1" outlineLevel="2" x14ac:dyDescent="0.25">
      <c r="A135" s="14">
        <v>42133</v>
      </c>
      <c r="B135" s="7">
        <v>0</v>
      </c>
      <c r="C135" s="7">
        <v>0</v>
      </c>
      <c r="D135" s="7">
        <f t="shared" si="5"/>
        <v>0</v>
      </c>
      <c r="E135" s="7">
        <f>D135-Tableau3[Minute]</f>
        <v>-2.7777777777777776E-2</v>
      </c>
      <c r="F135" s="12">
        <f>IF(AND(E135&lt;Tableau4[DJS],D135&gt;0),Tableau4[DJS]-E135,0)</f>
        <v>0</v>
      </c>
      <c r="G135" s="12">
        <f>IF(E135&gt;Tableau4[DJS],'4'!E135-Tableau4[DJS],0)</f>
        <v>0</v>
      </c>
      <c r="H135" s="8">
        <f t="shared" ref="H135:H200" si="6">MONTH(A135)</f>
        <v>5</v>
      </c>
    </row>
    <row r="136" spans="1:8" s="8" customFormat="1" outlineLevel="2" x14ac:dyDescent="0.25">
      <c r="A136" s="14">
        <v>42134</v>
      </c>
      <c r="B136" s="7">
        <v>0</v>
      </c>
      <c r="C136" s="7">
        <v>0</v>
      </c>
      <c r="D136" s="7">
        <f t="shared" si="5"/>
        <v>0</v>
      </c>
      <c r="E136" s="7">
        <f>D136-Tableau3[Minute]</f>
        <v>-2.7777777777777776E-2</v>
      </c>
      <c r="F136" s="12">
        <f>IF(AND(E136&lt;Tableau4[DJS],D136&gt;0),Tableau4[DJS]-E136,0)</f>
        <v>0</v>
      </c>
      <c r="G136" s="12">
        <f>IF(E136&gt;Tableau4[DJS],'4'!E136-Tableau4[DJS],0)</f>
        <v>0</v>
      </c>
      <c r="H136" s="8">
        <f t="shared" si="6"/>
        <v>5</v>
      </c>
    </row>
    <row r="137" spans="1:8" s="8" customFormat="1" outlineLevel="2" x14ac:dyDescent="0.25">
      <c r="A137" s="14">
        <v>42135</v>
      </c>
      <c r="B137" s="7">
        <v>0</v>
      </c>
      <c r="C137" s="7">
        <v>0</v>
      </c>
      <c r="D137" s="7">
        <f t="shared" si="5"/>
        <v>0</v>
      </c>
      <c r="E137" s="7">
        <f>D137-Tableau3[Minute]</f>
        <v>-2.7777777777777776E-2</v>
      </c>
      <c r="F137" s="12">
        <f>IF(AND(E137&lt;Tableau4[DJS],D137&gt;0),Tableau4[DJS]-E137,0)</f>
        <v>0</v>
      </c>
      <c r="G137" s="12">
        <f>IF(E137&gt;Tableau4[DJS],'4'!E137-Tableau4[DJS],0)</f>
        <v>0</v>
      </c>
      <c r="H137" s="8">
        <f t="shared" si="6"/>
        <v>5</v>
      </c>
    </row>
    <row r="138" spans="1:8" s="8" customFormat="1" outlineLevel="2" x14ac:dyDescent="0.25">
      <c r="A138" s="14">
        <v>42136</v>
      </c>
      <c r="B138" s="7">
        <v>0</v>
      </c>
      <c r="C138" s="7">
        <v>0</v>
      </c>
      <c r="D138" s="7">
        <f t="shared" si="5"/>
        <v>0</v>
      </c>
      <c r="E138" s="7">
        <f>D138-Tableau3[Minute]</f>
        <v>-2.7777777777777776E-2</v>
      </c>
      <c r="F138" s="12">
        <f>IF(AND(E138&lt;Tableau4[DJS],D138&gt;0),Tableau4[DJS]-E138,0)</f>
        <v>0</v>
      </c>
      <c r="G138" s="12">
        <f>IF(E138&gt;Tableau4[DJS],'4'!E138-Tableau4[DJS],0)</f>
        <v>0</v>
      </c>
      <c r="H138" s="8">
        <f t="shared" si="6"/>
        <v>5</v>
      </c>
    </row>
    <row r="139" spans="1:8" s="8" customFormat="1" outlineLevel="2" x14ac:dyDescent="0.25">
      <c r="A139" s="14">
        <v>42137</v>
      </c>
      <c r="B139" s="7">
        <v>0</v>
      </c>
      <c r="C139" s="7">
        <v>0</v>
      </c>
      <c r="D139" s="7">
        <f t="shared" si="5"/>
        <v>0</v>
      </c>
      <c r="E139" s="7">
        <f>D139-Tableau3[Minute]</f>
        <v>-2.7777777777777776E-2</v>
      </c>
      <c r="F139" s="12">
        <f>IF(AND(E139&lt;Tableau4[DJS],D139&gt;0),Tableau4[DJS]-E139,0)</f>
        <v>0</v>
      </c>
      <c r="G139" s="12">
        <f>IF(E139&gt;Tableau4[DJS],'4'!E139-Tableau4[DJS],0)</f>
        <v>0</v>
      </c>
      <c r="H139" s="8">
        <f t="shared" si="6"/>
        <v>5</v>
      </c>
    </row>
    <row r="140" spans="1:8" s="8" customFormat="1" outlineLevel="2" x14ac:dyDescent="0.25">
      <c r="A140" s="14">
        <v>42138</v>
      </c>
      <c r="B140" s="7">
        <v>0</v>
      </c>
      <c r="C140" s="7">
        <v>0</v>
      </c>
      <c r="D140" s="7">
        <f t="shared" si="5"/>
        <v>0</v>
      </c>
      <c r="E140" s="7">
        <f>D140-Tableau3[Minute]</f>
        <v>-2.7777777777777776E-2</v>
      </c>
      <c r="F140" s="12">
        <f>IF(AND(E140&lt;Tableau4[DJS],D140&gt;0),Tableau4[DJS]-E140,0)</f>
        <v>0</v>
      </c>
      <c r="G140" s="12">
        <f>IF(E140&gt;Tableau4[DJS],'4'!E140-Tableau4[DJS],0)</f>
        <v>0</v>
      </c>
      <c r="H140" s="8">
        <f t="shared" si="6"/>
        <v>5</v>
      </c>
    </row>
    <row r="141" spans="1:8" s="8" customFormat="1" outlineLevel="2" x14ac:dyDescent="0.25">
      <c r="A141" s="14">
        <v>42139</v>
      </c>
      <c r="B141" s="7">
        <v>0</v>
      </c>
      <c r="C141" s="7">
        <v>0</v>
      </c>
      <c r="D141" s="7">
        <f t="shared" si="5"/>
        <v>0</v>
      </c>
      <c r="E141" s="7">
        <f>D141-Tableau3[Minute]</f>
        <v>-2.7777777777777776E-2</v>
      </c>
      <c r="F141" s="12">
        <f>IF(AND(E141&lt;Tableau4[DJS],D141&gt;0),Tableau4[DJS]-E141,0)</f>
        <v>0</v>
      </c>
      <c r="G141" s="12">
        <f>IF(E141&gt;Tableau4[DJS],'4'!E141-Tableau4[DJS],0)</f>
        <v>0</v>
      </c>
      <c r="H141" s="8">
        <f t="shared" si="6"/>
        <v>5</v>
      </c>
    </row>
    <row r="142" spans="1:8" s="8" customFormat="1" outlineLevel="2" x14ac:dyDescent="0.25">
      <c r="A142" s="14">
        <v>42140</v>
      </c>
      <c r="B142" s="7">
        <v>0</v>
      </c>
      <c r="C142" s="7">
        <v>0</v>
      </c>
      <c r="D142" s="7">
        <f t="shared" si="5"/>
        <v>0</v>
      </c>
      <c r="E142" s="7">
        <f>D142-Tableau3[Minute]</f>
        <v>-2.7777777777777776E-2</v>
      </c>
      <c r="F142" s="12">
        <f>IF(AND(E142&lt;Tableau4[DJS],D142&gt;0),Tableau4[DJS]-E142,0)</f>
        <v>0</v>
      </c>
      <c r="G142" s="12">
        <f>IF(E142&gt;Tableau4[DJS],'4'!E142-Tableau4[DJS],0)</f>
        <v>0</v>
      </c>
      <c r="H142" s="8">
        <f t="shared" si="6"/>
        <v>5</v>
      </c>
    </row>
    <row r="143" spans="1:8" s="8" customFormat="1" outlineLevel="2" x14ac:dyDescent="0.25">
      <c r="A143" s="14">
        <v>42141</v>
      </c>
      <c r="B143" s="7">
        <v>0</v>
      </c>
      <c r="C143" s="7">
        <v>0</v>
      </c>
      <c r="D143" s="7">
        <f t="shared" si="5"/>
        <v>0</v>
      </c>
      <c r="E143" s="7">
        <f>D143-Tableau3[Minute]</f>
        <v>-2.7777777777777776E-2</v>
      </c>
      <c r="F143" s="12">
        <f>IF(AND(E143&lt;Tableau4[DJS],D143&gt;0),Tableau4[DJS]-E143,0)</f>
        <v>0</v>
      </c>
      <c r="G143" s="12">
        <f>IF(E143&gt;Tableau4[DJS],'4'!E143-Tableau4[DJS],0)</f>
        <v>0</v>
      </c>
      <c r="H143" s="8">
        <f t="shared" si="6"/>
        <v>5</v>
      </c>
    </row>
    <row r="144" spans="1:8" s="8" customFormat="1" outlineLevel="2" x14ac:dyDescent="0.25">
      <c r="A144" s="14">
        <v>42142</v>
      </c>
      <c r="B144" s="7">
        <v>0</v>
      </c>
      <c r="C144" s="7">
        <v>0</v>
      </c>
      <c r="D144" s="7">
        <f t="shared" si="5"/>
        <v>0</v>
      </c>
      <c r="E144" s="7">
        <f>D144-Tableau3[Minute]</f>
        <v>-2.7777777777777776E-2</v>
      </c>
      <c r="F144" s="12">
        <f>IF(AND(E144&lt;Tableau4[DJS],D144&gt;0),Tableau4[DJS]-E144,0)</f>
        <v>0</v>
      </c>
      <c r="G144" s="12">
        <f>IF(E144&gt;Tableau4[DJS],'4'!E144-Tableau4[DJS],0)</f>
        <v>0</v>
      </c>
      <c r="H144" s="8">
        <f t="shared" si="6"/>
        <v>5</v>
      </c>
    </row>
    <row r="145" spans="1:8" s="8" customFormat="1" outlineLevel="2" x14ac:dyDescent="0.25">
      <c r="A145" s="14">
        <v>42143</v>
      </c>
      <c r="B145" s="7">
        <v>0</v>
      </c>
      <c r="C145" s="7">
        <v>0</v>
      </c>
      <c r="D145" s="7">
        <f t="shared" si="5"/>
        <v>0</v>
      </c>
      <c r="E145" s="7">
        <f>D145-Tableau3[Minute]</f>
        <v>-2.7777777777777776E-2</v>
      </c>
      <c r="F145" s="12">
        <f>IF(AND(E145&lt;Tableau4[DJS],D145&gt;0),Tableau4[DJS]-E145,0)</f>
        <v>0</v>
      </c>
      <c r="G145" s="12">
        <f>IF(E145&gt;Tableau4[DJS],'4'!E145-Tableau4[DJS],0)</f>
        <v>0</v>
      </c>
      <c r="H145" s="8">
        <f t="shared" si="6"/>
        <v>5</v>
      </c>
    </row>
    <row r="146" spans="1:8" s="8" customFormat="1" outlineLevel="2" x14ac:dyDescent="0.25">
      <c r="A146" s="14">
        <v>42144</v>
      </c>
      <c r="B146" s="7">
        <v>0</v>
      </c>
      <c r="C146" s="7">
        <v>0</v>
      </c>
      <c r="D146" s="7">
        <f t="shared" si="5"/>
        <v>0</v>
      </c>
      <c r="E146" s="7">
        <f>D146-Tableau3[Minute]</f>
        <v>-2.7777777777777776E-2</v>
      </c>
      <c r="F146" s="12">
        <f>IF(AND(E146&lt;Tableau4[DJS],D146&gt;0),Tableau4[DJS]-E146,0)</f>
        <v>0</v>
      </c>
      <c r="G146" s="12">
        <f>IF(E146&gt;Tableau4[DJS],'4'!E146-Tableau4[DJS],0)</f>
        <v>0</v>
      </c>
      <c r="H146" s="8">
        <f t="shared" si="6"/>
        <v>5</v>
      </c>
    </row>
    <row r="147" spans="1:8" s="8" customFormat="1" outlineLevel="2" x14ac:dyDescent="0.25">
      <c r="A147" s="14">
        <v>42145</v>
      </c>
      <c r="B147" s="7">
        <v>0</v>
      </c>
      <c r="C147" s="7">
        <v>0</v>
      </c>
      <c r="D147" s="7">
        <f t="shared" si="5"/>
        <v>0</v>
      </c>
      <c r="E147" s="7">
        <f>D147-Tableau3[Minute]</f>
        <v>-2.7777777777777776E-2</v>
      </c>
      <c r="F147" s="12">
        <f>IF(AND(E147&lt;Tableau4[DJS],D147&gt;0),Tableau4[DJS]-E147,0)</f>
        <v>0</v>
      </c>
      <c r="G147" s="12">
        <f>IF(E147&gt;Tableau4[DJS],'4'!E147-Tableau4[DJS],0)</f>
        <v>0</v>
      </c>
      <c r="H147" s="8">
        <f t="shared" si="6"/>
        <v>5</v>
      </c>
    </row>
    <row r="148" spans="1:8" s="8" customFormat="1" outlineLevel="2" x14ac:dyDescent="0.25">
      <c r="A148" s="14">
        <v>42146</v>
      </c>
      <c r="B148" s="7">
        <v>0</v>
      </c>
      <c r="C148" s="7">
        <v>0</v>
      </c>
      <c r="D148" s="7">
        <f t="shared" si="5"/>
        <v>0</v>
      </c>
      <c r="E148" s="7">
        <f>D148-Tableau3[Minute]</f>
        <v>-2.7777777777777776E-2</v>
      </c>
      <c r="F148" s="12">
        <f>IF(AND(E148&lt;Tableau4[DJS],D148&gt;0),Tableau4[DJS]-E148,0)</f>
        <v>0</v>
      </c>
      <c r="G148" s="12">
        <f>IF(E148&gt;Tableau4[DJS],'4'!E148-Tableau4[DJS],0)</f>
        <v>0</v>
      </c>
      <c r="H148" s="8">
        <f t="shared" si="6"/>
        <v>5</v>
      </c>
    </row>
    <row r="149" spans="1:8" s="8" customFormat="1" outlineLevel="2" x14ac:dyDescent="0.25">
      <c r="A149" s="14">
        <v>42147</v>
      </c>
      <c r="B149" s="7">
        <v>0</v>
      </c>
      <c r="C149" s="7">
        <v>0</v>
      </c>
      <c r="D149" s="7">
        <f t="shared" si="5"/>
        <v>0</v>
      </c>
      <c r="E149" s="7">
        <f>D149-Tableau3[Minute]</f>
        <v>-2.7777777777777776E-2</v>
      </c>
      <c r="F149" s="12">
        <f>IF(AND(E149&lt;Tableau4[DJS],D149&gt;0),Tableau4[DJS]-E149,0)</f>
        <v>0</v>
      </c>
      <c r="G149" s="12">
        <f>IF(E149&gt;Tableau4[DJS],'4'!E149-Tableau4[DJS],0)</f>
        <v>0</v>
      </c>
      <c r="H149" s="8">
        <f t="shared" si="6"/>
        <v>5</v>
      </c>
    </row>
    <row r="150" spans="1:8" s="8" customFormat="1" outlineLevel="2" x14ac:dyDescent="0.25">
      <c r="A150" s="14">
        <v>42148</v>
      </c>
      <c r="B150" s="7">
        <v>0</v>
      </c>
      <c r="C150" s="7">
        <v>0</v>
      </c>
      <c r="D150" s="7">
        <f t="shared" si="5"/>
        <v>0</v>
      </c>
      <c r="E150" s="7">
        <f>D150-Tableau3[Minute]</f>
        <v>-2.7777777777777776E-2</v>
      </c>
      <c r="F150" s="12">
        <f>IF(AND(E150&lt;Tableau4[DJS],D150&gt;0),Tableau4[DJS]-E150,0)</f>
        <v>0</v>
      </c>
      <c r="G150" s="12">
        <f>IF(E150&gt;Tableau4[DJS],'4'!E150-Tableau4[DJS],0)</f>
        <v>0</v>
      </c>
      <c r="H150" s="8">
        <f t="shared" si="6"/>
        <v>5</v>
      </c>
    </row>
    <row r="151" spans="1:8" s="8" customFormat="1" outlineLevel="2" x14ac:dyDescent="0.25">
      <c r="A151" s="14">
        <v>42149</v>
      </c>
      <c r="B151" s="7">
        <v>0</v>
      </c>
      <c r="C151" s="7">
        <v>0</v>
      </c>
      <c r="D151" s="7">
        <f t="shared" si="5"/>
        <v>0</v>
      </c>
      <c r="E151" s="7">
        <f>D151-Tableau3[Minute]</f>
        <v>-2.7777777777777776E-2</v>
      </c>
      <c r="F151" s="12">
        <f>IF(AND(E151&lt;Tableau4[DJS],D151&gt;0),Tableau4[DJS]-E151,0)</f>
        <v>0</v>
      </c>
      <c r="G151" s="12">
        <f>IF(E151&gt;Tableau4[DJS],'4'!E151-Tableau4[DJS],0)</f>
        <v>0</v>
      </c>
      <c r="H151" s="8">
        <f t="shared" si="6"/>
        <v>5</v>
      </c>
    </row>
    <row r="152" spans="1:8" s="8" customFormat="1" outlineLevel="2" x14ac:dyDescent="0.25">
      <c r="A152" s="14">
        <v>42150</v>
      </c>
      <c r="B152" s="7">
        <v>0</v>
      </c>
      <c r="C152" s="7">
        <v>0</v>
      </c>
      <c r="D152" s="7">
        <f t="shared" si="5"/>
        <v>0</v>
      </c>
      <c r="E152" s="7">
        <f>D152-Tableau3[Minute]</f>
        <v>-2.7777777777777776E-2</v>
      </c>
      <c r="F152" s="12">
        <f>IF(AND(E152&lt;Tableau4[DJS],D152&gt;0),Tableau4[DJS]-E152,0)</f>
        <v>0</v>
      </c>
      <c r="G152" s="12">
        <f>IF(E152&gt;Tableau4[DJS],'4'!E152-Tableau4[DJS],0)</f>
        <v>0</v>
      </c>
      <c r="H152" s="8">
        <f t="shared" si="6"/>
        <v>5</v>
      </c>
    </row>
    <row r="153" spans="1:8" s="8" customFormat="1" outlineLevel="2" x14ac:dyDescent="0.25">
      <c r="A153" s="14">
        <v>42151</v>
      </c>
      <c r="B153" s="7">
        <v>0</v>
      </c>
      <c r="C153" s="7">
        <v>0</v>
      </c>
      <c r="D153" s="7">
        <f t="shared" si="5"/>
        <v>0</v>
      </c>
      <c r="E153" s="7">
        <f>D153-Tableau3[Minute]</f>
        <v>-2.7777777777777776E-2</v>
      </c>
      <c r="F153" s="12">
        <f>IF(AND(E153&lt;Tableau4[DJS],D153&gt;0),Tableau4[DJS]-E153,0)</f>
        <v>0</v>
      </c>
      <c r="G153" s="12">
        <f>IF(E153&gt;Tableau4[DJS],'4'!E153-Tableau4[DJS],0)</f>
        <v>0</v>
      </c>
      <c r="H153" s="8">
        <f t="shared" si="6"/>
        <v>5</v>
      </c>
    </row>
    <row r="154" spans="1:8" s="8" customFormat="1" outlineLevel="2" x14ac:dyDescent="0.25">
      <c r="A154" s="14">
        <v>42152</v>
      </c>
      <c r="B154" s="7">
        <v>0</v>
      </c>
      <c r="C154" s="7">
        <v>0</v>
      </c>
      <c r="D154" s="7">
        <f t="shared" si="5"/>
        <v>0</v>
      </c>
      <c r="E154" s="7">
        <f>D154-Tableau3[Minute]</f>
        <v>-2.7777777777777776E-2</v>
      </c>
      <c r="F154" s="12">
        <f>IF(AND(E154&lt;Tableau4[DJS],D154&gt;0),Tableau4[DJS]-E154,0)</f>
        <v>0</v>
      </c>
      <c r="G154" s="12">
        <f>IF(E154&gt;Tableau4[DJS],'4'!E154-Tableau4[DJS],0)</f>
        <v>0</v>
      </c>
      <c r="H154" s="8">
        <f t="shared" si="6"/>
        <v>5</v>
      </c>
    </row>
    <row r="155" spans="1:8" s="8" customFormat="1" outlineLevel="2" x14ac:dyDescent="0.25">
      <c r="A155" s="14">
        <v>42153</v>
      </c>
      <c r="B155" s="7">
        <v>0</v>
      </c>
      <c r="C155" s="7">
        <v>0</v>
      </c>
      <c r="D155" s="7">
        <f t="shared" si="5"/>
        <v>0</v>
      </c>
      <c r="E155" s="7">
        <f>D155-Tableau3[Minute]</f>
        <v>-2.7777777777777776E-2</v>
      </c>
      <c r="F155" s="12">
        <f>IF(AND(E155&lt;Tableau4[DJS],D155&gt;0),Tableau4[DJS]-E155,0)</f>
        <v>0</v>
      </c>
      <c r="G155" s="12">
        <f>IF(E155&gt;Tableau4[DJS],'4'!E155-Tableau4[DJS],0)</f>
        <v>0</v>
      </c>
      <c r="H155" s="8">
        <f t="shared" si="6"/>
        <v>5</v>
      </c>
    </row>
    <row r="156" spans="1:8" s="8" customFormat="1" outlineLevel="2" x14ac:dyDescent="0.25">
      <c r="A156" s="14">
        <v>42154</v>
      </c>
      <c r="B156" s="7">
        <v>0</v>
      </c>
      <c r="C156" s="7">
        <v>0</v>
      </c>
      <c r="D156" s="7">
        <f t="shared" si="5"/>
        <v>0</v>
      </c>
      <c r="E156" s="7">
        <f>D156-Tableau3[Minute]</f>
        <v>-2.7777777777777776E-2</v>
      </c>
      <c r="F156" s="12">
        <f>IF(AND(E156&lt;Tableau4[DJS],D156&gt;0),Tableau4[DJS]-E156,0)</f>
        <v>0</v>
      </c>
      <c r="G156" s="12">
        <f>IF(E156&gt;Tableau4[DJS],'4'!E156-Tableau4[DJS],0)</f>
        <v>0</v>
      </c>
      <c r="H156" s="8">
        <f t="shared" si="6"/>
        <v>5</v>
      </c>
    </row>
    <row r="157" spans="1:8" s="8" customFormat="1" outlineLevel="1" x14ac:dyDescent="0.25">
      <c r="A157" s="14"/>
      <c r="B157" s="7"/>
      <c r="C157" s="7"/>
      <c r="D157" s="11"/>
      <c r="E157" s="7"/>
      <c r="F157" s="12">
        <f>SUBTOTAL(9,F126:F156)</f>
        <v>0</v>
      </c>
      <c r="G157" s="12">
        <f>SUBTOTAL(9,G126:G156)</f>
        <v>0</v>
      </c>
      <c r="H157" s="10" t="s">
        <v>43</v>
      </c>
    </row>
    <row r="158" spans="1:8" s="8" customFormat="1" outlineLevel="2" x14ac:dyDescent="0.25">
      <c r="A158" s="14">
        <v>42155</v>
      </c>
      <c r="B158" s="7">
        <v>0</v>
      </c>
      <c r="C158" s="7">
        <v>0</v>
      </c>
      <c r="D158" s="7">
        <f t="shared" si="5"/>
        <v>0</v>
      </c>
      <c r="E158" s="7">
        <f>D158-Tableau3[Minute]</f>
        <v>-2.7777777777777776E-2</v>
      </c>
      <c r="F158" s="12">
        <f>IF(AND(E158&lt;Tableau4[DJS],D158&gt;0),Tableau4[DJS]-E158,0)</f>
        <v>0</v>
      </c>
      <c r="G158" s="12">
        <f>IF(E158&gt;Tableau4[DJS],'4'!E158-Tableau4[DJS],0)</f>
        <v>0</v>
      </c>
      <c r="H158" s="8">
        <f t="shared" si="6"/>
        <v>6</v>
      </c>
    </row>
    <row r="159" spans="1:8" s="8" customFormat="1" outlineLevel="2" x14ac:dyDescent="0.25">
      <c r="A159" s="14">
        <v>42156</v>
      </c>
      <c r="B159" s="7">
        <v>0</v>
      </c>
      <c r="C159" s="7">
        <v>0</v>
      </c>
      <c r="D159" s="7">
        <f t="shared" si="5"/>
        <v>0</v>
      </c>
      <c r="E159" s="7">
        <f>D159-Tableau3[Minute]</f>
        <v>-2.7777777777777776E-2</v>
      </c>
      <c r="F159" s="12">
        <f>IF(AND(E159&lt;Tableau4[DJS],D159&gt;0),Tableau4[DJS]-E159,0)</f>
        <v>0</v>
      </c>
      <c r="G159" s="12">
        <f>IF(E159&gt;Tableau4[DJS],'4'!E159-Tableau4[DJS],0)</f>
        <v>0</v>
      </c>
      <c r="H159" s="8">
        <f t="shared" si="6"/>
        <v>6</v>
      </c>
    </row>
    <row r="160" spans="1:8" s="8" customFormat="1" outlineLevel="2" x14ac:dyDescent="0.25">
      <c r="A160" s="14">
        <v>42157</v>
      </c>
      <c r="B160" s="7">
        <v>0</v>
      </c>
      <c r="C160" s="7">
        <v>0</v>
      </c>
      <c r="D160" s="7">
        <f t="shared" si="5"/>
        <v>0</v>
      </c>
      <c r="E160" s="7">
        <f>D160-Tableau3[Minute]</f>
        <v>-2.7777777777777776E-2</v>
      </c>
      <c r="F160" s="12">
        <f>IF(AND(E160&lt;Tableau4[DJS],D160&gt;0),Tableau4[DJS]-E160,0)</f>
        <v>0</v>
      </c>
      <c r="G160" s="12">
        <f>IF(E160&gt;Tableau4[DJS],'4'!E160-Tableau4[DJS],0)</f>
        <v>0</v>
      </c>
      <c r="H160" s="8">
        <f t="shared" si="6"/>
        <v>6</v>
      </c>
    </row>
    <row r="161" spans="1:8" s="8" customFormat="1" outlineLevel="2" x14ac:dyDescent="0.25">
      <c r="A161" s="14">
        <v>42158</v>
      </c>
      <c r="B161" s="7">
        <v>0</v>
      </c>
      <c r="C161" s="7">
        <v>0</v>
      </c>
      <c r="D161" s="7">
        <f t="shared" si="5"/>
        <v>0</v>
      </c>
      <c r="E161" s="7">
        <f>D161-Tableau3[Minute]</f>
        <v>-2.7777777777777776E-2</v>
      </c>
      <c r="F161" s="12">
        <f>IF(AND(E161&lt;Tableau4[DJS],D161&gt;0),Tableau4[DJS]-E161,0)</f>
        <v>0</v>
      </c>
      <c r="G161" s="12">
        <f>IF(E161&gt;Tableau4[DJS],'4'!E161-Tableau4[DJS],0)</f>
        <v>0</v>
      </c>
      <c r="H161" s="8">
        <f t="shared" si="6"/>
        <v>6</v>
      </c>
    </row>
    <row r="162" spans="1:8" s="8" customFormat="1" outlineLevel="2" x14ac:dyDescent="0.25">
      <c r="A162" s="14">
        <v>42159</v>
      </c>
      <c r="B162" s="7">
        <v>0</v>
      </c>
      <c r="C162" s="7">
        <v>0</v>
      </c>
      <c r="D162" s="7">
        <f t="shared" si="5"/>
        <v>0</v>
      </c>
      <c r="E162" s="7">
        <f>D162-Tableau3[Minute]</f>
        <v>-2.7777777777777776E-2</v>
      </c>
      <c r="F162" s="12">
        <f>IF(AND(E162&lt;Tableau4[DJS],D162&gt;0),Tableau4[DJS]-E162,0)</f>
        <v>0</v>
      </c>
      <c r="G162" s="12">
        <f>IF(E162&gt;Tableau4[DJS],'4'!E162-Tableau4[DJS],0)</f>
        <v>0</v>
      </c>
      <c r="H162" s="8">
        <f t="shared" si="6"/>
        <v>6</v>
      </c>
    </row>
    <row r="163" spans="1:8" s="8" customFormat="1" outlineLevel="2" x14ac:dyDescent="0.25">
      <c r="A163" s="14">
        <v>42160</v>
      </c>
      <c r="B163" s="7">
        <v>0</v>
      </c>
      <c r="C163" s="7">
        <v>0</v>
      </c>
      <c r="D163" s="7">
        <f t="shared" si="5"/>
        <v>0</v>
      </c>
      <c r="E163" s="7">
        <f>D163-Tableau3[Minute]</f>
        <v>-2.7777777777777776E-2</v>
      </c>
      <c r="F163" s="12">
        <f>IF(AND(E163&lt;Tableau4[DJS],D163&gt;0),Tableau4[DJS]-E163,0)</f>
        <v>0</v>
      </c>
      <c r="G163" s="12">
        <f>IF(E163&gt;Tableau4[DJS],'4'!E163-Tableau4[DJS],0)</f>
        <v>0</v>
      </c>
      <c r="H163" s="8">
        <f t="shared" si="6"/>
        <v>6</v>
      </c>
    </row>
    <row r="164" spans="1:8" s="8" customFormat="1" outlineLevel="2" x14ac:dyDescent="0.25">
      <c r="A164" s="14">
        <v>42161</v>
      </c>
      <c r="B164" s="7">
        <v>0</v>
      </c>
      <c r="C164" s="7">
        <v>0</v>
      </c>
      <c r="D164" s="7">
        <f t="shared" si="5"/>
        <v>0</v>
      </c>
      <c r="E164" s="7">
        <f>D164-Tableau3[Minute]</f>
        <v>-2.7777777777777776E-2</v>
      </c>
      <c r="F164" s="12">
        <f>IF(AND(E164&lt;Tableau4[DJS],D164&gt;0),Tableau4[DJS]-E164,0)</f>
        <v>0</v>
      </c>
      <c r="G164" s="12">
        <f>IF(E164&gt;Tableau4[DJS],'4'!E164-Tableau4[DJS],0)</f>
        <v>0</v>
      </c>
      <c r="H164" s="8">
        <f t="shared" si="6"/>
        <v>6</v>
      </c>
    </row>
    <row r="165" spans="1:8" s="8" customFormat="1" outlineLevel="2" x14ac:dyDescent="0.25">
      <c r="A165" s="14">
        <v>42162</v>
      </c>
      <c r="B165" s="7">
        <v>0</v>
      </c>
      <c r="C165" s="7">
        <v>0</v>
      </c>
      <c r="D165" s="7">
        <f t="shared" si="5"/>
        <v>0</v>
      </c>
      <c r="E165" s="7">
        <f>D165-Tableau3[Minute]</f>
        <v>-2.7777777777777776E-2</v>
      </c>
      <c r="F165" s="12">
        <f>IF(AND(E165&lt;Tableau4[DJS],D165&gt;0),Tableau4[DJS]-E165,0)</f>
        <v>0</v>
      </c>
      <c r="G165" s="12">
        <f>IF(E165&gt;Tableau4[DJS],'4'!E165-Tableau4[DJS],0)</f>
        <v>0</v>
      </c>
      <c r="H165" s="8">
        <f t="shared" si="6"/>
        <v>6</v>
      </c>
    </row>
    <row r="166" spans="1:8" s="8" customFormat="1" outlineLevel="2" x14ac:dyDescent="0.25">
      <c r="A166" s="14">
        <v>42163</v>
      </c>
      <c r="B166" s="7">
        <v>0</v>
      </c>
      <c r="C166" s="7">
        <v>0</v>
      </c>
      <c r="D166" s="7">
        <f t="shared" si="5"/>
        <v>0</v>
      </c>
      <c r="E166" s="7">
        <f>D166-Tableau3[Minute]</f>
        <v>-2.7777777777777776E-2</v>
      </c>
      <c r="F166" s="12">
        <f>IF(AND(E166&lt;Tableau4[DJS],D166&gt;0),Tableau4[DJS]-E166,0)</f>
        <v>0</v>
      </c>
      <c r="G166" s="12">
        <f>IF(E166&gt;Tableau4[DJS],'4'!E166-Tableau4[DJS],0)</f>
        <v>0</v>
      </c>
      <c r="H166" s="8">
        <f t="shared" si="6"/>
        <v>6</v>
      </c>
    </row>
    <row r="167" spans="1:8" s="8" customFormat="1" outlineLevel="2" x14ac:dyDescent="0.25">
      <c r="A167" s="14">
        <v>42164</v>
      </c>
      <c r="B167" s="7">
        <v>0</v>
      </c>
      <c r="C167" s="7">
        <v>0</v>
      </c>
      <c r="D167" s="7">
        <f t="shared" si="5"/>
        <v>0</v>
      </c>
      <c r="E167" s="7">
        <f>D167-Tableau3[Minute]</f>
        <v>-2.7777777777777776E-2</v>
      </c>
      <c r="F167" s="12">
        <f>IF(AND(E167&lt;Tableau4[DJS],D167&gt;0),Tableau4[DJS]-E167,0)</f>
        <v>0</v>
      </c>
      <c r="G167" s="12">
        <f>IF(E167&gt;Tableau4[DJS],'4'!E167-Tableau4[DJS],0)</f>
        <v>0</v>
      </c>
      <c r="H167" s="8">
        <f t="shared" si="6"/>
        <v>6</v>
      </c>
    </row>
    <row r="168" spans="1:8" s="8" customFormat="1" outlineLevel="2" x14ac:dyDescent="0.25">
      <c r="A168" s="14">
        <v>42165</v>
      </c>
      <c r="B168" s="7">
        <v>0</v>
      </c>
      <c r="C168" s="7">
        <v>0</v>
      </c>
      <c r="D168" s="7">
        <f t="shared" si="5"/>
        <v>0</v>
      </c>
      <c r="E168" s="7">
        <f>D168-Tableau3[Minute]</f>
        <v>-2.7777777777777776E-2</v>
      </c>
      <c r="F168" s="12">
        <f>IF(AND(E168&lt;Tableau4[DJS],D168&gt;0),Tableau4[DJS]-E168,0)</f>
        <v>0</v>
      </c>
      <c r="G168" s="12">
        <f>IF(E168&gt;Tableau4[DJS],'4'!E168-Tableau4[DJS],0)</f>
        <v>0</v>
      </c>
      <c r="H168" s="8">
        <f t="shared" si="6"/>
        <v>6</v>
      </c>
    </row>
    <row r="169" spans="1:8" s="8" customFormat="1" outlineLevel="2" x14ac:dyDescent="0.25">
      <c r="A169" s="14">
        <v>42166</v>
      </c>
      <c r="B169" s="7">
        <v>0</v>
      </c>
      <c r="C169" s="7">
        <v>0</v>
      </c>
      <c r="D169" s="7">
        <f t="shared" si="5"/>
        <v>0</v>
      </c>
      <c r="E169" s="7">
        <f>D169-Tableau3[Minute]</f>
        <v>-2.7777777777777776E-2</v>
      </c>
      <c r="F169" s="12">
        <f>IF(AND(E169&lt;Tableau4[DJS],D169&gt;0),Tableau4[DJS]-E169,0)</f>
        <v>0</v>
      </c>
      <c r="G169" s="12">
        <f>IF(E169&gt;Tableau4[DJS],'4'!E169-Tableau4[DJS],0)</f>
        <v>0</v>
      </c>
      <c r="H169" s="8">
        <f t="shared" si="6"/>
        <v>6</v>
      </c>
    </row>
    <row r="170" spans="1:8" s="8" customFormat="1" outlineLevel="2" x14ac:dyDescent="0.25">
      <c r="A170" s="14">
        <v>42167</v>
      </c>
      <c r="B170" s="7">
        <v>0</v>
      </c>
      <c r="C170" s="7">
        <v>0</v>
      </c>
      <c r="D170" s="7">
        <f t="shared" si="5"/>
        <v>0</v>
      </c>
      <c r="E170" s="7">
        <f>D170-Tableau3[Minute]</f>
        <v>-2.7777777777777776E-2</v>
      </c>
      <c r="F170" s="12">
        <f>IF(AND(E170&lt;Tableau4[DJS],D170&gt;0),Tableau4[DJS]-E170,0)</f>
        <v>0</v>
      </c>
      <c r="G170" s="12">
        <f>IF(E170&gt;Tableau4[DJS],'4'!E170-Tableau4[DJS],0)</f>
        <v>0</v>
      </c>
      <c r="H170" s="8">
        <f t="shared" si="6"/>
        <v>6</v>
      </c>
    </row>
    <row r="171" spans="1:8" s="8" customFormat="1" outlineLevel="2" x14ac:dyDescent="0.25">
      <c r="A171" s="14">
        <v>42168</v>
      </c>
      <c r="B171" s="7">
        <v>0</v>
      </c>
      <c r="C171" s="7">
        <v>0</v>
      </c>
      <c r="D171" s="7">
        <f t="shared" si="5"/>
        <v>0</v>
      </c>
      <c r="E171" s="7">
        <f>D171-Tableau3[Minute]</f>
        <v>-2.7777777777777776E-2</v>
      </c>
      <c r="F171" s="12">
        <f>IF(AND(E171&lt;Tableau4[DJS],D171&gt;0),Tableau4[DJS]-E171,0)</f>
        <v>0</v>
      </c>
      <c r="G171" s="12">
        <f>IF(E171&gt;Tableau4[DJS],'4'!E171-Tableau4[DJS],0)</f>
        <v>0</v>
      </c>
      <c r="H171" s="8">
        <f t="shared" si="6"/>
        <v>6</v>
      </c>
    </row>
    <row r="172" spans="1:8" s="8" customFormat="1" outlineLevel="2" x14ac:dyDescent="0.25">
      <c r="A172" s="14">
        <v>42169</v>
      </c>
      <c r="B172" s="7">
        <v>0</v>
      </c>
      <c r="C172" s="7">
        <v>0</v>
      </c>
      <c r="D172" s="7">
        <f t="shared" si="5"/>
        <v>0</v>
      </c>
      <c r="E172" s="7">
        <f>D172-Tableau3[Minute]</f>
        <v>-2.7777777777777776E-2</v>
      </c>
      <c r="F172" s="12">
        <f>IF(AND(E172&lt;Tableau4[DJS],D172&gt;0),Tableau4[DJS]-E172,0)</f>
        <v>0</v>
      </c>
      <c r="G172" s="12">
        <f>IF(E172&gt;Tableau4[DJS],'4'!E172-Tableau4[DJS],0)</f>
        <v>0</v>
      </c>
      <c r="H172" s="8">
        <f t="shared" si="6"/>
        <v>6</v>
      </c>
    </row>
    <row r="173" spans="1:8" s="8" customFormat="1" outlineLevel="2" x14ac:dyDescent="0.25">
      <c r="A173" s="14">
        <v>42170</v>
      </c>
      <c r="B173" s="7">
        <v>0</v>
      </c>
      <c r="C173" s="7">
        <v>0</v>
      </c>
      <c r="D173" s="7">
        <f t="shared" si="5"/>
        <v>0</v>
      </c>
      <c r="E173" s="7">
        <f>D173-Tableau3[Minute]</f>
        <v>-2.7777777777777776E-2</v>
      </c>
      <c r="F173" s="12">
        <f>IF(AND(E173&lt;Tableau4[DJS],D173&gt;0),Tableau4[DJS]-E173,0)</f>
        <v>0</v>
      </c>
      <c r="G173" s="12">
        <f>IF(E173&gt;Tableau4[DJS],'4'!E173-Tableau4[DJS],0)</f>
        <v>0</v>
      </c>
      <c r="H173" s="8">
        <f t="shared" si="6"/>
        <v>6</v>
      </c>
    </row>
    <row r="174" spans="1:8" s="8" customFormat="1" outlineLevel="2" x14ac:dyDescent="0.25">
      <c r="A174" s="14">
        <v>42171</v>
      </c>
      <c r="B174" s="7">
        <v>0</v>
      </c>
      <c r="C174" s="7">
        <v>0</v>
      </c>
      <c r="D174" s="7">
        <f t="shared" si="5"/>
        <v>0</v>
      </c>
      <c r="E174" s="7">
        <f>D174-Tableau3[Minute]</f>
        <v>-2.7777777777777776E-2</v>
      </c>
      <c r="F174" s="12">
        <f>IF(AND(E174&lt;Tableau4[DJS],D174&gt;0),Tableau4[DJS]-E174,0)</f>
        <v>0</v>
      </c>
      <c r="G174" s="12">
        <f>IF(E174&gt;Tableau4[DJS],'4'!E174-Tableau4[DJS],0)</f>
        <v>0</v>
      </c>
      <c r="H174" s="8">
        <f t="shared" si="6"/>
        <v>6</v>
      </c>
    </row>
    <row r="175" spans="1:8" s="8" customFormat="1" outlineLevel="2" x14ac:dyDescent="0.25">
      <c r="A175" s="14">
        <v>42172</v>
      </c>
      <c r="B175" s="7">
        <v>0</v>
      </c>
      <c r="C175" s="7">
        <v>0</v>
      </c>
      <c r="D175" s="7">
        <f t="shared" si="5"/>
        <v>0</v>
      </c>
      <c r="E175" s="7">
        <f>D175-Tableau3[Minute]</f>
        <v>-2.7777777777777776E-2</v>
      </c>
      <c r="F175" s="12">
        <f>IF(AND(E175&lt;Tableau4[DJS],D175&gt;0),Tableau4[DJS]-E175,0)</f>
        <v>0</v>
      </c>
      <c r="G175" s="12">
        <f>IF(E175&gt;Tableau4[DJS],'4'!E175-Tableau4[DJS],0)</f>
        <v>0</v>
      </c>
      <c r="H175" s="8">
        <f t="shared" si="6"/>
        <v>6</v>
      </c>
    </row>
    <row r="176" spans="1:8" s="8" customFormat="1" outlineLevel="2" x14ac:dyDescent="0.25">
      <c r="A176" s="14">
        <v>42173</v>
      </c>
      <c r="B176" s="7">
        <v>0</v>
      </c>
      <c r="C176" s="7">
        <v>0</v>
      </c>
      <c r="D176" s="7">
        <f t="shared" si="5"/>
        <v>0</v>
      </c>
      <c r="E176" s="7">
        <f>D176-Tableau3[Minute]</f>
        <v>-2.7777777777777776E-2</v>
      </c>
      <c r="F176" s="12">
        <f>IF(AND(E176&lt;Tableau4[DJS],D176&gt;0),Tableau4[DJS]-E176,0)</f>
        <v>0</v>
      </c>
      <c r="G176" s="12">
        <f>IF(E176&gt;Tableau4[DJS],'4'!E176-Tableau4[DJS],0)</f>
        <v>0</v>
      </c>
      <c r="H176" s="8">
        <f t="shared" si="6"/>
        <v>6</v>
      </c>
    </row>
    <row r="177" spans="1:8" s="8" customFormat="1" outlineLevel="2" x14ac:dyDescent="0.25">
      <c r="A177" s="14">
        <v>42174</v>
      </c>
      <c r="B177" s="7">
        <v>0</v>
      </c>
      <c r="C177" s="7">
        <v>0</v>
      </c>
      <c r="D177" s="7">
        <f t="shared" si="5"/>
        <v>0</v>
      </c>
      <c r="E177" s="7">
        <f>D177-Tableau3[Minute]</f>
        <v>-2.7777777777777776E-2</v>
      </c>
      <c r="F177" s="12">
        <f>IF(AND(E177&lt;Tableau4[DJS],D177&gt;0),Tableau4[DJS]-E177,0)</f>
        <v>0</v>
      </c>
      <c r="G177" s="12">
        <f>IF(E177&gt;Tableau4[DJS],'4'!E177-Tableau4[DJS],0)</f>
        <v>0</v>
      </c>
      <c r="H177" s="8">
        <f t="shared" si="6"/>
        <v>6</v>
      </c>
    </row>
    <row r="178" spans="1:8" s="8" customFormat="1" outlineLevel="2" x14ac:dyDescent="0.25">
      <c r="A178" s="14">
        <v>42175</v>
      </c>
      <c r="B178" s="7">
        <v>0</v>
      </c>
      <c r="C178" s="7">
        <v>0</v>
      </c>
      <c r="D178" s="7">
        <f t="shared" si="5"/>
        <v>0</v>
      </c>
      <c r="E178" s="7">
        <f>D178-Tableau3[Minute]</f>
        <v>-2.7777777777777776E-2</v>
      </c>
      <c r="F178" s="12">
        <f>IF(AND(E178&lt;Tableau4[DJS],D178&gt;0),Tableau4[DJS]-E178,0)</f>
        <v>0</v>
      </c>
      <c r="G178" s="12">
        <f>IF(E178&gt;Tableau4[DJS],'4'!E178-Tableau4[DJS],0)</f>
        <v>0</v>
      </c>
      <c r="H178" s="8">
        <f t="shared" si="6"/>
        <v>6</v>
      </c>
    </row>
    <row r="179" spans="1:8" s="8" customFormat="1" outlineLevel="2" x14ac:dyDescent="0.25">
      <c r="A179" s="14">
        <v>42176</v>
      </c>
      <c r="B179" s="7">
        <v>0</v>
      </c>
      <c r="C179" s="7">
        <v>0</v>
      </c>
      <c r="D179" s="7">
        <f t="shared" si="5"/>
        <v>0</v>
      </c>
      <c r="E179" s="7">
        <f>D179-Tableau3[Minute]</f>
        <v>-2.7777777777777776E-2</v>
      </c>
      <c r="F179" s="12">
        <f>IF(AND(E179&lt;Tableau4[DJS],D179&gt;0),Tableau4[DJS]-E179,0)</f>
        <v>0</v>
      </c>
      <c r="G179" s="12">
        <f>IF(E179&gt;Tableau4[DJS],'4'!E179-Tableau4[DJS],0)</f>
        <v>0</v>
      </c>
      <c r="H179" s="8">
        <f t="shared" si="6"/>
        <v>6</v>
      </c>
    </row>
    <row r="180" spans="1:8" s="8" customFormat="1" outlineLevel="2" x14ac:dyDescent="0.25">
      <c r="A180" s="14">
        <v>42177</v>
      </c>
      <c r="B180" s="7">
        <v>0</v>
      </c>
      <c r="C180" s="7">
        <v>0</v>
      </c>
      <c r="D180" s="7">
        <f t="shared" si="5"/>
        <v>0</v>
      </c>
      <c r="E180" s="7">
        <f>D180-Tableau3[Minute]</f>
        <v>-2.7777777777777776E-2</v>
      </c>
      <c r="F180" s="12">
        <f>IF(AND(E180&lt;Tableau4[DJS],D180&gt;0),Tableau4[DJS]-E180,0)</f>
        <v>0</v>
      </c>
      <c r="G180" s="12">
        <f>IF(E180&gt;Tableau4[DJS],'4'!E180-Tableau4[DJS],0)</f>
        <v>0</v>
      </c>
      <c r="H180" s="8">
        <f t="shared" si="6"/>
        <v>6</v>
      </c>
    </row>
    <row r="181" spans="1:8" s="8" customFormat="1" outlineLevel="2" x14ac:dyDescent="0.25">
      <c r="A181" s="14">
        <v>42178</v>
      </c>
      <c r="B181" s="7">
        <v>0</v>
      </c>
      <c r="C181" s="7">
        <v>0</v>
      </c>
      <c r="D181" s="7">
        <f t="shared" si="5"/>
        <v>0</v>
      </c>
      <c r="E181" s="7">
        <f>D181-Tableau3[Minute]</f>
        <v>-2.7777777777777776E-2</v>
      </c>
      <c r="F181" s="12">
        <f>IF(AND(E181&lt;Tableau4[DJS],D181&gt;0),Tableau4[DJS]-E181,0)</f>
        <v>0</v>
      </c>
      <c r="G181" s="12">
        <f>IF(E181&gt;Tableau4[DJS],'4'!E181-Tableau4[DJS],0)</f>
        <v>0</v>
      </c>
      <c r="H181" s="8">
        <f t="shared" si="6"/>
        <v>6</v>
      </c>
    </row>
    <row r="182" spans="1:8" s="8" customFormat="1" outlineLevel="2" x14ac:dyDescent="0.25">
      <c r="A182" s="14">
        <v>42179</v>
      </c>
      <c r="B182" s="7">
        <v>0</v>
      </c>
      <c r="C182" s="7">
        <v>0</v>
      </c>
      <c r="D182" s="7">
        <f t="shared" si="5"/>
        <v>0</v>
      </c>
      <c r="E182" s="7">
        <f>D182-Tableau3[Minute]</f>
        <v>-2.7777777777777776E-2</v>
      </c>
      <c r="F182" s="12">
        <f>IF(AND(E182&lt;Tableau4[DJS],D182&gt;0),Tableau4[DJS]-E182,0)</f>
        <v>0</v>
      </c>
      <c r="G182" s="12">
        <f>IF(E182&gt;Tableau4[DJS],'4'!E182-Tableau4[DJS],0)</f>
        <v>0</v>
      </c>
      <c r="H182" s="8">
        <f t="shared" si="6"/>
        <v>6</v>
      </c>
    </row>
    <row r="183" spans="1:8" s="8" customFormat="1" outlineLevel="2" x14ac:dyDescent="0.25">
      <c r="A183" s="14">
        <v>42180</v>
      </c>
      <c r="B183" s="7">
        <v>0</v>
      </c>
      <c r="C183" s="7">
        <v>0</v>
      </c>
      <c r="D183" s="7">
        <f t="shared" si="5"/>
        <v>0</v>
      </c>
      <c r="E183" s="7">
        <f>D183-Tableau3[Minute]</f>
        <v>-2.7777777777777776E-2</v>
      </c>
      <c r="F183" s="12">
        <f>IF(AND(E183&lt;Tableau4[DJS],D183&gt;0),Tableau4[DJS]-E183,0)</f>
        <v>0</v>
      </c>
      <c r="G183" s="12">
        <f>IF(E183&gt;Tableau4[DJS],'4'!E183-Tableau4[DJS],0)</f>
        <v>0</v>
      </c>
      <c r="H183" s="8">
        <f t="shared" si="6"/>
        <v>6</v>
      </c>
    </row>
    <row r="184" spans="1:8" s="8" customFormat="1" outlineLevel="2" x14ac:dyDescent="0.25">
      <c r="A184" s="14">
        <v>42181</v>
      </c>
      <c r="B184" s="7">
        <v>0</v>
      </c>
      <c r="C184" s="7">
        <v>0</v>
      </c>
      <c r="D184" s="7">
        <f t="shared" si="5"/>
        <v>0</v>
      </c>
      <c r="E184" s="7">
        <f>D184-Tableau3[Minute]</f>
        <v>-2.7777777777777776E-2</v>
      </c>
      <c r="F184" s="12">
        <f>IF(AND(E184&lt;Tableau4[DJS],D184&gt;0),Tableau4[DJS]-E184,0)</f>
        <v>0</v>
      </c>
      <c r="G184" s="12">
        <f>IF(E184&gt;Tableau4[DJS],'4'!E184-Tableau4[DJS],0)</f>
        <v>0</v>
      </c>
      <c r="H184" s="8">
        <f t="shared" si="6"/>
        <v>6</v>
      </c>
    </row>
    <row r="185" spans="1:8" s="8" customFormat="1" outlineLevel="2" x14ac:dyDescent="0.25">
      <c r="A185" s="14">
        <v>42182</v>
      </c>
      <c r="B185" s="7">
        <v>0</v>
      </c>
      <c r="C185" s="7">
        <v>0</v>
      </c>
      <c r="D185" s="7">
        <f t="shared" si="5"/>
        <v>0</v>
      </c>
      <c r="E185" s="7">
        <f>D185-Tableau3[Minute]</f>
        <v>-2.7777777777777776E-2</v>
      </c>
      <c r="F185" s="12">
        <f>IF(AND(E185&lt;Tableau4[DJS],D185&gt;0),Tableau4[DJS]-E185,0)</f>
        <v>0</v>
      </c>
      <c r="G185" s="12">
        <f>IF(E185&gt;Tableau4[DJS],'4'!E185-Tableau4[DJS],0)</f>
        <v>0</v>
      </c>
      <c r="H185" s="8">
        <f t="shared" si="6"/>
        <v>6</v>
      </c>
    </row>
    <row r="186" spans="1:8" s="8" customFormat="1" outlineLevel="2" x14ac:dyDescent="0.25">
      <c r="A186" s="14">
        <v>42183</v>
      </c>
      <c r="B186" s="7">
        <v>0</v>
      </c>
      <c r="C186" s="7">
        <v>0</v>
      </c>
      <c r="D186" s="7">
        <f t="shared" si="5"/>
        <v>0</v>
      </c>
      <c r="E186" s="7">
        <f>D186-Tableau3[Minute]</f>
        <v>-2.7777777777777776E-2</v>
      </c>
      <c r="F186" s="12">
        <f>IF(AND(E186&lt;Tableau4[DJS],D186&gt;0),Tableau4[DJS]-E186,0)</f>
        <v>0</v>
      </c>
      <c r="G186" s="12">
        <f>IF(E186&gt;Tableau4[DJS],'4'!E186-Tableau4[DJS],0)</f>
        <v>0</v>
      </c>
      <c r="H186" s="8">
        <f t="shared" si="6"/>
        <v>6</v>
      </c>
    </row>
    <row r="187" spans="1:8" s="8" customFormat="1" outlineLevel="2" x14ac:dyDescent="0.25">
      <c r="A187" s="14">
        <v>42184</v>
      </c>
      <c r="B187" s="7">
        <v>0</v>
      </c>
      <c r="C187" s="7">
        <v>0</v>
      </c>
      <c r="D187" s="7">
        <f t="shared" si="5"/>
        <v>0</v>
      </c>
      <c r="E187" s="7">
        <f>D187-Tableau3[Minute]</f>
        <v>-2.7777777777777776E-2</v>
      </c>
      <c r="F187" s="12">
        <f>IF(AND(E187&lt;Tableau4[DJS],D187&gt;0),Tableau4[DJS]-E187,0)</f>
        <v>0</v>
      </c>
      <c r="G187" s="12">
        <f>IF(E187&gt;Tableau4[DJS],'4'!E187-Tableau4[DJS],0)</f>
        <v>0</v>
      </c>
      <c r="H187" s="8">
        <f t="shared" si="6"/>
        <v>6</v>
      </c>
    </row>
    <row r="188" spans="1:8" s="8" customFormat="1" outlineLevel="1" x14ac:dyDescent="0.25">
      <c r="A188" s="14"/>
      <c r="B188" s="7"/>
      <c r="C188" s="7"/>
      <c r="D188" s="11"/>
      <c r="E188" s="7"/>
      <c r="F188" s="12">
        <f>SUBTOTAL(9,F158:F187)</f>
        <v>0</v>
      </c>
      <c r="G188" s="12">
        <f>SUBTOTAL(9,G158:G187)</f>
        <v>0</v>
      </c>
      <c r="H188" s="10" t="s">
        <v>44</v>
      </c>
    </row>
    <row r="189" spans="1:8" s="8" customFormat="1" outlineLevel="2" x14ac:dyDescent="0.25">
      <c r="A189" s="14">
        <v>42185</v>
      </c>
      <c r="B189" s="7">
        <v>0</v>
      </c>
      <c r="C189" s="7">
        <v>0</v>
      </c>
      <c r="D189" s="7">
        <f t="shared" si="5"/>
        <v>0</v>
      </c>
      <c r="E189" s="7">
        <f>D189-Tableau3[Minute]</f>
        <v>-2.7777777777777776E-2</v>
      </c>
      <c r="F189" s="12">
        <f>IF(AND(E189&lt;Tableau4[DJS],D189&gt;0),Tableau4[DJS]-E189,0)</f>
        <v>0</v>
      </c>
      <c r="G189" s="12">
        <f>IF(E189&gt;Tableau4[DJS],'4'!E189-Tableau4[DJS],0)</f>
        <v>0</v>
      </c>
      <c r="H189" s="8">
        <f t="shared" si="6"/>
        <v>7</v>
      </c>
    </row>
    <row r="190" spans="1:8" s="8" customFormat="1" outlineLevel="2" x14ac:dyDescent="0.25">
      <c r="A190" s="14">
        <v>42186</v>
      </c>
      <c r="B190" s="7">
        <v>0</v>
      </c>
      <c r="C190" s="7">
        <v>0</v>
      </c>
      <c r="D190" s="7">
        <f t="shared" si="5"/>
        <v>0</v>
      </c>
      <c r="E190" s="7">
        <f>D190-Tableau3[Minute]</f>
        <v>-2.7777777777777776E-2</v>
      </c>
      <c r="F190" s="12">
        <f>IF(AND(E190&lt;Tableau4[DJS],D190&gt;0),Tableau4[DJS]-E190,0)</f>
        <v>0</v>
      </c>
      <c r="G190" s="12">
        <f>IF(E190&gt;Tableau4[DJS],'4'!E190-Tableau4[DJS],0)</f>
        <v>0</v>
      </c>
      <c r="H190" s="8">
        <f t="shared" si="6"/>
        <v>7</v>
      </c>
    </row>
    <row r="191" spans="1:8" s="8" customFormat="1" outlineLevel="2" x14ac:dyDescent="0.25">
      <c r="A191" s="14">
        <v>42187</v>
      </c>
      <c r="B191" s="7">
        <v>0</v>
      </c>
      <c r="C191" s="7">
        <v>0</v>
      </c>
      <c r="D191" s="7">
        <f t="shared" si="5"/>
        <v>0</v>
      </c>
      <c r="E191" s="7">
        <f>D191-Tableau3[Minute]</f>
        <v>-2.7777777777777776E-2</v>
      </c>
      <c r="F191" s="12">
        <f>IF(AND(E191&lt;Tableau4[DJS],D191&gt;0),Tableau4[DJS]-E191,0)</f>
        <v>0</v>
      </c>
      <c r="G191" s="12">
        <f>IF(E191&gt;Tableau4[DJS],'4'!E191-Tableau4[DJS],0)</f>
        <v>0</v>
      </c>
      <c r="H191" s="8">
        <f t="shared" si="6"/>
        <v>7</v>
      </c>
    </row>
    <row r="192" spans="1:8" s="8" customFormat="1" outlineLevel="2" x14ac:dyDescent="0.25">
      <c r="A192" s="14">
        <v>42188</v>
      </c>
      <c r="B192" s="7">
        <v>0</v>
      </c>
      <c r="C192" s="7">
        <v>0</v>
      </c>
      <c r="D192" s="7">
        <f t="shared" si="5"/>
        <v>0</v>
      </c>
      <c r="E192" s="7">
        <f>D192-Tableau3[Minute]</f>
        <v>-2.7777777777777776E-2</v>
      </c>
      <c r="F192" s="12">
        <f>IF(AND(E192&lt;Tableau4[DJS],D192&gt;0),Tableau4[DJS]-E192,0)</f>
        <v>0</v>
      </c>
      <c r="G192" s="12">
        <f>IF(E192&gt;Tableau4[DJS],'4'!E192-Tableau4[DJS],0)</f>
        <v>0</v>
      </c>
      <c r="H192" s="8">
        <f t="shared" si="6"/>
        <v>7</v>
      </c>
    </row>
    <row r="193" spans="1:8" s="8" customFormat="1" outlineLevel="2" x14ac:dyDescent="0.25">
      <c r="A193" s="14">
        <v>42189</v>
      </c>
      <c r="B193" s="7">
        <v>0</v>
      </c>
      <c r="C193" s="7">
        <v>0</v>
      </c>
      <c r="D193" s="7">
        <f t="shared" si="5"/>
        <v>0</v>
      </c>
      <c r="E193" s="7">
        <f>D193-Tableau3[Minute]</f>
        <v>-2.7777777777777776E-2</v>
      </c>
      <c r="F193" s="12">
        <f>IF(AND(E193&lt;Tableau4[DJS],D193&gt;0),Tableau4[DJS]-E193,0)</f>
        <v>0</v>
      </c>
      <c r="G193" s="12">
        <f>IF(E193&gt;Tableau4[DJS],'4'!E193-Tableau4[DJS],0)</f>
        <v>0</v>
      </c>
      <c r="H193" s="8">
        <f t="shared" si="6"/>
        <v>7</v>
      </c>
    </row>
    <row r="194" spans="1:8" s="8" customFormat="1" outlineLevel="2" x14ac:dyDescent="0.25">
      <c r="A194" s="14">
        <v>42190</v>
      </c>
      <c r="B194" s="7">
        <v>0</v>
      </c>
      <c r="C194" s="7">
        <v>0</v>
      </c>
      <c r="D194" s="7">
        <f t="shared" si="5"/>
        <v>0</v>
      </c>
      <c r="E194" s="7">
        <f>D194-Tableau3[Minute]</f>
        <v>-2.7777777777777776E-2</v>
      </c>
      <c r="F194" s="12">
        <f>IF(AND(E194&lt;Tableau4[DJS],D194&gt;0),Tableau4[DJS]-E194,0)</f>
        <v>0</v>
      </c>
      <c r="G194" s="12">
        <f>IF(E194&gt;Tableau4[DJS],'4'!E194-Tableau4[DJS],0)</f>
        <v>0</v>
      </c>
      <c r="H194" s="8">
        <f t="shared" si="6"/>
        <v>7</v>
      </c>
    </row>
    <row r="195" spans="1:8" s="8" customFormat="1" outlineLevel="2" x14ac:dyDescent="0.25">
      <c r="A195" s="14">
        <v>42191</v>
      </c>
      <c r="B195" s="7">
        <v>0</v>
      </c>
      <c r="C195" s="7">
        <v>0</v>
      </c>
      <c r="D195" s="7">
        <f t="shared" ref="D195:D258" si="7">C195-B195</f>
        <v>0</v>
      </c>
      <c r="E195" s="7">
        <f>D195-Tableau3[Minute]</f>
        <v>-2.7777777777777776E-2</v>
      </c>
      <c r="F195" s="12">
        <f>IF(AND(E195&lt;Tableau4[DJS],D195&gt;0),Tableau4[DJS]-E195,0)</f>
        <v>0</v>
      </c>
      <c r="G195" s="12">
        <f>IF(E195&gt;Tableau4[DJS],'4'!E195-Tableau4[DJS],0)</f>
        <v>0</v>
      </c>
      <c r="H195" s="8">
        <f t="shared" si="6"/>
        <v>7</v>
      </c>
    </row>
    <row r="196" spans="1:8" s="8" customFormat="1" outlineLevel="2" x14ac:dyDescent="0.25">
      <c r="A196" s="14">
        <v>42192</v>
      </c>
      <c r="B196" s="7">
        <v>0</v>
      </c>
      <c r="C196" s="7">
        <v>0</v>
      </c>
      <c r="D196" s="7">
        <f t="shared" si="7"/>
        <v>0</v>
      </c>
      <c r="E196" s="7">
        <f>D196-Tableau3[Minute]</f>
        <v>-2.7777777777777776E-2</v>
      </c>
      <c r="F196" s="12">
        <f>IF(AND(E196&lt;Tableau4[DJS],D196&gt;0),Tableau4[DJS]-E196,0)</f>
        <v>0</v>
      </c>
      <c r="G196" s="12">
        <f>IF(E196&gt;Tableau4[DJS],'4'!E196-Tableau4[DJS],0)</f>
        <v>0</v>
      </c>
      <c r="H196" s="8">
        <f t="shared" si="6"/>
        <v>7</v>
      </c>
    </row>
    <row r="197" spans="1:8" s="8" customFormat="1" outlineLevel="2" x14ac:dyDescent="0.25">
      <c r="A197" s="14">
        <v>42193</v>
      </c>
      <c r="B197" s="7">
        <v>0</v>
      </c>
      <c r="C197" s="7">
        <v>0</v>
      </c>
      <c r="D197" s="7">
        <f t="shared" si="7"/>
        <v>0</v>
      </c>
      <c r="E197" s="7">
        <f>D197-Tableau3[Minute]</f>
        <v>-2.7777777777777776E-2</v>
      </c>
      <c r="F197" s="12">
        <f>IF(AND(E197&lt;Tableau4[DJS],D197&gt;0),Tableau4[DJS]-E197,0)</f>
        <v>0</v>
      </c>
      <c r="G197" s="12">
        <f>IF(E197&gt;Tableau4[DJS],'4'!E197-Tableau4[DJS],0)</f>
        <v>0</v>
      </c>
      <c r="H197" s="8">
        <f t="shared" si="6"/>
        <v>7</v>
      </c>
    </row>
    <row r="198" spans="1:8" s="8" customFormat="1" outlineLevel="2" x14ac:dyDescent="0.25">
      <c r="A198" s="14">
        <v>42194</v>
      </c>
      <c r="B198" s="7">
        <v>0</v>
      </c>
      <c r="C198" s="7">
        <v>0</v>
      </c>
      <c r="D198" s="7">
        <f t="shared" si="7"/>
        <v>0</v>
      </c>
      <c r="E198" s="7">
        <f>D198-Tableau3[Minute]</f>
        <v>-2.7777777777777776E-2</v>
      </c>
      <c r="F198" s="12">
        <f>IF(AND(E198&lt;Tableau4[DJS],D198&gt;0),Tableau4[DJS]-E198,0)</f>
        <v>0</v>
      </c>
      <c r="G198" s="12">
        <f>IF(E198&gt;Tableau4[DJS],'4'!E198-Tableau4[DJS],0)</f>
        <v>0</v>
      </c>
      <c r="H198" s="8">
        <f t="shared" si="6"/>
        <v>7</v>
      </c>
    </row>
    <row r="199" spans="1:8" s="8" customFormat="1" outlineLevel="2" x14ac:dyDescent="0.25">
      <c r="A199" s="14">
        <v>42195</v>
      </c>
      <c r="B199" s="7">
        <v>0</v>
      </c>
      <c r="C199" s="7">
        <v>0</v>
      </c>
      <c r="D199" s="7">
        <f t="shared" si="7"/>
        <v>0</v>
      </c>
      <c r="E199" s="7">
        <f>D199-Tableau3[Minute]</f>
        <v>-2.7777777777777776E-2</v>
      </c>
      <c r="F199" s="12">
        <f>IF(AND(E199&lt;Tableau4[DJS],D199&gt;0),Tableau4[DJS]-E199,0)</f>
        <v>0</v>
      </c>
      <c r="G199" s="12">
        <f>IF(E199&gt;Tableau4[DJS],'4'!E199-Tableau4[DJS],0)</f>
        <v>0</v>
      </c>
      <c r="H199" s="8">
        <f t="shared" si="6"/>
        <v>7</v>
      </c>
    </row>
    <row r="200" spans="1:8" s="8" customFormat="1" outlineLevel="2" x14ac:dyDescent="0.25">
      <c r="A200" s="14">
        <v>42196</v>
      </c>
      <c r="B200" s="7">
        <v>0</v>
      </c>
      <c r="C200" s="7">
        <v>0</v>
      </c>
      <c r="D200" s="7">
        <f t="shared" si="7"/>
        <v>0</v>
      </c>
      <c r="E200" s="7">
        <f>D200-Tableau3[Minute]</f>
        <v>-2.7777777777777776E-2</v>
      </c>
      <c r="F200" s="12">
        <f>IF(AND(E200&lt;Tableau4[DJS],D200&gt;0),Tableau4[DJS]-E200,0)</f>
        <v>0</v>
      </c>
      <c r="G200" s="12">
        <f>IF(E200&gt;Tableau4[DJS],'4'!E200-Tableau4[DJS],0)</f>
        <v>0</v>
      </c>
      <c r="H200" s="8">
        <f t="shared" si="6"/>
        <v>7</v>
      </c>
    </row>
    <row r="201" spans="1:8" s="8" customFormat="1" outlineLevel="2" x14ac:dyDescent="0.25">
      <c r="A201" s="14">
        <v>42197</v>
      </c>
      <c r="B201" s="7">
        <v>0</v>
      </c>
      <c r="C201" s="7">
        <v>0</v>
      </c>
      <c r="D201" s="7">
        <f t="shared" si="7"/>
        <v>0</v>
      </c>
      <c r="E201" s="7">
        <f>D201-Tableau3[Minute]</f>
        <v>-2.7777777777777776E-2</v>
      </c>
      <c r="F201" s="12">
        <f>IF(AND(E201&lt;Tableau4[DJS],D201&gt;0),Tableau4[DJS]-E201,0)</f>
        <v>0</v>
      </c>
      <c r="G201" s="12">
        <f>IF(E201&gt;Tableau4[DJS],'4'!E201-Tableau4[DJS],0)</f>
        <v>0</v>
      </c>
      <c r="H201" s="8">
        <f t="shared" ref="H201:H266" si="8">MONTH(A201)</f>
        <v>7</v>
      </c>
    </row>
    <row r="202" spans="1:8" s="8" customFormat="1" outlineLevel="2" x14ac:dyDescent="0.25">
      <c r="A202" s="14">
        <v>42198</v>
      </c>
      <c r="B202" s="7">
        <v>0</v>
      </c>
      <c r="C202" s="7">
        <v>0</v>
      </c>
      <c r="D202" s="7">
        <f t="shared" si="7"/>
        <v>0</v>
      </c>
      <c r="E202" s="7">
        <f>D202-Tableau3[Minute]</f>
        <v>-2.7777777777777776E-2</v>
      </c>
      <c r="F202" s="12">
        <f>IF(AND(E202&lt;Tableau4[DJS],D202&gt;0),Tableau4[DJS]-E202,0)</f>
        <v>0</v>
      </c>
      <c r="G202" s="12">
        <f>IF(E202&gt;Tableau4[DJS],'4'!E202-Tableau4[DJS],0)</f>
        <v>0</v>
      </c>
      <c r="H202" s="8">
        <f t="shared" si="8"/>
        <v>7</v>
      </c>
    </row>
    <row r="203" spans="1:8" s="8" customFormat="1" outlineLevel="2" x14ac:dyDescent="0.25">
      <c r="A203" s="14">
        <v>42199</v>
      </c>
      <c r="B203" s="7">
        <v>0</v>
      </c>
      <c r="C203" s="7">
        <v>0</v>
      </c>
      <c r="D203" s="7">
        <f t="shared" si="7"/>
        <v>0</v>
      </c>
      <c r="E203" s="7">
        <f>D203-Tableau3[Minute]</f>
        <v>-2.7777777777777776E-2</v>
      </c>
      <c r="F203" s="12">
        <f>IF(AND(E203&lt;Tableau4[DJS],D203&gt;0),Tableau4[DJS]-E203,0)</f>
        <v>0</v>
      </c>
      <c r="G203" s="12">
        <f>IF(E203&gt;Tableau4[DJS],'4'!E203-Tableau4[DJS],0)</f>
        <v>0</v>
      </c>
      <c r="H203" s="8">
        <f t="shared" si="8"/>
        <v>7</v>
      </c>
    </row>
    <row r="204" spans="1:8" s="8" customFormat="1" outlineLevel="2" x14ac:dyDescent="0.25">
      <c r="A204" s="14">
        <v>42200</v>
      </c>
      <c r="B204" s="7">
        <v>0</v>
      </c>
      <c r="C204" s="7">
        <v>0</v>
      </c>
      <c r="D204" s="7">
        <f t="shared" si="7"/>
        <v>0</v>
      </c>
      <c r="E204" s="7">
        <f>D204-Tableau3[Minute]</f>
        <v>-2.7777777777777776E-2</v>
      </c>
      <c r="F204" s="12">
        <f>IF(AND(E204&lt;Tableau4[DJS],D204&gt;0),Tableau4[DJS]-E204,0)</f>
        <v>0</v>
      </c>
      <c r="G204" s="12">
        <f>IF(E204&gt;Tableau4[DJS],'4'!E204-Tableau4[DJS],0)</f>
        <v>0</v>
      </c>
      <c r="H204" s="8">
        <f t="shared" si="8"/>
        <v>7</v>
      </c>
    </row>
    <row r="205" spans="1:8" s="8" customFormat="1" outlineLevel="2" x14ac:dyDescent="0.25">
      <c r="A205" s="14">
        <v>42201</v>
      </c>
      <c r="B205" s="7">
        <v>0</v>
      </c>
      <c r="C205" s="7">
        <v>0</v>
      </c>
      <c r="D205" s="7">
        <f t="shared" si="7"/>
        <v>0</v>
      </c>
      <c r="E205" s="7">
        <f>D205-Tableau3[Minute]</f>
        <v>-2.7777777777777776E-2</v>
      </c>
      <c r="F205" s="12">
        <f>IF(AND(E205&lt;Tableau4[DJS],D205&gt;0),Tableau4[DJS]-E205,0)</f>
        <v>0</v>
      </c>
      <c r="G205" s="12">
        <f>IF(E205&gt;Tableau4[DJS],'4'!E205-Tableau4[DJS],0)</f>
        <v>0</v>
      </c>
      <c r="H205" s="8">
        <f t="shared" si="8"/>
        <v>7</v>
      </c>
    </row>
    <row r="206" spans="1:8" s="8" customFormat="1" outlineLevel="2" x14ac:dyDescent="0.25">
      <c r="A206" s="14">
        <v>42202</v>
      </c>
      <c r="B206" s="7">
        <v>0</v>
      </c>
      <c r="C206" s="7">
        <v>0</v>
      </c>
      <c r="D206" s="7">
        <f t="shared" si="7"/>
        <v>0</v>
      </c>
      <c r="E206" s="7">
        <f>D206-Tableau3[Minute]</f>
        <v>-2.7777777777777776E-2</v>
      </c>
      <c r="F206" s="12">
        <f>IF(AND(E206&lt;Tableau4[DJS],D206&gt;0),Tableau4[DJS]-E206,0)</f>
        <v>0</v>
      </c>
      <c r="G206" s="12">
        <f>IF(E206&gt;Tableau4[DJS],'4'!E206-Tableau4[DJS],0)</f>
        <v>0</v>
      </c>
      <c r="H206" s="8">
        <f t="shared" si="8"/>
        <v>7</v>
      </c>
    </row>
    <row r="207" spans="1:8" s="8" customFormat="1" outlineLevel="2" x14ac:dyDescent="0.25">
      <c r="A207" s="14">
        <v>42203</v>
      </c>
      <c r="B207" s="7">
        <v>0</v>
      </c>
      <c r="C207" s="7">
        <v>0</v>
      </c>
      <c r="D207" s="7">
        <f t="shared" si="7"/>
        <v>0</v>
      </c>
      <c r="E207" s="7">
        <f>D207-Tableau3[Minute]</f>
        <v>-2.7777777777777776E-2</v>
      </c>
      <c r="F207" s="12">
        <f>IF(AND(E207&lt;Tableau4[DJS],D207&gt;0),Tableau4[DJS]-E207,0)</f>
        <v>0</v>
      </c>
      <c r="G207" s="12">
        <f>IF(E207&gt;Tableau4[DJS],'4'!E207-Tableau4[DJS],0)</f>
        <v>0</v>
      </c>
      <c r="H207" s="8">
        <f t="shared" si="8"/>
        <v>7</v>
      </c>
    </row>
    <row r="208" spans="1:8" s="8" customFormat="1" outlineLevel="2" x14ac:dyDescent="0.25">
      <c r="A208" s="14">
        <v>42204</v>
      </c>
      <c r="B208" s="7">
        <v>0</v>
      </c>
      <c r="C208" s="7">
        <v>0</v>
      </c>
      <c r="D208" s="7">
        <f t="shared" si="7"/>
        <v>0</v>
      </c>
      <c r="E208" s="7">
        <f>D208-Tableau3[Minute]</f>
        <v>-2.7777777777777776E-2</v>
      </c>
      <c r="F208" s="12">
        <f>IF(AND(E208&lt;Tableau4[DJS],D208&gt;0),Tableau4[DJS]-E208,0)</f>
        <v>0</v>
      </c>
      <c r="G208" s="12">
        <f>IF(E208&gt;Tableau4[DJS],'4'!E208-Tableau4[DJS],0)</f>
        <v>0</v>
      </c>
      <c r="H208" s="8">
        <f t="shared" si="8"/>
        <v>7</v>
      </c>
    </row>
    <row r="209" spans="1:8" s="8" customFormat="1" outlineLevel="2" x14ac:dyDescent="0.25">
      <c r="A209" s="14">
        <v>42205</v>
      </c>
      <c r="B209" s="7">
        <v>0</v>
      </c>
      <c r="C209" s="7">
        <v>0</v>
      </c>
      <c r="D209" s="7">
        <f t="shared" si="7"/>
        <v>0</v>
      </c>
      <c r="E209" s="7">
        <f>D209-Tableau3[Minute]</f>
        <v>-2.7777777777777776E-2</v>
      </c>
      <c r="F209" s="12">
        <f>IF(AND(E209&lt;Tableau4[DJS],D209&gt;0),Tableau4[DJS]-E209,0)</f>
        <v>0</v>
      </c>
      <c r="G209" s="12">
        <f>IF(E209&gt;Tableau4[DJS],'4'!E209-Tableau4[DJS],0)</f>
        <v>0</v>
      </c>
      <c r="H209" s="8">
        <f t="shared" si="8"/>
        <v>7</v>
      </c>
    </row>
    <row r="210" spans="1:8" s="8" customFormat="1" outlineLevel="2" x14ac:dyDescent="0.25">
      <c r="A210" s="14">
        <v>42206</v>
      </c>
      <c r="B210" s="7">
        <v>0</v>
      </c>
      <c r="C210" s="7">
        <v>0</v>
      </c>
      <c r="D210" s="7">
        <f t="shared" si="7"/>
        <v>0</v>
      </c>
      <c r="E210" s="7">
        <f>D210-Tableau3[Minute]</f>
        <v>-2.7777777777777776E-2</v>
      </c>
      <c r="F210" s="12">
        <f>IF(AND(E210&lt;Tableau4[DJS],D210&gt;0),Tableau4[DJS]-E210,0)</f>
        <v>0</v>
      </c>
      <c r="G210" s="12">
        <f>IF(E210&gt;Tableau4[DJS],'4'!E210-Tableau4[DJS],0)</f>
        <v>0</v>
      </c>
      <c r="H210" s="8">
        <f t="shared" si="8"/>
        <v>7</v>
      </c>
    </row>
    <row r="211" spans="1:8" s="8" customFormat="1" outlineLevel="2" x14ac:dyDescent="0.25">
      <c r="A211" s="14">
        <v>42207</v>
      </c>
      <c r="B211" s="7">
        <v>0</v>
      </c>
      <c r="C211" s="7">
        <v>0</v>
      </c>
      <c r="D211" s="7">
        <f t="shared" si="7"/>
        <v>0</v>
      </c>
      <c r="E211" s="7">
        <f>D211-Tableau3[Minute]</f>
        <v>-2.7777777777777776E-2</v>
      </c>
      <c r="F211" s="12">
        <f>IF(AND(E211&lt;Tableau4[DJS],D211&gt;0),Tableau4[DJS]-E211,0)</f>
        <v>0</v>
      </c>
      <c r="G211" s="12">
        <f>IF(E211&gt;Tableau4[DJS],'4'!E211-Tableau4[DJS],0)</f>
        <v>0</v>
      </c>
      <c r="H211" s="8">
        <f t="shared" si="8"/>
        <v>7</v>
      </c>
    </row>
    <row r="212" spans="1:8" s="8" customFormat="1" outlineLevel="2" x14ac:dyDescent="0.25">
      <c r="A212" s="14">
        <v>42208</v>
      </c>
      <c r="B212" s="7">
        <v>0</v>
      </c>
      <c r="C212" s="7">
        <v>0</v>
      </c>
      <c r="D212" s="7">
        <f t="shared" si="7"/>
        <v>0</v>
      </c>
      <c r="E212" s="7">
        <f>D212-Tableau3[Minute]</f>
        <v>-2.7777777777777776E-2</v>
      </c>
      <c r="F212" s="12">
        <f>IF(AND(E212&lt;Tableau4[DJS],D212&gt;0),Tableau4[DJS]-E212,0)</f>
        <v>0</v>
      </c>
      <c r="G212" s="12">
        <f>IF(E212&gt;Tableau4[DJS],'4'!E212-Tableau4[DJS],0)</f>
        <v>0</v>
      </c>
      <c r="H212" s="8">
        <f t="shared" si="8"/>
        <v>7</v>
      </c>
    </row>
    <row r="213" spans="1:8" s="8" customFormat="1" outlineLevel="2" x14ac:dyDescent="0.25">
      <c r="A213" s="14">
        <v>42209</v>
      </c>
      <c r="B213" s="7">
        <v>0</v>
      </c>
      <c r="C213" s="7">
        <v>0</v>
      </c>
      <c r="D213" s="7">
        <f t="shared" si="7"/>
        <v>0</v>
      </c>
      <c r="E213" s="7">
        <f>D213-Tableau3[Minute]</f>
        <v>-2.7777777777777776E-2</v>
      </c>
      <c r="F213" s="12">
        <f>IF(AND(E213&lt;Tableau4[DJS],D213&gt;0),Tableau4[DJS]-E213,0)</f>
        <v>0</v>
      </c>
      <c r="G213" s="12">
        <f>IF(E213&gt;Tableau4[DJS],'4'!E213-Tableau4[DJS],0)</f>
        <v>0</v>
      </c>
      <c r="H213" s="8">
        <f t="shared" si="8"/>
        <v>7</v>
      </c>
    </row>
    <row r="214" spans="1:8" s="8" customFormat="1" outlineLevel="2" x14ac:dyDescent="0.25">
      <c r="A214" s="14">
        <v>42210</v>
      </c>
      <c r="B214" s="7">
        <v>0</v>
      </c>
      <c r="C214" s="7">
        <v>0</v>
      </c>
      <c r="D214" s="7">
        <f t="shared" si="7"/>
        <v>0</v>
      </c>
      <c r="E214" s="7">
        <f>D214-Tableau3[Minute]</f>
        <v>-2.7777777777777776E-2</v>
      </c>
      <c r="F214" s="12">
        <f>IF(AND(E214&lt;Tableau4[DJS],D214&gt;0),Tableau4[DJS]-E214,0)</f>
        <v>0</v>
      </c>
      <c r="G214" s="12">
        <f>IF(E214&gt;Tableau4[DJS],'4'!E214-Tableau4[DJS],0)</f>
        <v>0</v>
      </c>
      <c r="H214" s="8">
        <f t="shared" si="8"/>
        <v>7</v>
      </c>
    </row>
    <row r="215" spans="1:8" s="8" customFormat="1" outlineLevel="2" x14ac:dyDescent="0.25">
      <c r="A215" s="14">
        <v>42211</v>
      </c>
      <c r="B215" s="7">
        <v>0</v>
      </c>
      <c r="C215" s="7">
        <v>0</v>
      </c>
      <c r="D215" s="7">
        <f t="shared" si="7"/>
        <v>0</v>
      </c>
      <c r="E215" s="7">
        <f>D215-Tableau3[Minute]</f>
        <v>-2.7777777777777776E-2</v>
      </c>
      <c r="F215" s="12">
        <f>IF(AND(E215&lt;Tableau4[DJS],D215&gt;0),Tableau4[DJS]-E215,0)</f>
        <v>0</v>
      </c>
      <c r="G215" s="12">
        <f>IF(E215&gt;Tableau4[DJS],'4'!E215-Tableau4[DJS],0)</f>
        <v>0</v>
      </c>
      <c r="H215" s="8">
        <f t="shared" si="8"/>
        <v>7</v>
      </c>
    </row>
    <row r="216" spans="1:8" s="8" customFormat="1" outlineLevel="2" x14ac:dyDescent="0.25">
      <c r="A216" s="14">
        <v>42212</v>
      </c>
      <c r="B216" s="7">
        <v>0</v>
      </c>
      <c r="C216" s="7">
        <v>0</v>
      </c>
      <c r="D216" s="7">
        <f t="shared" si="7"/>
        <v>0</v>
      </c>
      <c r="E216" s="7">
        <f>D216-Tableau3[Minute]</f>
        <v>-2.7777777777777776E-2</v>
      </c>
      <c r="F216" s="12">
        <f>IF(AND(E216&lt;Tableau4[DJS],D216&gt;0),Tableau4[DJS]-E216,0)</f>
        <v>0</v>
      </c>
      <c r="G216" s="12">
        <f>IF(E216&gt;Tableau4[DJS],'4'!E216-Tableau4[DJS],0)</f>
        <v>0</v>
      </c>
      <c r="H216" s="8">
        <f t="shared" si="8"/>
        <v>7</v>
      </c>
    </row>
    <row r="217" spans="1:8" s="8" customFormat="1" outlineLevel="2" x14ac:dyDescent="0.25">
      <c r="A217" s="14">
        <v>42213</v>
      </c>
      <c r="B217" s="7">
        <v>0</v>
      </c>
      <c r="C217" s="7">
        <v>0</v>
      </c>
      <c r="D217" s="7">
        <f t="shared" si="7"/>
        <v>0</v>
      </c>
      <c r="E217" s="7">
        <f>D217-Tableau3[Minute]</f>
        <v>-2.7777777777777776E-2</v>
      </c>
      <c r="F217" s="12">
        <f>IF(AND(E217&lt;Tableau4[DJS],D217&gt;0),Tableau4[DJS]-E217,0)</f>
        <v>0</v>
      </c>
      <c r="G217" s="12">
        <f>IF(E217&gt;Tableau4[DJS],'4'!E217-Tableau4[DJS],0)</f>
        <v>0</v>
      </c>
      <c r="H217" s="8">
        <f t="shared" si="8"/>
        <v>7</v>
      </c>
    </row>
    <row r="218" spans="1:8" s="8" customFormat="1" outlineLevel="2" x14ac:dyDescent="0.25">
      <c r="A218" s="14">
        <v>42214</v>
      </c>
      <c r="B218" s="7">
        <v>0</v>
      </c>
      <c r="C218" s="7">
        <v>0</v>
      </c>
      <c r="D218" s="7">
        <f t="shared" si="7"/>
        <v>0</v>
      </c>
      <c r="E218" s="7">
        <f>D218-Tableau3[Minute]</f>
        <v>-2.7777777777777776E-2</v>
      </c>
      <c r="F218" s="12">
        <f>IF(AND(E218&lt;Tableau4[DJS],D218&gt;0),Tableau4[DJS]-E218,0)</f>
        <v>0</v>
      </c>
      <c r="G218" s="12">
        <f>IF(E218&gt;Tableau4[DJS],'4'!E218-Tableau4[DJS],0)</f>
        <v>0</v>
      </c>
      <c r="H218" s="8">
        <f t="shared" si="8"/>
        <v>7</v>
      </c>
    </row>
    <row r="219" spans="1:8" s="8" customFormat="1" outlineLevel="2" x14ac:dyDescent="0.25">
      <c r="A219" s="14">
        <v>42215</v>
      </c>
      <c r="B219" s="7">
        <v>0</v>
      </c>
      <c r="C219" s="7">
        <v>0</v>
      </c>
      <c r="D219" s="7">
        <f t="shared" si="7"/>
        <v>0</v>
      </c>
      <c r="E219" s="7">
        <f>D219-Tableau3[Minute]</f>
        <v>-2.7777777777777776E-2</v>
      </c>
      <c r="F219" s="12">
        <f>IF(AND(E219&lt;Tableau4[DJS],D219&gt;0),Tableau4[DJS]-E219,0)</f>
        <v>0</v>
      </c>
      <c r="G219" s="12">
        <f>IF(E219&gt;Tableau4[DJS],'4'!E219-Tableau4[DJS],0)</f>
        <v>0</v>
      </c>
      <c r="H219" s="8">
        <f t="shared" si="8"/>
        <v>7</v>
      </c>
    </row>
    <row r="220" spans="1:8" s="8" customFormat="1" outlineLevel="1" x14ac:dyDescent="0.25">
      <c r="A220" s="14"/>
      <c r="B220" s="7"/>
      <c r="C220" s="7"/>
      <c r="D220" s="11"/>
      <c r="E220" s="7"/>
      <c r="F220" s="12">
        <f>SUBTOTAL(9,F189:F219)</f>
        <v>0</v>
      </c>
      <c r="G220" s="12">
        <f>SUBTOTAL(9,G189:G219)</f>
        <v>0</v>
      </c>
      <c r="H220" s="10" t="s">
        <v>45</v>
      </c>
    </row>
    <row r="221" spans="1:8" s="8" customFormat="1" outlineLevel="2" x14ac:dyDescent="0.25">
      <c r="A221" s="14">
        <v>42216</v>
      </c>
      <c r="B221" s="7">
        <v>0</v>
      </c>
      <c r="C221" s="7">
        <v>0</v>
      </c>
      <c r="D221" s="7">
        <f t="shared" si="7"/>
        <v>0</v>
      </c>
      <c r="E221" s="7">
        <f>D221-Tableau3[Minute]</f>
        <v>-2.7777777777777776E-2</v>
      </c>
      <c r="F221" s="12">
        <f>IF(AND(E221&lt;Tableau4[DJS],D221&gt;0),Tableau4[DJS]-E221,0)</f>
        <v>0</v>
      </c>
      <c r="G221" s="12">
        <f>IF(E221&gt;Tableau4[DJS],'4'!E221-Tableau4[DJS],0)</f>
        <v>0</v>
      </c>
      <c r="H221" s="8">
        <f t="shared" si="8"/>
        <v>8</v>
      </c>
    </row>
    <row r="222" spans="1:8" s="8" customFormat="1" outlineLevel="2" x14ac:dyDescent="0.25">
      <c r="A222" s="14">
        <v>42217</v>
      </c>
      <c r="B222" s="7">
        <v>0</v>
      </c>
      <c r="C222" s="7">
        <v>0</v>
      </c>
      <c r="D222" s="7">
        <f t="shared" si="7"/>
        <v>0</v>
      </c>
      <c r="E222" s="7">
        <f>D222-Tableau3[Minute]</f>
        <v>-2.7777777777777776E-2</v>
      </c>
      <c r="F222" s="12">
        <f>IF(AND(E222&lt;Tableau4[DJS],D222&gt;0),Tableau4[DJS]-E222,0)</f>
        <v>0</v>
      </c>
      <c r="G222" s="12">
        <f>IF(E222&gt;Tableau4[DJS],'4'!E222-Tableau4[DJS],0)</f>
        <v>0</v>
      </c>
      <c r="H222" s="8">
        <f t="shared" si="8"/>
        <v>8</v>
      </c>
    </row>
    <row r="223" spans="1:8" s="8" customFormat="1" outlineLevel="2" x14ac:dyDescent="0.25">
      <c r="A223" s="14">
        <v>42218</v>
      </c>
      <c r="B223" s="7">
        <v>0</v>
      </c>
      <c r="C223" s="7">
        <v>0</v>
      </c>
      <c r="D223" s="7">
        <f t="shared" si="7"/>
        <v>0</v>
      </c>
      <c r="E223" s="7">
        <f>D223-Tableau3[Minute]</f>
        <v>-2.7777777777777776E-2</v>
      </c>
      <c r="F223" s="12">
        <f>IF(AND(E223&lt;Tableau4[DJS],D223&gt;0),Tableau4[DJS]-E223,0)</f>
        <v>0</v>
      </c>
      <c r="G223" s="12">
        <f>IF(E223&gt;Tableau4[DJS],'4'!E223-Tableau4[DJS],0)</f>
        <v>0</v>
      </c>
      <c r="H223" s="8">
        <f t="shared" si="8"/>
        <v>8</v>
      </c>
    </row>
    <row r="224" spans="1:8" s="8" customFormat="1" outlineLevel="2" x14ac:dyDescent="0.25">
      <c r="A224" s="14">
        <v>42219</v>
      </c>
      <c r="B224" s="7">
        <v>0</v>
      </c>
      <c r="C224" s="7">
        <v>0</v>
      </c>
      <c r="D224" s="7">
        <f t="shared" si="7"/>
        <v>0</v>
      </c>
      <c r="E224" s="7">
        <f>D224-Tableau3[Minute]</f>
        <v>-2.7777777777777776E-2</v>
      </c>
      <c r="F224" s="12">
        <f>IF(AND(E224&lt;Tableau4[DJS],D224&gt;0),Tableau4[DJS]-E224,0)</f>
        <v>0</v>
      </c>
      <c r="G224" s="12">
        <f>IF(E224&gt;Tableau4[DJS],'4'!E224-Tableau4[DJS],0)</f>
        <v>0</v>
      </c>
      <c r="H224" s="8">
        <f t="shared" si="8"/>
        <v>8</v>
      </c>
    </row>
    <row r="225" spans="1:8" s="8" customFormat="1" outlineLevel="2" x14ac:dyDescent="0.25">
      <c r="A225" s="14">
        <v>42220</v>
      </c>
      <c r="B225" s="7">
        <v>0</v>
      </c>
      <c r="C225" s="7">
        <v>0</v>
      </c>
      <c r="D225" s="7">
        <f t="shared" si="7"/>
        <v>0</v>
      </c>
      <c r="E225" s="7">
        <f>D225-Tableau3[Minute]</f>
        <v>-2.7777777777777776E-2</v>
      </c>
      <c r="F225" s="12">
        <f>IF(AND(E225&lt;Tableau4[DJS],D225&gt;0),Tableau4[DJS]-E225,0)</f>
        <v>0</v>
      </c>
      <c r="G225" s="12">
        <f>IF(E225&gt;Tableau4[DJS],'4'!E225-Tableau4[DJS],0)</f>
        <v>0</v>
      </c>
      <c r="H225" s="8">
        <f t="shared" si="8"/>
        <v>8</v>
      </c>
    </row>
    <row r="226" spans="1:8" s="8" customFormat="1" outlineLevel="2" x14ac:dyDescent="0.25">
      <c r="A226" s="14">
        <v>42221</v>
      </c>
      <c r="B226" s="7">
        <v>0</v>
      </c>
      <c r="C226" s="7">
        <v>0</v>
      </c>
      <c r="D226" s="7">
        <f t="shared" si="7"/>
        <v>0</v>
      </c>
      <c r="E226" s="7">
        <f>D226-Tableau3[Minute]</f>
        <v>-2.7777777777777776E-2</v>
      </c>
      <c r="F226" s="12">
        <f>IF(AND(E226&lt;Tableau4[DJS],D226&gt;0),Tableau4[DJS]-E226,0)</f>
        <v>0</v>
      </c>
      <c r="G226" s="12">
        <f>IF(E226&gt;Tableau4[DJS],'4'!E226-Tableau4[DJS],0)</f>
        <v>0</v>
      </c>
      <c r="H226" s="8">
        <f t="shared" si="8"/>
        <v>8</v>
      </c>
    </row>
    <row r="227" spans="1:8" s="8" customFormat="1" outlineLevel="2" x14ac:dyDescent="0.25">
      <c r="A227" s="14">
        <v>42222</v>
      </c>
      <c r="B227" s="7">
        <v>0</v>
      </c>
      <c r="C227" s="7">
        <v>0</v>
      </c>
      <c r="D227" s="7">
        <f t="shared" si="7"/>
        <v>0</v>
      </c>
      <c r="E227" s="7">
        <f>D227-Tableau3[Minute]</f>
        <v>-2.7777777777777776E-2</v>
      </c>
      <c r="F227" s="12">
        <f>IF(AND(E227&lt;Tableau4[DJS],D227&gt;0),Tableau4[DJS]-E227,0)</f>
        <v>0</v>
      </c>
      <c r="G227" s="12">
        <f>IF(E227&gt;Tableau4[DJS],'4'!E227-Tableau4[DJS],0)</f>
        <v>0</v>
      </c>
      <c r="H227" s="8">
        <f t="shared" si="8"/>
        <v>8</v>
      </c>
    </row>
    <row r="228" spans="1:8" s="8" customFormat="1" outlineLevel="2" x14ac:dyDescent="0.25">
      <c r="A228" s="14">
        <v>42223</v>
      </c>
      <c r="B228" s="7">
        <v>0</v>
      </c>
      <c r="C228" s="7">
        <v>0</v>
      </c>
      <c r="D228" s="7">
        <f t="shared" si="7"/>
        <v>0</v>
      </c>
      <c r="E228" s="7">
        <f>D228-Tableau3[Minute]</f>
        <v>-2.7777777777777776E-2</v>
      </c>
      <c r="F228" s="12">
        <f>IF(AND(E228&lt;Tableau4[DJS],D228&gt;0),Tableau4[DJS]-E228,0)</f>
        <v>0</v>
      </c>
      <c r="G228" s="12">
        <f>IF(E228&gt;Tableau4[DJS],'4'!E228-Tableau4[DJS],0)</f>
        <v>0</v>
      </c>
      <c r="H228" s="8">
        <f t="shared" si="8"/>
        <v>8</v>
      </c>
    </row>
    <row r="229" spans="1:8" s="8" customFormat="1" outlineLevel="2" x14ac:dyDescent="0.25">
      <c r="A229" s="14">
        <v>42224</v>
      </c>
      <c r="B229" s="7">
        <v>0</v>
      </c>
      <c r="C229" s="7">
        <v>0</v>
      </c>
      <c r="D229" s="7">
        <f t="shared" si="7"/>
        <v>0</v>
      </c>
      <c r="E229" s="7">
        <f>D229-Tableau3[Minute]</f>
        <v>-2.7777777777777776E-2</v>
      </c>
      <c r="F229" s="12">
        <f>IF(AND(E229&lt;Tableau4[DJS],D229&gt;0),Tableau4[DJS]-E229,0)</f>
        <v>0</v>
      </c>
      <c r="G229" s="12">
        <f>IF(E229&gt;Tableau4[DJS],'4'!E229-Tableau4[DJS],0)</f>
        <v>0</v>
      </c>
      <c r="H229" s="8">
        <f t="shared" si="8"/>
        <v>8</v>
      </c>
    </row>
    <row r="230" spans="1:8" s="8" customFormat="1" outlineLevel="2" x14ac:dyDescent="0.25">
      <c r="A230" s="14">
        <v>42225</v>
      </c>
      <c r="B230" s="7">
        <v>0</v>
      </c>
      <c r="C230" s="7">
        <v>0</v>
      </c>
      <c r="D230" s="7">
        <f t="shared" si="7"/>
        <v>0</v>
      </c>
      <c r="E230" s="7">
        <f>D230-Tableau3[Minute]</f>
        <v>-2.7777777777777776E-2</v>
      </c>
      <c r="F230" s="12">
        <f>IF(AND(E230&lt;Tableau4[DJS],D230&gt;0),Tableau4[DJS]-E230,0)</f>
        <v>0</v>
      </c>
      <c r="G230" s="12">
        <f>IF(E230&gt;Tableau4[DJS],'4'!E230-Tableau4[DJS],0)</f>
        <v>0</v>
      </c>
      <c r="H230" s="8">
        <f t="shared" si="8"/>
        <v>8</v>
      </c>
    </row>
    <row r="231" spans="1:8" s="8" customFormat="1" outlineLevel="2" x14ac:dyDescent="0.25">
      <c r="A231" s="14">
        <v>42226</v>
      </c>
      <c r="B231" s="7">
        <v>0</v>
      </c>
      <c r="C231" s="7">
        <v>0</v>
      </c>
      <c r="D231" s="7">
        <f t="shared" si="7"/>
        <v>0</v>
      </c>
      <c r="E231" s="7">
        <f>D231-Tableau3[Minute]</f>
        <v>-2.7777777777777776E-2</v>
      </c>
      <c r="F231" s="12">
        <f>IF(AND(E231&lt;Tableau4[DJS],D231&gt;0),Tableau4[DJS]-E231,0)</f>
        <v>0</v>
      </c>
      <c r="G231" s="12">
        <f>IF(E231&gt;Tableau4[DJS],'4'!E231-Tableau4[DJS],0)</f>
        <v>0</v>
      </c>
      <c r="H231" s="8">
        <f t="shared" si="8"/>
        <v>8</v>
      </c>
    </row>
    <row r="232" spans="1:8" s="8" customFormat="1" outlineLevel="2" x14ac:dyDescent="0.25">
      <c r="A232" s="14">
        <v>42227</v>
      </c>
      <c r="B232" s="7">
        <v>0</v>
      </c>
      <c r="C232" s="7">
        <v>0</v>
      </c>
      <c r="D232" s="7">
        <f t="shared" si="7"/>
        <v>0</v>
      </c>
      <c r="E232" s="7">
        <f>D232-Tableau3[Minute]</f>
        <v>-2.7777777777777776E-2</v>
      </c>
      <c r="F232" s="12">
        <f>IF(AND(E232&lt;Tableau4[DJS],D232&gt;0),Tableau4[DJS]-E232,0)</f>
        <v>0</v>
      </c>
      <c r="G232" s="12">
        <f>IF(E232&gt;Tableau4[DJS],'4'!E232-Tableau4[DJS],0)</f>
        <v>0</v>
      </c>
      <c r="H232" s="8">
        <f t="shared" si="8"/>
        <v>8</v>
      </c>
    </row>
    <row r="233" spans="1:8" s="8" customFormat="1" outlineLevel="2" x14ac:dyDescent="0.25">
      <c r="A233" s="14">
        <v>42228</v>
      </c>
      <c r="B233" s="7">
        <v>0</v>
      </c>
      <c r="C233" s="7">
        <v>0</v>
      </c>
      <c r="D233" s="7">
        <f t="shared" si="7"/>
        <v>0</v>
      </c>
      <c r="E233" s="7">
        <f>D233-Tableau3[Minute]</f>
        <v>-2.7777777777777776E-2</v>
      </c>
      <c r="F233" s="12">
        <f>IF(AND(E233&lt;Tableau4[DJS],D233&gt;0),Tableau4[DJS]-E233,0)</f>
        <v>0</v>
      </c>
      <c r="G233" s="12">
        <f>IF(E233&gt;Tableau4[DJS],'4'!E233-Tableau4[DJS],0)</f>
        <v>0</v>
      </c>
      <c r="H233" s="8">
        <f t="shared" si="8"/>
        <v>8</v>
      </c>
    </row>
    <row r="234" spans="1:8" s="8" customFormat="1" outlineLevel="2" x14ac:dyDescent="0.25">
      <c r="A234" s="14">
        <v>42229</v>
      </c>
      <c r="B234" s="7">
        <v>0</v>
      </c>
      <c r="C234" s="7">
        <v>0</v>
      </c>
      <c r="D234" s="7">
        <f t="shared" si="7"/>
        <v>0</v>
      </c>
      <c r="E234" s="7">
        <f>D234-Tableau3[Minute]</f>
        <v>-2.7777777777777776E-2</v>
      </c>
      <c r="F234" s="12">
        <f>IF(AND(E234&lt;Tableau4[DJS],D234&gt;0),Tableau4[DJS]-E234,0)</f>
        <v>0</v>
      </c>
      <c r="G234" s="12">
        <f>IF(E234&gt;Tableau4[DJS],'4'!E234-Tableau4[DJS],0)</f>
        <v>0</v>
      </c>
      <c r="H234" s="8">
        <f t="shared" si="8"/>
        <v>8</v>
      </c>
    </row>
    <row r="235" spans="1:8" s="8" customFormat="1" outlineLevel="2" x14ac:dyDescent="0.25">
      <c r="A235" s="14">
        <v>42230</v>
      </c>
      <c r="B235" s="7">
        <v>0</v>
      </c>
      <c r="C235" s="7">
        <v>0</v>
      </c>
      <c r="D235" s="7">
        <f t="shared" si="7"/>
        <v>0</v>
      </c>
      <c r="E235" s="7">
        <f>D235-Tableau3[Minute]</f>
        <v>-2.7777777777777776E-2</v>
      </c>
      <c r="F235" s="12">
        <f>IF(AND(E235&lt;Tableau4[DJS],D235&gt;0),Tableau4[DJS]-E235,0)</f>
        <v>0</v>
      </c>
      <c r="G235" s="12">
        <f>IF(E235&gt;Tableau4[DJS],'4'!E235-Tableau4[DJS],0)</f>
        <v>0</v>
      </c>
      <c r="H235" s="8">
        <f t="shared" si="8"/>
        <v>8</v>
      </c>
    </row>
    <row r="236" spans="1:8" s="8" customFormat="1" outlineLevel="2" x14ac:dyDescent="0.25">
      <c r="A236" s="14">
        <v>42231</v>
      </c>
      <c r="B236" s="7">
        <v>0</v>
      </c>
      <c r="C236" s="7">
        <v>0</v>
      </c>
      <c r="D236" s="7">
        <f t="shared" si="7"/>
        <v>0</v>
      </c>
      <c r="E236" s="7">
        <f>D236-Tableau3[Minute]</f>
        <v>-2.7777777777777776E-2</v>
      </c>
      <c r="F236" s="12">
        <f>IF(AND(E236&lt;Tableau4[DJS],D236&gt;0),Tableau4[DJS]-E236,0)</f>
        <v>0</v>
      </c>
      <c r="G236" s="12">
        <f>IF(E236&gt;Tableau4[DJS],'4'!E236-Tableau4[DJS],0)</f>
        <v>0</v>
      </c>
      <c r="H236" s="8">
        <f t="shared" si="8"/>
        <v>8</v>
      </c>
    </row>
    <row r="237" spans="1:8" s="8" customFormat="1" outlineLevel="2" x14ac:dyDescent="0.25">
      <c r="A237" s="14">
        <v>42232</v>
      </c>
      <c r="B237" s="7">
        <v>0</v>
      </c>
      <c r="C237" s="7">
        <v>0</v>
      </c>
      <c r="D237" s="7">
        <f t="shared" si="7"/>
        <v>0</v>
      </c>
      <c r="E237" s="7">
        <f>D237-Tableau3[Minute]</f>
        <v>-2.7777777777777776E-2</v>
      </c>
      <c r="F237" s="12">
        <f>IF(AND(E237&lt;Tableau4[DJS],D237&gt;0),Tableau4[DJS]-E237,0)</f>
        <v>0</v>
      </c>
      <c r="G237" s="12">
        <f>IF(E237&gt;Tableau4[DJS],'4'!E237-Tableau4[DJS],0)</f>
        <v>0</v>
      </c>
      <c r="H237" s="8">
        <f t="shared" si="8"/>
        <v>8</v>
      </c>
    </row>
    <row r="238" spans="1:8" s="8" customFormat="1" outlineLevel="2" x14ac:dyDescent="0.25">
      <c r="A238" s="14">
        <v>42233</v>
      </c>
      <c r="B238" s="7">
        <v>0</v>
      </c>
      <c r="C238" s="7">
        <v>0</v>
      </c>
      <c r="D238" s="7">
        <f t="shared" si="7"/>
        <v>0</v>
      </c>
      <c r="E238" s="7">
        <f>D238-Tableau3[Minute]</f>
        <v>-2.7777777777777776E-2</v>
      </c>
      <c r="F238" s="12">
        <f>IF(AND(E238&lt;Tableau4[DJS],D238&gt;0),Tableau4[DJS]-E238,0)</f>
        <v>0</v>
      </c>
      <c r="G238" s="12">
        <f>IF(E238&gt;Tableau4[DJS],'4'!E238-Tableau4[DJS],0)</f>
        <v>0</v>
      </c>
      <c r="H238" s="8">
        <f t="shared" si="8"/>
        <v>8</v>
      </c>
    </row>
    <row r="239" spans="1:8" s="8" customFormat="1" outlineLevel="2" x14ac:dyDescent="0.25">
      <c r="A239" s="14">
        <v>42234</v>
      </c>
      <c r="B239" s="7">
        <v>0</v>
      </c>
      <c r="C239" s="7">
        <v>0</v>
      </c>
      <c r="D239" s="7">
        <f t="shared" si="7"/>
        <v>0</v>
      </c>
      <c r="E239" s="7">
        <f>D239-Tableau3[Minute]</f>
        <v>-2.7777777777777776E-2</v>
      </c>
      <c r="F239" s="12">
        <f>IF(AND(E239&lt;Tableau4[DJS],D239&gt;0),Tableau4[DJS]-E239,0)</f>
        <v>0</v>
      </c>
      <c r="G239" s="12">
        <f>IF(E239&gt;Tableau4[DJS],'4'!E239-Tableau4[DJS],0)</f>
        <v>0</v>
      </c>
      <c r="H239" s="8">
        <f t="shared" si="8"/>
        <v>8</v>
      </c>
    </row>
    <row r="240" spans="1:8" s="8" customFormat="1" outlineLevel="2" x14ac:dyDescent="0.25">
      <c r="A240" s="14">
        <v>42235</v>
      </c>
      <c r="B240" s="7">
        <v>0</v>
      </c>
      <c r="C240" s="7">
        <v>0</v>
      </c>
      <c r="D240" s="7">
        <f t="shared" si="7"/>
        <v>0</v>
      </c>
      <c r="E240" s="7">
        <f>D240-Tableau3[Minute]</f>
        <v>-2.7777777777777776E-2</v>
      </c>
      <c r="F240" s="12">
        <f>IF(AND(E240&lt;Tableau4[DJS],D240&gt;0),Tableau4[DJS]-E240,0)</f>
        <v>0</v>
      </c>
      <c r="G240" s="12">
        <f>IF(E240&gt;Tableau4[DJS],'4'!E240-Tableau4[DJS],0)</f>
        <v>0</v>
      </c>
      <c r="H240" s="8">
        <f t="shared" si="8"/>
        <v>8</v>
      </c>
    </row>
    <row r="241" spans="1:8" s="8" customFormat="1" outlineLevel="2" x14ac:dyDescent="0.25">
      <c r="A241" s="14">
        <v>42236</v>
      </c>
      <c r="B241" s="7">
        <v>0</v>
      </c>
      <c r="C241" s="7">
        <v>0</v>
      </c>
      <c r="D241" s="7">
        <f t="shared" si="7"/>
        <v>0</v>
      </c>
      <c r="E241" s="7">
        <f>D241-Tableau3[Minute]</f>
        <v>-2.7777777777777776E-2</v>
      </c>
      <c r="F241" s="12">
        <f>IF(AND(E241&lt;Tableau4[DJS],D241&gt;0),Tableau4[DJS]-E241,0)</f>
        <v>0</v>
      </c>
      <c r="G241" s="12">
        <f>IF(E241&gt;Tableau4[DJS],'4'!E241-Tableau4[DJS],0)</f>
        <v>0</v>
      </c>
      <c r="H241" s="8">
        <f t="shared" si="8"/>
        <v>8</v>
      </c>
    </row>
    <row r="242" spans="1:8" s="8" customFormat="1" outlineLevel="2" x14ac:dyDescent="0.25">
      <c r="A242" s="14">
        <v>42237</v>
      </c>
      <c r="B242" s="7">
        <v>0</v>
      </c>
      <c r="C242" s="7">
        <v>0</v>
      </c>
      <c r="D242" s="7">
        <f t="shared" si="7"/>
        <v>0</v>
      </c>
      <c r="E242" s="7">
        <f>D242-Tableau3[Minute]</f>
        <v>-2.7777777777777776E-2</v>
      </c>
      <c r="F242" s="12">
        <f>IF(AND(E242&lt;Tableau4[DJS],D242&gt;0),Tableau4[DJS]-E242,0)</f>
        <v>0</v>
      </c>
      <c r="G242" s="12">
        <f>IF(E242&gt;Tableau4[DJS],'4'!E242-Tableau4[DJS],0)</f>
        <v>0</v>
      </c>
      <c r="H242" s="8">
        <f t="shared" si="8"/>
        <v>8</v>
      </c>
    </row>
    <row r="243" spans="1:8" s="8" customFormat="1" outlineLevel="2" x14ac:dyDescent="0.25">
      <c r="A243" s="14">
        <v>42238</v>
      </c>
      <c r="B243" s="7">
        <v>0</v>
      </c>
      <c r="C243" s="7">
        <v>0</v>
      </c>
      <c r="D243" s="7">
        <f t="shared" si="7"/>
        <v>0</v>
      </c>
      <c r="E243" s="7">
        <f>D243-Tableau3[Minute]</f>
        <v>-2.7777777777777776E-2</v>
      </c>
      <c r="F243" s="12">
        <f>IF(AND(E243&lt;Tableau4[DJS],D243&gt;0),Tableau4[DJS]-E243,0)</f>
        <v>0</v>
      </c>
      <c r="G243" s="12">
        <f>IF(E243&gt;Tableau4[DJS],'4'!E243-Tableau4[DJS],0)</f>
        <v>0</v>
      </c>
      <c r="H243" s="8">
        <f t="shared" si="8"/>
        <v>8</v>
      </c>
    </row>
    <row r="244" spans="1:8" s="8" customFormat="1" outlineLevel="2" x14ac:dyDescent="0.25">
      <c r="A244" s="14">
        <v>42239</v>
      </c>
      <c r="B244" s="7">
        <v>0</v>
      </c>
      <c r="C244" s="7">
        <v>0</v>
      </c>
      <c r="D244" s="7">
        <f t="shared" si="7"/>
        <v>0</v>
      </c>
      <c r="E244" s="7">
        <f>D244-Tableau3[Minute]</f>
        <v>-2.7777777777777776E-2</v>
      </c>
      <c r="F244" s="12">
        <f>IF(AND(E244&lt;Tableau4[DJS],D244&gt;0),Tableau4[DJS]-E244,0)</f>
        <v>0</v>
      </c>
      <c r="G244" s="12">
        <f>IF(E244&gt;Tableau4[DJS],'4'!E244-Tableau4[DJS],0)</f>
        <v>0</v>
      </c>
      <c r="H244" s="8">
        <f t="shared" si="8"/>
        <v>8</v>
      </c>
    </row>
    <row r="245" spans="1:8" s="8" customFormat="1" outlineLevel="2" x14ac:dyDescent="0.25">
      <c r="A245" s="14">
        <v>42240</v>
      </c>
      <c r="B245" s="7">
        <v>0</v>
      </c>
      <c r="C245" s="7">
        <v>0</v>
      </c>
      <c r="D245" s="7">
        <f t="shared" si="7"/>
        <v>0</v>
      </c>
      <c r="E245" s="7">
        <f>D245-Tableau3[Minute]</f>
        <v>-2.7777777777777776E-2</v>
      </c>
      <c r="F245" s="12">
        <f>IF(AND(E245&lt;Tableau4[DJS],D245&gt;0),Tableau4[DJS]-E245,0)</f>
        <v>0</v>
      </c>
      <c r="G245" s="12">
        <f>IF(E245&gt;Tableau4[DJS],'4'!E245-Tableau4[DJS],0)</f>
        <v>0</v>
      </c>
      <c r="H245" s="8">
        <f t="shared" si="8"/>
        <v>8</v>
      </c>
    </row>
    <row r="246" spans="1:8" s="8" customFormat="1" outlineLevel="2" x14ac:dyDescent="0.25">
      <c r="A246" s="14">
        <v>42241</v>
      </c>
      <c r="B246" s="7">
        <v>0</v>
      </c>
      <c r="C246" s="7">
        <v>0</v>
      </c>
      <c r="D246" s="7">
        <f t="shared" si="7"/>
        <v>0</v>
      </c>
      <c r="E246" s="7">
        <f>D246-Tableau3[Minute]</f>
        <v>-2.7777777777777776E-2</v>
      </c>
      <c r="F246" s="12">
        <f>IF(AND(E246&lt;Tableau4[DJS],D246&gt;0),Tableau4[DJS]-E246,0)</f>
        <v>0</v>
      </c>
      <c r="G246" s="12">
        <f>IF(E246&gt;Tableau4[DJS],'4'!E246-Tableau4[DJS],0)</f>
        <v>0</v>
      </c>
      <c r="H246" s="8">
        <f t="shared" si="8"/>
        <v>8</v>
      </c>
    </row>
    <row r="247" spans="1:8" s="8" customFormat="1" outlineLevel="2" x14ac:dyDescent="0.25">
      <c r="A247" s="14">
        <v>42242</v>
      </c>
      <c r="B247" s="7">
        <v>0</v>
      </c>
      <c r="C247" s="7">
        <v>0</v>
      </c>
      <c r="D247" s="7">
        <f t="shared" si="7"/>
        <v>0</v>
      </c>
      <c r="E247" s="7">
        <f>D247-Tableau3[Minute]</f>
        <v>-2.7777777777777776E-2</v>
      </c>
      <c r="F247" s="12">
        <f>IF(AND(E247&lt;Tableau4[DJS],D247&gt;0),Tableau4[DJS]-E247,0)</f>
        <v>0</v>
      </c>
      <c r="G247" s="12">
        <f>IF(E247&gt;Tableau4[DJS],'4'!E247-Tableau4[DJS],0)</f>
        <v>0</v>
      </c>
      <c r="H247" s="8">
        <f t="shared" si="8"/>
        <v>8</v>
      </c>
    </row>
    <row r="248" spans="1:8" s="8" customFormat="1" outlineLevel="2" x14ac:dyDescent="0.25">
      <c r="A248" s="14">
        <v>42243</v>
      </c>
      <c r="B248" s="7">
        <v>0</v>
      </c>
      <c r="C248" s="7">
        <v>0</v>
      </c>
      <c r="D248" s="7">
        <f t="shared" si="7"/>
        <v>0</v>
      </c>
      <c r="E248" s="7">
        <f>D248-Tableau3[Minute]</f>
        <v>-2.7777777777777776E-2</v>
      </c>
      <c r="F248" s="12">
        <f>IF(AND(E248&lt;Tableau4[DJS],D248&gt;0),Tableau4[DJS]-E248,0)</f>
        <v>0</v>
      </c>
      <c r="G248" s="12">
        <f>IF(E248&gt;Tableau4[DJS],'4'!E248-Tableau4[DJS],0)</f>
        <v>0</v>
      </c>
      <c r="H248" s="8">
        <f t="shared" si="8"/>
        <v>8</v>
      </c>
    </row>
    <row r="249" spans="1:8" s="8" customFormat="1" outlineLevel="2" x14ac:dyDescent="0.25">
      <c r="A249" s="14">
        <v>42244</v>
      </c>
      <c r="B249" s="7">
        <v>0</v>
      </c>
      <c r="C249" s="7">
        <v>0</v>
      </c>
      <c r="D249" s="7">
        <f t="shared" si="7"/>
        <v>0</v>
      </c>
      <c r="E249" s="7">
        <f>D249-Tableau3[Minute]</f>
        <v>-2.7777777777777776E-2</v>
      </c>
      <c r="F249" s="12">
        <f>IF(AND(E249&lt;Tableau4[DJS],D249&gt;0),Tableau4[DJS]-E249,0)</f>
        <v>0</v>
      </c>
      <c r="G249" s="12">
        <f>IF(E249&gt;Tableau4[DJS],'4'!E249-Tableau4[DJS],0)</f>
        <v>0</v>
      </c>
      <c r="H249" s="8">
        <f t="shared" si="8"/>
        <v>8</v>
      </c>
    </row>
    <row r="250" spans="1:8" s="8" customFormat="1" outlineLevel="2" x14ac:dyDescent="0.25">
      <c r="A250" s="14">
        <v>42245</v>
      </c>
      <c r="B250" s="7">
        <v>0</v>
      </c>
      <c r="C250" s="7">
        <v>0</v>
      </c>
      <c r="D250" s="7">
        <f t="shared" si="7"/>
        <v>0</v>
      </c>
      <c r="E250" s="7">
        <f>D250-Tableau3[Minute]</f>
        <v>-2.7777777777777776E-2</v>
      </c>
      <c r="F250" s="12">
        <f>IF(AND(E250&lt;Tableau4[DJS],D250&gt;0),Tableau4[DJS]-E250,0)</f>
        <v>0</v>
      </c>
      <c r="G250" s="12">
        <f>IF(E250&gt;Tableau4[DJS],'4'!E250-Tableau4[DJS],0)</f>
        <v>0</v>
      </c>
      <c r="H250" s="8">
        <f t="shared" si="8"/>
        <v>8</v>
      </c>
    </row>
    <row r="251" spans="1:8" s="8" customFormat="1" outlineLevel="2" x14ac:dyDescent="0.25">
      <c r="A251" s="14">
        <v>42246</v>
      </c>
      <c r="B251" s="7">
        <v>0</v>
      </c>
      <c r="C251" s="7">
        <v>0</v>
      </c>
      <c r="D251" s="7">
        <f t="shared" si="7"/>
        <v>0</v>
      </c>
      <c r="E251" s="7">
        <f>D251-Tableau3[Minute]</f>
        <v>-2.7777777777777776E-2</v>
      </c>
      <c r="F251" s="12">
        <f>IF(AND(E251&lt;Tableau4[DJS],D251&gt;0),Tableau4[DJS]-E251,0)</f>
        <v>0</v>
      </c>
      <c r="G251" s="12">
        <f>IF(E251&gt;Tableau4[DJS],'4'!E251-Tableau4[DJS],0)</f>
        <v>0</v>
      </c>
      <c r="H251" s="8">
        <f t="shared" si="8"/>
        <v>8</v>
      </c>
    </row>
    <row r="252" spans="1:8" s="8" customFormat="1" outlineLevel="1" x14ac:dyDescent="0.25">
      <c r="A252" s="14"/>
      <c r="B252" s="7"/>
      <c r="C252" s="7"/>
      <c r="D252" s="11"/>
      <c r="E252" s="7"/>
      <c r="F252" s="12">
        <f>SUBTOTAL(9,F221:F251)</f>
        <v>0</v>
      </c>
      <c r="G252" s="12">
        <f>SUBTOTAL(9,G221:G251)</f>
        <v>0</v>
      </c>
      <c r="H252" s="10" t="s">
        <v>46</v>
      </c>
    </row>
    <row r="253" spans="1:8" s="8" customFormat="1" outlineLevel="2" x14ac:dyDescent="0.25">
      <c r="A253" s="14">
        <v>42247</v>
      </c>
      <c r="B253" s="7">
        <v>0</v>
      </c>
      <c r="C253" s="7">
        <v>0</v>
      </c>
      <c r="D253" s="7">
        <f t="shared" si="7"/>
        <v>0</v>
      </c>
      <c r="E253" s="7">
        <f>D253-Tableau3[Minute]</f>
        <v>-2.7777777777777776E-2</v>
      </c>
      <c r="F253" s="12">
        <f>IF(AND(E253&lt;Tableau4[DJS],D253&gt;0),Tableau4[DJS]-E253,0)</f>
        <v>0</v>
      </c>
      <c r="G253" s="12">
        <f>IF(E253&gt;Tableau4[DJS],'4'!E253-Tableau4[DJS],0)</f>
        <v>0</v>
      </c>
      <c r="H253" s="8">
        <f t="shared" si="8"/>
        <v>9</v>
      </c>
    </row>
    <row r="254" spans="1:8" s="8" customFormat="1" outlineLevel="2" x14ac:dyDescent="0.25">
      <c r="A254" s="14">
        <v>42248</v>
      </c>
      <c r="B254" s="7">
        <v>0</v>
      </c>
      <c r="C254" s="7">
        <v>0</v>
      </c>
      <c r="D254" s="7">
        <f t="shared" si="7"/>
        <v>0</v>
      </c>
      <c r="E254" s="7">
        <f>D254-Tableau3[Minute]</f>
        <v>-2.7777777777777776E-2</v>
      </c>
      <c r="F254" s="12">
        <f>IF(AND(E254&lt;Tableau4[DJS],D254&gt;0),Tableau4[DJS]-E254,0)</f>
        <v>0</v>
      </c>
      <c r="G254" s="12">
        <f>IF(E254&gt;Tableau4[DJS],'4'!E254-Tableau4[DJS],0)</f>
        <v>0</v>
      </c>
      <c r="H254" s="8">
        <f t="shared" si="8"/>
        <v>9</v>
      </c>
    </row>
    <row r="255" spans="1:8" s="8" customFormat="1" outlineLevel="2" x14ac:dyDescent="0.25">
      <c r="A255" s="14">
        <v>42249</v>
      </c>
      <c r="B255" s="7">
        <v>0</v>
      </c>
      <c r="C255" s="7">
        <v>0</v>
      </c>
      <c r="D255" s="7">
        <f t="shared" si="7"/>
        <v>0</v>
      </c>
      <c r="E255" s="7">
        <f>D255-Tableau3[Minute]</f>
        <v>-2.7777777777777776E-2</v>
      </c>
      <c r="F255" s="12">
        <f>IF(AND(E255&lt;Tableau4[DJS],D255&gt;0),Tableau4[DJS]-E255,0)</f>
        <v>0</v>
      </c>
      <c r="G255" s="12">
        <f>IF(E255&gt;Tableau4[DJS],'4'!E255-Tableau4[DJS],0)</f>
        <v>0</v>
      </c>
      <c r="H255" s="8">
        <f t="shared" si="8"/>
        <v>9</v>
      </c>
    </row>
    <row r="256" spans="1:8" s="8" customFormat="1" outlineLevel="2" x14ac:dyDescent="0.25">
      <c r="A256" s="14">
        <v>42250</v>
      </c>
      <c r="B256" s="7">
        <v>0</v>
      </c>
      <c r="C256" s="7">
        <v>0</v>
      </c>
      <c r="D256" s="7">
        <f t="shared" si="7"/>
        <v>0</v>
      </c>
      <c r="E256" s="7">
        <f>D256-Tableau3[Minute]</f>
        <v>-2.7777777777777776E-2</v>
      </c>
      <c r="F256" s="12">
        <f>IF(AND(E256&lt;Tableau4[DJS],D256&gt;0),Tableau4[DJS]-E256,0)</f>
        <v>0</v>
      </c>
      <c r="G256" s="12">
        <f>IF(E256&gt;Tableau4[DJS],'4'!E256-Tableau4[DJS],0)</f>
        <v>0</v>
      </c>
      <c r="H256" s="8">
        <f t="shared" si="8"/>
        <v>9</v>
      </c>
    </row>
    <row r="257" spans="1:8" s="8" customFormat="1" outlineLevel="2" x14ac:dyDescent="0.25">
      <c r="A257" s="14">
        <v>42251</v>
      </c>
      <c r="B257" s="7">
        <v>0</v>
      </c>
      <c r="C257" s="7">
        <v>0</v>
      </c>
      <c r="D257" s="7">
        <f t="shared" si="7"/>
        <v>0</v>
      </c>
      <c r="E257" s="7">
        <f>D257-Tableau3[Minute]</f>
        <v>-2.7777777777777776E-2</v>
      </c>
      <c r="F257" s="12">
        <f>IF(AND(E257&lt;Tableau4[DJS],D257&gt;0),Tableau4[DJS]-E257,0)</f>
        <v>0</v>
      </c>
      <c r="G257" s="12">
        <f>IF(E257&gt;Tableau4[DJS],'4'!E257-Tableau4[DJS],0)</f>
        <v>0</v>
      </c>
      <c r="H257" s="8">
        <f t="shared" si="8"/>
        <v>9</v>
      </c>
    </row>
    <row r="258" spans="1:8" s="8" customFormat="1" outlineLevel="2" x14ac:dyDescent="0.25">
      <c r="A258" s="14">
        <v>42252</v>
      </c>
      <c r="B258" s="7">
        <v>0</v>
      </c>
      <c r="C258" s="7">
        <v>0</v>
      </c>
      <c r="D258" s="7">
        <f t="shared" si="7"/>
        <v>0</v>
      </c>
      <c r="E258" s="7">
        <f>D258-Tableau3[Minute]</f>
        <v>-2.7777777777777776E-2</v>
      </c>
      <c r="F258" s="12">
        <f>IF(AND(E258&lt;Tableau4[DJS],D258&gt;0),Tableau4[DJS]-E258,0)</f>
        <v>0</v>
      </c>
      <c r="G258" s="12">
        <f>IF(E258&gt;Tableau4[DJS],'4'!E258-Tableau4[DJS],0)</f>
        <v>0</v>
      </c>
      <c r="H258" s="8">
        <f t="shared" si="8"/>
        <v>9</v>
      </c>
    </row>
    <row r="259" spans="1:8" s="8" customFormat="1" outlineLevel="2" x14ac:dyDescent="0.25">
      <c r="A259" s="14">
        <v>42253</v>
      </c>
      <c r="B259" s="7">
        <v>0</v>
      </c>
      <c r="C259" s="7">
        <v>0</v>
      </c>
      <c r="D259" s="7">
        <f t="shared" ref="D259:D322" si="9">C259-B259</f>
        <v>0</v>
      </c>
      <c r="E259" s="7">
        <f>D259-Tableau3[Minute]</f>
        <v>-2.7777777777777776E-2</v>
      </c>
      <c r="F259" s="12">
        <f>IF(AND(E259&lt;Tableau4[DJS],D259&gt;0),Tableau4[DJS]-E259,0)</f>
        <v>0</v>
      </c>
      <c r="G259" s="12">
        <f>IF(E259&gt;Tableau4[DJS],'4'!E259-Tableau4[DJS],0)</f>
        <v>0</v>
      </c>
      <c r="H259" s="8">
        <f t="shared" si="8"/>
        <v>9</v>
      </c>
    </row>
    <row r="260" spans="1:8" s="8" customFormat="1" outlineLevel="2" x14ac:dyDescent="0.25">
      <c r="A260" s="14">
        <v>42254</v>
      </c>
      <c r="B260" s="7">
        <v>0</v>
      </c>
      <c r="C260" s="7">
        <v>0</v>
      </c>
      <c r="D260" s="7">
        <f t="shared" si="9"/>
        <v>0</v>
      </c>
      <c r="E260" s="7">
        <f>D260-Tableau3[Minute]</f>
        <v>-2.7777777777777776E-2</v>
      </c>
      <c r="F260" s="12">
        <f>IF(AND(E260&lt;Tableau4[DJS],D260&gt;0),Tableau4[DJS]-E260,0)</f>
        <v>0</v>
      </c>
      <c r="G260" s="12">
        <f>IF(E260&gt;Tableau4[DJS],'4'!E260-Tableau4[DJS],0)</f>
        <v>0</v>
      </c>
      <c r="H260" s="8">
        <f t="shared" si="8"/>
        <v>9</v>
      </c>
    </row>
    <row r="261" spans="1:8" s="8" customFormat="1" outlineLevel="2" x14ac:dyDescent="0.25">
      <c r="A261" s="14">
        <v>42255</v>
      </c>
      <c r="B261" s="7">
        <v>0</v>
      </c>
      <c r="C261" s="7">
        <v>0</v>
      </c>
      <c r="D261" s="7">
        <f t="shared" si="9"/>
        <v>0</v>
      </c>
      <c r="E261" s="7">
        <f>D261-Tableau3[Minute]</f>
        <v>-2.7777777777777776E-2</v>
      </c>
      <c r="F261" s="12">
        <f>IF(AND(E261&lt;Tableau4[DJS],D261&gt;0),Tableau4[DJS]-E261,0)</f>
        <v>0</v>
      </c>
      <c r="G261" s="12">
        <f>IF(E261&gt;Tableau4[DJS],'4'!E261-Tableau4[DJS],0)</f>
        <v>0</v>
      </c>
      <c r="H261" s="8">
        <f t="shared" si="8"/>
        <v>9</v>
      </c>
    </row>
    <row r="262" spans="1:8" s="8" customFormat="1" outlineLevel="2" x14ac:dyDescent="0.25">
      <c r="A262" s="14">
        <v>42256</v>
      </c>
      <c r="B262" s="7">
        <v>0</v>
      </c>
      <c r="C262" s="7">
        <v>0</v>
      </c>
      <c r="D262" s="7">
        <f t="shared" si="9"/>
        <v>0</v>
      </c>
      <c r="E262" s="7">
        <f>D262-Tableau3[Minute]</f>
        <v>-2.7777777777777776E-2</v>
      </c>
      <c r="F262" s="12">
        <f>IF(AND(E262&lt;Tableau4[DJS],D262&gt;0),Tableau4[DJS]-E262,0)</f>
        <v>0</v>
      </c>
      <c r="G262" s="12">
        <f>IF(E262&gt;Tableau4[DJS],'4'!E262-Tableau4[DJS],0)</f>
        <v>0</v>
      </c>
      <c r="H262" s="8">
        <f t="shared" si="8"/>
        <v>9</v>
      </c>
    </row>
    <row r="263" spans="1:8" s="8" customFormat="1" outlineLevel="2" x14ac:dyDescent="0.25">
      <c r="A263" s="14">
        <v>42257</v>
      </c>
      <c r="B263" s="7">
        <v>0</v>
      </c>
      <c r="C263" s="7">
        <v>0</v>
      </c>
      <c r="D263" s="7">
        <f t="shared" si="9"/>
        <v>0</v>
      </c>
      <c r="E263" s="7">
        <f>D263-Tableau3[Minute]</f>
        <v>-2.7777777777777776E-2</v>
      </c>
      <c r="F263" s="12">
        <f>IF(AND(E263&lt;Tableau4[DJS],D263&gt;0),Tableau4[DJS]-E263,0)</f>
        <v>0</v>
      </c>
      <c r="G263" s="12">
        <f>IF(E263&gt;Tableau4[DJS],'4'!E263-Tableau4[DJS],0)</f>
        <v>0</v>
      </c>
      <c r="H263" s="8">
        <f t="shared" si="8"/>
        <v>9</v>
      </c>
    </row>
    <row r="264" spans="1:8" s="8" customFormat="1" outlineLevel="2" x14ac:dyDescent="0.25">
      <c r="A264" s="14">
        <v>42258</v>
      </c>
      <c r="B264" s="7">
        <v>0</v>
      </c>
      <c r="C264" s="7">
        <v>0</v>
      </c>
      <c r="D264" s="7">
        <f t="shared" si="9"/>
        <v>0</v>
      </c>
      <c r="E264" s="7">
        <f>D264-Tableau3[Minute]</f>
        <v>-2.7777777777777776E-2</v>
      </c>
      <c r="F264" s="12">
        <f>IF(AND(E264&lt;Tableau4[DJS],D264&gt;0),Tableau4[DJS]-E264,0)</f>
        <v>0</v>
      </c>
      <c r="G264" s="12">
        <f>IF(E264&gt;Tableau4[DJS],'4'!E264-Tableau4[DJS],0)</f>
        <v>0</v>
      </c>
      <c r="H264" s="8">
        <f t="shared" si="8"/>
        <v>9</v>
      </c>
    </row>
    <row r="265" spans="1:8" s="8" customFormat="1" outlineLevel="2" x14ac:dyDescent="0.25">
      <c r="A265" s="14">
        <v>42259</v>
      </c>
      <c r="B265" s="7">
        <v>0</v>
      </c>
      <c r="C265" s="7">
        <v>0</v>
      </c>
      <c r="D265" s="7">
        <f t="shared" si="9"/>
        <v>0</v>
      </c>
      <c r="E265" s="7">
        <f>D265-Tableau3[Minute]</f>
        <v>-2.7777777777777776E-2</v>
      </c>
      <c r="F265" s="12">
        <f>IF(AND(E265&lt;Tableau4[DJS],D265&gt;0),Tableau4[DJS]-E265,0)</f>
        <v>0</v>
      </c>
      <c r="G265" s="12">
        <f>IF(E265&gt;Tableau4[DJS],'4'!E265-Tableau4[DJS],0)</f>
        <v>0</v>
      </c>
      <c r="H265" s="8">
        <f t="shared" si="8"/>
        <v>9</v>
      </c>
    </row>
    <row r="266" spans="1:8" s="8" customFormat="1" outlineLevel="2" x14ac:dyDescent="0.25">
      <c r="A266" s="14">
        <v>42260</v>
      </c>
      <c r="B266" s="7">
        <v>0</v>
      </c>
      <c r="C266" s="7">
        <v>0</v>
      </c>
      <c r="D266" s="7">
        <f t="shared" si="9"/>
        <v>0</v>
      </c>
      <c r="E266" s="7">
        <f>D266-Tableau3[Minute]</f>
        <v>-2.7777777777777776E-2</v>
      </c>
      <c r="F266" s="12">
        <f>IF(AND(E266&lt;Tableau4[DJS],D266&gt;0),Tableau4[DJS]-E266,0)</f>
        <v>0</v>
      </c>
      <c r="G266" s="12">
        <f>IF(E266&gt;Tableau4[DJS],'4'!E266-Tableau4[DJS],0)</f>
        <v>0</v>
      </c>
      <c r="H266" s="8">
        <f t="shared" si="8"/>
        <v>9</v>
      </c>
    </row>
    <row r="267" spans="1:8" s="8" customFormat="1" outlineLevel="2" x14ac:dyDescent="0.25">
      <c r="A267" s="14">
        <v>42261</v>
      </c>
      <c r="B267" s="7">
        <v>0</v>
      </c>
      <c r="C267" s="7">
        <v>0</v>
      </c>
      <c r="D267" s="7">
        <f t="shared" si="9"/>
        <v>0</v>
      </c>
      <c r="E267" s="7">
        <f>D267-Tableau3[Minute]</f>
        <v>-2.7777777777777776E-2</v>
      </c>
      <c r="F267" s="12">
        <f>IF(AND(E267&lt;Tableau4[DJS],D267&gt;0),Tableau4[DJS]-E267,0)</f>
        <v>0</v>
      </c>
      <c r="G267" s="12">
        <f>IF(E267&gt;Tableau4[DJS],'4'!E267-Tableau4[DJS],0)</f>
        <v>0</v>
      </c>
      <c r="H267" s="8">
        <f t="shared" ref="H267:H332" si="10">MONTH(A267)</f>
        <v>9</v>
      </c>
    </row>
    <row r="268" spans="1:8" s="8" customFormat="1" outlineLevel="2" x14ac:dyDescent="0.25">
      <c r="A268" s="14">
        <v>42262</v>
      </c>
      <c r="B268" s="7">
        <v>0</v>
      </c>
      <c r="C268" s="7">
        <v>0</v>
      </c>
      <c r="D268" s="7">
        <f t="shared" si="9"/>
        <v>0</v>
      </c>
      <c r="E268" s="7">
        <f>D268-Tableau3[Minute]</f>
        <v>-2.7777777777777776E-2</v>
      </c>
      <c r="F268" s="12">
        <f>IF(AND(E268&lt;Tableau4[DJS],D268&gt;0),Tableau4[DJS]-E268,0)</f>
        <v>0</v>
      </c>
      <c r="G268" s="12">
        <f>IF(E268&gt;Tableau4[DJS],'4'!E268-Tableau4[DJS],0)</f>
        <v>0</v>
      </c>
      <c r="H268" s="8">
        <f t="shared" si="10"/>
        <v>9</v>
      </c>
    </row>
    <row r="269" spans="1:8" s="8" customFormat="1" outlineLevel="2" x14ac:dyDescent="0.25">
      <c r="A269" s="14">
        <v>42263</v>
      </c>
      <c r="B269" s="7">
        <v>0</v>
      </c>
      <c r="C269" s="7">
        <v>0</v>
      </c>
      <c r="D269" s="7">
        <f t="shared" si="9"/>
        <v>0</v>
      </c>
      <c r="E269" s="7">
        <f>D269-Tableau3[Minute]</f>
        <v>-2.7777777777777776E-2</v>
      </c>
      <c r="F269" s="12">
        <f>IF(AND(E269&lt;Tableau4[DJS],D269&gt;0),Tableau4[DJS]-E269,0)</f>
        <v>0</v>
      </c>
      <c r="G269" s="12">
        <f>IF(E269&gt;Tableau4[DJS],'4'!E269-Tableau4[DJS],0)</f>
        <v>0</v>
      </c>
      <c r="H269" s="8">
        <f t="shared" si="10"/>
        <v>9</v>
      </c>
    </row>
    <row r="270" spans="1:8" s="8" customFormat="1" outlineLevel="2" x14ac:dyDescent="0.25">
      <c r="A270" s="14">
        <v>42264</v>
      </c>
      <c r="B270" s="7">
        <v>0</v>
      </c>
      <c r="C270" s="7">
        <v>0</v>
      </c>
      <c r="D270" s="7">
        <f t="shared" si="9"/>
        <v>0</v>
      </c>
      <c r="E270" s="7">
        <f>D270-Tableau3[Minute]</f>
        <v>-2.7777777777777776E-2</v>
      </c>
      <c r="F270" s="12">
        <f>IF(AND(E270&lt;Tableau4[DJS],D270&gt;0),Tableau4[DJS]-E270,0)</f>
        <v>0</v>
      </c>
      <c r="G270" s="12">
        <f>IF(E270&gt;Tableau4[DJS],'4'!E270-Tableau4[DJS],0)</f>
        <v>0</v>
      </c>
      <c r="H270" s="8">
        <f t="shared" si="10"/>
        <v>9</v>
      </c>
    </row>
    <row r="271" spans="1:8" s="8" customFormat="1" outlineLevel="2" x14ac:dyDescent="0.25">
      <c r="A271" s="14">
        <v>42265</v>
      </c>
      <c r="B271" s="7">
        <v>0</v>
      </c>
      <c r="C271" s="7">
        <v>0</v>
      </c>
      <c r="D271" s="7">
        <f t="shared" si="9"/>
        <v>0</v>
      </c>
      <c r="E271" s="7">
        <f>D271-Tableau3[Minute]</f>
        <v>-2.7777777777777776E-2</v>
      </c>
      <c r="F271" s="12">
        <f>IF(AND(E271&lt;Tableau4[DJS],D271&gt;0),Tableau4[DJS]-E271,0)</f>
        <v>0</v>
      </c>
      <c r="G271" s="12">
        <f>IF(E271&gt;Tableau4[DJS],'4'!E271-Tableau4[DJS],0)</f>
        <v>0</v>
      </c>
      <c r="H271" s="8">
        <f t="shared" si="10"/>
        <v>9</v>
      </c>
    </row>
    <row r="272" spans="1:8" s="8" customFormat="1" outlineLevel="2" x14ac:dyDescent="0.25">
      <c r="A272" s="14">
        <v>42266</v>
      </c>
      <c r="B272" s="7">
        <v>0</v>
      </c>
      <c r="C272" s="7">
        <v>0</v>
      </c>
      <c r="D272" s="7">
        <f t="shared" si="9"/>
        <v>0</v>
      </c>
      <c r="E272" s="7">
        <f>D272-Tableau3[Minute]</f>
        <v>-2.7777777777777776E-2</v>
      </c>
      <c r="F272" s="12">
        <f>IF(AND(E272&lt;Tableau4[DJS],D272&gt;0),Tableau4[DJS]-E272,0)</f>
        <v>0</v>
      </c>
      <c r="G272" s="12">
        <f>IF(E272&gt;Tableau4[DJS],'4'!E272-Tableau4[DJS],0)</f>
        <v>0</v>
      </c>
      <c r="H272" s="8">
        <f t="shared" si="10"/>
        <v>9</v>
      </c>
    </row>
    <row r="273" spans="1:8" s="8" customFormat="1" outlineLevel="2" x14ac:dyDescent="0.25">
      <c r="A273" s="14">
        <v>42267</v>
      </c>
      <c r="B273" s="7">
        <v>0</v>
      </c>
      <c r="C273" s="7">
        <v>0</v>
      </c>
      <c r="D273" s="7">
        <f t="shared" si="9"/>
        <v>0</v>
      </c>
      <c r="E273" s="7">
        <f>D273-Tableau3[Minute]</f>
        <v>-2.7777777777777776E-2</v>
      </c>
      <c r="F273" s="12">
        <f>IF(AND(E273&lt;Tableau4[DJS],D273&gt;0),Tableau4[DJS]-E273,0)</f>
        <v>0</v>
      </c>
      <c r="G273" s="12">
        <f>IF(E273&gt;Tableau4[DJS],'4'!E273-Tableau4[DJS],0)</f>
        <v>0</v>
      </c>
      <c r="H273" s="8">
        <f t="shared" si="10"/>
        <v>9</v>
      </c>
    </row>
    <row r="274" spans="1:8" s="8" customFormat="1" outlineLevel="2" x14ac:dyDescent="0.25">
      <c r="A274" s="14">
        <v>42268</v>
      </c>
      <c r="B274" s="7">
        <v>0</v>
      </c>
      <c r="C274" s="7">
        <v>0</v>
      </c>
      <c r="D274" s="7">
        <f t="shared" si="9"/>
        <v>0</v>
      </c>
      <c r="E274" s="7">
        <f>D274-Tableau3[Minute]</f>
        <v>-2.7777777777777776E-2</v>
      </c>
      <c r="F274" s="12">
        <f>IF(AND(E274&lt;Tableau4[DJS],D274&gt;0),Tableau4[DJS]-E274,0)</f>
        <v>0</v>
      </c>
      <c r="G274" s="12">
        <f>IF(E274&gt;Tableau4[DJS],'4'!E274-Tableau4[DJS],0)</f>
        <v>0</v>
      </c>
      <c r="H274" s="8">
        <f t="shared" si="10"/>
        <v>9</v>
      </c>
    </row>
    <row r="275" spans="1:8" s="8" customFormat="1" outlineLevel="2" x14ac:dyDescent="0.25">
      <c r="A275" s="14">
        <v>42269</v>
      </c>
      <c r="B275" s="7">
        <v>0</v>
      </c>
      <c r="C275" s="7">
        <v>0</v>
      </c>
      <c r="D275" s="7">
        <f t="shared" si="9"/>
        <v>0</v>
      </c>
      <c r="E275" s="7">
        <f>D275-Tableau3[Minute]</f>
        <v>-2.7777777777777776E-2</v>
      </c>
      <c r="F275" s="12">
        <f>IF(AND(E275&lt;Tableau4[DJS],D275&gt;0),Tableau4[DJS]-E275,0)</f>
        <v>0</v>
      </c>
      <c r="G275" s="12">
        <f>IF(E275&gt;Tableau4[DJS],'4'!E275-Tableau4[DJS],0)</f>
        <v>0</v>
      </c>
      <c r="H275" s="8">
        <f t="shared" si="10"/>
        <v>9</v>
      </c>
    </row>
    <row r="276" spans="1:8" s="8" customFormat="1" outlineLevel="2" x14ac:dyDescent="0.25">
      <c r="A276" s="14">
        <v>42270</v>
      </c>
      <c r="B276" s="7">
        <v>0</v>
      </c>
      <c r="C276" s="7">
        <v>0</v>
      </c>
      <c r="D276" s="7">
        <f t="shared" si="9"/>
        <v>0</v>
      </c>
      <c r="E276" s="7">
        <f>D276-Tableau3[Minute]</f>
        <v>-2.7777777777777776E-2</v>
      </c>
      <c r="F276" s="12">
        <f>IF(AND(E276&lt;Tableau4[DJS],D276&gt;0),Tableau4[DJS]-E276,0)</f>
        <v>0</v>
      </c>
      <c r="G276" s="12">
        <f>IF(E276&gt;Tableau4[DJS],'4'!E276-Tableau4[DJS],0)</f>
        <v>0</v>
      </c>
      <c r="H276" s="8">
        <f t="shared" si="10"/>
        <v>9</v>
      </c>
    </row>
    <row r="277" spans="1:8" s="8" customFormat="1" outlineLevel="2" x14ac:dyDescent="0.25">
      <c r="A277" s="14">
        <v>42271</v>
      </c>
      <c r="B277" s="7">
        <v>0</v>
      </c>
      <c r="C277" s="7">
        <v>0</v>
      </c>
      <c r="D277" s="7">
        <f t="shared" si="9"/>
        <v>0</v>
      </c>
      <c r="E277" s="7">
        <f>D277-Tableau3[Minute]</f>
        <v>-2.7777777777777776E-2</v>
      </c>
      <c r="F277" s="12">
        <f>IF(AND(E277&lt;Tableau4[DJS],D277&gt;0),Tableau4[DJS]-E277,0)</f>
        <v>0</v>
      </c>
      <c r="G277" s="12">
        <f>IF(E277&gt;Tableau4[DJS],'4'!E277-Tableau4[DJS],0)</f>
        <v>0</v>
      </c>
      <c r="H277" s="8">
        <f t="shared" si="10"/>
        <v>9</v>
      </c>
    </row>
    <row r="278" spans="1:8" s="8" customFormat="1" outlineLevel="2" x14ac:dyDescent="0.25">
      <c r="A278" s="14">
        <v>42272</v>
      </c>
      <c r="B278" s="7">
        <v>0</v>
      </c>
      <c r="C278" s="7">
        <v>0</v>
      </c>
      <c r="D278" s="7">
        <f t="shared" si="9"/>
        <v>0</v>
      </c>
      <c r="E278" s="7">
        <f>D278-Tableau3[Minute]</f>
        <v>-2.7777777777777776E-2</v>
      </c>
      <c r="F278" s="12">
        <f>IF(AND(E278&lt;Tableau4[DJS],D278&gt;0),Tableau4[DJS]-E278,0)</f>
        <v>0</v>
      </c>
      <c r="G278" s="12">
        <f>IF(E278&gt;Tableau4[DJS],'4'!E278-Tableau4[DJS],0)</f>
        <v>0</v>
      </c>
      <c r="H278" s="8">
        <f t="shared" si="10"/>
        <v>9</v>
      </c>
    </row>
    <row r="279" spans="1:8" s="8" customFormat="1" outlineLevel="2" x14ac:dyDescent="0.25">
      <c r="A279" s="14">
        <v>42273</v>
      </c>
      <c r="B279" s="7">
        <v>0</v>
      </c>
      <c r="C279" s="7">
        <v>0</v>
      </c>
      <c r="D279" s="7">
        <f t="shared" si="9"/>
        <v>0</v>
      </c>
      <c r="E279" s="7">
        <f>D279-Tableau3[Minute]</f>
        <v>-2.7777777777777776E-2</v>
      </c>
      <c r="F279" s="12">
        <f>IF(AND(E279&lt;Tableau4[DJS],D279&gt;0),Tableau4[DJS]-E279,0)</f>
        <v>0</v>
      </c>
      <c r="G279" s="12">
        <f>IF(E279&gt;Tableau4[DJS],'4'!E279-Tableau4[DJS],0)</f>
        <v>0</v>
      </c>
      <c r="H279" s="8">
        <f t="shared" si="10"/>
        <v>9</v>
      </c>
    </row>
    <row r="280" spans="1:8" s="8" customFormat="1" outlineLevel="2" x14ac:dyDescent="0.25">
      <c r="A280" s="14">
        <v>42274</v>
      </c>
      <c r="B280" s="7">
        <v>0</v>
      </c>
      <c r="C280" s="7">
        <v>0</v>
      </c>
      <c r="D280" s="7">
        <f t="shared" si="9"/>
        <v>0</v>
      </c>
      <c r="E280" s="7">
        <f>D280-Tableau3[Minute]</f>
        <v>-2.7777777777777776E-2</v>
      </c>
      <c r="F280" s="12">
        <f>IF(AND(E280&lt;Tableau4[DJS],D280&gt;0),Tableau4[DJS]-E280,0)</f>
        <v>0</v>
      </c>
      <c r="G280" s="12">
        <f>IF(E280&gt;Tableau4[DJS],'4'!E280-Tableau4[DJS],0)</f>
        <v>0</v>
      </c>
      <c r="H280" s="8">
        <f t="shared" si="10"/>
        <v>9</v>
      </c>
    </row>
    <row r="281" spans="1:8" s="8" customFormat="1" outlineLevel="2" x14ac:dyDescent="0.25">
      <c r="A281" s="14">
        <v>42275</v>
      </c>
      <c r="B281" s="7">
        <v>0</v>
      </c>
      <c r="C281" s="7">
        <v>0</v>
      </c>
      <c r="D281" s="7">
        <f t="shared" si="9"/>
        <v>0</v>
      </c>
      <c r="E281" s="7">
        <f>D281-Tableau3[Minute]</f>
        <v>-2.7777777777777776E-2</v>
      </c>
      <c r="F281" s="12">
        <f>IF(AND(E281&lt;Tableau4[DJS],D281&gt;0),Tableau4[DJS]-E281,0)</f>
        <v>0</v>
      </c>
      <c r="G281" s="12">
        <f>IF(E281&gt;Tableau4[DJS],'4'!E281-Tableau4[DJS],0)</f>
        <v>0</v>
      </c>
      <c r="H281" s="8">
        <f t="shared" si="10"/>
        <v>9</v>
      </c>
    </row>
    <row r="282" spans="1:8" s="8" customFormat="1" outlineLevel="2" x14ac:dyDescent="0.25">
      <c r="A282" s="14">
        <v>42276</v>
      </c>
      <c r="B282" s="7">
        <v>0</v>
      </c>
      <c r="C282" s="7">
        <v>0</v>
      </c>
      <c r="D282" s="7">
        <f t="shared" si="9"/>
        <v>0</v>
      </c>
      <c r="E282" s="7">
        <f>D282-Tableau3[Minute]</f>
        <v>-2.7777777777777776E-2</v>
      </c>
      <c r="F282" s="12">
        <f>IF(AND(E282&lt;Tableau4[DJS],D282&gt;0),Tableau4[DJS]-E282,0)</f>
        <v>0</v>
      </c>
      <c r="G282" s="12">
        <f>IF(E282&gt;Tableau4[DJS],'4'!E282-Tableau4[DJS],0)</f>
        <v>0</v>
      </c>
      <c r="H282" s="8">
        <f t="shared" si="10"/>
        <v>9</v>
      </c>
    </row>
    <row r="283" spans="1:8" s="8" customFormat="1" outlineLevel="1" x14ac:dyDescent="0.25">
      <c r="A283" s="14"/>
      <c r="B283" s="7"/>
      <c r="C283" s="7"/>
      <c r="D283" s="11"/>
      <c r="E283" s="7"/>
      <c r="F283" s="12">
        <f>SUBTOTAL(9,F253:F282)</f>
        <v>0</v>
      </c>
      <c r="G283" s="12">
        <f>SUBTOTAL(9,G253:G282)</f>
        <v>0</v>
      </c>
      <c r="H283" s="10" t="s">
        <v>47</v>
      </c>
    </row>
    <row r="284" spans="1:8" s="8" customFormat="1" outlineLevel="2" x14ac:dyDescent="0.25">
      <c r="A284" s="14">
        <v>42277</v>
      </c>
      <c r="B284" s="7">
        <v>0</v>
      </c>
      <c r="C284" s="7">
        <v>0</v>
      </c>
      <c r="D284" s="7">
        <f t="shared" si="9"/>
        <v>0</v>
      </c>
      <c r="E284" s="7">
        <f>D284-Tableau3[Minute]</f>
        <v>-2.7777777777777776E-2</v>
      </c>
      <c r="F284" s="12">
        <f>IF(AND(E284&lt;Tableau4[DJS],D284&gt;0),Tableau4[DJS]-E284,0)</f>
        <v>0</v>
      </c>
      <c r="G284" s="12">
        <f>IF(E284&gt;Tableau4[DJS],'4'!E284-Tableau4[DJS],0)</f>
        <v>0</v>
      </c>
      <c r="H284" s="8">
        <f t="shared" si="10"/>
        <v>10</v>
      </c>
    </row>
    <row r="285" spans="1:8" s="8" customFormat="1" outlineLevel="2" x14ac:dyDescent="0.25">
      <c r="A285" s="14">
        <v>42278</v>
      </c>
      <c r="B285" s="7">
        <v>0</v>
      </c>
      <c r="C285" s="7">
        <v>0</v>
      </c>
      <c r="D285" s="7">
        <f t="shared" si="9"/>
        <v>0</v>
      </c>
      <c r="E285" s="7">
        <f>D285-Tableau3[Minute]</f>
        <v>-2.7777777777777776E-2</v>
      </c>
      <c r="F285" s="12">
        <f>IF(AND(E285&lt;Tableau4[DJS],D285&gt;0),Tableau4[DJS]-E285,0)</f>
        <v>0</v>
      </c>
      <c r="G285" s="12">
        <f>IF(E285&gt;Tableau4[DJS],'4'!E285-Tableau4[DJS],0)</f>
        <v>0</v>
      </c>
      <c r="H285" s="8">
        <f t="shared" si="10"/>
        <v>10</v>
      </c>
    </row>
    <row r="286" spans="1:8" s="8" customFormat="1" outlineLevel="2" x14ac:dyDescent="0.25">
      <c r="A286" s="14">
        <v>42279</v>
      </c>
      <c r="B286" s="7">
        <v>0</v>
      </c>
      <c r="C286" s="7">
        <v>0</v>
      </c>
      <c r="D286" s="7">
        <f t="shared" si="9"/>
        <v>0</v>
      </c>
      <c r="E286" s="7">
        <f>D286-Tableau3[Minute]</f>
        <v>-2.7777777777777776E-2</v>
      </c>
      <c r="F286" s="12">
        <f>IF(AND(E286&lt;Tableau4[DJS],D286&gt;0),Tableau4[DJS]-E286,0)</f>
        <v>0</v>
      </c>
      <c r="G286" s="12">
        <f>IF(E286&gt;Tableau4[DJS],'4'!E286-Tableau4[DJS],0)</f>
        <v>0</v>
      </c>
      <c r="H286" s="8">
        <f t="shared" si="10"/>
        <v>10</v>
      </c>
    </row>
    <row r="287" spans="1:8" s="8" customFormat="1" outlineLevel="2" x14ac:dyDescent="0.25">
      <c r="A287" s="14">
        <v>42280</v>
      </c>
      <c r="B287" s="7">
        <v>0</v>
      </c>
      <c r="C287" s="7">
        <v>0</v>
      </c>
      <c r="D287" s="7">
        <f t="shared" si="9"/>
        <v>0</v>
      </c>
      <c r="E287" s="7">
        <f>D287-Tableau3[Minute]</f>
        <v>-2.7777777777777776E-2</v>
      </c>
      <c r="F287" s="12">
        <f>IF(AND(E287&lt;Tableau4[DJS],D287&gt;0),Tableau4[DJS]-E287,0)</f>
        <v>0</v>
      </c>
      <c r="G287" s="12">
        <f>IF(E287&gt;Tableau4[DJS],'4'!E287-Tableau4[DJS],0)</f>
        <v>0</v>
      </c>
      <c r="H287" s="8">
        <f t="shared" si="10"/>
        <v>10</v>
      </c>
    </row>
    <row r="288" spans="1:8" s="8" customFormat="1" outlineLevel="2" x14ac:dyDescent="0.25">
      <c r="A288" s="14">
        <v>42281</v>
      </c>
      <c r="B288" s="7">
        <v>0</v>
      </c>
      <c r="C288" s="7">
        <v>0</v>
      </c>
      <c r="D288" s="7">
        <f t="shared" si="9"/>
        <v>0</v>
      </c>
      <c r="E288" s="7">
        <f>D288-Tableau3[Minute]</f>
        <v>-2.7777777777777776E-2</v>
      </c>
      <c r="F288" s="12">
        <f>IF(AND(E288&lt;Tableau4[DJS],D288&gt;0),Tableau4[DJS]-E288,0)</f>
        <v>0</v>
      </c>
      <c r="G288" s="12">
        <f>IF(E288&gt;Tableau4[DJS],'4'!E288-Tableau4[DJS],0)</f>
        <v>0</v>
      </c>
      <c r="H288" s="8">
        <f t="shared" si="10"/>
        <v>10</v>
      </c>
    </row>
    <row r="289" spans="1:8" s="8" customFormat="1" outlineLevel="2" x14ac:dyDescent="0.25">
      <c r="A289" s="14">
        <v>42282</v>
      </c>
      <c r="B289" s="7">
        <v>0</v>
      </c>
      <c r="C289" s="7">
        <v>0</v>
      </c>
      <c r="D289" s="7">
        <f t="shared" si="9"/>
        <v>0</v>
      </c>
      <c r="E289" s="7">
        <f>D289-Tableau3[Minute]</f>
        <v>-2.7777777777777776E-2</v>
      </c>
      <c r="F289" s="12">
        <f>IF(AND(E289&lt;Tableau4[DJS],D289&gt;0),Tableau4[DJS]-E289,0)</f>
        <v>0</v>
      </c>
      <c r="G289" s="12">
        <f>IF(E289&gt;Tableau4[DJS],'4'!E289-Tableau4[DJS],0)</f>
        <v>0</v>
      </c>
      <c r="H289" s="8">
        <f t="shared" si="10"/>
        <v>10</v>
      </c>
    </row>
    <row r="290" spans="1:8" s="8" customFormat="1" outlineLevel="2" x14ac:dyDescent="0.25">
      <c r="A290" s="14">
        <v>42283</v>
      </c>
      <c r="B290" s="7">
        <v>0</v>
      </c>
      <c r="C290" s="7">
        <v>0</v>
      </c>
      <c r="D290" s="7">
        <f t="shared" si="9"/>
        <v>0</v>
      </c>
      <c r="E290" s="7">
        <f>D290-Tableau3[Minute]</f>
        <v>-2.7777777777777776E-2</v>
      </c>
      <c r="F290" s="12">
        <f>IF(AND(E290&lt;Tableau4[DJS],D290&gt;0),Tableau4[DJS]-E290,0)</f>
        <v>0</v>
      </c>
      <c r="G290" s="12">
        <f>IF(E290&gt;Tableau4[DJS],'4'!E290-Tableau4[DJS],0)</f>
        <v>0</v>
      </c>
      <c r="H290" s="8">
        <f t="shared" si="10"/>
        <v>10</v>
      </c>
    </row>
    <row r="291" spans="1:8" s="8" customFormat="1" outlineLevel="2" x14ac:dyDescent="0.25">
      <c r="A291" s="14">
        <v>42284</v>
      </c>
      <c r="B291" s="7">
        <v>0</v>
      </c>
      <c r="C291" s="7">
        <v>0</v>
      </c>
      <c r="D291" s="7">
        <f t="shared" si="9"/>
        <v>0</v>
      </c>
      <c r="E291" s="7">
        <f>D291-Tableau3[Minute]</f>
        <v>-2.7777777777777776E-2</v>
      </c>
      <c r="F291" s="12">
        <f>IF(AND(E291&lt;Tableau4[DJS],D291&gt;0),Tableau4[DJS]-E291,0)</f>
        <v>0</v>
      </c>
      <c r="G291" s="12">
        <f>IF(E291&gt;Tableau4[DJS],'4'!E291-Tableau4[DJS],0)</f>
        <v>0</v>
      </c>
      <c r="H291" s="8">
        <f t="shared" si="10"/>
        <v>10</v>
      </c>
    </row>
    <row r="292" spans="1:8" s="8" customFormat="1" outlineLevel="2" x14ac:dyDescent="0.25">
      <c r="A292" s="14">
        <v>42285</v>
      </c>
      <c r="B292" s="7">
        <v>0</v>
      </c>
      <c r="C292" s="7">
        <v>0</v>
      </c>
      <c r="D292" s="7">
        <f t="shared" si="9"/>
        <v>0</v>
      </c>
      <c r="E292" s="7">
        <f>D292-Tableau3[Minute]</f>
        <v>-2.7777777777777776E-2</v>
      </c>
      <c r="F292" s="12">
        <f>IF(AND(E292&lt;Tableau4[DJS],D292&gt;0),Tableau4[DJS]-E292,0)</f>
        <v>0</v>
      </c>
      <c r="G292" s="12">
        <f>IF(E292&gt;Tableau4[DJS],'4'!E292-Tableau4[DJS],0)</f>
        <v>0</v>
      </c>
      <c r="H292" s="8">
        <f t="shared" si="10"/>
        <v>10</v>
      </c>
    </row>
    <row r="293" spans="1:8" s="8" customFormat="1" outlineLevel="2" x14ac:dyDescent="0.25">
      <c r="A293" s="14">
        <v>42286</v>
      </c>
      <c r="B293" s="7">
        <v>0</v>
      </c>
      <c r="C293" s="7">
        <v>0</v>
      </c>
      <c r="D293" s="7">
        <f t="shared" si="9"/>
        <v>0</v>
      </c>
      <c r="E293" s="7">
        <f>D293-Tableau3[Minute]</f>
        <v>-2.7777777777777776E-2</v>
      </c>
      <c r="F293" s="12">
        <f>IF(AND(E293&lt;Tableau4[DJS],D293&gt;0),Tableau4[DJS]-E293,0)</f>
        <v>0</v>
      </c>
      <c r="G293" s="12">
        <f>IF(E293&gt;Tableau4[DJS],'4'!E293-Tableau4[DJS],0)</f>
        <v>0</v>
      </c>
      <c r="H293" s="8">
        <f t="shared" si="10"/>
        <v>10</v>
      </c>
    </row>
    <row r="294" spans="1:8" s="8" customFormat="1" outlineLevel="2" x14ac:dyDescent="0.25">
      <c r="A294" s="14">
        <v>42287</v>
      </c>
      <c r="B294" s="7">
        <v>0</v>
      </c>
      <c r="C294" s="7">
        <v>0</v>
      </c>
      <c r="D294" s="7">
        <f t="shared" si="9"/>
        <v>0</v>
      </c>
      <c r="E294" s="7">
        <f>D294-Tableau3[Minute]</f>
        <v>-2.7777777777777776E-2</v>
      </c>
      <c r="F294" s="12">
        <f>IF(AND(E294&lt;Tableau4[DJS],D294&gt;0),Tableau4[DJS]-E294,0)</f>
        <v>0</v>
      </c>
      <c r="G294" s="12">
        <f>IF(E294&gt;Tableau4[DJS],'4'!E294-Tableau4[DJS],0)</f>
        <v>0</v>
      </c>
      <c r="H294" s="8">
        <f t="shared" si="10"/>
        <v>10</v>
      </c>
    </row>
    <row r="295" spans="1:8" s="8" customFormat="1" outlineLevel="2" x14ac:dyDescent="0.25">
      <c r="A295" s="14">
        <v>42288</v>
      </c>
      <c r="B295" s="7">
        <v>0</v>
      </c>
      <c r="C295" s="7">
        <v>0</v>
      </c>
      <c r="D295" s="7">
        <f t="shared" si="9"/>
        <v>0</v>
      </c>
      <c r="E295" s="7">
        <f>D295-Tableau3[Minute]</f>
        <v>-2.7777777777777776E-2</v>
      </c>
      <c r="F295" s="12">
        <f>IF(AND(E295&lt;Tableau4[DJS],D295&gt;0),Tableau4[DJS]-E295,0)</f>
        <v>0</v>
      </c>
      <c r="G295" s="12">
        <f>IF(E295&gt;Tableau4[DJS],'4'!E295-Tableau4[DJS],0)</f>
        <v>0</v>
      </c>
      <c r="H295" s="8">
        <f t="shared" si="10"/>
        <v>10</v>
      </c>
    </row>
    <row r="296" spans="1:8" s="8" customFormat="1" outlineLevel="2" x14ac:dyDescent="0.25">
      <c r="A296" s="14">
        <v>42289</v>
      </c>
      <c r="B296" s="7">
        <v>0</v>
      </c>
      <c r="C296" s="7">
        <v>0</v>
      </c>
      <c r="D296" s="7">
        <f t="shared" si="9"/>
        <v>0</v>
      </c>
      <c r="E296" s="7">
        <f>D296-Tableau3[Minute]</f>
        <v>-2.7777777777777776E-2</v>
      </c>
      <c r="F296" s="12">
        <f>IF(AND(E296&lt;Tableau4[DJS],D296&gt;0),Tableau4[DJS]-E296,0)</f>
        <v>0</v>
      </c>
      <c r="G296" s="12">
        <f>IF(E296&gt;Tableau4[DJS],'4'!E296-Tableau4[DJS],0)</f>
        <v>0</v>
      </c>
      <c r="H296" s="8">
        <f t="shared" si="10"/>
        <v>10</v>
      </c>
    </row>
    <row r="297" spans="1:8" s="8" customFormat="1" outlineLevel="2" x14ac:dyDescent="0.25">
      <c r="A297" s="14">
        <v>42290</v>
      </c>
      <c r="B297" s="7">
        <v>0</v>
      </c>
      <c r="C297" s="7">
        <v>0</v>
      </c>
      <c r="D297" s="7">
        <f t="shared" si="9"/>
        <v>0</v>
      </c>
      <c r="E297" s="7">
        <f>D297-Tableau3[Minute]</f>
        <v>-2.7777777777777776E-2</v>
      </c>
      <c r="F297" s="12">
        <f>IF(AND(E297&lt;Tableau4[DJS],D297&gt;0),Tableau4[DJS]-E297,0)</f>
        <v>0</v>
      </c>
      <c r="G297" s="12">
        <f>IF(E297&gt;Tableau4[DJS],'4'!E297-Tableau4[DJS],0)</f>
        <v>0</v>
      </c>
      <c r="H297" s="8">
        <f t="shared" si="10"/>
        <v>10</v>
      </c>
    </row>
    <row r="298" spans="1:8" s="8" customFormat="1" outlineLevel="2" x14ac:dyDescent="0.25">
      <c r="A298" s="14">
        <v>42291</v>
      </c>
      <c r="B298" s="7">
        <v>0</v>
      </c>
      <c r="C298" s="7">
        <v>0</v>
      </c>
      <c r="D298" s="7">
        <f t="shared" si="9"/>
        <v>0</v>
      </c>
      <c r="E298" s="7">
        <f>D298-Tableau3[Minute]</f>
        <v>-2.7777777777777776E-2</v>
      </c>
      <c r="F298" s="12">
        <f>IF(AND(E298&lt;Tableau4[DJS],D298&gt;0),Tableau4[DJS]-E298,0)</f>
        <v>0</v>
      </c>
      <c r="G298" s="12">
        <f>IF(E298&gt;Tableau4[DJS],'4'!E298-Tableau4[DJS],0)</f>
        <v>0</v>
      </c>
      <c r="H298" s="8">
        <f t="shared" si="10"/>
        <v>10</v>
      </c>
    </row>
    <row r="299" spans="1:8" s="8" customFormat="1" outlineLevel="2" x14ac:dyDescent="0.25">
      <c r="A299" s="14">
        <v>42292</v>
      </c>
      <c r="B299" s="7">
        <v>0</v>
      </c>
      <c r="C299" s="7">
        <v>0</v>
      </c>
      <c r="D299" s="7">
        <f t="shared" si="9"/>
        <v>0</v>
      </c>
      <c r="E299" s="7">
        <f>D299-Tableau3[Minute]</f>
        <v>-2.7777777777777776E-2</v>
      </c>
      <c r="F299" s="12">
        <f>IF(AND(E299&lt;Tableau4[DJS],D299&gt;0),Tableau4[DJS]-E299,0)</f>
        <v>0</v>
      </c>
      <c r="G299" s="12">
        <f>IF(E299&gt;Tableau4[DJS],'4'!E299-Tableau4[DJS],0)</f>
        <v>0</v>
      </c>
      <c r="H299" s="8">
        <f t="shared" si="10"/>
        <v>10</v>
      </c>
    </row>
    <row r="300" spans="1:8" s="8" customFormat="1" outlineLevel="2" x14ac:dyDescent="0.25">
      <c r="A300" s="14">
        <v>42293</v>
      </c>
      <c r="B300" s="7">
        <v>0</v>
      </c>
      <c r="C300" s="7">
        <v>0</v>
      </c>
      <c r="D300" s="7">
        <f t="shared" si="9"/>
        <v>0</v>
      </c>
      <c r="E300" s="7">
        <f>D300-Tableau3[Minute]</f>
        <v>-2.7777777777777776E-2</v>
      </c>
      <c r="F300" s="12">
        <f>IF(AND(E300&lt;Tableau4[DJS],D300&gt;0),Tableau4[DJS]-E300,0)</f>
        <v>0</v>
      </c>
      <c r="G300" s="12">
        <f>IF(E300&gt;Tableau4[DJS],'4'!E300-Tableau4[DJS],0)</f>
        <v>0</v>
      </c>
      <c r="H300" s="8">
        <f t="shared" si="10"/>
        <v>10</v>
      </c>
    </row>
    <row r="301" spans="1:8" s="8" customFormat="1" outlineLevel="2" x14ac:dyDescent="0.25">
      <c r="A301" s="14">
        <v>42294</v>
      </c>
      <c r="B301" s="7">
        <v>0</v>
      </c>
      <c r="C301" s="7">
        <v>0</v>
      </c>
      <c r="D301" s="7">
        <f t="shared" si="9"/>
        <v>0</v>
      </c>
      <c r="E301" s="7">
        <f>D301-Tableau3[Minute]</f>
        <v>-2.7777777777777776E-2</v>
      </c>
      <c r="F301" s="12">
        <f>IF(AND(E301&lt;Tableau4[DJS],D301&gt;0),Tableau4[DJS]-E301,0)</f>
        <v>0</v>
      </c>
      <c r="G301" s="12">
        <f>IF(E301&gt;Tableau4[DJS],'4'!E301-Tableau4[DJS],0)</f>
        <v>0</v>
      </c>
      <c r="H301" s="8">
        <f t="shared" si="10"/>
        <v>10</v>
      </c>
    </row>
    <row r="302" spans="1:8" s="8" customFormat="1" outlineLevel="2" x14ac:dyDescent="0.25">
      <c r="A302" s="14">
        <v>42295</v>
      </c>
      <c r="B302" s="7">
        <v>0</v>
      </c>
      <c r="C302" s="7">
        <v>0</v>
      </c>
      <c r="D302" s="7">
        <f t="shared" si="9"/>
        <v>0</v>
      </c>
      <c r="E302" s="7">
        <f>D302-Tableau3[Minute]</f>
        <v>-2.7777777777777776E-2</v>
      </c>
      <c r="F302" s="12">
        <f>IF(AND(E302&lt;Tableau4[DJS],D302&gt;0),Tableau4[DJS]-E302,0)</f>
        <v>0</v>
      </c>
      <c r="G302" s="12">
        <f>IF(E302&gt;Tableau4[DJS],'4'!E302-Tableau4[DJS],0)</f>
        <v>0</v>
      </c>
      <c r="H302" s="8">
        <f t="shared" si="10"/>
        <v>10</v>
      </c>
    </row>
    <row r="303" spans="1:8" s="8" customFormat="1" outlineLevel="2" x14ac:dyDescent="0.25">
      <c r="A303" s="14">
        <v>42296</v>
      </c>
      <c r="B303" s="7">
        <v>0</v>
      </c>
      <c r="C303" s="7">
        <v>0</v>
      </c>
      <c r="D303" s="7">
        <f t="shared" si="9"/>
        <v>0</v>
      </c>
      <c r="E303" s="7">
        <f>D303-Tableau3[Minute]</f>
        <v>-2.7777777777777776E-2</v>
      </c>
      <c r="F303" s="12">
        <f>IF(AND(E303&lt;Tableau4[DJS],D303&gt;0),Tableau4[DJS]-E303,0)</f>
        <v>0</v>
      </c>
      <c r="G303" s="12">
        <f>IF(E303&gt;Tableau4[DJS],'4'!E303-Tableau4[DJS],0)</f>
        <v>0</v>
      </c>
      <c r="H303" s="8">
        <f t="shared" si="10"/>
        <v>10</v>
      </c>
    </row>
    <row r="304" spans="1:8" s="8" customFormat="1" outlineLevel="2" x14ac:dyDescent="0.25">
      <c r="A304" s="14">
        <v>42297</v>
      </c>
      <c r="B304" s="7">
        <v>0</v>
      </c>
      <c r="C304" s="7">
        <v>0</v>
      </c>
      <c r="D304" s="7">
        <f t="shared" si="9"/>
        <v>0</v>
      </c>
      <c r="E304" s="7">
        <f>D304-Tableau3[Minute]</f>
        <v>-2.7777777777777776E-2</v>
      </c>
      <c r="F304" s="12">
        <f>IF(AND(E304&lt;Tableau4[DJS],D304&gt;0),Tableau4[DJS]-E304,0)</f>
        <v>0</v>
      </c>
      <c r="G304" s="12">
        <f>IF(E304&gt;Tableau4[DJS],'4'!E304-Tableau4[DJS],0)</f>
        <v>0</v>
      </c>
      <c r="H304" s="8">
        <f t="shared" si="10"/>
        <v>10</v>
      </c>
    </row>
    <row r="305" spans="1:8" s="8" customFormat="1" outlineLevel="2" x14ac:dyDescent="0.25">
      <c r="A305" s="14">
        <v>42298</v>
      </c>
      <c r="B305" s="7">
        <v>0</v>
      </c>
      <c r="C305" s="7">
        <v>0</v>
      </c>
      <c r="D305" s="7">
        <f t="shared" si="9"/>
        <v>0</v>
      </c>
      <c r="E305" s="7">
        <f>D305-Tableau3[Minute]</f>
        <v>-2.7777777777777776E-2</v>
      </c>
      <c r="F305" s="12">
        <f>IF(AND(E305&lt;Tableau4[DJS],D305&gt;0),Tableau4[DJS]-E305,0)</f>
        <v>0</v>
      </c>
      <c r="G305" s="12">
        <f>IF(E305&gt;Tableau4[DJS],'4'!E305-Tableau4[DJS],0)</f>
        <v>0</v>
      </c>
      <c r="H305" s="8">
        <f t="shared" si="10"/>
        <v>10</v>
      </c>
    </row>
    <row r="306" spans="1:8" s="8" customFormat="1" outlineLevel="2" x14ac:dyDescent="0.25">
      <c r="A306" s="14">
        <v>42299</v>
      </c>
      <c r="B306" s="7">
        <v>0</v>
      </c>
      <c r="C306" s="7">
        <v>0</v>
      </c>
      <c r="D306" s="7">
        <f t="shared" si="9"/>
        <v>0</v>
      </c>
      <c r="E306" s="7">
        <f>D306-Tableau3[Minute]</f>
        <v>-2.7777777777777776E-2</v>
      </c>
      <c r="F306" s="12">
        <f>IF(AND(E306&lt;Tableau4[DJS],D306&gt;0),Tableau4[DJS]-E306,0)</f>
        <v>0</v>
      </c>
      <c r="G306" s="12">
        <f>IF(E306&gt;Tableau4[DJS],'4'!E306-Tableau4[DJS],0)</f>
        <v>0</v>
      </c>
      <c r="H306" s="8">
        <f t="shared" si="10"/>
        <v>10</v>
      </c>
    </row>
    <row r="307" spans="1:8" s="8" customFormat="1" outlineLevel="2" x14ac:dyDescent="0.25">
      <c r="A307" s="14">
        <v>42300</v>
      </c>
      <c r="B307" s="7">
        <v>0</v>
      </c>
      <c r="C307" s="7">
        <v>0</v>
      </c>
      <c r="D307" s="7">
        <f t="shared" si="9"/>
        <v>0</v>
      </c>
      <c r="E307" s="7">
        <f>D307-Tableau3[Minute]</f>
        <v>-2.7777777777777776E-2</v>
      </c>
      <c r="F307" s="12">
        <f>IF(AND(E307&lt;Tableau4[DJS],D307&gt;0),Tableau4[DJS]-E307,0)</f>
        <v>0</v>
      </c>
      <c r="G307" s="12">
        <f>IF(E307&gt;Tableau4[DJS],'4'!E307-Tableau4[DJS],0)</f>
        <v>0</v>
      </c>
      <c r="H307" s="8">
        <f t="shared" si="10"/>
        <v>10</v>
      </c>
    </row>
    <row r="308" spans="1:8" s="8" customFormat="1" outlineLevel="2" x14ac:dyDescent="0.25">
      <c r="A308" s="14">
        <v>42301</v>
      </c>
      <c r="B308" s="7">
        <v>0</v>
      </c>
      <c r="C308" s="7">
        <v>0</v>
      </c>
      <c r="D308" s="7">
        <f t="shared" si="9"/>
        <v>0</v>
      </c>
      <c r="E308" s="7">
        <f>D308-Tableau3[Minute]</f>
        <v>-2.7777777777777776E-2</v>
      </c>
      <c r="F308" s="12">
        <f>IF(AND(E308&lt;Tableau4[DJS],D308&gt;0),Tableau4[DJS]-E308,0)</f>
        <v>0</v>
      </c>
      <c r="G308" s="12">
        <f>IF(E308&gt;Tableau4[DJS],'4'!E308-Tableau4[DJS],0)</f>
        <v>0</v>
      </c>
      <c r="H308" s="8">
        <f t="shared" si="10"/>
        <v>10</v>
      </c>
    </row>
    <row r="309" spans="1:8" s="8" customFormat="1" outlineLevel="2" x14ac:dyDescent="0.25">
      <c r="A309" s="14">
        <v>42302</v>
      </c>
      <c r="B309" s="7">
        <v>0</v>
      </c>
      <c r="C309" s="7">
        <v>0</v>
      </c>
      <c r="D309" s="7">
        <f t="shared" si="9"/>
        <v>0</v>
      </c>
      <c r="E309" s="7">
        <f>D309-Tableau3[Minute]</f>
        <v>-2.7777777777777776E-2</v>
      </c>
      <c r="F309" s="12">
        <f>IF(AND(E309&lt;Tableau4[DJS],D309&gt;0),Tableau4[DJS]-E309,0)</f>
        <v>0</v>
      </c>
      <c r="G309" s="12">
        <f>IF(E309&gt;Tableau4[DJS],'4'!E309-Tableau4[DJS],0)</f>
        <v>0</v>
      </c>
      <c r="H309" s="8">
        <f t="shared" si="10"/>
        <v>10</v>
      </c>
    </row>
    <row r="310" spans="1:8" s="8" customFormat="1" outlineLevel="2" x14ac:dyDescent="0.25">
      <c r="A310" s="14">
        <v>42303</v>
      </c>
      <c r="B310" s="7">
        <v>0</v>
      </c>
      <c r="C310" s="7">
        <v>0</v>
      </c>
      <c r="D310" s="7">
        <f t="shared" si="9"/>
        <v>0</v>
      </c>
      <c r="E310" s="7">
        <f>D310-Tableau3[Minute]</f>
        <v>-2.7777777777777776E-2</v>
      </c>
      <c r="F310" s="12">
        <f>IF(AND(E310&lt;Tableau4[DJS],D310&gt;0),Tableau4[DJS]-E310,0)</f>
        <v>0</v>
      </c>
      <c r="G310" s="12">
        <f>IF(E310&gt;Tableau4[DJS],'4'!E310-Tableau4[DJS],0)</f>
        <v>0</v>
      </c>
      <c r="H310" s="8">
        <f t="shared" si="10"/>
        <v>10</v>
      </c>
    </row>
    <row r="311" spans="1:8" s="8" customFormat="1" outlineLevel="2" x14ac:dyDescent="0.25">
      <c r="A311" s="14">
        <v>42304</v>
      </c>
      <c r="B311" s="7">
        <v>0</v>
      </c>
      <c r="C311" s="7">
        <v>0</v>
      </c>
      <c r="D311" s="7">
        <f t="shared" si="9"/>
        <v>0</v>
      </c>
      <c r="E311" s="7">
        <f>D311-Tableau3[Minute]</f>
        <v>-2.7777777777777776E-2</v>
      </c>
      <c r="F311" s="12">
        <f>IF(AND(E311&lt;Tableau4[DJS],D311&gt;0),Tableau4[DJS]-E311,0)</f>
        <v>0</v>
      </c>
      <c r="G311" s="12">
        <f>IF(E311&gt;Tableau4[DJS],'4'!E311-Tableau4[DJS],0)</f>
        <v>0</v>
      </c>
      <c r="H311" s="8">
        <f t="shared" si="10"/>
        <v>10</v>
      </c>
    </row>
    <row r="312" spans="1:8" s="8" customFormat="1" outlineLevel="2" x14ac:dyDescent="0.25">
      <c r="A312" s="14">
        <v>42305</v>
      </c>
      <c r="B312" s="7">
        <v>0</v>
      </c>
      <c r="C312" s="7">
        <v>0</v>
      </c>
      <c r="D312" s="7">
        <f t="shared" si="9"/>
        <v>0</v>
      </c>
      <c r="E312" s="7">
        <f>D312-Tableau3[Minute]</f>
        <v>-2.7777777777777776E-2</v>
      </c>
      <c r="F312" s="12">
        <f>IF(AND(E312&lt;Tableau4[DJS],D312&gt;0),Tableau4[DJS]-E312,0)</f>
        <v>0</v>
      </c>
      <c r="G312" s="12">
        <f>IF(E312&gt;Tableau4[DJS],'4'!E312-Tableau4[DJS],0)</f>
        <v>0</v>
      </c>
      <c r="H312" s="8">
        <f t="shared" si="10"/>
        <v>10</v>
      </c>
    </row>
    <row r="313" spans="1:8" s="8" customFormat="1" outlineLevel="2" x14ac:dyDescent="0.25">
      <c r="A313" s="14">
        <v>42306</v>
      </c>
      <c r="B313" s="7">
        <v>0</v>
      </c>
      <c r="C313" s="7">
        <v>0</v>
      </c>
      <c r="D313" s="7">
        <f t="shared" si="9"/>
        <v>0</v>
      </c>
      <c r="E313" s="7">
        <f>D313-Tableau3[Minute]</f>
        <v>-2.7777777777777776E-2</v>
      </c>
      <c r="F313" s="12">
        <f>IF(AND(E313&lt;Tableau4[DJS],D313&gt;0),Tableau4[DJS]-E313,0)</f>
        <v>0</v>
      </c>
      <c r="G313" s="12">
        <f>IF(E313&gt;Tableau4[DJS],'4'!E313-Tableau4[DJS],0)</f>
        <v>0</v>
      </c>
      <c r="H313" s="8">
        <f t="shared" si="10"/>
        <v>10</v>
      </c>
    </row>
    <row r="314" spans="1:8" s="8" customFormat="1" outlineLevel="2" x14ac:dyDescent="0.25">
      <c r="A314" s="14">
        <v>42307</v>
      </c>
      <c r="B314" s="7">
        <v>0</v>
      </c>
      <c r="C314" s="7">
        <v>0</v>
      </c>
      <c r="D314" s="7">
        <f t="shared" si="9"/>
        <v>0</v>
      </c>
      <c r="E314" s="7">
        <f>D314-Tableau3[Minute]</f>
        <v>-2.7777777777777776E-2</v>
      </c>
      <c r="F314" s="12">
        <f>IF(AND(E314&lt;Tableau4[DJS],D314&gt;0),Tableau4[DJS]-E314,0)</f>
        <v>0</v>
      </c>
      <c r="G314" s="12">
        <f>IF(E314&gt;Tableau4[DJS],'4'!E314-Tableau4[DJS],0)</f>
        <v>0</v>
      </c>
      <c r="H314" s="8">
        <f t="shared" si="10"/>
        <v>10</v>
      </c>
    </row>
    <row r="315" spans="1:8" s="8" customFormat="1" outlineLevel="1" x14ac:dyDescent="0.25">
      <c r="A315" s="14"/>
      <c r="B315" s="7"/>
      <c r="C315" s="7"/>
      <c r="D315" s="11"/>
      <c r="E315" s="7"/>
      <c r="F315" s="12">
        <f>SUBTOTAL(9,F284:F314)</f>
        <v>0</v>
      </c>
      <c r="G315" s="12">
        <f>SUBTOTAL(9,G284:G314)</f>
        <v>0</v>
      </c>
      <c r="H315" s="10" t="s">
        <v>48</v>
      </c>
    </row>
    <row r="316" spans="1:8" s="8" customFormat="1" outlineLevel="2" x14ac:dyDescent="0.25">
      <c r="A316" s="14">
        <v>42308</v>
      </c>
      <c r="B316" s="7">
        <v>0</v>
      </c>
      <c r="C316" s="7">
        <v>0</v>
      </c>
      <c r="D316" s="7">
        <f t="shared" si="9"/>
        <v>0</v>
      </c>
      <c r="E316" s="7">
        <f>D316-Tableau3[Minute]</f>
        <v>-2.7777777777777776E-2</v>
      </c>
      <c r="F316" s="12">
        <f>IF(AND(E316&lt;Tableau4[DJS],D316&gt;0),Tableau4[DJS]-E316,0)</f>
        <v>0</v>
      </c>
      <c r="G316" s="12">
        <f>IF(E316&gt;Tableau4[DJS],'4'!E316-Tableau4[DJS],0)</f>
        <v>0</v>
      </c>
      <c r="H316" s="8">
        <f t="shared" si="10"/>
        <v>11</v>
      </c>
    </row>
    <row r="317" spans="1:8" s="8" customFormat="1" outlineLevel="2" x14ac:dyDescent="0.25">
      <c r="A317" s="14">
        <v>42309</v>
      </c>
      <c r="B317" s="7">
        <v>0</v>
      </c>
      <c r="C317" s="7">
        <v>0</v>
      </c>
      <c r="D317" s="7">
        <f t="shared" si="9"/>
        <v>0</v>
      </c>
      <c r="E317" s="7">
        <f>D317-Tableau3[Minute]</f>
        <v>-2.7777777777777776E-2</v>
      </c>
      <c r="F317" s="12">
        <f>IF(AND(E317&lt;Tableau4[DJS],D317&gt;0),Tableau4[DJS]-E317,0)</f>
        <v>0</v>
      </c>
      <c r="G317" s="12">
        <f>IF(E317&gt;Tableau4[DJS],'4'!E317-Tableau4[DJS],0)</f>
        <v>0</v>
      </c>
      <c r="H317" s="8">
        <f t="shared" si="10"/>
        <v>11</v>
      </c>
    </row>
    <row r="318" spans="1:8" s="8" customFormat="1" outlineLevel="2" x14ac:dyDescent="0.25">
      <c r="A318" s="14">
        <v>42310</v>
      </c>
      <c r="B318" s="7">
        <v>0</v>
      </c>
      <c r="C318" s="7">
        <v>0</v>
      </c>
      <c r="D318" s="7">
        <f t="shared" si="9"/>
        <v>0</v>
      </c>
      <c r="E318" s="7">
        <f>D318-Tableau3[Minute]</f>
        <v>-2.7777777777777776E-2</v>
      </c>
      <c r="F318" s="12">
        <f>IF(AND(E318&lt;Tableau4[DJS],D318&gt;0),Tableau4[DJS]-E318,0)</f>
        <v>0</v>
      </c>
      <c r="G318" s="12">
        <f>IF(E318&gt;Tableau4[DJS],'4'!E318-Tableau4[DJS],0)</f>
        <v>0</v>
      </c>
      <c r="H318" s="8">
        <f t="shared" si="10"/>
        <v>11</v>
      </c>
    </row>
    <row r="319" spans="1:8" s="8" customFormat="1" outlineLevel="2" x14ac:dyDescent="0.25">
      <c r="A319" s="14">
        <v>42311</v>
      </c>
      <c r="B319" s="7">
        <v>0</v>
      </c>
      <c r="C319" s="7">
        <v>0</v>
      </c>
      <c r="D319" s="7">
        <f t="shared" si="9"/>
        <v>0</v>
      </c>
      <c r="E319" s="7">
        <f>D319-Tableau3[Minute]</f>
        <v>-2.7777777777777776E-2</v>
      </c>
      <c r="F319" s="12">
        <f>IF(AND(E319&lt;Tableau4[DJS],D319&gt;0),Tableau4[DJS]-E319,0)</f>
        <v>0</v>
      </c>
      <c r="G319" s="12">
        <f>IF(E319&gt;Tableau4[DJS],'4'!E319-Tableau4[DJS],0)</f>
        <v>0</v>
      </c>
      <c r="H319" s="8">
        <f t="shared" si="10"/>
        <v>11</v>
      </c>
    </row>
    <row r="320" spans="1:8" s="8" customFormat="1" outlineLevel="2" x14ac:dyDescent="0.25">
      <c r="A320" s="14">
        <v>42312</v>
      </c>
      <c r="B320" s="7">
        <v>0</v>
      </c>
      <c r="C320" s="7">
        <v>0</v>
      </c>
      <c r="D320" s="7">
        <f t="shared" si="9"/>
        <v>0</v>
      </c>
      <c r="E320" s="7">
        <f>D320-Tableau3[Minute]</f>
        <v>-2.7777777777777776E-2</v>
      </c>
      <c r="F320" s="12">
        <f>IF(AND(E320&lt;Tableau4[DJS],D320&gt;0),Tableau4[DJS]-E320,0)</f>
        <v>0</v>
      </c>
      <c r="G320" s="12">
        <f>IF(E320&gt;Tableau4[DJS],'4'!E320-Tableau4[DJS],0)</f>
        <v>0</v>
      </c>
      <c r="H320" s="8">
        <f t="shared" si="10"/>
        <v>11</v>
      </c>
    </row>
    <row r="321" spans="1:8" s="8" customFormat="1" outlineLevel="2" x14ac:dyDescent="0.25">
      <c r="A321" s="14">
        <v>42313</v>
      </c>
      <c r="B321" s="7">
        <v>0</v>
      </c>
      <c r="C321" s="7">
        <v>0</v>
      </c>
      <c r="D321" s="7">
        <f t="shared" si="9"/>
        <v>0</v>
      </c>
      <c r="E321" s="7">
        <f>D321-Tableau3[Minute]</f>
        <v>-2.7777777777777776E-2</v>
      </c>
      <c r="F321" s="12">
        <f>IF(AND(E321&lt;Tableau4[DJS],D321&gt;0),Tableau4[DJS]-E321,0)</f>
        <v>0</v>
      </c>
      <c r="G321" s="12">
        <f>IF(E321&gt;Tableau4[DJS],'4'!E321-Tableau4[DJS],0)</f>
        <v>0</v>
      </c>
      <c r="H321" s="8">
        <f t="shared" si="10"/>
        <v>11</v>
      </c>
    </row>
    <row r="322" spans="1:8" s="8" customFormat="1" outlineLevel="2" x14ac:dyDescent="0.25">
      <c r="A322" s="14">
        <v>42314</v>
      </c>
      <c r="B322" s="7">
        <v>0</v>
      </c>
      <c r="C322" s="7">
        <v>0</v>
      </c>
      <c r="D322" s="7">
        <f t="shared" si="9"/>
        <v>0</v>
      </c>
      <c r="E322" s="7">
        <f>D322-Tableau3[Minute]</f>
        <v>-2.7777777777777776E-2</v>
      </c>
      <c r="F322" s="12">
        <f>IF(AND(E322&lt;Tableau4[DJS],D322&gt;0),Tableau4[DJS]-E322,0)</f>
        <v>0</v>
      </c>
      <c r="G322" s="12">
        <f>IF(E322&gt;Tableau4[DJS],'4'!E322-Tableau4[DJS],0)</f>
        <v>0</v>
      </c>
      <c r="H322" s="8">
        <f t="shared" si="10"/>
        <v>11</v>
      </c>
    </row>
    <row r="323" spans="1:8" s="8" customFormat="1" outlineLevel="2" x14ac:dyDescent="0.25">
      <c r="A323" s="14">
        <v>42315</v>
      </c>
      <c r="B323" s="7">
        <v>0</v>
      </c>
      <c r="C323" s="7">
        <v>0</v>
      </c>
      <c r="D323" s="7">
        <f t="shared" ref="D323:D377" si="11">C323-B323</f>
        <v>0</v>
      </c>
      <c r="E323" s="7">
        <f>D323-Tableau3[Minute]</f>
        <v>-2.7777777777777776E-2</v>
      </c>
      <c r="F323" s="12">
        <f>IF(AND(E323&lt;Tableau4[DJS],D323&gt;0),Tableau4[DJS]-E323,0)</f>
        <v>0</v>
      </c>
      <c r="G323" s="12">
        <f>IF(E323&gt;Tableau4[DJS],'4'!E323-Tableau4[DJS],0)</f>
        <v>0</v>
      </c>
      <c r="H323" s="8">
        <f t="shared" si="10"/>
        <v>11</v>
      </c>
    </row>
    <row r="324" spans="1:8" s="8" customFormat="1" outlineLevel="2" x14ac:dyDescent="0.25">
      <c r="A324" s="14">
        <v>42316</v>
      </c>
      <c r="B324" s="7">
        <v>0</v>
      </c>
      <c r="C324" s="7">
        <v>0</v>
      </c>
      <c r="D324" s="7">
        <f t="shared" si="11"/>
        <v>0</v>
      </c>
      <c r="E324" s="7">
        <f>D324-Tableau3[Minute]</f>
        <v>-2.7777777777777776E-2</v>
      </c>
      <c r="F324" s="12">
        <f>IF(AND(E324&lt;Tableau4[DJS],D324&gt;0),Tableau4[DJS]-E324,0)</f>
        <v>0</v>
      </c>
      <c r="G324" s="12">
        <f>IF(E324&gt;Tableau4[DJS],'4'!E324-Tableau4[DJS],0)</f>
        <v>0</v>
      </c>
      <c r="H324" s="8">
        <f t="shared" si="10"/>
        <v>11</v>
      </c>
    </row>
    <row r="325" spans="1:8" s="8" customFormat="1" outlineLevel="2" x14ac:dyDescent="0.25">
      <c r="A325" s="14">
        <v>42317</v>
      </c>
      <c r="B325" s="7">
        <v>0</v>
      </c>
      <c r="C325" s="7">
        <v>0</v>
      </c>
      <c r="D325" s="7">
        <f t="shared" si="11"/>
        <v>0</v>
      </c>
      <c r="E325" s="7">
        <f>D325-Tableau3[Minute]</f>
        <v>-2.7777777777777776E-2</v>
      </c>
      <c r="F325" s="12">
        <f>IF(AND(E325&lt;Tableau4[DJS],D325&gt;0),Tableau4[DJS]-E325,0)</f>
        <v>0</v>
      </c>
      <c r="G325" s="12">
        <f>IF(E325&gt;Tableau4[DJS],'4'!E325-Tableau4[DJS],0)</f>
        <v>0</v>
      </c>
      <c r="H325" s="8">
        <f t="shared" si="10"/>
        <v>11</v>
      </c>
    </row>
    <row r="326" spans="1:8" s="8" customFormat="1" outlineLevel="2" x14ac:dyDescent="0.25">
      <c r="A326" s="14">
        <v>42318</v>
      </c>
      <c r="B326" s="7">
        <v>0</v>
      </c>
      <c r="C326" s="7">
        <v>0</v>
      </c>
      <c r="D326" s="7">
        <f t="shared" si="11"/>
        <v>0</v>
      </c>
      <c r="E326" s="7">
        <f>D326-Tableau3[Minute]</f>
        <v>-2.7777777777777776E-2</v>
      </c>
      <c r="F326" s="12">
        <f>IF(AND(E326&lt;Tableau4[DJS],D326&gt;0),Tableau4[DJS]-E326,0)</f>
        <v>0</v>
      </c>
      <c r="G326" s="12">
        <f>IF(E326&gt;Tableau4[DJS],'4'!E326-Tableau4[DJS],0)</f>
        <v>0</v>
      </c>
      <c r="H326" s="8">
        <f t="shared" si="10"/>
        <v>11</v>
      </c>
    </row>
    <row r="327" spans="1:8" s="8" customFormat="1" outlineLevel="2" x14ac:dyDescent="0.25">
      <c r="A327" s="14">
        <v>42319</v>
      </c>
      <c r="B327" s="7">
        <v>0</v>
      </c>
      <c r="C327" s="7">
        <v>0</v>
      </c>
      <c r="D327" s="7">
        <f t="shared" si="11"/>
        <v>0</v>
      </c>
      <c r="E327" s="7">
        <f>D327-Tableau3[Minute]</f>
        <v>-2.7777777777777776E-2</v>
      </c>
      <c r="F327" s="12">
        <f>IF(AND(E327&lt;Tableau4[DJS],D327&gt;0),Tableau4[DJS]-E327,0)</f>
        <v>0</v>
      </c>
      <c r="G327" s="12">
        <f>IF(E327&gt;Tableau4[DJS],'4'!E327-Tableau4[DJS],0)</f>
        <v>0</v>
      </c>
      <c r="H327" s="8">
        <f t="shared" si="10"/>
        <v>11</v>
      </c>
    </row>
    <row r="328" spans="1:8" s="8" customFormat="1" outlineLevel="2" x14ac:dyDescent="0.25">
      <c r="A328" s="14">
        <v>42320</v>
      </c>
      <c r="B328" s="7">
        <v>0</v>
      </c>
      <c r="C328" s="7">
        <v>0</v>
      </c>
      <c r="D328" s="7">
        <f t="shared" si="11"/>
        <v>0</v>
      </c>
      <c r="E328" s="7">
        <f>D328-Tableau3[Minute]</f>
        <v>-2.7777777777777776E-2</v>
      </c>
      <c r="F328" s="12">
        <f>IF(AND(E328&lt;Tableau4[DJS],D328&gt;0),Tableau4[DJS]-E328,0)</f>
        <v>0</v>
      </c>
      <c r="G328" s="12">
        <f>IF(E328&gt;Tableau4[DJS],'4'!E328-Tableau4[DJS],0)</f>
        <v>0</v>
      </c>
      <c r="H328" s="8">
        <f t="shared" si="10"/>
        <v>11</v>
      </c>
    </row>
    <row r="329" spans="1:8" s="8" customFormat="1" outlineLevel="2" x14ac:dyDescent="0.25">
      <c r="A329" s="14">
        <v>42321</v>
      </c>
      <c r="B329" s="7">
        <v>0</v>
      </c>
      <c r="C329" s="7">
        <v>0</v>
      </c>
      <c r="D329" s="7">
        <f t="shared" si="11"/>
        <v>0</v>
      </c>
      <c r="E329" s="7">
        <f>D329-Tableau3[Minute]</f>
        <v>-2.7777777777777776E-2</v>
      </c>
      <c r="F329" s="12">
        <f>IF(AND(E329&lt;Tableau4[DJS],D329&gt;0),Tableau4[DJS]-E329,0)</f>
        <v>0</v>
      </c>
      <c r="G329" s="12">
        <f>IF(E329&gt;Tableau4[DJS],'4'!E329-Tableau4[DJS],0)</f>
        <v>0</v>
      </c>
      <c r="H329" s="8">
        <f t="shared" si="10"/>
        <v>11</v>
      </c>
    </row>
    <row r="330" spans="1:8" s="8" customFormat="1" outlineLevel="2" x14ac:dyDescent="0.25">
      <c r="A330" s="14">
        <v>42322</v>
      </c>
      <c r="B330" s="7">
        <v>0</v>
      </c>
      <c r="C330" s="7">
        <v>0</v>
      </c>
      <c r="D330" s="7">
        <f t="shared" si="11"/>
        <v>0</v>
      </c>
      <c r="E330" s="7">
        <f>D330-Tableau3[Minute]</f>
        <v>-2.7777777777777776E-2</v>
      </c>
      <c r="F330" s="12">
        <f>IF(AND(E330&lt;Tableau4[DJS],D330&gt;0),Tableau4[DJS]-E330,0)</f>
        <v>0</v>
      </c>
      <c r="G330" s="12">
        <f>IF(E330&gt;Tableau4[DJS],'4'!E330-Tableau4[DJS],0)</f>
        <v>0</v>
      </c>
      <c r="H330" s="8">
        <f t="shared" si="10"/>
        <v>11</v>
      </c>
    </row>
    <row r="331" spans="1:8" s="8" customFormat="1" outlineLevel="2" x14ac:dyDescent="0.25">
      <c r="A331" s="14">
        <v>42323</v>
      </c>
      <c r="B331" s="7">
        <v>0</v>
      </c>
      <c r="C331" s="7">
        <v>0</v>
      </c>
      <c r="D331" s="7">
        <f t="shared" si="11"/>
        <v>0</v>
      </c>
      <c r="E331" s="7">
        <f>D331-Tableau3[Minute]</f>
        <v>-2.7777777777777776E-2</v>
      </c>
      <c r="F331" s="12">
        <f>IF(AND(E331&lt;Tableau4[DJS],D331&gt;0),Tableau4[DJS]-E331,0)</f>
        <v>0</v>
      </c>
      <c r="G331" s="12">
        <f>IF(E331&gt;Tableau4[DJS],'4'!E331-Tableau4[DJS],0)</f>
        <v>0</v>
      </c>
      <c r="H331" s="8">
        <f t="shared" si="10"/>
        <v>11</v>
      </c>
    </row>
    <row r="332" spans="1:8" s="8" customFormat="1" outlineLevel="2" x14ac:dyDescent="0.25">
      <c r="A332" s="14">
        <v>42324</v>
      </c>
      <c r="B332" s="7">
        <v>0</v>
      </c>
      <c r="C332" s="7">
        <v>0</v>
      </c>
      <c r="D332" s="7">
        <f t="shared" si="11"/>
        <v>0</v>
      </c>
      <c r="E332" s="7">
        <f>D332-Tableau3[Minute]</f>
        <v>-2.7777777777777776E-2</v>
      </c>
      <c r="F332" s="12">
        <f>IF(AND(E332&lt;Tableau4[DJS],D332&gt;0),Tableau4[DJS]-E332,0)</f>
        <v>0</v>
      </c>
      <c r="G332" s="12">
        <f>IF(E332&gt;Tableau4[DJS],'4'!E332-Tableau4[DJS],0)</f>
        <v>0</v>
      </c>
      <c r="H332" s="8">
        <f t="shared" si="10"/>
        <v>11</v>
      </c>
    </row>
    <row r="333" spans="1:8" s="8" customFormat="1" outlineLevel="2" x14ac:dyDescent="0.25">
      <c r="A333" s="14">
        <v>42325</v>
      </c>
      <c r="B333" s="7">
        <v>0</v>
      </c>
      <c r="C333" s="7">
        <v>0</v>
      </c>
      <c r="D333" s="7">
        <f t="shared" si="11"/>
        <v>0</v>
      </c>
      <c r="E333" s="7">
        <f>D333-Tableau3[Minute]</f>
        <v>-2.7777777777777776E-2</v>
      </c>
      <c r="F333" s="12">
        <f>IF(AND(E333&lt;Tableau4[DJS],D333&gt;0),Tableau4[DJS]-E333,0)</f>
        <v>0</v>
      </c>
      <c r="G333" s="12">
        <f>IF(E333&gt;Tableau4[DJS],'4'!E333-Tableau4[DJS],0)</f>
        <v>0</v>
      </c>
      <c r="H333" s="8">
        <f t="shared" ref="H333:H377" si="12">MONTH(A333)</f>
        <v>11</v>
      </c>
    </row>
    <row r="334" spans="1:8" s="8" customFormat="1" outlineLevel="2" x14ac:dyDescent="0.25">
      <c r="A334" s="14">
        <v>42326</v>
      </c>
      <c r="B334" s="7">
        <v>0</v>
      </c>
      <c r="C334" s="7">
        <v>0</v>
      </c>
      <c r="D334" s="7">
        <f t="shared" si="11"/>
        <v>0</v>
      </c>
      <c r="E334" s="7">
        <f>D334-Tableau3[Minute]</f>
        <v>-2.7777777777777776E-2</v>
      </c>
      <c r="F334" s="12">
        <f>IF(AND(E334&lt;Tableau4[DJS],D334&gt;0),Tableau4[DJS]-E334,0)</f>
        <v>0</v>
      </c>
      <c r="G334" s="12">
        <f>IF(E334&gt;Tableau4[DJS],'4'!E334-Tableau4[DJS],0)</f>
        <v>0</v>
      </c>
      <c r="H334" s="8">
        <f t="shared" si="12"/>
        <v>11</v>
      </c>
    </row>
    <row r="335" spans="1:8" s="8" customFormat="1" outlineLevel="2" x14ac:dyDescent="0.25">
      <c r="A335" s="14">
        <v>42327</v>
      </c>
      <c r="B335" s="7">
        <v>0</v>
      </c>
      <c r="C335" s="7">
        <v>0</v>
      </c>
      <c r="D335" s="7">
        <f t="shared" si="11"/>
        <v>0</v>
      </c>
      <c r="E335" s="7">
        <f>D335-Tableau3[Minute]</f>
        <v>-2.7777777777777776E-2</v>
      </c>
      <c r="F335" s="12">
        <f>IF(AND(E335&lt;Tableau4[DJS],D335&gt;0),Tableau4[DJS]-E335,0)</f>
        <v>0</v>
      </c>
      <c r="G335" s="12">
        <f>IF(E335&gt;Tableau4[DJS],'4'!E335-Tableau4[DJS],0)</f>
        <v>0</v>
      </c>
      <c r="H335" s="8">
        <f t="shared" si="12"/>
        <v>11</v>
      </c>
    </row>
    <row r="336" spans="1:8" s="8" customFormat="1" outlineLevel="2" x14ac:dyDescent="0.25">
      <c r="A336" s="14">
        <v>42328</v>
      </c>
      <c r="B336" s="7">
        <v>0</v>
      </c>
      <c r="C336" s="7">
        <v>0</v>
      </c>
      <c r="D336" s="7">
        <f t="shared" si="11"/>
        <v>0</v>
      </c>
      <c r="E336" s="7">
        <f>D336-Tableau3[Minute]</f>
        <v>-2.7777777777777776E-2</v>
      </c>
      <c r="F336" s="12">
        <f>IF(AND(E336&lt;Tableau4[DJS],D336&gt;0),Tableau4[DJS]-E336,0)</f>
        <v>0</v>
      </c>
      <c r="G336" s="12">
        <f>IF(E336&gt;Tableau4[DJS],'4'!E336-Tableau4[DJS],0)</f>
        <v>0</v>
      </c>
      <c r="H336" s="8">
        <f t="shared" si="12"/>
        <v>11</v>
      </c>
    </row>
    <row r="337" spans="1:8" s="8" customFormat="1" outlineLevel="2" x14ac:dyDescent="0.25">
      <c r="A337" s="14">
        <v>42329</v>
      </c>
      <c r="B337" s="7">
        <v>0</v>
      </c>
      <c r="C337" s="7">
        <v>0</v>
      </c>
      <c r="D337" s="7">
        <f t="shared" si="11"/>
        <v>0</v>
      </c>
      <c r="E337" s="7">
        <f>D337-Tableau3[Minute]</f>
        <v>-2.7777777777777776E-2</v>
      </c>
      <c r="F337" s="12">
        <f>IF(AND(E337&lt;Tableau4[DJS],D337&gt;0),Tableau4[DJS]-E337,0)</f>
        <v>0</v>
      </c>
      <c r="G337" s="12">
        <f>IF(E337&gt;Tableau4[DJS],'4'!E337-Tableau4[DJS],0)</f>
        <v>0</v>
      </c>
      <c r="H337" s="8">
        <f t="shared" si="12"/>
        <v>11</v>
      </c>
    </row>
    <row r="338" spans="1:8" s="8" customFormat="1" outlineLevel="2" x14ac:dyDescent="0.25">
      <c r="A338" s="14">
        <v>42330</v>
      </c>
      <c r="B338" s="7">
        <v>0</v>
      </c>
      <c r="C338" s="7">
        <v>0</v>
      </c>
      <c r="D338" s="7">
        <f t="shared" si="11"/>
        <v>0</v>
      </c>
      <c r="E338" s="7">
        <f>D338-Tableau3[Minute]</f>
        <v>-2.7777777777777776E-2</v>
      </c>
      <c r="F338" s="12">
        <f>IF(AND(E338&lt;Tableau4[DJS],D338&gt;0),Tableau4[DJS]-E338,0)</f>
        <v>0</v>
      </c>
      <c r="G338" s="12">
        <f>IF(E338&gt;Tableau4[DJS],'4'!E338-Tableau4[DJS],0)</f>
        <v>0</v>
      </c>
      <c r="H338" s="8">
        <f t="shared" si="12"/>
        <v>11</v>
      </c>
    </row>
    <row r="339" spans="1:8" s="8" customFormat="1" outlineLevel="2" x14ac:dyDescent="0.25">
      <c r="A339" s="14">
        <v>42331</v>
      </c>
      <c r="B339" s="7">
        <v>0</v>
      </c>
      <c r="C339" s="7">
        <v>0</v>
      </c>
      <c r="D339" s="7">
        <f t="shared" si="11"/>
        <v>0</v>
      </c>
      <c r="E339" s="7">
        <f>D339-Tableau3[Minute]</f>
        <v>-2.7777777777777776E-2</v>
      </c>
      <c r="F339" s="12">
        <f>IF(AND(E339&lt;Tableau4[DJS],D339&gt;0),Tableau4[DJS]-E339,0)</f>
        <v>0</v>
      </c>
      <c r="G339" s="12">
        <f>IF(E339&gt;Tableau4[DJS],'4'!E339-Tableau4[DJS],0)</f>
        <v>0</v>
      </c>
      <c r="H339" s="8">
        <f t="shared" si="12"/>
        <v>11</v>
      </c>
    </row>
    <row r="340" spans="1:8" s="8" customFormat="1" outlineLevel="2" x14ac:dyDescent="0.25">
      <c r="A340" s="14">
        <v>42332</v>
      </c>
      <c r="B340" s="7">
        <v>0</v>
      </c>
      <c r="C340" s="7">
        <v>0</v>
      </c>
      <c r="D340" s="7">
        <f t="shared" si="11"/>
        <v>0</v>
      </c>
      <c r="E340" s="7">
        <f>D340-Tableau3[Minute]</f>
        <v>-2.7777777777777776E-2</v>
      </c>
      <c r="F340" s="12">
        <f>IF(AND(E340&lt;Tableau4[DJS],D340&gt;0),Tableau4[DJS]-E340,0)</f>
        <v>0</v>
      </c>
      <c r="G340" s="12">
        <f>IF(E340&gt;Tableau4[DJS],'4'!E340-Tableau4[DJS],0)</f>
        <v>0</v>
      </c>
      <c r="H340" s="8">
        <f t="shared" si="12"/>
        <v>11</v>
      </c>
    </row>
    <row r="341" spans="1:8" s="8" customFormat="1" outlineLevel="2" x14ac:dyDescent="0.25">
      <c r="A341" s="14">
        <v>42333</v>
      </c>
      <c r="B341" s="7">
        <v>0</v>
      </c>
      <c r="C341" s="7">
        <v>0</v>
      </c>
      <c r="D341" s="7">
        <f t="shared" si="11"/>
        <v>0</v>
      </c>
      <c r="E341" s="7">
        <f>D341-Tableau3[Minute]</f>
        <v>-2.7777777777777776E-2</v>
      </c>
      <c r="F341" s="12">
        <f>IF(AND(E341&lt;Tableau4[DJS],D341&gt;0),Tableau4[DJS]-E341,0)</f>
        <v>0</v>
      </c>
      <c r="G341" s="12">
        <f>IF(E341&gt;Tableau4[DJS],'4'!E341-Tableau4[DJS],0)</f>
        <v>0</v>
      </c>
      <c r="H341" s="8">
        <f t="shared" si="12"/>
        <v>11</v>
      </c>
    </row>
    <row r="342" spans="1:8" s="8" customFormat="1" outlineLevel="2" x14ac:dyDescent="0.25">
      <c r="A342" s="14">
        <v>42334</v>
      </c>
      <c r="B342" s="7">
        <v>0</v>
      </c>
      <c r="C342" s="7">
        <v>0</v>
      </c>
      <c r="D342" s="7">
        <f t="shared" si="11"/>
        <v>0</v>
      </c>
      <c r="E342" s="7">
        <f>D342-Tableau3[Minute]</f>
        <v>-2.7777777777777776E-2</v>
      </c>
      <c r="F342" s="12">
        <f>IF(AND(E342&lt;Tableau4[DJS],D342&gt;0),Tableau4[DJS]-E342,0)</f>
        <v>0</v>
      </c>
      <c r="G342" s="12">
        <f>IF(E342&gt;Tableau4[DJS],'4'!E342-Tableau4[DJS],0)</f>
        <v>0</v>
      </c>
      <c r="H342" s="8">
        <f t="shared" si="12"/>
        <v>11</v>
      </c>
    </row>
    <row r="343" spans="1:8" s="8" customFormat="1" outlineLevel="2" x14ac:dyDescent="0.25">
      <c r="A343" s="14">
        <v>42335</v>
      </c>
      <c r="B343" s="7">
        <v>0</v>
      </c>
      <c r="C343" s="7">
        <v>0</v>
      </c>
      <c r="D343" s="7">
        <f t="shared" si="11"/>
        <v>0</v>
      </c>
      <c r="E343" s="7">
        <f>D343-Tableau3[Minute]</f>
        <v>-2.7777777777777776E-2</v>
      </c>
      <c r="F343" s="12">
        <f>IF(AND(E343&lt;Tableau4[DJS],D343&gt;0),Tableau4[DJS]-E343,0)</f>
        <v>0</v>
      </c>
      <c r="G343" s="12">
        <f>IF(E343&gt;Tableau4[DJS],'4'!E343-Tableau4[DJS],0)</f>
        <v>0</v>
      </c>
      <c r="H343" s="8">
        <f t="shared" si="12"/>
        <v>11</v>
      </c>
    </row>
    <row r="344" spans="1:8" s="8" customFormat="1" outlineLevel="2" x14ac:dyDescent="0.25">
      <c r="A344" s="14">
        <v>42336</v>
      </c>
      <c r="B344" s="7">
        <v>0</v>
      </c>
      <c r="C344" s="7">
        <v>0</v>
      </c>
      <c r="D344" s="7">
        <f t="shared" si="11"/>
        <v>0</v>
      </c>
      <c r="E344" s="7">
        <f>D344-Tableau3[Minute]</f>
        <v>-2.7777777777777776E-2</v>
      </c>
      <c r="F344" s="12">
        <f>IF(AND(E344&lt;Tableau4[DJS],D344&gt;0),Tableau4[DJS]-E344,0)</f>
        <v>0</v>
      </c>
      <c r="G344" s="12">
        <f>IF(E344&gt;Tableau4[DJS],'4'!E344-Tableau4[DJS],0)</f>
        <v>0</v>
      </c>
      <c r="H344" s="8">
        <f t="shared" si="12"/>
        <v>11</v>
      </c>
    </row>
    <row r="345" spans="1:8" s="8" customFormat="1" outlineLevel="2" x14ac:dyDescent="0.25">
      <c r="A345" s="14">
        <v>42337</v>
      </c>
      <c r="B345" s="7">
        <v>0</v>
      </c>
      <c r="C345" s="7">
        <v>0</v>
      </c>
      <c r="D345" s="7">
        <f t="shared" si="11"/>
        <v>0</v>
      </c>
      <c r="E345" s="7">
        <f>D345-Tableau3[Minute]</f>
        <v>-2.7777777777777776E-2</v>
      </c>
      <c r="F345" s="12">
        <f>IF(AND(E345&lt;Tableau4[DJS],D345&gt;0),Tableau4[DJS]-E345,0)</f>
        <v>0</v>
      </c>
      <c r="G345" s="12">
        <f>IF(E345&gt;Tableau4[DJS],'4'!E345-Tableau4[DJS],0)</f>
        <v>0</v>
      </c>
      <c r="H345" s="8">
        <f t="shared" si="12"/>
        <v>11</v>
      </c>
    </row>
    <row r="346" spans="1:8" s="8" customFormat="1" outlineLevel="1" x14ac:dyDescent="0.25">
      <c r="A346" s="14"/>
      <c r="B346" s="7"/>
      <c r="C346" s="7"/>
      <c r="D346" s="11"/>
      <c r="E346" s="7"/>
      <c r="F346" s="12">
        <f>SUBTOTAL(9,F316:F345)</f>
        <v>0</v>
      </c>
      <c r="G346" s="12">
        <f>SUBTOTAL(9,G316:G345)</f>
        <v>0</v>
      </c>
      <c r="H346" s="10" t="s">
        <v>49</v>
      </c>
    </row>
    <row r="347" spans="1:8" s="8" customFormat="1" outlineLevel="2" x14ac:dyDescent="0.25">
      <c r="A347" s="14">
        <v>42338</v>
      </c>
      <c r="B347" s="7">
        <v>0</v>
      </c>
      <c r="C347" s="7">
        <v>0</v>
      </c>
      <c r="D347" s="7">
        <f t="shared" si="11"/>
        <v>0</v>
      </c>
      <c r="E347" s="7">
        <f>D347-Tableau3[Minute]</f>
        <v>-2.7777777777777776E-2</v>
      </c>
      <c r="F347" s="12">
        <f>IF(AND(E347&lt;Tableau4[DJS],D347&gt;0),Tableau4[DJS]-E347,0)</f>
        <v>0</v>
      </c>
      <c r="G347" s="12">
        <f>IF(E347&gt;Tableau4[DJS],'4'!E347-Tableau4[DJS],0)</f>
        <v>0</v>
      </c>
      <c r="H347" s="8">
        <f t="shared" si="12"/>
        <v>12</v>
      </c>
    </row>
    <row r="348" spans="1:8" s="8" customFormat="1" outlineLevel="2" x14ac:dyDescent="0.25">
      <c r="A348" s="14">
        <v>42339</v>
      </c>
      <c r="B348" s="7">
        <v>0</v>
      </c>
      <c r="C348" s="7">
        <v>0</v>
      </c>
      <c r="D348" s="7">
        <f t="shared" si="11"/>
        <v>0</v>
      </c>
      <c r="E348" s="7">
        <f>D348-Tableau3[Minute]</f>
        <v>-2.7777777777777776E-2</v>
      </c>
      <c r="F348" s="12">
        <f>IF(AND(E348&lt;Tableau4[DJS],D348&gt;0),Tableau4[DJS]-E348,0)</f>
        <v>0</v>
      </c>
      <c r="G348" s="12">
        <f>IF(E348&gt;Tableau4[DJS],'4'!E348-Tableau4[DJS],0)</f>
        <v>0</v>
      </c>
      <c r="H348" s="8">
        <f t="shared" si="12"/>
        <v>12</v>
      </c>
    </row>
    <row r="349" spans="1:8" s="8" customFormat="1" outlineLevel="2" x14ac:dyDescent="0.25">
      <c r="A349" s="14">
        <v>42340</v>
      </c>
      <c r="B349" s="7">
        <v>0</v>
      </c>
      <c r="C349" s="7">
        <v>0</v>
      </c>
      <c r="D349" s="7">
        <f t="shared" si="11"/>
        <v>0</v>
      </c>
      <c r="E349" s="7">
        <f>D349-Tableau3[Minute]</f>
        <v>-2.7777777777777776E-2</v>
      </c>
      <c r="F349" s="12">
        <f>IF(AND(E349&lt;Tableau4[DJS],D349&gt;0),Tableau4[DJS]-E349,0)</f>
        <v>0</v>
      </c>
      <c r="G349" s="12">
        <f>IF(E349&gt;Tableau4[DJS],'4'!E349-Tableau4[DJS],0)</f>
        <v>0</v>
      </c>
      <c r="H349" s="8">
        <f t="shared" si="12"/>
        <v>12</v>
      </c>
    </row>
    <row r="350" spans="1:8" s="8" customFormat="1" outlineLevel="2" x14ac:dyDescent="0.25">
      <c r="A350" s="14">
        <v>42341</v>
      </c>
      <c r="B350" s="7">
        <v>0</v>
      </c>
      <c r="C350" s="7">
        <v>0</v>
      </c>
      <c r="D350" s="7">
        <f t="shared" si="11"/>
        <v>0</v>
      </c>
      <c r="E350" s="7">
        <f>D350-Tableau3[Minute]</f>
        <v>-2.7777777777777776E-2</v>
      </c>
      <c r="F350" s="12">
        <f>IF(AND(E350&lt;Tableau4[DJS],D350&gt;0),Tableau4[DJS]-E350,0)</f>
        <v>0</v>
      </c>
      <c r="G350" s="12">
        <f>IF(E350&gt;Tableau4[DJS],'4'!E350-Tableau4[DJS],0)</f>
        <v>0</v>
      </c>
      <c r="H350" s="8">
        <f t="shared" si="12"/>
        <v>12</v>
      </c>
    </row>
    <row r="351" spans="1:8" s="8" customFormat="1" outlineLevel="2" x14ac:dyDescent="0.25">
      <c r="A351" s="14">
        <v>42342</v>
      </c>
      <c r="B351" s="7">
        <v>0</v>
      </c>
      <c r="C351" s="7">
        <v>0</v>
      </c>
      <c r="D351" s="7">
        <f t="shared" si="11"/>
        <v>0</v>
      </c>
      <c r="E351" s="7">
        <f>D351-Tableau3[Minute]</f>
        <v>-2.7777777777777776E-2</v>
      </c>
      <c r="F351" s="12">
        <f>IF(AND(E351&lt;Tableau4[DJS],D351&gt;0),Tableau4[DJS]-E351,0)</f>
        <v>0</v>
      </c>
      <c r="G351" s="12">
        <f>IF(E351&gt;Tableau4[DJS],'4'!E351-Tableau4[DJS],0)</f>
        <v>0</v>
      </c>
      <c r="H351" s="8">
        <f t="shared" si="12"/>
        <v>12</v>
      </c>
    </row>
    <row r="352" spans="1:8" s="8" customFormat="1" outlineLevel="2" x14ac:dyDescent="0.25">
      <c r="A352" s="14">
        <v>42343</v>
      </c>
      <c r="B352" s="7">
        <v>0</v>
      </c>
      <c r="C352" s="7">
        <v>0</v>
      </c>
      <c r="D352" s="7">
        <f t="shared" si="11"/>
        <v>0</v>
      </c>
      <c r="E352" s="7">
        <f>D352-Tableau3[Minute]</f>
        <v>-2.7777777777777776E-2</v>
      </c>
      <c r="F352" s="12">
        <f>IF(AND(E352&lt;Tableau4[DJS],D352&gt;0),Tableau4[DJS]-E352,0)</f>
        <v>0</v>
      </c>
      <c r="G352" s="12">
        <f>IF(E352&gt;Tableau4[DJS],'4'!E352-Tableau4[DJS],0)</f>
        <v>0</v>
      </c>
      <c r="H352" s="8">
        <f t="shared" si="12"/>
        <v>12</v>
      </c>
    </row>
    <row r="353" spans="1:12" outlineLevel="2" x14ac:dyDescent="0.25">
      <c r="A353" s="14">
        <v>42344</v>
      </c>
      <c r="B353" s="7">
        <v>0</v>
      </c>
      <c r="C353" s="7">
        <v>0</v>
      </c>
      <c r="D353" s="7">
        <f t="shared" si="11"/>
        <v>0</v>
      </c>
      <c r="E353" s="7">
        <f>D353-Tableau3[Minute]</f>
        <v>-2.7777777777777776E-2</v>
      </c>
      <c r="F353" s="12">
        <f>IF(AND(E353&lt;Tableau4[DJS],D353&gt;0),Tableau4[DJS]-E353,0)</f>
        <v>0</v>
      </c>
      <c r="G353" s="12">
        <f>IF(E353&gt;Tableau4[DJS],'4'!E353-Tableau4[DJS],0)</f>
        <v>0</v>
      </c>
      <c r="H353" s="8">
        <f t="shared" si="12"/>
        <v>12</v>
      </c>
    </row>
    <row r="354" spans="1:12" outlineLevel="2" x14ac:dyDescent="0.25">
      <c r="A354" s="14">
        <v>42345</v>
      </c>
      <c r="B354" s="7">
        <v>0</v>
      </c>
      <c r="C354" s="7">
        <v>0</v>
      </c>
      <c r="D354" s="7">
        <f t="shared" si="11"/>
        <v>0</v>
      </c>
      <c r="E354" s="7">
        <f>D354-Tableau3[Minute]</f>
        <v>-2.7777777777777776E-2</v>
      </c>
      <c r="F354" s="12">
        <f>IF(AND(E354&lt;Tableau4[DJS],D354&gt;0),Tableau4[DJS]-E354,0)</f>
        <v>0</v>
      </c>
      <c r="G354" s="12">
        <f>IF(E354&gt;Tableau4[DJS],'4'!E354-Tableau4[DJS],0)</f>
        <v>0</v>
      </c>
      <c r="H354" s="8">
        <f t="shared" si="12"/>
        <v>12</v>
      </c>
      <c r="L354" s="8" t="s">
        <v>52</v>
      </c>
    </row>
    <row r="355" spans="1:12" outlineLevel="2" x14ac:dyDescent="0.25">
      <c r="A355" s="14">
        <v>42346</v>
      </c>
      <c r="B355" s="7">
        <v>0</v>
      </c>
      <c r="C355" s="7">
        <v>0</v>
      </c>
      <c r="D355" s="7">
        <f t="shared" si="11"/>
        <v>0</v>
      </c>
      <c r="E355" s="7">
        <f>D355-Tableau3[Minute]</f>
        <v>-2.7777777777777776E-2</v>
      </c>
      <c r="F355" s="12">
        <f>IF(AND(E355&lt;Tableau4[DJS],D355&gt;0),Tableau4[DJS]-E355,0)</f>
        <v>0</v>
      </c>
      <c r="G355" s="12">
        <f>IF(E355&gt;Tableau4[DJS],'4'!E355-Tableau4[DJS],0)</f>
        <v>0</v>
      </c>
      <c r="H355" s="8">
        <f t="shared" si="12"/>
        <v>12</v>
      </c>
    </row>
    <row r="356" spans="1:12" outlineLevel="2" x14ac:dyDescent="0.25">
      <c r="A356" s="14">
        <v>42347</v>
      </c>
      <c r="B356" s="7">
        <v>0</v>
      </c>
      <c r="C356" s="7">
        <v>0</v>
      </c>
      <c r="D356" s="7">
        <f t="shared" si="11"/>
        <v>0</v>
      </c>
      <c r="E356" s="7">
        <f>D356-Tableau3[Minute]</f>
        <v>-2.7777777777777776E-2</v>
      </c>
      <c r="F356" s="12">
        <f>IF(AND(E356&lt;Tableau4[DJS],D356&gt;0),Tableau4[DJS]-E356,0)</f>
        <v>0</v>
      </c>
      <c r="G356" s="12">
        <f>IF(E356&gt;Tableau4[DJS],'4'!E356-Tableau4[DJS],0)</f>
        <v>0</v>
      </c>
      <c r="H356" s="8">
        <f t="shared" si="12"/>
        <v>12</v>
      </c>
    </row>
    <row r="357" spans="1:12" outlineLevel="2" x14ac:dyDescent="0.25">
      <c r="A357" s="14">
        <v>42348</v>
      </c>
      <c r="B357" s="7">
        <v>0</v>
      </c>
      <c r="C357" s="7">
        <v>0</v>
      </c>
      <c r="D357" s="7">
        <f t="shared" si="11"/>
        <v>0</v>
      </c>
      <c r="E357" s="7">
        <f>D357-Tableau3[Minute]</f>
        <v>-2.7777777777777776E-2</v>
      </c>
      <c r="F357" s="12">
        <f>IF(AND(E357&lt;Tableau4[DJS],D357&gt;0),Tableau4[DJS]-E357,0)</f>
        <v>0</v>
      </c>
      <c r="G357" s="12">
        <f>IF(E357&gt;Tableau4[DJS],'4'!E357-Tableau4[DJS],0)</f>
        <v>0</v>
      </c>
      <c r="H357" s="8">
        <f t="shared" si="12"/>
        <v>12</v>
      </c>
    </row>
    <row r="358" spans="1:12" outlineLevel="2" x14ac:dyDescent="0.25">
      <c r="A358" s="14">
        <v>42349</v>
      </c>
      <c r="B358" s="7">
        <v>0</v>
      </c>
      <c r="C358" s="7">
        <v>0</v>
      </c>
      <c r="D358" s="7">
        <f t="shared" si="11"/>
        <v>0</v>
      </c>
      <c r="E358" s="7">
        <f>D358-Tableau3[Minute]</f>
        <v>-2.7777777777777776E-2</v>
      </c>
      <c r="F358" s="12">
        <f>IF(AND(E358&lt;Tableau4[DJS],D358&gt;0),Tableau4[DJS]-E358,0)</f>
        <v>0</v>
      </c>
      <c r="G358" s="12">
        <f>IF(E358&gt;Tableau4[DJS],'4'!E358-Tableau4[DJS],0)</f>
        <v>0</v>
      </c>
      <c r="H358" s="8">
        <f t="shared" si="12"/>
        <v>12</v>
      </c>
    </row>
    <row r="359" spans="1:12" outlineLevel="2" x14ac:dyDescent="0.25">
      <c r="A359" s="14">
        <v>42350</v>
      </c>
      <c r="B359" s="7">
        <v>0</v>
      </c>
      <c r="C359" s="7">
        <v>0</v>
      </c>
      <c r="D359" s="7">
        <f t="shared" si="11"/>
        <v>0</v>
      </c>
      <c r="E359" s="7">
        <f>D359-Tableau3[Minute]</f>
        <v>-2.7777777777777776E-2</v>
      </c>
      <c r="F359" s="12">
        <f>IF(AND(E359&lt;Tableau4[DJS],D359&gt;0),Tableau4[DJS]-E359,0)</f>
        <v>0</v>
      </c>
      <c r="G359" s="12">
        <f>IF(E359&gt;Tableau4[DJS],'4'!E359-Tableau4[DJS],0)</f>
        <v>0</v>
      </c>
      <c r="H359" s="8">
        <f t="shared" si="12"/>
        <v>12</v>
      </c>
    </row>
    <row r="360" spans="1:12" outlineLevel="2" x14ac:dyDescent="0.25">
      <c r="A360" s="14">
        <v>42351</v>
      </c>
      <c r="B360" s="7">
        <v>0</v>
      </c>
      <c r="C360" s="7">
        <v>0</v>
      </c>
      <c r="D360" s="7">
        <f t="shared" si="11"/>
        <v>0</v>
      </c>
      <c r="E360" s="7">
        <f>D360-Tableau3[Minute]</f>
        <v>-2.7777777777777776E-2</v>
      </c>
      <c r="F360" s="12">
        <f>IF(AND(E360&lt;Tableau4[DJS],D360&gt;0),Tableau4[DJS]-E360,0)</f>
        <v>0</v>
      </c>
      <c r="G360" s="12">
        <f>IF(E360&gt;Tableau4[DJS],'4'!E360-Tableau4[DJS],0)</f>
        <v>0</v>
      </c>
      <c r="H360" s="8">
        <f t="shared" si="12"/>
        <v>12</v>
      </c>
    </row>
    <row r="361" spans="1:12" outlineLevel="2" x14ac:dyDescent="0.25">
      <c r="A361" s="14">
        <v>42352</v>
      </c>
      <c r="B361" s="7">
        <v>0</v>
      </c>
      <c r="C361" s="7">
        <v>0</v>
      </c>
      <c r="D361" s="7">
        <f t="shared" si="11"/>
        <v>0</v>
      </c>
      <c r="E361" s="7">
        <f>D361-Tableau3[Minute]</f>
        <v>-2.7777777777777776E-2</v>
      </c>
      <c r="F361" s="12">
        <f>IF(AND(E361&lt;Tableau4[DJS],D361&gt;0),Tableau4[DJS]-E361,0)</f>
        <v>0</v>
      </c>
      <c r="G361" s="12">
        <f>IF(E361&gt;Tableau4[DJS],'4'!E361-Tableau4[DJS],0)</f>
        <v>0</v>
      </c>
      <c r="H361" s="8">
        <f t="shared" si="12"/>
        <v>12</v>
      </c>
    </row>
    <row r="362" spans="1:12" outlineLevel="2" x14ac:dyDescent="0.25">
      <c r="A362" s="14">
        <v>42353</v>
      </c>
      <c r="B362" s="7">
        <v>0</v>
      </c>
      <c r="C362" s="7">
        <v>0</v>
      </c>
      <c r="D362" s="7">
        <f t="shared" si="11"/>
        <v>0</v>
      </c>
      <c r="E362" s="7">
        <f>D362-Tableau3[Minute]</f>
        <v>-2.7777777777777776E-2</v>
      </c>
      <c r="F362" s="12">
        <f>IF(AND(E362&lt;Tableau4[DJS],D362&gt;0),Tableau4[DJS]-E362,0)</f>
        <v>0</v>
      </c>
      <c r="G362" s="12">
        <f>IF(E362&gt;Tableau4[DJS],'4'!E362-Tableau4[DJS],0)</f>
        <v>0</v>
      </c>
      <c r="H362" s="8">
        <f t="shared" si="12"/>
        <v>12</v>
      </c>
    </row>
    <row r="363" spans="1:12" outlineLevel="2" x14ac:dyDescent="0.25">
      <c r="A363" s="14">
        <v>42354</v>
      </c>
      <c r="B363" s="7">
        <v>0</v>
      </c>
      <c r="C363" s="7">
        <v>0</v>
      </c>
      <c r="D363" s="7">
        <f t="shared" si="11"/>
        <v>0</v>
      </c>
      <c r="E363" s="7">
        <f>D363-Tableau3[Minute]</f>
        <v>-2.7777777777777776E-2</v>
      </c>
      <c r="F363" s="12">
        <f>IF(AND(E363&lt;Tableau4[DJS],D363&gt;0),Tableau4[DJS]-E363,0)</f>
        <v>0</v>
      </c>
      <c r="G363" s="12">
        <f>IF(E363&gt;Tableau4[DJS],'4'!E363-Tableau4[DJS],0)</f>
        <v>0</v>
      </c>
      <c r="H363" s="8">
        <f t="shared" si="12"/>
        <v>12</v>
      </c>
    </row>
    <row r="364" spans="1:12" outlineLevel="2" x14ac:dyDescent="0.25">
      <c r="A364" s="14">
        <v>42355</v>
      </c>
      <c r="B364" s="7">
        <v>0</v>
      </c>
      <c r="C364" s="7">
        <v>0</v>
      </c>
      <c r="D364" s="7">
        <f t="shared" si="11"/>
        <v>0</v>
      </c>
      <c r="E364" s="7">
        <f>D364-Tableau3[Minute]</f>
        <v>-2.7777777777777776E-2</v>
      </c>
      <c r="F364" s="12">
        <f>IF(AND(E364&lt;Tableau4[DJS],D364&gt;0),Tableau4[DJS]-E364,0)</f>
        <v>0</v>
      </c>
      <c r="G364" s="12">
        <f>IF(E364&gt;Tableau4[DJS],'4'!E364-Tableau4[DJS],0)</f>
        <v>0</v>
      </c>
      <c r="H364" s="8">
        <f t="shared" si="12"/>
        <v>12</v>
      </c>
    </row>
    <row r="365" spans="1:12" outlineLevel="2" x14ac:dyDescent="0.25">
      <c r="A365" s="14">
        <v>42356</v>
      </c>
      <c r="B365" s="7">
        <v>0</v>
      </c>
      <c r="C365" s="7">
        <v>0</v>
      </c>
      <c r="D365" s="7">
        <f t="shared" si="11"/>
        <v>0</v>
      </c>
      <c r="E365" s="7">
        <f>D365-Tableau3[Minute]</f>
        <v>-2.7777777777777776E-2</v>
      </c>
      <c r="F365" s="12">
        <f>IF(AND(E365&lt;Tableau4[DJS],D365&gt;0),Tableau4[DJS]-E365,0)</f>
        <v>0</v>
      </c>
      <c r="G365" s="12">
        <f>IF(E365&gt;Tableau4[DJS],'4'!E365-Tableau4[DJS],0)</f>
        <v>0</v>
      </c>
      <c r="H365" s="8">
        <f t="shared" si="12"/>
        <v>12</v>
      </c>
    </row>
    <row r="366" spans="1:12" outlineLevel="2" x14ac:dyDescent="0.25">
      <c r="A366" s="14">
        <v>42357</v>
      </c>
      <c r="B366" s="7">
        <v>0</v>
      </c>
      <c r="C366" s="7">
        <v>0</v>
      </c>
      <c r="D366" s="7">
        <f t="shared" si="11"/>
        <v>0</v>
      </c>
      <c r="E366" s="7">
        <f>D366-Tableau3[Minute]</f>
        <v>-2.7777777777777776E-2</v>
      </c>
      <c r="F366" s="12">
        <f>IF(AND(E366&lt;Tableau4[DJS],D366&gt;0),Tableau4[DJS]-E366,0)</f>
        <v>0</v>
      </c>
      <c r="G366" s="12">
        <f>IF(E366&gt;Tableau4[DJS],'4'!E366-Tableau4[DJS],0)</f>
        <v>0</v>
      </c>
      <c r="H366" s="8">
        <f t="shared" si="12"/>
        <v>12</v>
      </c>
    </row>
    <row r="367" spans="1:12" outlineLevel="2" x14ac:dyDescent="0.25">
      <c r="A367" s="14">
        <v>42358</v>
      </c>
      <c r="B367" s="7">
        <v>0</v>
      </c>
      <c r="C367" s="7">
        <v>0</v>
      </c>
      <c r="D367" s="7">
        <f t="shared" si="11"/>
        <v>0</v>
      </c>
      <c r="E367" s="7">
        <f>D367-Tableau3[Minute]</f>
        <v>-2.7777777777777776E-2</v>
      </c>
      <c r="F367" s="12">
        <f>IF(AND(E367&lt;Tableau4[DJS],D367&gt;0),Tableau4[DJS]-E367,0)</f>
        <v>0</v>
      </c>
      <c r="G367" s="12">
        <f>IF(E367&gt;Tableau4[DJS],'4'!E367-Tableau4[DJS],0)</f>
        <v>0</v>
      </c>
      <c r="H367" s="8">
        <f t="shared" si="12"/>
        <v>12</v>
      </c>
    </row>
    <row r="368" spans="1:12" outlineLevel="2" x14ac:dyDescent="0.25">
      <c r="A368" s="14">
        <v>42359</v>
      </c>
      <c r="B368" s="7">
        <v>0</v>
      </c>
      <c r="C368" s="7">
        <v>0</v>
      </c>
      <c r="D368" s="7">
        <f t="shared" si="11"/>
        <v>0</v>
      </c>
      <c r="E368" s="7">
        <f>D368-Tableau3[Minute]</f>
        <v>-2.7777777777777776E-2</v>
      </c>
      <c r="F368" s="12">
        <f>IF(AND(E368&lt;Tableau4[DJS],D368&gt;0),Tableau4[DJS]-E368,0)</f>
        <v>0</v>
      </c>
      <c r="G368" s="12">
        <f>IF(E368&gt;Tableau4[DJS],'4'!E368-Tableau4[DJS],0)</f>
        <v>0</v>
      </c>
      <c r="H368" s="8">
        <f t="shared" si="12"/>
        <v>12</v>
      </c>
    </row>
    <row r="369" spans="1:8" s="8" customFormat="1" outlineLevel="2" x14ac:dyDescent="0.25">
      <c r="A369" s="14">
        <v>42360</v>
      </c>
      <c r="B369" s="7">
        <v>0</v>
      </c>
      <c r="C369" s="7">
        <v>0</v>
      </c>
      <c r="D369" s="7">
        <f t="shared" si="11"/>
        <v>0</v>
      </c>
      <c r="E369" s="7">
        <f>D369-Tableau3[Minute]</f>
        <v>-2.7777777777777776E-2</v>
      </c>
      <c r="F369" s="12">
        <f>IF(AND(E369&lt;Tableau4[DJS],D369&gt;0),Tableau4[DJS]-E369,0)</f>
        <v>0</v>
      </c>
      <c r="G369" s="12">
        <f>IF(E369&gt;Tableau4[DJS],'4'!E369-Tableau4[DJS],0)</f>
        <v>0</v>
      </c>
      <c r="H369" s="8">
        <f t="shared" si="12"/>
        <v>12</v>
      </c>
    </row>
    <row r="370" spans="1:8" s="8" customFormat="1" outlineLevel="2" x14ac:dyDescent="0.25">
      <c r="A370" s="14">
        <v>42361</v>
      </c>
      <c r="B370" s="7">
        <v>0</v>
      </c>
      <c r="C370" s="7">
        <v>0</v>
      </c>
      <c r="D370" s="7">
        <f t="shared" si="11"/>
        <v>0</v>
      </c>
      <c r="E370" s="7">
        <f>D370-Tableau3[Minute]</f>
        <v>-2.7777777777777776E-2</v>
      </c>
      <c r="F370" s="12">
        <f>IF(AND(E370&lt;Tableau4[DJS],D370&gt;0),Tableau4[DJS]-E370,0)</f>
        <v>0</v>
      </c>
      <c r="G370" s="12">
        <f>IF(E370&gt;Tableau4[DJS],'4'!E370-Tableau4[DJS],0)</f>
        <v>0</v>
      </c>
      <c r="H370" s="8">
        <f t="shared" si="12"/>
        <v>12</v>
      </c>
    </row>
    <row r="371" spans="1:8" s="8" customFormat="1" outlineLevel="2" x14ac:dyDescent="0.25">
      <c r="A371" s="14">
        <v>42362</v>
      </c>
      <c r="B371" s="7">
        <v>0</v>
      </c>
      <c r="C371" s="7">
        <v>0</v>
      </c>
      <c r="D371" s="7">
        <f t="shared" si="11"/>
        <v>0</v>
      </c>
      <c r="E371" s="7">
        <f>D371-Tableau3[Minute]</f>
        <v>-2.7777777777777776E-2</v>
      </c>
      <c r="F371" s="12">
        <f>IF(AND(E371&lt;Tableau4[DJS],D371&gt;0),Tableau4[DJS]-E371,0)</f>
        <v>0</v>
      </c>
      <c r="G371" s="12">
        <f>IF(E371&gt;Tableau4[DJS],'4'!E371-Tableau4[DJS],0)</f>
        <v>0</v>
      </c>
      <c r="H371" s="8">
        <f t="shared" si="12"/>
        <v>12</v>
      </c>
    </row>
    <row r="372" spans="1:8" s="8" customFormat="1" outlineLevel="2" x14ac:dyDescent="0.25">
      <c r="A372" s="14">
        <v>42363</v>
      </c>
      <c r="B372" s="7">
        <v>0</v>
      </c>
      <c r="C372" s="7">
        <v>0</v>
      </c>
      <c r="D372" s="7">
        <f t="shared" si="11"/>
        <v>0</v>
      </c>
      <c r="E372" s="7">
        <f>D372-Tableau3[Minute]</f>
        <v>-2.7777777777777776E-2</v>
      </c>
      <c r="F372" s="12">
        <f>IF(AND(E372&lt;Tableau4[DJS],D372&gt;0),Tableau4[DJS]-E372,0)</f>
        <v>0</v>
      </c>
      <c r="G372" s="12">
        <f>IF(E372&gt;Tableau4[DJS],'4'!E372-Tableau4[DJS],0)</f>
        <v>0</v>
      </c>
      <c r="H372" s="8">
        <f t="shared" si="12"/>
        <v>12</v>
      </c>
    </row>
    <row r="373" spans="1:8" s="8" customFormat="1" outlineLevel="2" x14ac:dyDescent="0.25">
      <c r="A373" s="14">
        <v>42364</v>
      </c>
      <c r="B373" s="7">
        <v>0</v>
      </c>
      <c r="C373" s="7">
        <v>0</v>
      </c>
      <c r="D373" s="7">
        <f t="shared" si="11"/>
        <v>0</v>
      </c>
      <c r="E373" s="7">
        <f>D373-Tableau3[Minute]</f>
        <v>-2.7777777777777776E-2</v>
      </c>
      <c r="F373" s="12">
        <f>IF(AND(E373&lt;Tableau4[DJS],D373&gt;0),Tableau4[DJS]-E373,0)</f>
        <v>0</v>
      </c>
      <c r="G373" s="12">
        <f>IF(E373&gt;Tableau4[DJS],'4'!E373-Tableau4[DJS],0)</f>
        <v>0</v>
      </c>
      <c r="H373" s="8">
        <f t="shared" si="12"/>
        <v>12</v>
      </c>
    </row>
    <row r="374" spans="1:8" s="8" customFormat="1" outlineLevel="2" x14ac:dyDescent="0.25">
      <c r="A374" s="14">
        <v>42365</v>
      </c>
      <c r="B374" s="7">
        <v>0</v>
      </c>
      <c r="C374" s="7">
        <v>0</v>
      </c>
      <c r="D374" s="7">
        <f t="shared" si="11"/>
        <v>0</v>
      </c>
      <c r="E374" s="7">
        <f>D374-Tableau3[Minute]</f>
        <v>-2.7777777777777776E-2</v>
      </c>
      <c r="F374" s="12">
        <f>IF(AND(E374&lt;Tableau4[DJS],D374&gt;0),Tableau4[DJS]-E374,0)</f>
        <v>0</v>
      </c>
      <c r="G374" s="12">
        <f>IF(E374&gt;Tableau4[DJS],'4'!E374-Tableau4[DJS],0)</f>
        <v>0</v>
      </c>
      <c r="H374" s="8">
        <f t="shared" si="12"/>
        <v>12</v>
      </c>
    </row>
    <row r="375" spans="1:8" s="8" customFormat="1" outlineLevel="2" x14ac:dyDescent="0.25">
      <c r="A375" s="14">
        <v>42366</v>
      </c>
      <c r="B375" s="7">
        <v>0</v>
      </c>
      <c r="C375" s="7">
        <v>0</v>
      </c>
      <c r="D375" s="7">
        <f t="shared" si="11"/>
        <v>0</v>
      </c>
      <c r="E375" s="7">
        <f>D375-Tableau3[Minute]</f>
        <v>-2.7777777777777776E-2</v>
      </c>
      <c r="F375" s="12">
        <f>IF(AND(E375&lt;Tableau4[DJS],D375&gt;0),Tableau4[DJS]-E375,0)</f>
        <v>0</v>
      </c>
      <c r="G375" s="12">
        <f>IF(E375&gt;Tableau4[DJS],'4'!E375-Tableau4[DJS],0)</f>
        <v>0</v>
      </c>
      <c r="H375" s="8">
        <f t="shared" si="12"/>
        <v>12</v>
      </c>
    </row>
    <row r="376" spans="1:8" s="8" customFormat="1" outlineLevel="2" x14ac:dyDescent="0.25">
      <c r="A376" s="14">
        <v>42367</v>
      </c>
      <c r="B376" s="7">
        <v>0</v>
      </c>
      <c r="C376" s="7">
        <v>0</v>
      </c>
      <c r="D376" s="7">
        <f t="shared" si="11"/>
        <v>0</v>
      </c>
      <c r="E376" s="7">
        <f>D376-Tableau3[Minute]</f>
        <v>-2.7777777777777776E-2</v>
      </c>
      <c r="F376" s="12">
        <f>IF(AND(E376&lt;Tableau4[DJS],D376&gt;0),Tableau4[DJS]-E376,0)</f>
        <v>0</v>
      </c>
      <c r="G376" s="12">
        <f>IF(E376&gt;Tableau4[DJS],'4'!E376-Tableau4[DJS],0)</f>
        <v>0</v>
      </c>
      <c r="H376" s="8">
        <f t="shared" si="12"/>
        <v>12</v>
      </c>
    </row>
    <row r="377" spans="1:8" s="8" customFormat="1" outlineLevel="2" x14ac:dyDescent="0.25">
      <c r="A377" s="14">
        <v>42368</v>
      </c>
      <c r="B377" s="7">
        <v>0</v>
      </c>
      <c r="C377" s="7">
        <v>0</v>
      </c>
      <c r="D377" s="7">
        <f t="shared" si="11"/>
        <v>0</v>
      </c>
      <c r="E377" s="7">
        <f>D377-Tableau3[Minute]</f>
        <v>-2.7777777777777776E-2</v>
      </c>
      <c r="F377" s="12">
        <f>IF(AND(E377&lt;Tableau4[DJS],D377&gt;0),Tableau4[DJS]-E377,0)</f>
        <v>0</v>
      </c>
      <c r="G377" s="12">
        <f>IF(E377&gt;Tableau4[DJS],'4'!E377-Tableau4[DJS],0)</f>
        <v>0</v>
      </c>
      <c r="H377" s="8">
        <f t="shared" si="12"/>
        <v>12</v>
      </c>
    </row>
    <row r="378" spans="1:8" s="8" customFormat="1" outlineLevel="1" x14ac:dyDescent="0.25">
      <c r="A378" s="14"/>
      <c r="B378" s="7"/>
      <c r="C378" s="7"/>
      <c r="D378" s="11"/>
      <c r="E378" s="7"/>
      <c r="F378" s="12">
        <f>SUBTOTAL(9,F347:F377)</f>
        <v>0</v>
      </c>
      <c r="G378" s="12">
        <f>SUBTOTAL(9,G347:G377)</f>
        <v>0</v>
      </c>
      <c r="H378" s="10" t="s">
        <v>50</v>
      </c>
    </row>
    <row r="379" spans="1:8" s="8" customFormat="1" x14ac:dyDescent="0.25">
      <c r="A379" s="14"/>
      <c r="B379" s="7"/>
      <c r="C379" s="7"/>
      <c r="D379" s="11"/>
      <c r="E379" s="7"/>
      <c r="F379" s="12">
        <f>SUBTOTAL(9,F2:F377)</f>
        <v>0.15972222222222227</v>
      </c>
      <c r="G379" s="12">
        <f>SUBTOTAL(9,G2:G377)</f>
        <v>6.597222222222221E-2</v>
      </c>
      <c r="H379" s="10" t="s">
        <v>51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U379"/>
  <sheetViews>
    <sheetView workbookViewId="0">
      <selection sqref="A1:XFD1048576"/>
    </sheetView>
  </sheetViews>
  <sheetFormatPr baseColWidth="10" defaultRowHeight="15" outlineLevelRow="2" x14ac:dyDescent="0.25"/>
  <cols>
    <col min="1" max="1" width="11.42578125" style="6"/>
    <col min="2" max="3" width="11.42578125" style="7"/>
    <col min="4" max="5" width="11.42578125" style="11"/>
    <col min="6" max="7" width="11.42578125" style="7"/>
    <col min="8" max="8" width="11.42578125" style="8"/>
    <col min="9" max="9" width="16.85546875" style="12" bestFit="1" customWidth="1"/>
    <col min="10" max="10" width="13.85546875" style="8" bestFit="1" customWidth="1"/>
    <col min="11" max="11" width="11.5703125" style="8" customWidth="1"/>
    <col min="12" max="17" width="11.42578125" style="8"/>
    <col min="18" max="18" width="13" style="8" customWidth="1"/>
    <col min="19" max="19" width="11.42578125" style="8"/>
    <col min="20" max="20" width="12.5703125" style="8" customWidth="1"/>
    <col min="21" max="21" width="12.28515625" style="8" customWidth="1"/>
    <col min="22" max="16384" width="11.42578125" style="8"/>
  </cols>
  <sheetData>
    <row r="1" spans="1:21" x14ac:dyDescent="0.25">
      <c r="A1" s="6" t="s">
        <v>29</v>
      </c>
      <c r="B1" s="7" t="s">
        <v>33</v>
      </c>
      <c r="C1" s="7" t="s">
        <v>34</v>
      </c>
      <c r="D1" s="11" t="s">
        <v>30</v>
      </c>
      <c r="E1" s="11" t="s">
        <v>31</v>
      </c>
      <c r="F1" s="7" t="s">
        <v>36</v>
      </c>
      <c r="G1" s="7" t="s">
        <v>35</v>
      </c>
      <c r="H1" s="8" t="s">
        <v>37</v>
      </c>
      <c r="I1" s="25" t="s">
        <v>56</v>
      </c>
      <c r="J1" s="26" t="s">
        <v>38</v>
      </c>
      <c r="K1" s="26" t="s">
        <v>55</v>
      </c>
      <c r="L1" s="26" t="s">
        <v>57</v>
      </c>
      <c r="M1" s="26" t="s">
        <v>58</v>
      </c>
      <c r="N1" s="26" t="s">
        <v>59</v>
      </c>
      <c r="O1" s="26" t="s">
        <v>60</v>
      </c>
      <c r="P1" s="26" t="s">
        <v>61</v>
      </c>
      <c r="Q1" s="26" t="s">
        <v>62</v>
      </c>
      <c r="R1" s="26" t="s">
        <v>63</v>
      </c>
      <c r="S1" s="26" t="s">
        <v>64</v>
      </c>
      <c r="T1" s="26" t="s">
        <v>65</v>
      </c>
      <c r="U1" s="27" t="s">
        <v>66</v>
      </c>
    </row>
    <row r="2" spans="1:21" outlineLevel="2" x14ac:dyDescent="0.25">
      <c r="A2" s="14">
        <v>42004</v>
      </c>
      <c r="B2" s="7">
        <v>0.33333333333333331</v>
      </c>
      <c r="C2" s="7">
        <v>0.625</v>
      </c>
      <c r="D2" s="7">
        <f>C2-B2</f>
        <v>0.29166666666666669</v>
      </c>
      <c r="E2" s="7">
        <f>D2-Tableau3[Minute]</f>
        <v>0.2638888888888889</v>
      </c>
      <c r="F2" s="7">
        <f>IF(E2&lt;Tableau4[DJS],Tableau4[DJS]-E2,0)</f>
        <v>5.902777777777779E-2</v>
      </c>
      <c r="G2" s="7">
        <f>IF(E2&gt;Tableau4[DJS],'4'!E2-Tableau4[DJS],0)</f>
        <v>0</v>
      </c>
      <c r="H2" s="8">
        <f>MONTH(A2)</f>
        <v>1</v>
      </c>
      <c r="I2" s="16" t="s">
        <v>53</v>
      </c>
      <c r="J2" s="16">
        <f>COUNTIF($D2:$D32,"&gt;0")*Tableau4[DJS]</f>
        <v>0.96875</v>
      </c>
      <c r="K2" s="16">
        <f>COUNTIF($D34:$D61,"&gt;0")*Tableau4[DJS]</f>
        <v>0</v>
      </c>
      <c r="L2" s="16">
        <f>COUNTIF($D63:$D93,"&gt;0")*Tableau4[DJS]</f>
        <v>0</v>
      </c>
      <c r="M2" s="16">
        <f>COUNTIF($D95:$D124,"&gt;0")*Tableau4[DJS]</f>
        <v>0</v>
      </c>
      <c r="N2" s="16">
        <f>COUNTIF($D126:$D156,"&gt;0")*Tableau4[DJS]</f>
        <v>0</v>
      </c>
      <c r="O2" s="16">
        <f>COUNTIF($D158:$D187,"&gt;0")*Tableau4[DJS]</f>
        <v>0</v>
      </c>
      <c r="P2" s="16">
        <f>COUNTIF($D189:$D219,"&gt;0")*Tableau4[DJS]</f>
        <v>0</v>
      </c>
      <c r="Q2" s="16">
        <f>COUNTIF($D221:$D251,"&gt;0")*Tableau4[DJS]</f>
        <v>0</v>
      </c>
      <c r="R2" s="16">
        <f>COUNTIF($D253:$D282,"&gt;0")*Tableau4[DJS]</f>
        <v>0</v>
      </c>
      <c r="S2" s="16">
        <f>COUNTIF($D284:$D314,"&gt;0")*Tableau4[DJS]</f>
        <v>0</v>
      </c>
      <c r="T2" s="16">
        <f>COUNTIF($D316:$D345,"&gt;0")*Tableau4[DJS]</f>
        <v>0</v>
      </c>
      <c r="U2" s="17">
        <f>COUNTIF($D347:$D377,"&gt;0")*Tableau4[DJS]</f>
        <v>0</v>
      </c>
    </row>
    <row r="3" spans="1:21" outlineLevel="2" x14ac:dyDescent="0.25">
      <c r="A3" s="14">
        <v>42005</v>
      </c>
      <c r="B3" s="7">
        <v>0.375</v>
      </c>
      <c r="C3" s="7">
        <v>0.625</v>
      </c>
      <c r="D3" s="7">
        <f t="shared" ref="D3:D66" si="0">C3-B3</f>
        <v>0.25</v>
      </c>
      <c r="E3" s="7">
        <f>D3-Tableau3[Minute]</f>
        <v>0.22222222222222221</v>
      </c>
      <c r="F3" s="7">
        <f>IF(E3&lt;Tableau4[DJS],Tableau4[DJS]-E3,0)</f>
        <v>0.10069444444444448</v>
      </c>
      <c r="G3" s="7">
        <f>IF(E3&gt;Tableau4[DJS],'4'!E3-Tableau4[DJS],0)</f>
        <v>0</v>
      </c>
      <c r="H3" s="8">
        <f t="shared" ref="H3:H68" si="1">MONTH(A3)</f>
        <v>1</v>
      </c>
      <c r="I3" s="15" t="s">
        <v>54</v>
      </c>
      <c r="J3" s="15">
        <f t="shared" ref="J3" si="2">(J2-F33+G33)-J2</f>
        <v>-9.3750000000000111E-2</v>
      </c>
      <c r="K3" s="12">
        <f>J$3+((K$2-F62+G62)-K$2)</f>
        <v>-9.3750000000000111E-2</v>
      </c>
      <c r="L3" s="15">
        <f>K$3+((L$2-$F94+$G94)-L$2)</f>
        <v>-9.3750000000000111E-2</v>
      </c>
      <c r="M3" s="15">
        <f>L$3+((M$2-$F125+$G125)-M$2)</f>
        <v>-9.3750000000000111E-2</v>
      </c>
      <c r="N3" s="15">
        <f>M$3+((N$2-$F157+$G157)-N$2)</f>
        <v>-9.3750000000000111E-2</v>
      </c>
      <c r="O3" s="15">
        <f>N$3+((O$2-$F188+$G188)-O$2)</f>
        <v>-9.3750000000000111E-2</v>
      </c>
      <c r="P3" s="15">
        <f>O$3+((P$2-$F220+$G220)-P$2)</f>
        <v>-9.3750000000000111E-2</v>
      </c>
      <c r="Q3" s="15">
        <f>P$3+((Q$2-$F252+$G252)-Q$2)</f>
        <v>-9.3750000000000111E-2</v>
      </c>
      <c r="R3" s="15">
        <f>Q$3+((R$2-$F283+$G283)-R$2)</f>
        <v>-9.3750000000000111E-2</v>
      </c>
      <c r="S3" s="15">
        <f>R$3+((S$2-$F315+$G315)-S$2)</f>
        <v>-9.3750000000000111E-2</v>
      </c>
      <c r="T3" s="15">
        <f>S$3+((T$2-$F346+$G346)-T$2)</f>
        <v>-9.3750000000000111E-2</v>
      </c>
      <c r="U3" s="15">
        <f>T$3+((U$2-$F378+$G378)-U$2)</f>
        <v>-9.3750000000000111E-2</v>
      </c>
    </row>
    <row r="4" spans="1:21" outlineLevel="2" x14ac:dyDescent="0.25">
      <c r="A4" s="14">
        <v>42006</v>
      </c>
      <c r="B4" s="7">
        <v>0.29166666666666669</v>
      </c>
      <c r="C4" s="7">
        <v>0.70833333333333337</v>
      </c>
      <c r="D4" s="7">
        <f t="shared" si="0"/>
        <v>0.41666666666666669</v>
      </c>
      <c r="E4" s="7">
        <f>D4-Tableau3[Minute]</f>
        <v>0.3888888888888889</v>
      </c>
      <c r="F4" s="7">
        <f>IF(E4&lt;Tableau4[DJS],Tableau4[DJS]-E4,0)</f>
        <v>0</v>
      </c>
      <c r="G4" s="7">
        <f>IF(E4&gt;Tableau4[DJS],'4'!E4-Tableau4[DJS],0)</f>
        <v>6.597222222222221E-2</v>
      </c>
      <c r="H4" s="8">
        <f t="shared" si="1"/>
        <v>1</v>
      </c>
    </row>
    <row r="5" spans="1:21" outlineLevel="2" x14ac:dyDescent="0.25">
      <c r="A5" s="14">
        <v>42007</v>
      </c>
      <c r="B5" s="7">
        <v>0</v>
      </c>
      <c r="C5" s="7">
        <v>0</v>
      </c>
      <c r="D5" s="7">
        <f t="shared" si="0"/>
        <v>0</v>
      </c>
      <c r="E5" s="7">
        <f>D5-Tableau3[Minute]</f>
        <v>-2.7777777777777776E-2</v>
      </c>
      <c r="F5" s="7">
        <f>IF(AND(E5&lt;Tableau4[DJS],D5&gt;0),Tableau4[DJS]-E5,0)</f>
        <v>0</v>
      </c>
      <c r="G5" s="7">
        <f>IF(E5&gt;Tableau4[DJS],'4'!E5-Tableau4[DJS],0)</f>
        <v>0</v>
      </c>
      <c r="H5" s="8">
        <f t="shared" si="1"/>
        <v>1</v>
      </c>
    </row>
    <row r="6" spans="1:21" outlineLevel="2" x14ac:dyDescent="0.25">
      <c r="A6" s="14">
        <v>42008</v>
      </c>
      <c r="B6" s="7">
        <v>0</v>
      </c>
      <c r="C6" s="7">
        <v>0</v>
      </c>
      <c r="D6" s="7">
        <f t="shared" si="0"/>
        <v>0</v>
      </c>
      <c r="E6" s="7">
        <f>D6-Tableau3[Minute]</f>
        <v>-2.7777777777777776E-2</v>
      </c>
      <c r="F6" s="7">
        <f>IF(AND(E6&lt;Tableau4[DJS],D6&gt;0),Tableau4[DJS]-E6,0)</f>
        <v>0</v>
      </c>
      <c r="G6" s="7">
        <f>IF(E6&gt;Tableau4[DJS],'4'!E6-Tableau4[DJS],0)</f>
        <v>0</v>
      </c>
      <c r="H6" s="8">
        <f t="shared" si="1"/>
        <v>1</v>
      </c>
    </row>
    <row r="7" spans="1:21" outlineLevel="2" x14ac:dyDescent="0.25">
      <c r="A7" s="14">
        <v>42009</v>
      </c>
      <c r="B7" s="7">
        <v>0</v>
      </c>
      <c r="C7" s="7">
        <v>0</v>
      </c>
      <c r="D7" s="7">
        <f t="shared" si="0"/>
        <v>0</v>
      </c>
      <c r="E7" s="7">
        <f>D7-Tableau3[Minute]</f>
        <v>-2.7777777777777776E-2</v>
      </c>
      <c r="F7" s="7">
        <f>IF(AND(E7&lt;Tableau4[DJS],D7&gt;0),Tableau4[DJS]-E7,0)</f>
        <v>0</v>
      </c>
      <c r="G7" s="7">
        <f>IF(E7&gt;Tableau4[DJS],'4'!E7-Tableau4[DJS],0)</f>
        <v>0</v>
      </c>
      <c r="H7" s="8">
        <f t="shared" si="1"/>
        <v>1</v>
      </c>
      <c r="J7" s="12"/>
    </row>
    <row r="8" spans="1:21" outlineLevel="2" x14ac:dyDescent="0.25">
      <c r="A8" s="14">
        <v>42010</v>
      </c>
      <c r="B8" s="7">
        <v>0</v>
      </c>
      <c r="C8" s="7">
        <v>0</v>
      </c>
      <c r="D8" s="7">
        <f t="shared" si="0"/>
        <v>0</v>
      </c>
      <c r="E8" s="7">
        <f>D8-Tableau3[Minute]</f>
        <v>-2.7777777777777776E-2</v>
      </c>
      <c r="F8" s="7">
        <f>IF(AND(E8&lt;Tableau4[DJS],D8&gt;0),Tableau4[DJS]-E8,0)</f>
        <v>0</v>
      </c>
      <c r="G8" s="7">
        <f>IF(E8&gt;Tableau4[DJS],'4'!E8-Tableau4[DJS],0)</f>
        <v>0</v>
      </c>
      <c r="H8" s="8">
        <f t="shared" si="1"/>
        <v>1</v>
      </c>
      <c r="J8" s="12"/>
    </row>
    <row r="9" spans="1:21" outlineLevel="2" x14ac:dyDescent="0.25">
      <c r="A9" s="14">
        <v>42011</v>
      </c>
      <c r="B9" s="7">
        <v>0</v>
      </c>
      <c r="C9" s="7">
        <v>0</v>
      </c>
      <c r="D9" s="7">
        <f t="shared" si="0"/>
        <v>0</v>
      </c>
      <c r="E9" s="7">
        <f>D9-Tableau3[Minute]</f>
        <v>-2.7777777777777776E-2</v>
      </c>
      <c r="F9" s="7">
        <f>IF(AND(E9&lt;Tableau4[DJS],D9&gt;0),Tableau4[DJS]-E9,0)</f>
        <v>0</v>
      </c>
      <c r="G9" s="7">
        <f>IF(E9&gt;Tableau4[DJS],'4'!E9-Tableau4[DJS],0)</f>
        <v>0</v>
      </c>
      <c r="H9" s="8">
        <f t="shared" si="1"/>
        <v>1</v>
      </c>
    </row>
    <row r="10" spans="1:21" outlineLevel="2" x14ac:dyDescent="0.25">
      <c r="A10" s="14">
        <v>42012</v>
      </c>
      <c r="B10" s="7">
        <v>0</v>
      </c>
      <c r="C10" s="7">
        <v>0</v>
      </c>
      <c r="D10" s="7">
        <f t="shared" si="0"/>
        <v>0</v>
      </c>
      <c r="E10" s="7">
        <f>D10-Tableau3[Minute]</f>
        <v>-2.7777777777777776E-2</v>
      </c>
      <c r="F10" s="7">
        <f>IF(AND(E10&lt;Tableau4[DJS],D10&gt;0),Tableau4[DJS]-E10,0)</f>
        <v>0</v>
      </c>
      <c r="G10" s="7">
        <f>IF(E10&gt;Tableau4[DJS],'4'!E10-Tableau4[DJS],0)</f>
        <v>0</v>
      </c>
      <c r="H10" s="8">
        <f t="shared" si="1"/>
        <v>1</v>
      </c>
    </row>
    <row r="11" spans="1:21" outlineLevel="2" x14ac:dyDescent="0.25">
      <c r="A11" s="14">
        <v>42013</v>
      </c>
      <c r="B11" s="7">
        <v>0</v>
      </c>
      <c r="C11" s="7">
        <v>0</v>
      </c>
      <c r="D11" s="7">
        <f t="shared" si="0"/>
        <v>0</v>
      </c>
      <c r="E11" s="7">
        <f>D11-Tableau3[Minute]</f>
        <v>-2.7777777777777776E-2</v>
      </c>
      <c r="F11" s="7">
        <f>IF(AND(E11&lt;Tableau4[DJS],D11&gt;0),Tableau4[DJS]-E11,0)</f>
        <v>0</v>
      </c>
      <c r="G11" s="7">
        <f>IF(E11&gt;Tableau4[DJS],'4'!E11-Tableau4[DJS],0)</f>
        <v>0</v>
      </c>
      <c r="H11" s="8">
        <f t="shared" si="1"/>
        <v>1</v>
      </c>
    </row>
    <row r="12" spans="1:21" outlineLevel="2" x14ac:dyDescent="0.25">
      <c r="A12" s="14">
        <v>42014</v>
      </c>
      <c r="B12" s="7">
        <v>0</v>
      </c>
      <c r="C12" s="7">
        <v>0</v>
      </c>
      <c r="D12" s="7">
        <f t="shared" si="0"/>
        <v>0</v>
      </c>
      <c r="E12" s="7">
        <f>D12-Tableau3[Minute]</f>
        <v>-2.7777777777777776E-2</v>
      </c>
      <c r="F12" s="7">
        <f>IF(AND(E12&lt;Tableau4[DJS],D12&gt;0),Tableau4[DJS]-E12,0)</f>
        <v>0</v>
      </c>
      <c r="G12" s="7">
        <f>IF(E12&gt;Tableau4[DJS],'4'!E12-Tableau4[DJS],0)</f>
        <v>0</v>
      </c>
      <c r="H12" s="8">
        <f t="shared" si="1"/>
        <v>1</v>
      </c>
    </row>
    <row r="13" spans="1:21" outlineLevel="2" x14ac:dyDescent="0.25">
      <c r="A13" s="14">
        <v>42015</v>
      </c>
      <c r="B13" s="7">
        <v>0</v>
      </c>
      <c r="C13" s="7">
        <v>0</v>
      </c>
      <c r="D13" s="7">
        <f t="shared" si="0"/>
        <v>0</v>
      </c>
      <c r="E13" s="7">
        <f>D13-Tableau3[Minute]</f>
        <v>-2.7777777777777776E-2</v>
      </c>
      <c r="F13" s="7">
        <f>IF(AND(E13&lt;Tableau4[DJS],D13&gt;0),Tableau4[DJS]-E13,0)</f>
        <v>0</v>
      </c>
      <c r="G13" s="7">
        <f>IF(E13&gt;Tableau4[DJS],'4'!E13-Tableau4[DJS],0)</f>
        <v>0</v>
      </c>
      <c r="H13" s="8">
        <f t="shared" si="1"/>
        <v>1</v>
      </c>
    </row>
    <row r="14" spans="1:21" outlineLevel="2" x14ac:dyDescent="0.25">
      <c r="A14" s="14">
        <v>42016</v>
      </c>
      <c r="B14" s="7">
        <v>0</v>
      </c>
      <c r="C14" s="7">
        <v>0</v>
      </c>
      <c r="D14" s="7">
        <f t="shared" si="0"/>
        <v>0</v>
      </c>
      <c r="E14" s="7">
        <f>D14-Tableau3[Minute]</f>
        <v>-2.7777777777777776E-2</v>
      </c>
      <c r="F14" s="7">
        <f>IF(AND(E14&lt;Tableau4[DJS],D14&gt;0),Tableau4[DJS]-E14,0)</f>
        <v>0</v>
      </c>
      <c r="G14" s="7">
        <f>IF(E14&gt;Tableau4[DJS],'4'!E14-Tableau4[DJS],0)</f>
        <v>0</v>
      </c>
      <c r="H14" s="8">
        <f t="shared" si="1"/>
        <v>1</v>
      </c>
    </row>
    <row r="15" spans="1:21" outlineLevel="2" x14ac:dyDescent="0.25">
      <c r="A15" s="14">
        <v>42017</v>
      </c>
      <c r="B15" s="7">
        <v>0</v>
      </c>
      <c r="C15" s="7">
        <v>0</v>
      </c>
      <c r="D15" s="7">
        <f t="shared" si="0"/>
        <v>0</v>
      </c>
      <c r="E15" s="7">
        <f>D15-Tableau3[Minute]</f>
        <v>-2.7777777777777776E-2</v>
      </c>
      <c r="F15" s="7">
        <f>IF(AND(E15&lt;Tableau4[DJS],D15&gt;0),Tableau4[DJS]-E15,0)</f>
        <v>0</v>
      </c>
      <c r="G15" s="7">
        <f>IF(E15&gt;Tableau4[DJS],'4'!E15-Tableau4[DJS],0)</f>
        <v>0</v>
      </c>
      <c r="H15" s="8">
        <f t="shared" si="1"/>
        <v>1</v>
      </c>
    </row>
    <row r="16" spans="1:21" outlineLevel="2" x14ac:dyDescent="0.25">
      <c r="A16" s="14">
        <v>42018</v>
      </c>
      <c r="B16" s="7">
        <v>0</v>
      </c>
      <c r="C16" s="7">
        <v>0</v>
      </c>
      <c r="D16" s="7">
        <f t="shared" si="0"/>
        <v>0</v>
      </c>
      <c r="E16" s="7">
        <f>D16-Tableau3[Minute]</f>
        <v>-2.7777777777777776E-2</v>
      </c>
      <c r="F16" s="7">
        <f>IF(AND(E16&lt;Tableau4[DJS],D16&gt;0),Tableau4[DJS]-E16,0)</f>
        <v>0</v>
      </c>
      <c r="G16" s="7">
        <f>IF(E16&gt;Tableau4[DJS],'4'!E16-Tableau4[DJS],0)</f>
        <v>0</v>
      </c>
      <c r="H16" s="8">
        <f t="shared" si="1"/>
        <v>1</v>
      </c>
    </row>
    <row r="17" spans="1:9" outlineLevel="2" x14ac:dyDescent="0.25">
      <c r="A17" s="14">
        <v>42019</v>
      </c>
      <c r="B17" s="7">
        <v>0</v>
      </c>
      <c r="C17" s="7">
        <v>0</v>
      </c>
      <c r="D17" s="7">
        <f t="shared" si="0"/>
        <v>0</v>
      </c>
      <c r="E17" s="7">
        <f>D17-Tableau3[Minute]</f>
        <v>-2.7777777777777776E-2</v>
      </c>
      <c r="F17" s="7">
        <f>IF(AND(E17&lt;Tableau4[DJS],D17&gt;0),Tableau4[DJS]-E17,0)</f>
        <v>0</v>
      </c>
      <c r="G17" s="7">
        <f>IF(E17&gt;Tableau4[DJS],'4'!E17-Tableau4[DJS],0)</f>
        <v>0</v>
      </c>
      <c r="H17" s="8">
        <f t="shared" si="1"/>
        <v>1</v>
      </c>
      <c r="I17" s="11"/>
    </row>
    <row r="18" spans="1:9" outlineLevel="2" x14ac:dyDescent="0.25">
      <c r="A18" s="14">
        <v>42020</v>
      </c>
      <c r="B18" s="7">
        <v>0</v>
      </c>
      <c r="C18" s="7">
        <v>0</v>
      </c>
      <c r="D18" s="7">
        <f t="shared" si="0"/>
        <v>0</v>
      </c>
      <c r="E18" s="7">
        <f>D18-Tableau3[Minute]</f>
        <v>-2.7777777777777776E-2</v>
      </c>
      <c r="F18" s="7">
        <f>IF(AND(E18&lt;Tableau4[DJS],D18&gt;0),Tableau4[DJS]-E18,0)</f>
        <v>0</v>
      </c>
      <c r="G18" s="7">
        <f>IF(E18&gt;Tableau4[DJS],'4'!E18-Tableau4[DJS],0)</f>
        <v>0</v>
      </c>
      <c r="H18" s="8">
        <f t="shared" si="1"/>
        <v>1</v>
      </c>
    </row>
    <row r="19" spans="1:9" outlineLevel="2" x14ac:dyDescent="0.25">
      <c r="A19" s="14">
        <v>42021</v>
      </c>
      <c r="B19" s="7">
        <v>0</v>
      </c>
      <c r="C19" s="7">
        <v>0</v>
      </c>
      <c r="D19" s="7">
        <f t="shared" si="0"/>
        <v>0</v>
      </c>
      <c r="E19" s="7">
        <f>D19-Tableau3[Minute]</f>
        <v>-2.7777777777777776E-2</v>
      </c>
      <c r="F19" s="7">
        <f>IF(AND(E19&lt;Tableau4[DJS],D19&gt;0),Tableau4[DJS]-E19,0)</f>
        <v>0</v>
      </c>
      <c r="G19" s="7">
        <f>IF(E19&gt;Tableau4[DJS],'4'!E19-Tableau4[DJS],0)</f>
        <v>0</v>
      </c>
      <c r="H19" s="8">
        <f t="shared" si="1"/>
        <v>1</v>
      </c>
    </row>
    <row r="20" spans="1:9" outlineLevel="2" x14ac:dyDescent="0.25">
      <c r="A20" s="14">
        <v>42022</v>
      </c>
      <c r="B20" s="7">
        <v>0</v>
      </c>
      <c r="C20" s="7">
        <v>0</v>
      </c>
      <c r="D20" s="7">
        <f t="shared" si="0"/>
        <v>0</v>
      </c>
      <c r="E20" s="7">
        <f>D20-Tableau3[Minute]</f>
        <v>-2.7777777777777776E-2</v>
      </c>
      <c r="F20" s="7">
        <f>IF(AND(E20&lt;Tableau4[DJS],D20&gt;0),Tableau4[DJS]-E20,0)</f>
        <v>0</v>
      </c>
      <c r="G20" s="7">
        <f>IF(E20&gt;Tableau4[DJS],'4'!E20-Tableau4[DJS],0)</f>
        <v>0</v>
      </c>
      <c r="H20" s="8">
        <f t="shared" si="1"/>
        <v>1</v>
      </c>
    </row>
    <row r="21" spans="1:9" outlineLevel="2" x14ac:dyDescent="0.25">
      <c r="A21" s="14">
        <v>42023</v>
      </c>
      <c r="B21" s="7">
        <v>0</v>
      </c>
      <c r="C21" s="7">
        <v>0</v>
      </c>
      <c r="D21" s="7">
        <f t="shared" si="0"/>
        <v>0</v>
      </c>
      <c r="E21" s="7">
        <f>D21-Tableau3[Minute]</f>
        <v>-2.7777777777777776E-2</v>
      </c>
      <c r="F21" s="7">
        <f>IF(AND(E21&lt;Tableau4[DJS],D21&gt;0),Tableau4[DJS]-E21,0)</f>
        <v>0</v>
      </c>
      <c r="G21" s="7">
        <f>IF(E21&gt;Tableau4[DJS],'4'!E21-Tableau4[DJS],0)</f>
        <v>0</v>
      </c>
      <c r="H21" s="8">
        <f t="shared" si="1"/>
        <v>1</v>
      </c>
    </row>
    <row r="22" spans="1:9" outlineLevel="2" x14ac:dyDescent="0.25">
      <c r="A22" s="14">
        <v>42024</v>
      </c>
      <c r="B22" s="7">
        <v>0</v>
      </c>
      <c r="C22" s="7">
        <v>0</v>
      </c>
      <c r="D22" s="7">
        <f t="shared" si="0"/>
        <v>0</v>
      </c>
      <c r="E22" s="7">
        <f>D22-Tableau3[Minute]</f>
        <v>-2.7777777777777776E-2</v>
      </c>
      <c r="F22" s="7">
        <f>IF(AND(E22&lt;Tableau4[DJS],D22&gt;0),Tableau4[DJS]-E22,0)</f>
        <v>0</v>
      </c>
      <c r="G22" s="7">
        <f>IF(E22&gt;Tableau4[DJS],'4'!E22-Tableau4[DJS],0)</f>
        <v>0</v>
      </c>
      <c r="H22" s="8">
        <f t="shared" si="1"/>
        <v>1</v>
      </c>
    </row>
    <row r="23" spans="1:9" outlineLevel="2" x14ac:dyDescent="0.25">
      <c r="A23" s="14">
        <v>42025</v>
      </c>
      <c r="B23" s="7">
        <v>0</v>
      </c>
      <c r="C23" s="7">
        <v>0</v>
      </c>
      <c r="D23" s="7">
        <f t="shared" si="0"/>
        <v>0</v>
      </c>
      <c r="E23" s="7">
        <f>D23-Tableau3[Minute]</f>
        <v>-2.7777777777777776E-2</v>
      </c>
      <c r="F23" s="7">
        <f>IF(AND(E23&lt;Tableau4[DJS],D23&gt;0),Tableau4[DJS]-E23,0)</f>
        <v>0</v>
      </c>
      <c r="G23" s="7">
        <f>IF(E23&gt;Tableau4[DJS],'4'!E23-Tableau4[DJS],0)</f>
        <v>0</v>
      </c>
      <c r="H23" s="8">
        <f t="shared" si="1"/>
        <v>1</v>
      </c>
    </row>
    <row r="24" spans="1:9" outlineLevel="2" x14ac:dyDescent="0.25">
      <c r="A24" s="14">
        <v>42026</v>
      </c>
      <c r="B24" s="7">
        <v>0</v>
      </c>
      <c r="C24" s="7">
        <v>0</v>
      </c>
      <c r="D24" s="7">
        <f t="shared" si="0"/>
        <v>0</v>
      </c>
      <c r="E24" s="7">
        <f>D24-Tableau3[Minute]</f>
        <v>-2.7777777777777776E-2</v>
      </c>
      <c r="F24" s="7">
        <f>IF(AND(E24&lt;Tableau4[DJS],D24&gt;0),Tableau4[DJS]-E24,0)</f>
        <v>0</v>
      </c>
      <c r="G24" s="7">
        <f>IF(E24&gt;Tableau4[DJS],'4'!E24-Tableau4[DJS],0)</f>
        <v>0</v>
      </c>
      <c r="H24" s="8">
        <f t="shared" si="1"/>
        <v>1</v>
      </c>
    </row>
    <row r="25" spans="1:9" outlineLevel="2" x14ac:dyDescent="0.25">
      <c r="A25" s="14">
        <v>42027</v>
      </c>
      <c r="B25" s="7">
        <v>0</v>
      </c>
      <c r="C25" s="7">
        <v>0</v>
      </c>
      <c r="D25" s="7">
        <f t="shared" si="0"/>
        <v>0</v>
      </c>
      <c r="E25" s="7">
        <f>D25-Tableau3[Minute]</f>
        <v>-2.7777777777777776E-2</v>
      </c>
      <c r="F25" s="7">
        <f>IF(AND(E25&lt;Tableau4[DJS],D25&gt;0),Tableau4[DJS]-E25,0)</f>
        <v>0</v>
      </c>
      <c r="G25" s="7">
        <f>IF(E25&gt;Tableau4[DJS],'4'!E25-Tableau4[DJS],0)</f>
        <v>0</v>
      </c>
      <c r="H25" s="8">
        <f t="shared" si="1"/>
        <v>1</v>
      </c>
    </row>
    <row r="26" spans="1:9" outlineLevel="2" x14ac:dyDescent="0.25">
      <c r="A26" s="14">
        <v>42028</v>
      </c>
      <c r="B26" s="7">
        <v>0</v>
      </c>
      <c r="C26" s="7">
        <v>0</v>
      </c>
      <c r="D26" s="7">
        <f t="shared" si="0"/>
        <v>0</v>
      </c>
      <c r="E26" s="7">
        <f>D26-Tableau3[Minute]</f>
        <v>-2.7777777777777776E-2</v>
      </c>
      <c r="F26" s="7">
        <f>IF(AND(E26&lt;Tableau4[DJS],D26&gt;0),Tableau4[DJS]-E26,0)</f>
        <v>0</v>
      </c>
      <c r="G26" s="7">
        <f>IF(E26&gt;Tableau4[DJS],'4'!E26-Tableau4[DJS],0)</f>
        <v>0</v>
      </c>
      <c r="H26" s="8">
        <f t="shared" si="1"/>
        <v>1</v>
      </c>
    </row>
    <row r="27" spans="1:9" outlineLevel="2" x14ac:dyDescent="0.25">
      <c r="A27" s="14">
        <v>42029</v>
      </c>
      <c r="B27" s="7">
        <v>0</v>
      </c>
      <c r="C27" s="7">
        <v>0</v>
      </c>
      <c r="D27" s="7">
        <f t="shared" si="0"/>
        <v>0</v>
      </c>
      <c r="E27" s="7">
        <f>D27-Tableau3[Minute]</f>
        <v>-2.7777777777777776E-2</v>
      </c>
      <c r="F27" s="7">
        <f>IF(AND(E27&lt;Tableau4[DJS],D27&gt;0),Tableau4[DJS]-E27,0)</f>
        <v>0</v>
      </c>
      <c r="G27" s="7">
        <f>IF(E27&gt;Tableau4[DJS],'4'!E27-Tableau4[DJS],0)</f>
        <v>0</v>
      </c>
      <c r="H27" s="8">
        <f t="shared" si="1"/>
        <v>1</v>
      </c>
    </row>
    <row r="28" spans="1:9" outlineLevel="2" x14ac:dyDescent="0.25">
      <c r="A28" s="14">
        <v>42030</v>
      </c>
      <c r="B28" s="7">
        <v>0</v>
      </c>
      <c r="C28" s="7">
        <v>0</v>
      </c>
      <c r="D28" s="7">
        <f t="shared" si="0"/>
        <v>0</v>
      </c>
      <c r="E28" s="7">
        <f>D28-Tableau3[Minute]</f>
        <v>-2.7777777777777776E-2</v>
      </c>
      <c r="F28" s="7">
        <f>IF(AND(E28&lt;Tableau4[DJS],D28&gt;0),Tableau4[DJS]-E28,0)</f>
        <v>0</v>
      </c>
      <c r="G28" s="7">
        <f>IF(E28&gt;Tableau4[DJS],'4'!E28-Tableau4[DJS],0)</f>
        <v>0</v>
      </c>
      <c r="H28" s="8">
        <f t="shared" si="1"/>
        <v>1</v>
      </c>
    </row>
    <row r="29" spans="1:9" outlineLevel="2" x14ac:dyDescent="0.25">
      <c r="A29" s="14">
        <v>42031</v>
      </c>
      <c r="B29" s="7">
        <v>0</v>
      </c>
      <c r="C29" s="7">
        <v>0</v>
      </c>
      <c r="D29" s="7">
        <f t="shared" si="0"/>
        <v>0</v>
      </c>
      <c r="E29" s="7">
        <f>D29-Tableau3[Minute]</f>
        <v>-2.7777777777777776E-2</v>
      </c>
      <c r="F29" s="7">
        <f>IF(AND(E29&lt;Tableau4[DJS],D29&gt;0),Tableau4[DJS]-E29,0)</f>
        <v>0</v>
      </c>
      <c r="G29" s="7">
        <f>IF(E29&gt;Tableau4[DJS],'4'!E29-Tableau4[DJS],0)</f>
        <v>0</v>
      </c>
      <c r="H29" s="8">
        <f t="shared" si="1"/>
        <v>1</v>
      </c>
    </row>
    <row r="30" spans="1:9" outlineLevel="2" x14ac:dyDescent="0.25">
      <c r="A30" s="14">
        <v>42032</v>
      </c>
      <c r="B30" s="7">
        <v>0</v>
      </c>
      <c r="C30" s="7">
        <v>0</v>
      </c>
      <c r="D30" s="7">
        <f t="shared" si="0"/>
        <v>0</v>
      </c>
      <c r="E30" s="7">
        <f>D30-Tableau3[Minute]</f>
        <v>-2.7777777777777776E-2</v>
      </c>
      <c r="F30" s="7">
        <f>IF(AND(E30&lt;Tableau4[DJS],D30&gt;0),Tableau4[DJS]-E30,0)</f>
        <v>0</v>
      </c>
      <c r="G30" s="7">
        <f>IF(E30&gt;Tableau4[DJS],'4'!E30-Tableau4[DJS],0)</f>
        <v>0</v>
      </c>
      <c r="H30" s="8">
        <f t="shared" si="1"/>
        <v>1</v>
      </c>
    </row>
    <row r="31" spans="1:9" outlineLevel="2" x14ac:dyDescent="0.25">
      <c r="A31" s="14">
        <v>42033</v>
      </c>
      <c r="B31" s="7">
        <v>0</v>
      </c>
      <c r="C31" s="7">
        <v>0</v>
      </c>
      <c r="D31" s="7">
        <f t="shared" si="0"/>
        <v>0</v>
      </c>
      <c r="E31" s="7">
        <f>D31-Tableau3[Minute]</f>
        <v>-2.7777777777777776E-2</v>
      </c>
      <c r="F31" s="7">
        <f>IF(AND(E31&lt;Tableau4[DJS],D31&gt;0),Tableau4[DJS]-E31,0)</f>
        <v>0</v>
      </c>
      <c r="G31" s="7">
        <f>IF(E31&gt;Tableau4[DJS],'4'!E31-Tableau4[DJS],0)</f>
        <v>0</v>
      </c>
      <c r="H31" s="8">
        <f t="shared" si="1"/>
        <v>1</v>
      </c>
    </row>
    <row r="32" spans="1:9" outlineLevel="2" x14ac:dyDescent="0.25">
      <c r="A32" s="14">
        <v>42034</v>
      </c>
      <c r="B32" s="7">
        <v>0</v>
      </c>
      <c r="C32" s="7">
        <v>0</v>
      </c>
      <c r="D32" s="7">
        <f t="shared" si="0"/>
        <v>0</v>
      </c>
      <c r="E32" s="7">
        <f>D32-Tableau3[Minute]</f>
        <v>-2.7777777777777776E-2</v>
      </c>
      <c r="F32" s="7">
        <f>IF(AND(E32&lt;Tableau4[DJS],D32&gt;0),Tableau4[DJS]-E32,0)</f>
        <v>0</v>
      </c>
      <c r="G32" s="7">
        <f>IF(E32&gt;Tableau4[DJS],'4'!E32-Tableau4[DJS],0)</f>
        <v>0</v>
      </c>
      <c r="H32" s="8">
        <f t="shared" si="1"/>
        <v>1</v>
      </c>
    </row>
    <row r="33" spans="1:8" s="8" customFormat="1" outlineLevel="1" x14ac:dyDescent="0.25">
      <c r="A33" s="14"/>
      <c r="B33" s="7"/>
      <c r="C33" s="7"/>
      <c r="D33" s="7"/>
      <c r="E33" s="7"/>
      <c r="F33" s="7">
        <f>SUBTOTAL(9,F2:F32)</f>
        <v>0.15972222222222227</v>
      </c>
      <c r="G33" s="7">
        <f>SUBTOTAL(9,G2:G32)</f>
        <v>6.597222222222221E-2</v>
      </c>
      <c r="H33" s="9" t="s">
        <v>39</v>
      </c>
    </row>
    <row r="34" spans="1:8" s="8" customFormat="1" outlineLevel="2" x14ac:dyDescent="0.25">
      <c r="A34" s="14">
        <v>42035</v>
      </c>
      <c r="B34" s="7">
        <v>0</v>
      </c>
      <c r="C34" s="7">
        <v>0</v>
      </c>
      <c r="D34" s="7">
        <f>C34-B34</f>
        <v>0</v>
      </c>
      <c r="E34" s="7">
        <f>D34-Tableau3[Minute]</f>
        <v>-2.7777777777777776E-2</v>
      </c>
      <c r="F34" s="12">
        <f>IF(AND(E34&lt;Tableau4[DJS],D34&gt;0),Tableau4[DJS]-E34,0)</f>
        <v>0</v>
      </c>
      <c r="G34" s="12">
        <f>IF(E34&gt;Tableau4[DJS],'4'!E34-Tableau4[DJS],0)</f>
        <v>0</v>
      </c>
      <c r="H34" s="8">
        <f t="shared" si="1"/>
        <v>2</v>
      </c>
    </row>
    <row r="35" spans="1:8" s="8" customFormat="1" outlineLevel="2" x14ac:dyDescent="0.25">
      <c r="A35" s="14">
        <v>42036</v>
      </c>
      <c r="B35" s="7">
        <v>0</v>
      </c>
      <c r="C35" s="7">
        <v>0</v>
      </c>
      <c r="D35" s="7">
        <f t="shared" si="0"/>
        <v>0</v>
      </c>
      <c r="E35" s="7">
        <f>D35-Tableau3[Minute]</f>
        <v>-2.7777777777777776E-2</v>
      </c>
      <c r="F35" s="12">
        <f>IF(AND(E35&lt;Tableau4[DJS],D35&gt;0),Tableau4[DJS]-E35,0)</f>
        <v>0</v>
      </c>
      <c r="G35" s="12">
        <f>IF(E35&gt;Tableau4[DJS],'4'!E35-Tableau4[DJS],0)</f>
        <v>0</v>
      </c>
      <c r="H35" s="8">
        <f t="shared" si="1"/>
        <v>2</v>
      </c>
    </row>
    <row r="36" spans="1:8" s="8" customFormat="1" outlineLevel="2" x14ac:dyDescent="0.25">
      <c r="A36" s="14">
        <v>42037</v>
      </c>
      <c r="B36" s="7">
        <v>0</v>
      </c>
      <c r="C36" s="7">
        <v>0</v>
      </c>
      <c r="D36" s="7">
        <f t="shared" si="0"/>
        <v>0</v>
      </c>
      <c r="E36" s="7">
        <f>D36-Tableau3[Minute]</f>
        <v>-2.7777777777777776E-2</v>
      </c>
      <c r="F36" s="12">
        <f>IF(AND(E36&lt;Tableau4[DJS],D36&gt;0),Tableau4[DJS]-E36,0)</f>
        <v>0</v>
      </c>
      <c r="G36" s="12">
        <f>IF(E36&gt;Tableau4[DJS],'4'!E36-Tableau4[DJS],0)</f>
        <v>0</v>
      </c>
      <c r="H36" s="8">
        <f t="shared" si="1"/>
        <v>2</v>
      </c>
    </row>
    <row r="37" spans="1:8" s="8" customFormat="1" outlineLevel="2" x14ac:dyDescent="0.25">
      <c r="A37" s="14">
        <v>42038</v>
      </c>
      <c r="B37" s="7">
        <v>0</v>
      </c>
      <c r="C37" s="7">
        <v>0</v>
      </c>
      <c r="D37" s="7">
        <f t="shared" si="0"/>
        <v>0</v>
      </c>
      <c r="E37" s="7">
        <f>D37-Tableau3[Minute]</f>
        <v>-2.7777777777777776E-2</v>
      </c>
      <c r="F37" s="12">
        <f>IF(AND(E37&lt;Tableau4[DJS],D37&gt;0),Tableau4[DJS]-E37,0)</f>
        <v>0</v>
      </c>
      <c r="G37" s="12">
        <f>IF(E37&gt;Tableau4[DJS],'4'!E37-Tableau4[DJS],0)</f>
        <v>0</v>
      </c>
      <c r="H37" s="8">
        <f t="shared" si="1"/>
        <v>2</v>
      </c>
    </row>
    <row r="38" spans="1:8" s="8" customFormat="1" outlineLevel="2" x14ac:dyDescent="0.25">
      <c r="A38" s="14">
        <v>42039</v>
      </c>
      <c r="B38" s="7">
        <v>0</v>
      </c>
      <c r="C38" s="7">
        <v>0</v>
      </c>
      <c r="D38" s="7">
        <f t="shared" si="0"/>
        <v>0</v>
      </c>
      <c r="E38" s="7">
        <f>D38-Tableau3[Minute]</f>
        <v>-2.7777777777777776E-2</v>
      </c>
      <c r="F38" s="12">
        <f>IF(AND(E38&lt;Tableau4[DJS],D38&gt;0),Tableau4[DJS]-E38,0)</f>
        <v>0</v>
      </c>
      <c r="G38" s="12">
        <f>IF(E38&gt;Tableau4[DJS],'4'!E38-Tableau4[DJS],0)</f>
        <v>0</v>
      </c>
      <c r="H38" s="8">
        <f t="shared" si="1"/>
        <v>2</v>
      </c>
    </row>
    <row r="39" spans="1:8" s="8" customFormat="1" outlineLevel="2" x14ac:dyDescent="0.25">
      <c r="A39" s="14">
        <v>42040</v>
      </c>
      <c r="B39" s="7">
        <v>0</v>
      </c>
      <c r="C39" s="7">
        <v>0</v>
      </c>
      <c r="D39" s="7">
        <f t="shared" si="0"/>
        <v>0</v>
      </c>
      <c r="E39" s="7">
        <f>D39-Tableau3[Minute]</f>
        <v>-2.7777777777777776E-2</v>
      </c>
      <c r="F39" s="12">
        <f>IF(AND(E39&lt;Tableau4[DJS],D39&gt;0),Tableau4[DJS]-E39,0)</f>
        <v>0</v>
      </c>
      <c r="G39" s="12">
        <f>IF(E39&gt;Tableau4[DJS],'4'!E39-Tableau4[DJS],0)</f>
        <v>0</v>
      </c>
      <c r="H39" s="8">
        <f t="shared" si="1"/>
        <v>2</v>
      </c>
    </row>
    <row r="40" spans="1:8" s="8" customFormat="1" outlineLevel="2" x14ac:dyDescent="0.25">
      <c r="A40" s="14">
        <v>42041</v>
      </c>
      <c r="B40" s="7">
        <v>0</v>
      </c>
      <c r="C40" s="7">
        <v>0</v>
      </c>
      <c r="D40" s="7">
        <f t="shared" si="0"/>
        <v>0</v>
      </c>
      <c r="E40" s="7">
        <f>D40-Tableau3[Minute]</f>
        <v>-2.7777777777777776E-2</v>
      </c>
      <c r="F40" s="12">
        <f>IF(AND(E40&lt;Tableau4[DJS],D40&gt;0),Tableau4[DJS]-E40,0)</f>
        <v>0</v>
      </c>
      <c r="G40" s="12">
        <f>IF(E40&gt;Tableau4[DJS],'4'!E40-Tableau4[DJS],0)</f>
        <v>0</v>
      </c>
      <c r="H40" s="8">
        <f t="shared" si="1"/>
        <v>2</v>
      </c>
    </row>
    <row r="41" spans="1:8" s="8" customFormat="1" outlineLevel="2" x14ac:dyDescent="0.25">
      <c r="A41" s="14">
        <v>42042</v>
      </c>
      <c r="B41" s="7">
        <v>0</v>
      </c>
      <c r="C41" s="7">
        <v>0</v>
      </c>
      <c r="D41" s="7">
        <f t="shared" si="0"/>
        <v>0</v>
      </c>
      <c r="E41" s="7">
        <f>D41-Tableau3[Minute]</f>
        <v>-2.7777777777777776E-2</v>
      </c>
      <c r="F41" s="12">
        <f>IF(AND(E41&lt;Tableau4[DJS],D41&gt;0),Tableau4[DJS]-E41,0)</f>
        <v>0</v>
      </c>
      <c r="G41" s="12">
        <f>IF(E41&gt;Tableau4[DJS],'4'!E41-Tableau4[DJS],0)</f>
        <v>0</v>
      </c>
      <c r="H41" s="8">
        <f t="shared" si="1"/>
        <v>2</v>
      </c>
    </row>
    <row r="42" spans="1:8" s="8" customFormat="1" outlineLevel="2" x14ac:dyDescent="0.25">
      <c r="A42" s="14">
        <v>42043</v>
      </c>
      <c r="B42" s="7">
        <v>0</v>
      </c>
      <c r="C42" s="7">
        <v>0</v>
      </c>
      <c r="D42" s="7">
        <f t="shared" si="0"/>
        <v>0</v>
      </c>
      <c r="E42" s="7">
        <f>D42-Tableau3[Minute]</f>
        <v>-2.7777777777777776E-2</v>
      </c>
      <c r="F42" s="12">
        <f>IF(AND(E42&lt;Tableau4[DJS],D42&gt;0),Tableau4[DJS]-E42,0)</f>
        <v>0</v>
      </c>
      <c r="G42" s="12">
        <f>IF(E42&gt;Tableau4[DJS],'4'!E42-Tableau4[DJS],0)</f>
        <v>0</v>
      </c>
      <c r="H42" s="8">
        <f t="shared" si="1"/>
        <v>2</v>
      </c>
    </row>
    <row r="43" spans="1:8" s="8" customFormat="1" outlineLevel="2" x14ac:dyDescent="0.25">
      <c r="A43" s="14">
        <v>42044</v>
      </c>
      <c r="B43" s="7">
        <v>0</v>
      </c>
      <c r="C43" s="7">
        <v>0</v>
      </c>
      <c r="D43" s="7">
        <f t="shared" si="0"/>
        <v>0</v>
      </c>
      <c r="E43" s="7">
        <f>D43-Tableau3[Minute]</f>
        <v>-2.7777777777777776E-2</v>
      </c>
      <c r="F43" s="12">
        <f>IF(AND(E43&lt;Tableau4[DJS],D43&gt;0),Tableau4[DJS]-E43,0)</f>
        <v>0</v>
      </c>
      <c r="G43" s="12">
        <f>IF(E43&gt;Tableau4[DJS],'4'!E43-Tableau4[DJS],0)</f>
        <v>0</v>
      </c>
      <c r="H43" s="8">
        <f t="shared" si="1"/>
        <v>2</v>
      </c>
    </row>
    <row r="44" spans="1:8" s="8" customFormat="1" outlineLevel="2" x14ac:dyDescent="0.25">
      <c r="A44" s="14">
        <v>42045</v>
      </c>
      <c r="B44" s="7">
        <v>0</v>
      </c>
      <c r="C44" s="7">
        <v>0</v>
      </c>
      <c r="D44" s="7">
        <f t="shared" si="0"/>
        <v>0</v>
      </c>
      <c r="E44" s="7">
        <f>D44-Tableau3[Minute]</f>
        <v>-2.7777777777777776E-2</v>
      </c>
      <c r="F44" s="12">
        <f>IF(AND(E44&lt;Tableau4[DJS],D44&gt;0),Tableau4[DJS]-E44,0)</f>
        <v>0</v>
      </c>
      <c r="G44" s="12">
        <f>IF(E44&gt;Tableau4[DJS],'4'!E44-Tableau4[DJS],0)</f>
        <v>0</v>
      </c>
      <c r="H44" s="8">
        <f t="shared" si="1"/>
        <v>2</v>
      </c>
    </row>
    <row r="45" spans="1:8" s="8" customFormat="1" outlineLevel="2" x14ac:dyDescent="0.25">
      <c r="A45" s="14">
        <v>42046</v>
      </c>
      <c r="B45" s="7">
        <v>0</v>
      </c>
      <c r="C45" s="7">
        <v>0</v>
      </c>
      <c r="D45" s="7">
        <f t="shared" si="0"/>
        <v>0</v>
      </c>
      <c r="E45" s="7">
        <f>D45-Tableau3[Minute]</f>
        <v>-2.7777777777777776E-2</v>
      </c>
      <c r="F45" s="12">
        <f>IF(AND(E45&lt;Tableau4[DJS],D45&gt;0),Tableau4[DJS]-E45,0)</f>
        <v>0</v>
      </c>
      <c r="G45" s="12">
        <f>IF(E45&gt;Tableau4[DJS],'4'!E45-Tableau4[DJS],0)</f>
        <v>0</v>
      </c>
      <c r="H45" s="8">
        <f t="shared" si="1"/>
        <v>2</v>
      </c>
    </row>
    <row r="46" spans="1:8" s="8" customFormat="1" outlineLevel="2" x14ac:dyDescent="0.25">
      <c r="A46" s="14">
        <v>42047</v>
      </c>
      <c r="B46" s="7">
        <v>0</v>
      </c>
      <c r="C46" s="7">
        <v>0</v>
      </c>
      <c r="D46" s="7">
        <f t="shared" si="0"/>
        <v>0</v>
      </c>
      <c r="E46" s="7">
        <f>D46-Tableau3[Minute]</f>
        <v>-2.7777777777777776E-2</v>
      </c>
      <c r="F46" s="12">
        <f>IF(AND(E46&lt;Tableau4[DJS],D46&gt;0),Tableau4[DJS]-E46,0)</f>
        <v>0</v>
      </c>
      <c r="G46" s="12">
        <f>IF(E46&gt;Tableau4[DJS],'4'!E46-Tableau4[DJS],0)</f>
        <v>0</v>
      </c>
      <c r="H46" s="8">
        <f t="shared" si="1"/>
        <v>2</v>
      </c>
    </row>
    <row r="47" spans="1:8" s="8" customFormat="1" outlineLevel="2" x14ac:dyDescent="0.25">
      <c r="A47" s="14">
        <v>42048</v>
      </c>
      <c r="B47" s="7">
        <v>0</v>
      </c>
      <c r="C47" s="7">
        <v>0</v>
      </c>
      <c r="D47" s="7">
        <f t="shared" si="0"/>
        <v>0</v>
      </c>
      <c r="E47" s="7">
        <f>D47-Tableau3[Minute]</f>
        <v>-2.7777777777777776E-2</v>
      </c>
      <c r="F47" s="12">
        <f>IF(AND(E47&lt;Tableau4[DJS],D47&gt;0),Tableau4[DJS]-E47,0)</f>
        <v>0</v>
      </c>
      <c r="G47" s="12">
        <f>IF(E47&gt;Tableau4[DJS],'4'!E47-Tableau4[DJS],0)</f>
        <v>0</v>
      </c>
      <c r="H47" s="8">
        <f t="shared" si="1"/>
        <v>2</v>
      </c>
    </row>
    <row r="48" spans="1:8" s="8" customFormat="1" outlineLevel="2" x14ac:dyDescent="0.25">
      <c r="A48" s="14">
        <v>42049</v>
      </c>
      <c r="B48" s="7">
        <v>0</v>
      </c>
      <c r="C48" s="7">
        <v>0</v>
      </c>
      <c r="D48" s="7">
        <f t="shared" si="0"/>
        <v>0</v>
      </c>
      <c r="E48" s="7">
        <f>D48-Tableau3[Minute]</f>
        <v>-2.7777777777777776E-2</v>
      </c>
      <c r="F48" s="12">
        <f>IF(AND(E48&lt;Tableau4[DJS],D48&gt;0),Tableau4[DJS]-E48,0)</f>
        <v>0</v>
      </c>
      <c r="G48" s="12">
        <f>IF(E48&gt;Tableau4[DJS],'4'!E48-Tableau4[DJS],0)</f>
        <v>0</v>
      </c>
      <c r="H48" s="8">
        <f t="shared" si="1"/>
        <v>2</v>
      </c>
    </row>
    <row r="49" spans="1:8" s="8" customFormat="1" outlineLevel="2" x14ac:dyDescent="0.25">
      <c r="A49" s="14">
        <v>42050</v>
      </c>
      <c r="B49" s="7">
        <v>0</v>
      </c>
      <c r="C49" s="7">
        <v>0</v>
      </c>
      <c r="D49" s="7">
        <f t="shared" si="0"/>
        <v>0</v>
      </c>
      <c r="E49" s="7">
        <f>D49-Tableau3[Minute]</f>
        <v>-2.7777777777777776E-2</v>
      </c>
      <c r="F49" s="12">
        <f>IF(AND(E49&lt;Tableau4[DJS],D49&gt;0),Tableau4[DJS]-E49,0)</f>
        <v>0</v>
      </c>
      <c r="G49" s="12">
        <f>IF(E49&gt;Tableau4[DJS],'4'!E49-Tableau4[DJS],0)</f>
        <v>0</v>
      </c>
      <c r="H49" s="8">
        <f t="shared" si="1"/>
        <v>2</v>
      </c>
    </row>
    <row r="50" spans="1:8" s="8" customFormat="1" outlineLevel="2" x14ac:dyDescent="0.25">
      <c r="A50" s="14">
        <v>42051</v>
      </c>
      <c r="B50" s="7">
        <v>0</v>
      </c>
      <c r="C50" s="7">
        <v>0</v>
      </c>
      <c r="D50" s="7">
        <f t="shared" si="0"/>
        <v>0</v>
      </c>
      <c r="E50" s="7">
        <f>D50-Tableau3[Minute]</f>
        <v>-2.7777777777777776E-2</v>
      </c>
      <c r="F50" s="12">
        <f>IF(AND(E50&lt;Tableau4[DJS],D50&gt;0),Tableau4[DJS]-E50,0)</f>
        <v>0</v>
      </c>
      <c r="G50" s="12">
        <f>IF(E50&gt;Tableau4[DJS],'4'!E50-Tableau4[DJS],0)</f>
        <v>0</v>
      </c>
      <c r="H50" s="8">
        <f t="shared" si="1"/>
        <v>2</v>
      </c>
    </row>
    <row r="51" spans="1:8" s="8" customFormat="1" outlineLevel="2" x14ac:dyDescent="0.25">
      <c r="A51" s="14">
        <v>42052</v>
      </c>
      <c r="B51" s="7">
        <v>0</v>
      </c>
      <c r="C51" s="7">
        <v>0</v>
      </c>
      <c r="D51" s="7">
        <f t="shared" si="0"/>
        <v>0</v>
      </c>
      <c r="E51" s="7">
        <f>D51-Tableau3[Minute]</f>
        <v>-2.7777777777777776E-2</v>
      </c>
      <c r="F51" s="12">
        <f>IF(AND(E51&lt;Tableau4[DJS],D51&gt;0),Tableau4[DJS]-E51,0)</f>
        <v>0</v>
      </c>
      <c r="G51" s="12">
        <f>IF(E51&gt;Tableau4[DJS],'4'!E51-Tableau4[DJS],0)</f>
        <v>0</v>
      </c>
      <c r="H51" s="8">
        <f t="shared" si="1"/>
        <v>2</v>
      </c>
    </row>
    <row r="52" spans="1:8" s="8" customFormat="1" outlineLevel="2" x14ac:dyDescent="0.25">
      <c r="A52" s="14">
        <v>42053</v>
      </c>
      <c r="B52" s="7">
        <v>0</v>
      </c>
      <c r="C52" s="7">
        <v>0</v>
      </c>
      <c r="D52" s="7">
        <f t="shared" si="0"/>
        <v>0</v>
      </c>
      <c r="E52" s="7">
        <f>D52-Tableau3[Minute]</f>
        <v>-2.7777777777777776E-2</v>
      </c>
      <c r="F52" s="12">
        <f>IF(AND(E52&lt;Tableau4[DJS],D52&gt;0),Tableau4[DJS]-E52,0)</f>
        <v>0</v>
      </c>
      <c r="G52" s="12">
        <f>IF(E52&gt;Tableau4[DJS],'4'!E52-Tableau4[DJS],0)</f>
        <v>0</v>
      </c>
      <c r="H52" s="8">
        <f t="shared" si="1"/>
        <v>2</v>
      </c>
    </row>
    <row r="53" spans="1:8" s="8" customFormat="1" outlineLevel="2" x14ac:dyDescent="0.25">
      <c r="A53" s="14">
        <v>42054</v>
      </c>
      <c r="B53" s="7">
        <v>0</v>
      </c>
      <c r="C53" s="7">
        <v>0</v>
      </c>
      <c r="D53" s="7">
        <f t="shared" si="0"/>
        <v>0</v>
      </c>
      <c r="E53" s="7">
        <f>D53-Tableau3[Minute]</f>
        <v>-2.7777777777777776E-2</v>
      </c>
      <c r="F53" s="12">
        <f>IF(AND(E53&lt;Tableau4[DJS],D53&gt;0),Tableau4[DJS]-E53,0)</f>
        <v>0</v>
      </c>
      <c r="G53" s="12">
        <f>IF(E53&gt;Tableau4[DJS],'4'!E53-Tableau4[DJS],0)</f>
        <v>0</v>
      </c>
      <c r="H53" s="8">
        <f t="shared" si="1"/>
        <v>2</v>
      </c>
    </row>
    <row r="54" spans="1:8" s="8" customFormat="1" outlineLevel="2" x14ac:dyDescent="0.25">
      <c r="A54" s="14">
        <v>42055</v>
      </c>
      <c r="B54" s="7">
        <v>0</v>
      </c>
      <c r="C54" s="7">
        <v>0</v>
      </c>
      <c r="D54" s="7">
        <f t="shared" si="0"/>
        <v>0</v>
      </c>
      <c r="E54" s="7">
        <f>D54-Tableau3[Minute]</f>
        <v>-2.7777777777777776E-2</v>
      </c>
      <c r="F54" s="12">
        <f>IF(AND(E54&lt;Tableau4[DJS],D54&gt;0),Tableau4[DJS]-E54,0)</f>
        <v>0</v>
      </c>
      <c r="G54" s="12">
        <f>IF(E54&gt;Tableau4[DJS],'4'!E54-Tableau4[DJS],0)</f>
        <v>0</v>
      </c>
      <c r="H54" s="8">
        <f t="shared" si="1"/>
        <v>2</v>
      </c>
    </row>
    <row r="55" spans="1:8" s="8" customFormat="1" outlineLevel="2" x14ac:dyDescent="0.25">
      <c r="A55" s="14">
        <v>42056</v>
      </c>
      <c r="B55" s="7">
        <v>0</v>
      </c>
      <c r="C55" s="7">
        <v>0</v>
      </c>
      <c r="D55" s="7">
        <f t="shared" si="0"/>
        <v>0</v>
      </c>
      <c r="E55" s="7">
        <f>D55-Tableau3[Minute]</f>
        <v>-2.7777777777777776E-2</v>
      </c>
      <c r="F55" s="12">
        <f>IF(AND(E55&lt;Tableau4[DJS],D55&gt;0),Tableau4[DJS]-E55,0)</f>
        <v>0</v>
      </c>
      <c r="G55" s="12">
        <f>IF(E55&gt;Tableau4[DJS],'4'!E55-Tableau4[DJS],0)</f>
        <v>0</v>
      </c>
      <c r="H55" s="8">
        <f t="shared" si="1"/>
        <v>2</v>
      </c>
    </row>
    <row r="56" spans="1:8" s="8" customFormat="1" outlineLevel="2" x14ac:dyDescent="0.25">
      <c r="A56" s="14">
        <v>42057</v>
      </c>
      <c r="B56" s="7">
        <v>0</v>
      </c>
      <c r="C56" s="7">
        <v>0</v>
      </c>
      <c r="D56" s="7">
        <f t="shared" si="0"/>
        <v>0</v>
      </c>
      <c r="E56" s="7">
        <f>D56-Tableau3[Minute]</f>
        <v>-2.7777777777777776E-2</v>
      </c>
      <c r="F56" s="12">
        <f>IF(AND(E56&lt;Tableau4[DJS],D56&gt;0),Tableau4[DJS]-E56,0)</f>
        <v>0</v>
      </c>
      <c r="G56" s="12">
        <f>IF(E56&gt;Tableau4[DJS],'4'!E56-Tableau4[DJS],0)</f>
        <v>0</v>
      </c>
      <c r="H56" s="8">
        <f t="shared" si="1"/>
        <v>2</v>
      </c>
    </row>
    <row r="57" spans="1:8" s="8" customFormat="1" outlineLevel="2" x14ac:dyDescent="0.25">
      <c r="A57" s="14">
        <v>42058</v>
      </c>
      <c r="B57" s="7">
        <v>0</v>
      </c>
      <c r="C57" s="7">
        <v>0</v>
      </c>
      <c r="D57" s="7">
        <f t="shared" si="0"/>
        <v>0</v>
      </c>
      <c r="E57" s="7">
        <f>D57-Tableau3[Minute]</f>
        <v>-2.7777777777777776E-2</v>
      </c>
      <c r="F57" s="12">
        <f>IF(AND(E57&lt;Tableau4[DJS],D57&gt;0),Tableau4[DJS]-E57,0)</f>
        <v>0</v>
      </c>
      <c r="G57" s="12">
        <f>IF(E57&gt;Tableau4[DJS],'4'!E57-Tableau4[DJS],0)</f>
        <v>0</v>
      </c>
      <c r="H57" s="8">
        <f t="shared" si="1"/>
        <v>2</v>
      </c>
    </row>
    <row r="58" spans="1:8" s="8" customFormat="1" outlineLevel="2" x14ac:dyDescent="0.25">
      <c r="A58" s="14">
        <v>42059</v>
      </c>
      <c r="B58" s="7">
        <v>0</v>
      </c>
      <c r="C58" s="7">
        <v>0</v>
      </c>
      <c r="D58" s="7">
        <f t="shared" si="0"/>
        <v>0</v>
      </c>
      <c r="E58" s="7">
        <f>D58-Tableau3[Minute]</f>
        <v>-2.7777777777777776E-2</v>
      </c>
      <c r="F58" s="12">
        <f>IF(AND(E58&lt;Tableau4[DJS],D58&gt;0),Tableau4[DJS]-E58,0)</f>
        <v>0</v>
      </c>
      <c r="G58" s="12">
        <f>IF(E58&gt;Tableau4[DJS],'4'!E58-Tableau4[DJS],0)</f>
        <v>0</v>
      </c>
      <c r="H58" s="8">
        <f t="shared" si="1"/>
        <v>2</v>
      </c>
    </row>
    <row r="59" spans="1:8" s="8" customFormat="1" outlineLevel="2" x14ac:dyDescent="0.25">
      <c r="A59" s="14">
        <v>42060</v>
      </c>
      <c r="B59" s="7">
        <v>0</v>
      </c>
      <c r="C59" s="7">
        <v>0</v>
      </c>
      <c r="D59" s="7">
        <f t="shared" si="0"/>
        <v>0</v>
      </c>
      <c r="E59" s="7">
        <f>D59-Tableau3[Minute]</f>
        <v>-2.7777777777777776E-2</v>
      </c>
      <c r="F59" s="12">
        <f>IF(AND(E59&lt;Tableau4[DJS],D59&gt;0),Tableau4[DJS]-E59,0)</f>
        <v>0</v>
      </c>
      <c r="G59" s="12">
        <f>IF(E59&gt;Tableau4[DJS],'4'!E59-Tableau4[DJS],0)</f>
        <v>0</v>
      </c>
      <c r="H59" s="8">
        <f t="shared" si="1"/>
        <v>2</v>
      </c>
    </row>
    <row r="60" spans="1:8" s="8" customFormat="1" outlineLevel="2" x14ac:dyDescent="0.25">
      <c r="A60" s="14">
        <v>42061</v>
      </c>
      <c r="B60" s="7">
        <v>0</v>
      </c>
      <c r="C60" s="7">
        <v>0</v>
      </c>
      <c r="D60" s="7">
        <f t="shared" si="0"/>
        <v>0</v>
      </c>
      <c r="E60" s="7">
        <f>D60-Tableau3[Minute]</f>
        <v>-2.7777777777777776E-2</v>
      </c>
      <c r="F60" s="12">
        <f>IF(AND(E60&lt;Tableau4[DJS],D60&gt;0),Tableau4[DJS]-E60,0)</f>
        <v>0</v>
      </c>
      <c r="G60" s="12">
        <f>IF(E60&gt;Tableau4[DJS],'4'!E60-Tableau4[DJS],0)</f>
        <v>0</v>
      </c>
      <c r="H60" s="8">
        <f t="shared" si="1"/>
        <v>2</v>
      </c>
    </row>
    <row r="61" spans="1:8" s="8" customFormat="1" outlineLevel="2" x14ac:dyDescent="0.25">
      <c r="A61" s="14">
        <v>42062</v>
      </c>
      <c r="B61" s="7">
        <v>0</v>
      </c>
      <c r="C61" s="7">
        <v>0</v>
      </c>
      <c r="D61" s="7">
        <f t="shared" si="0"/>
        <v>0</v>
      </c>
      <c r="E61" s="7">
        <f>D61-Tableau3[Minute]</f>
        <v>-2.7777777777777776E-2</v>
      </c>
      <c r="F61" s="12">
        <f>IF(AND(E61&lt;Tableau4[DJS],D61&gt;0),Tableau4[DJS]-E61,0)</f>
        <v>0</v>
      </c>
      <c r="G61" s="12">
        <f>IF(E61&gt;Tableau4[DJS],'4'!E61-Tableau4[DJS],0)</f>
        <v>0</v>
      </c>
      <c r="H61" s="8">
        <f t="shared" si="1"/>
        <v>2</v>
      </c>
    </row>
    <row r="62" spans="1:8" s="8" customFormat="1" outlineLevel="1" x14ac:dyDescent="0.25">
      <c r="A62" s="14"/>
      <c r="B62" s="7"/>
      <c r="C62" s="7"/>
      <c r="D62" s="11"/>
      <c r="E62" s="7"/>
      <c r="F62" s="12">
        <f>SUBTOTAL(9,F34:F61)</f>
        <v>0</v>
      </c>
      <c r="G62" s="12">
        <f>SUBTOTAL(9,G34:G61)</f>
        <v>0</v>
      </c>
      <c r="H62" s="10" t="s">
        <v>40</v>
      </c>
    </row>
    <row r="63" spans="1:8" s="8" customFormat="1" outlineLevel="2" x14ac:dyDescent="0.25">
      <c r="A63" s="14">
        <v>42063</v>
      </c>
      <c r="B63" s="7">
        <v>0</v>
      </c>
      <c r="C63" s="7">
        <v>0</v>
      </c>
      <c r="D63" s="7">
        <f t="shared" si="0"/>
        <v>0</v>
      </c>
      <c r="E63" s="7">
        <f>D63-Tableau3[Minute]</f>
        <v>-2.7777777777777776E-2</v>
      </c>
      <c r="F63" s="12">
        <f>IF(AND(E63&lt;Tableau4[DJS],D63&gt;0),Tableau4[DJS]-E63,0)</f>
        <v>0</v>
      </c>
      <c r="G63" s="12">
        <f>IF(E63&gt;Tableau4[DJS],'4'!E63-Tableau4[DJS],0)</f>
        <v>0</v>
      </c>
      <c r="H63" s="8">
        <f t="shared" si="1"/>
        <v>3</v>
      </c>
    </row>
    <row r="64" spans="1:8" s="8" customFormat="1" outlineLevel="2" x14ac:dyDescent="0.25">
      <c r="A64" s="14">
        <v>42064</v>
      </c>
      <c r="B64" s="7">
        <v>0</v>
      </c>
      <c r="C64" s="7">
        <v>0</v>
      </c>
      <c r="D64" s="7">
        <f>C64-B64</f>
        <v>0</v>
      </c>
      <c r="E64" s="7">
        <f>D64-Tableau3[Minute]</f>
        <v>-2.7777777777777776E-2</v>
      </c>
      <c r="F64" s="12">
        <f>IF(AND(E64&lt;Tableau4[DJS],D64&gt;0),Tableau4[DJS]-E64,0)</f>
        <v>0</v>
      </c>
      <c r="G64" s="12">
        <f>IF(E64&gt;Tableau4[DJS],'4'!E64-Tableau4[DJS],0)</f>
        <v>0</v>
      </c>
      <c r="H64" s="8">
        <f t="shared" si="1"/>
        <v>3</v>
      </c>
    </row>
    <row r="65" spans="1:8" s="8" customFormat="1" outlineLevel="2" x14ac:dyDescent="0.25">
      <c r="A65" s="14">
        <v>42065</v>
      </c>
      <c r="B65" s="7">
        <v>0</v>
      </c>
      <c r="C65" s="7">
        <v>0</v>
      </c>
      <c r="D65" s="7">
        <f t="shared" si="0"/>
        <v>0</v>
      </c>
      <c r="E65" s="7">
        <f>D65-Tableau3[Minute]</f>
        <v>-2.7777777777777776E-2</v>
      </c>
      <c r="F65" s="12">
        <f>IF(AND(E65&lt;Tableau4[DJS],D65&gt;0),Tableau4[DJS]-E65,0)</f>
        <v>0</v>
      </c>
      <c r="G65" s="12">
        <f>IF(E65&gt;Tableau4[DJS],'4'!E65-Tableau4[DJS],0)</f>
        <v>0</v>
      </c>
      <c r="H65" s="8">
        <f t="shared" si="1"/>
        <v>3</v>
      </c>
    </row>
    <row r="66" spans="1:8" s="8" customFormat="1" outlineLevel="2" x14ac:dyDescent="0.25">
      <c r="A66" s="14">
        <v>42066</v>
      </c>
      <c r="B66" s="7">
        <v>0</v>
      </c>
      <c r="C66" s="7">
        <v>0</v>
      </c>
      <c r="D66" s="7">
        <f>C66-B66</f>
        <v>0</v>
      </c>
      <c r="E66" s="7">
        <f>D66-Tableau3[Minute]</f>
        <v>-2.7777777777777776E-2</v>
      </c>
      <c r="F66" s="12">
        <f>IF(AND(E66&lt;Tableau4[DJS],D66&gt;0),Tableau4[DJS]-E66,0)</f>
        <v>0</v>
      </c>
      <c r="G66" s="12">
        <f>IF(E66&gt;Tableau4[DJS],'4'!E66-Tableau4[DJS],0)</f>
        <v>0</v>
      </c>
      <c r="H66" s="8">
        <f t="shared" si="1"/>
        <v>3</v>
      </c>
    </row>
    <row r="67" spans="1:8" s="8" customFormat="1" outlineLevel="2" x14ac:dyDescent="0.25">
      <c r="A67" s="14">
        <v>42067</v>
      </c>
      <c r="B67" s="7">
        <v>0</v>
      </c>
      <c r="C67" s="7">
        <v>0</v>
      </c>
      <c r="D67" s="7">
        <f t="shared" ref="D67:D130" si="3">C67-B67</f>
        <v>0</v>
      </c>
      <c r="E67" s="7">
        <f>D67-Tableau3[Minute]</f>
        <v>-2.7777777777777776E-2</v>
      </c>
      <c r="F67" s="12">
        <f>IF(AND(E67&lt;Tableau4[DJS],D67&gt;0),Tableau4[DJS]-E67,0)</f>
        <v>0</v>
      </c>
      <c r="G67" s="12">
        <f>IF(E67&gt;Tableau4[DJS],'4'!E67-Tableau4[DJS],0)</f>
        <v>0</v>
      </c>
      <c r="H67" s="8">
        <f t="shared" si="1"/>
        <v>3</v>
      </c>
    </row>
    <row r="68" spans="1:8" s="8" customFormat="1" outlineLevel="2" x14ac:dyDescent="0.25">
      <c r="A68" s="14">
        <v>42068</v>
      </c>
      <c r="B68" s="7">
        <v>0</v>
      </c>
      <c r="C68" s="7">
        <v>0</v>
      </c>
      <c r="D68" s="7">
        <f t="shared" si="3"/>
        <v>0</v>
      </c>
      <c r="E68" s="7">
        <f>D68-Tableau3[Minute]</f>
        <v>-2.7777777777777776E-2</v>
      </c>
      <c r="F68" s="12">
        <f>IF(AND(E68&lt;Tableau4[DJS],D68&gt;0),Tableau4[DJS]-E68,0)</f>
        <v>0</v>
      </c>
      <c r="G68" s="12">
        <f>IF(E68&gt;Tableau4[DJS],'4'!E68-Tableau4[DJS],0)</f>
        <v>0</v>
      </c>
      <c r="H68" s="8">
        <f t="shared" si="1"/>
        <v>3</v>
      </c>
    </row>
    <row r="69" spans="1:8" s="8" customFormat="1" outlineLevel="2" x14ac:dyDescent="0.25">
      <c r="A69" s="14">
        <v>42069</v>
      </c>
      <c r="B69" s="7">
        <v>0</v>
      </c>
      <c r="C69" s="7">
        <v>0</v>
      </c>
      <c r="D69" s="7">
        <f t="shared" si="3"/>
        <v>0</v>
      </c>
      <c r="E69" s="7">
        <f>D69-Tableau3[Minute]</f>
        <v>-2.7777777777777776E-2</v>
      </c>
      <c r="F69" s="12">
        <f>IF(AND(E69&lt;Tableau4[DJS],D69&gt;0),Tableau4[DJS]-E69,0)</f>
        <v>0</v>
      </c>
      <c r="G69" s="12">
        <f>IF(E69&gt;Tableau4[DJS],'4'!E69-Tableau4[DJS],0)</f>
        <v>0</v>
      </c>
      <c r="H69" s="8">
        <f t="shared" ref="H69:H134" si="4">MONTH(A69)</f>
        <v>3</v>
      </c>
    </row>
    <row r="70" spans="1:8" s="8" customFormat="1" outlineLevel="2" x14ac:dyDescent="0.25">
      <c r="A70" s="14">
        <v>42070</v>
      </c>
      <c r="B70" s="7">
        <v>0</v>
      </c>
      <c r="C70" s="7">
        <v>0</v>
      </c>
      <c r="D70" s="7">
        <f t="shared" si="3"/>
        <v>0</v>
      </c>
      <c r="E70" s="7">
        <f>D70-Tableau3[Minute]</f>
        <v>-2.7777777777777776E-2</v>
      </c>
      <c r="F70" s="12">
        <f>IF(AND(E70&lt;Tableau4[DJS],D70&gt;0),Tableau4[DJS]-E70,0)</f>
        <v>0</v>
      </c>
      <c r="G70" s="12">
        <f>IF(E70&gt;Tableau4[DJS],'4'!E70-Tableau4[DJS],0)</f>
        <v>0</v>
      </c>
      <c r="H70" s="8">
        <f t="shared" si="4"/>
        <v>3</v>
      </c>
    </row>
    <row r="71" spans="1:8" s="8" customFormat="1" outlineLevel="2" x14ac:dyDescent="0.25">
      <c r="A71" s="14">
        <v>42071</v>
      </c>
      <c r="B71" s="7">
        <v>0</v>
      </c>
      <c r="C71" s="7">
        <v>0</v>
      </c>
      <c r="D71" s="7">
        <f t="shared" si="3"/>
        <v>0</v>
      </c>
      <c r="E71" s="7">
        <f>D71-Tableau3[Minute]</f>
        <v>-2.7777777777777776E-2</v>
      </c>
      <c r="F71" s="12">
        <f>IF(AND(E71&lt;Tableau4[DJS],D71&gt;0),Tableau4[DJS]-E71,0)</f>
        <v>0</v>
      </c>
      <c r="G71" s="12">
        <f>IF(E71&gt;Tableau4[DJS],'4'!E71-Tableau4[DJS],0)</f>
        <v>0</v>
      </c>
      <c r="H71" s="8">
        <f t="shared" si="4"/>
        <v>3</v>
      </c>
    </row>
    <row r="72" spans="1:8" s="8" customFormat="1" outlineLevel="2" x14ac:dyDescent="0.25">
      <c r="A72" s="14">
        <v>42072</v>
      </c>
      <c r="B72" s="7">
        <v>0</v>
      </c>
      <c r="C72" s="7">
        <v>0</v>
      </c>
      <c r="D72" s="7">
        <f t="shared" si="3"/>
        <v>0</v>
      </c>
      <c r="E72" s="7">
        <f>D72-Tableau3[Minute]</f>
        <v>-2.7777777777777776E-2</v>
      </c>
      <c r="F72" s="12">
        <f>IF(AND(E72&lt;Tableau4[DJS],D72&gt;0),Tableau4[DJS]-E72,0)</f>
        <v>0</v>
      </c>
      <c r="G72" s="12">
        <f>IF(E72&gt;Tableau4[DJS],'4'!E72-Tableau4[DJS],0)</f>
        <v>0</v>
      </c>
      <c r="H72" s="8">
        <f t="shared" si="4"/>
        <v>3</v>
      </c>
    </row>
    <row r="73" spans="1:8" s="8" customFormat="1" outlineLevel="2" x14ac:dyDescent="0.25">
      <c r="A73" s="14">
        <v>42073</v>
      </c>
      <c r="B73" s="7">
        <v>0</v>
      </c>
      <c r="C73" s="7">
        <v>0</v>
      </c>
      <c r="D73" s="7">
        <f t="shared" si="3"/>
        <v>0</v>
      </c>
      <c r="E73" s="7">
        <f>D73-Tableau3[Minute]</f>
        <v>-2.7777777777777776E-2</v>
      </c>
      <c r="F73" s="12">
        <f>IF(AND(E73&lt;Tableau4[DJS],D73&gt;0),Tableau4[DJS]-E73,0)</f>
        <v>0</v>
      </c>
      <c r="G73" s="12">
        <f>IF(E73&gt;Tableau4[DJS],'4'!E73-Tableau4[DJS],0)</f>
        <v>0</v>
      </c>
      <c r="H73" s="8">
        <f t="shared" si="4"/>
        <v>3</v>
      </c>
    </row>
    <row r="74" spans="1:8" s="8" customFormat="1" outlineLevel="2" x14ac:dyDescent="0.25">
      <c r="A74" s="14">
        <v>42074</v>
      </c>
      <c r="B74" s="7">
        <v>0</v>
      </c>
      <c r="C74" s="7">
        <v>0</v>
      </c>
      <c r="D74" s="7">
        <f t="shared" si="3"/>
        <v>0</v>
      </c>
      <c r="E74" s="7">
        <f>D74-Tableau3[Minute]</f>
        <v>-2.7777777777777776E-2</v>
      </c>
      <c r="F74" s="12">
        <f>IF(AND(E74&lt;Tableau4[DJS],D74&gt;0),Tableau4[DJS]-E74,0)</f>
        <v>0</v>
      </c>
      <c r="G74" s="12">
        <f>IF(E74&gt;Tableau4[DJS],'4'!E74-Tableau4[DJS],0)</f>
        <v>0</v>
      </c>
      <c r="H74" s="8">
        <f t="shared" si="4"/>
        <v>3</v>
      </c>
    </row>
    <row r="75" spans="1:8" s="8" customFormat="1" outlineLevel="2" x14ac:dyDescent="0.25">
      <c r="A75" s="14">
        <v>42075</v>
      </c>
      <c r="B75" s="7">
        <v>0</v>
      </c>
      <c r="C75" s="7">
        <v>0</v>
      </c>
      <c r="D75" s="7">
        <f t="shared" si="3"/>
        <v>0</v>
      </c>
      <c r="E75" s="7">
        <f>D75-Tableau3[Minute]</f>
        <v>-2.7777777777777776E-2</v>
      </c>
      <c r="F75" s="12">
        <f>IF(AND(E75&lt;Tableau4[DJS],D75&gt;0),Tableau4[DJS]-E75,0)</f>
        <v>0</v>
      </c>
      <c r="G75" s="12">
        <f>IF(E75&gt;Tableau4[DJS],'4'!E75-Tableau4[DJS],0)</f>
        <v>0</v>
      </c>
      <c r="H75" s="8">
        <f t="shared" si="4"/>
        <v>3</v>
      </c>
    </row>
    <row r="76" spans="1:8" s="8" customFormat="1" outlineLevel="2" x14ac:dyDescent="0.25">
      <c r="A76" s="14">
        <v>42076</v>
      </c>
      <c r="B76" s="7">
        <v>0</v>
      </c>
      <c r="C76" s="7">
        <v>0</v>
      </c>
      <c r="D76" s="7">
        <f t="shared" si="3"/>
        <v>0</v>
      </c>
      <c r="E76" s="7">
        <f>D76-Tableau3[Minute]</f>
        <v>-2.7777777777777776E-2</v>
      </c>
      <c r="F76" s="12">
        <f>IF(AND(E76&lt;Tableau4[DJS],D76&gt;0),Tableau4[DJS]-E76,0)</f>
        <v>0</v>
      </c>
      <c r="G76" s="12">
        <f>IF(E76&gt;Tableau4[DJS],'4'!E76-Tableau4[DJS],0)</f>
        <v>0</v>
      </c>
      <c r="H76" s="8">
        <f t="shared" si="4"/>
        <v>3</v>
      </c>
    </row>
    <row r="77" spans="1:8" s="8" customFormat="1" outlineLevel="2" x14ac:dyDescent="0.25">
      <c r="A77" s="14">
        <v>42077</v>
      </c>
      <c r="B77" s="7">
        <v>0</v>
      </c>
      <c r="C77" s="7">
        <v>0</v>
      </c>
      <c r="D77" s="7">
        <f t="shared" si="3"/>
        <v>0</v>
      </c>
      <c r="E77" s="7">
        <f>D77-Tableau3[Minute]</f>
        <v>-2.7777777777777776E-2</v>
      </c>
      <c r="F77" s="12">
        <f>IF(AND(E77&lt;Tableau4[DJS],D77&gt;0),Tableau4[DJS]-E77,0)</f>
        <v>0</v>
      </c>
      <c r="G77" s="12">
        <f>IF(E77&gt;Tableau4[DJS],'4'!E77-Tableau4[DJS],0)</f>
        <v>0</v>
      </c>
      <c r="H77" s="8">
        <f t="shared" si="4"/>
        <v>3</v>
      </c>
    </row>
    <row r="78" spans="1:8" s="8" customFormat="1" outlineLevel="2" x14ac:dyDescent="0.25">
      <c r="A78" s="14">
        <v>42078</v>
      </c>
      <c r="B78" s="7">
        <v>0</v>
      </c>
      <c r="C78" s="7">
        <v>0</v>
      </c>
      <c r="D78" s="7">
        <f t="shared" si="3"/>
        <v>0</v>
      </c>
      <c r="E78" s="7">
        <f>D78-Tableau3[Minute]</f>
        <v>-2.7777777777777776E-2</v>
      </c>
      <c r="F78" s="12">
        <f>IF(AND(E78&lt;Tableau4[DJS],D78&gt;0),Tableau4[DJS]-E78,0)</f>
        <v>0</v>
      </c>
      <c r="G78" s="12">
        <f>IF(E78&gt;Tableau4[DJS],'4'!E78-Tableau4[DJS],0)</f>
        <v>0</v>
      </c>
      <c r="H78" s="8">
        <f t="shared" si="4"/>
        <v>3</v>
      </c>
    </row>
    <row r="79" spans="1:8" s="8" customFormat="1" outlineLevel="2" x14ac:dyDescent="0.25">
      <c r="A79" s="14">
        <v>42079</v>
      </c>
      <c r="B79" s="7">
        <v>0</v>
      </c>
      <c r="C79" s="7">
        <v>0</v>
      </c>
      <c r="D79" s="7">
        <f t="shared" si="3"/>
        <v>0</v>
      </c>
      <c r="E79" s="7">
        <f>D79-Tableau3[Minute]</f>
        <v>-2.7777777777777776E-2</v>
      </c>
      <c r="F79" s="12">
        <f>IF(AND(E79&lt;Tableau4[DJS],D79&gt;0),Tableau4[DJS]-E79,0)</f>
        <v>0</v>
      </c>
      <c r="G79" s="12">
        <f>IF(E79&gt;Tableau4[DJS],'4'!E79-Tableau4[DJS],0)</f>
        <v>0</v>
      </c>
      <c r="H79" s="8">
        <f t="shared" si="4"/>
        <v>3</v>
      </c>
    </row>
    <row r="80" spans="1:8" s="8" customFormat="1" outlineLevel="2" x14ac:dyDescent="0.25">
      <c r="A80" s="14">
        <v>42080</v>
      </c>
      <c r="B80" s="7">
        <v>0</v>
      </c>
      <c r="C80" s="7">
        <v>0</v>
      </c>
      <c r="D80" s="7">
        <f t="shared" si="3"/>
        <v>0</v>
      </c>
      <c r="E80" s="7">
        <f>D80-Tableau3[Minute]</f>
        <v>-2.7777777777777776E-2</v>
      </c>
      <c r="F80" s="12">
        <f>IF(AND(E80&lt;Tableau4[DJS],D80&gt;0),Tableau4[DJS]-E80,0)</f>
        <v>0</v>
      </c>
      <c r="G80" s="12">
        <f>IF(E80&gt;Tableau4[DJS],'4'!E80-Tableau4[DJS],0)</f>
        <v>0</v>
      </c>
      <c r="H80" s="8">
        <f t="shared" si="4"/>
        <v>3</v>
      </c>
    </row>
    <row r="81" spans="1:8" s="8" customFormat="1" outlineLevel="2" x14ac:dyDescent="0.25">
      <c r="A81" s="14">
        <v>42081</v>
      </c>
      <c r="B81" s="7">
        <v>0</v>
      </c>
      <c r="C81" s="7">
        <v>0</v>
      </c>
      <c r="D81" s="7">
        <f t="shared" si="3"/>
        <v>0</v>
      </c>
      <c r="E81" s="7">
        <f>D81-Tableau3[Minute]</f>
        <v>-2.7777777777777776E-2</v>
      </c>
      <c r="F81" s="12">
        <f>IF(AND(E81&lt;Tableau4[DJS],D81&gt;0),Tableau4[DJS]-E81,0)</f>
        <v>0</v>
      </c>
      <c r="G81" s="12">
        <f>IF(E81&gt;Tableau4[DJS],'4'!E81-Tableau4[DJS],0)</f>
        <v>0</v>
      </c>
      <c r="H81" s="8">
        <f t="shared" si="4"/>
        <v>3</v>
      </c>
    </row>
    <row r="82" spans="1:8" s="8" customFormat="1" outlineLevel="2" x14ac:dyDescent="0.25">
      <c r="A82" s="14">
        <v>42082</v>
      </c>
      <c r="B82" s="7">
        <v>0</v>
      </c>
      <c r="C82" s="7">
        <v>0</v>
      </c>
      <c r="D82" s="7">
        <f t="shared" si="3"/>
        <v>0</v>
      </c>
      <c r="E82" s="7">
        <f>D82-Tableau3[Minute]</f>
        <v>-2.7777777777777776E-2</v>
      </c>
      <c r="F82" s="12">
        <f>IF(AND(E82&lt;Tableau4[DJS],D82&gt;0),Tableau4[DJS]-E82,0)</f>
        <v>0</v>
      </c>
      <c r="G82" s="12">
        <f>IF(E82&gt;Tableau4[DJS],'4'!E82-Tableau4[DJS],0)</f>
        <v>0</v>
      </c>
      <c r="H82" s="8">
        <f t="shared" si="4"/>
        <v>3</v>
      </c>
    </row>
    <row r="83" spans="1:8" s="8" customFormat="1" outlineLevel="2" x14ac:dyDescent="0.25">
      <c r="A83" s="14">
        <v>42083</v>
      </c>
      <c r="B83" s="7">
        <v>0</v>
      </c>
      <c r="C83" s="7">
        <v>0</v>
      </c>
      <c r="D83" s="7">
        <f t="shared" si="3"/>
        <v>0</v>
      </c>
      <c r="E83" s="7">
        <f>D83-Tableau3[Minute]</f>
        <v>-2.7777777777777776E-2</v>
      </c>
      <c r="F83" s="12">
        <f>IF(AND(E83&lt;Tableau4[DJS],D83&gt;0),Tableau4[DJS]-E83,0)</f>
        <v>0</v>
      </c>
      <c r="G83" s="12">
        <f>IF(E83&gt;Tableau4[DJS],'4'!E83-Tableau4[DJS],0)</f>
        <v>0</v>
      </c>
      <c r="H83" s="8">
        <f t="shared" si="4"/>
        <v>3</v>
      </c>
    </row>
    <row r="84" spans="1:8" s="8" customFormat="1" outlineLevel="2" x14ac:dyDescent="0.25">
      <c r="A84" s="14">
        <v>42084</v>
      </c>
      <c r="B84" s="7">
        <v>0</v>
      </c>
      <c r="C84" s="7">
        <v>0</v>
      </c>
      <c r="D84" s="7">
        <f t="shared" si="3"/>
        <v>0</v>
      </c>
      <c r="E84" s="7">
        <f>D84-Tableau3[Minute]</f>
        <v>-2.7777777777777776E-2</v>
      </c>
      <c r="F84" s="12">
        <f>IF(AND(E84&lt;Tableau4[DJS],D84&gt;0),Tableau4[DJS]-E84,0)</f>
        <v>0</v>
      </c>
      <c r="G84" s="12">
        <f>IF(E84&gt;Tableau4[DJS],'4'!E84-Tableau4[DJS],0)</f>
        <v>0</v>
      </c>
      <c r="H84" s="8">
        <f t="shared" si="4"/>
        <v>3</v>
      </c>
    </row>
    <row r="85" spans="1:8" s="8" customFormat="1" outlineLevel="2" x14ac:dyDescent="0.25">
      <c r="A85" s="14">
        <v>42085</v>
      </c>
      <c r="B85" s="7">
        <v>0</v>
      </c>
      <c r="C85" s="7">
        <v>0</v>
      </c>
      <c r="D85" s="7">
        <f t="shared" si="3"/>
        <v>0</v>
      </c>
      <c r="E85" s="7">
        <f>D85-Tableau3[Minute]</f>
        <v>-2.7777777777777776E-2</v>
      </c>
      <c r="F85" s="12">
        <f>IF(AND(E85&lt;Tableau4[DJS],D85&gt;0),Tableau4[DJS]-E85,0)</f>
        <v>0</v>
      </c>
      <c r="G85" s="12">
        <f>IF(E85&gt;Tableau4[DJS],'4'!E85-Tableau4[DJS],0)</f>
        <v>0</v>
      </c>
      <c r="H85" s="8">
        <f t="shared" si="4"/>
        <v>3</v>
      </c>
    </row>
    <row r="86" spans="1:8" s="8" customFormat="1" outlineLevel="2" x14ac:dyDescent="0.25">
      <c r="A86" s="14">
        <v>42086</v>
      </c>
      <c r="B86" s="7">
        <v>0</v>
      </c>
      <c r="C86" s="7">
        <v>0</v>
      </c>
      <c r="D86" s="7">
        <f t="shared" si="3"/>
        <v>0</v>
      </c>
      <c r="E86" s="7">
        <f>D86-Tableau3[Minute]</f>
        <v>-2.7777777777777776E-2</v>
      </c>
      <c r="F86" s="12">
        <f>IF(AND(E86&lt;Tableau4[DJS],D86&gt;0),Tableau4[DJS]-E86,0)</f>
        <v>0</v>
      </c>
      <c r="G86" s="12">
        <f>IF(E86&gt;Tableau4[DJS],'4'!E86-Tableau4[DJS],0)</f>
        <v>0</v>
      </c>
      <c r="H86" s="8">
        <f t="shared" si="4"/>
        <v>3</v>
      </c>
    </row>
    <row r="87" spans="1:8" s="8" customFormat="1" outlineLevel="2" x14ac:dyDescent="0.25">
      <c r="A87" s="14">
        <v>42087</v>
      </c>
      <c r="B87" s="7">
        <v>0</v>
      </c>
      <c r="C87" s="7">
        <v>0</v>
      </c>
      <c r="D87" s="7">
        <f t="shared" si="3"/>
        <v>0</v>
      </c>
      <c r="E87" s="7">
        <f>D87-Tableau3[Minute]</f>
        <v>-2.7777777777777776E-2</v>
      </c>
      <c r="F87" s="12">
        <f>IF(AND(E87&lt;Tableau4[DJS],D87&gt;0),Tableau4[DJS]-E87,0)</f>
        <v>0</v>
      </c>
      <c r="G87" s="12">
        <f>IF(E87&gt;Tableau4[DJS],'4'!E87-Tableau4[DJS],0)</f>
        <v>0</v>
      </c>
      <c r="H87" s="8">
        <f t="shared" si="4"/>
        <v>3</v>
      </c>
    </row>
    <row r="88" spans="1:8" s="8" customFormat="1" outlineLevel="2" x14ac:dyDescent="0.25">
      <c r="A88" s="14">
        <v>42088</v>
      </c>
      <c r="B88" s="7">
        <v>0</v>
      </c>
      <c r="C88" s="7">
        <v>0</v>
      </c>
      <c r="D88" s="7">
        <f t="shared" si="3"/>
        <v>0</v>
      </c>
      <c r="E88" s="7">
        <f>D88-Tableau3[Minute]</f>
        <v>-2.7777777777777776E-2</v>
      </c>
      <c r="F88" s="12">
        <f>IF(AND(E88&lt;Tableau4[DJS],D88&gt;0),Tableau4[DJS]-E88,0)</f>
        <v>0</v>
      </c>
      <c r="G88" s="12">
        <f>IF(E88&gt;Tableau4[DJS],'4'!E88-Tableau4[DJS],0)</f>
        <v>0</v>
      </c>
      <c r="H88" s="8">
        <f t="shared" si="4"/>
        <v>3</v>
      </c>
    </row>
    <row r="89" spans="1:8" s="8" customFormat="1" outlineLevel="2" x14ac:dyDescent="0.25">
      <c r="A89" s="14">
        <v>42089</v>
      </c>
      <c r="B89" s="7">
        <v>0</v>
      </c>
      <c r="C89" s="7">
        <v>0</v>
      </c>
      <c r="D89" s="7">
        <f t="shared" si="3"/>
        <v>0</v>
      </c>
      <c r="E89" s="7">
        <f>D89-Tableau3[Minute]</f>
        <v>-2.7777777777777776E-2</v>
      </c>
      <c r="F89" s="12">
        <f>IF(AND(E89&lt;Tableau4[DJS],D89&gt;0),Tableau4[DJS]-E89,0)</f>
        <v>0</v>
      </c>
      <c r="G89" s="12">
        <f>IF(E89&gt;Tableau4[DJS],'4'!E89-Tableau4[DJS],0)</f>
        <v>0</v>
      </c>
      <c r="H89" s="8">
        <f t="shared" si="4"/>
        <v>3</v>
      </c>
    </row>
    <row r="90" spans="1:8" s="8" customFormat="1" outlineLevel="2" x14ac:dyDescent="0.25">
      <c r="A90" s="14">
        <v>42090</v>
      </c>
      <c r="B90" s="7">
        <v>0</v>
      </c>
      <c r="C90" s="7">
        <v>0</v>
      </c>
      <c r="D90" s="7">
        <f t="shared" si="3"/>
        <v>0</v>
      </c>
      <c r="E90" s="7">
        <f>D90-Tableau3[Minute]</f>
        <v>-2.7777777777777776E-2</v>
      </c>
      <c r="F90" s="12">
        <f>IF(AND(E90&lt;Tableau4[DJS],D90&gt;0),Tableau4[DJS]-E90,0)</f>
        <v>0</v>
      </c>
      <c r="G90" s="12">
        <f>IF(E90&gt;Tableau4[DJS],'4'!E90-Tableau4[DJS],0)</f>
        <v>0</v>
      </c>
      <c r="H90" s="8">
        <f t="shared" si="4"/>
        <v>3</v>
      </c>
    </row>
    <row r="91" spans="1:8" s="8" customFormat="1" outlineLevel="2" x14ac:dyDescent="0.25">
      <c r="A91" s="14">
        <v>42091</v>
      </c>
      <c r="B91" s="7">
        <v>0</v>
      </c>
      <c r="C91" s="7">
        <v>0</v>
      </c>
      <c r="D91" s="7">
        <f t="shared" si="3"/>
        <v>0</v>
      </c>
      <c r="E91" s="7">
        <f>D91-Tableau3[Minute]</f>
        <v>-2.7777777777777776E-2</v>
      </c>
      <c r="F91" s="12">
        <f>IF(AND(E91&lt;Tableau4[DJS],D91&gt;0),Tableau4[DJS]-E91,0)</f>
        <v>0</v>
      </c>
      <c r="G91" s="12">
        <f>IF(E91&gt;Tableau4[DJS],'4'!E91-Tableau4[DJS],0)</f>
        <v>0</v>
      </c>
      <c r="H91" s="8">
        <f t="shared" si="4"/>
        <v>3</v>
      </c>
    </row>
    <row r="92" spans="1:8" s="8" customFormat="1" outlineLevel="2" x14ac:dyDescent="0.25">
      <c r="A92" s="14">
        <v>42092</v>
      </c>
      <c r="B92" s="7">
        <v>0</v>
      </c>
      <c r="C92" s="7">
        <v>0</v>
      </c>
      <c r="D92" s="7">
        <f t="shared" si="3"/>
        <v>0</v>
      </c>
      <c r="E92" s="7">
        <f>D92-Tableau3[Minute]</f>
        <v>-2.7777777777777776E-2</v>
      </c>
      <c r="F92" s="12">
        <f>IF(AND(E92&lt;Tableau4[DJS],D92&gt;0),Tableau4[DJS]-E92,0)</f>
        <v>0</v>
      </c>
      <c r="G92" s="12">
        <f>IF(E92&gt;Tableau4[DJS],'4'!E92-Tableau4[DJS],0)</f>
        <v>0</v>
      </c>
      <c r="H92" s="8">
        <f t="shared" si="4"/>
        <v>3</v>
      </c>
    </row>
    <row r="93" spans="1:8" s="8" customFormat="1" outlineLevel="2" x14ac:dyDescent="0.25">
      <c r="A93" s="14">
        <v>42093</v>
      </c>
      <c r="B93" s="7">
        <v>0</v>
      </c>
      <c r="C93" s="7">
        <v>0</v>
      </c>
      <c r="D93" s="7">
        <f t="shared" si="3"/>
        <v>0</v>
      </c>
      <c r="E93" s="7">
        <f>D93-Tableau3[Minute]</f>
        <v>-2.7777777777777776E-2</v>
      </c>
      <c r="F93" s="12">
        <f>IF(AND(E93&lt;Tableau4[DJS],D93&gt;0),Tableau4[DJS]-E93,0)</f>
        <v>0</v>
      </c>
      <c r="G93" s="12">
        <f>IF(E93&gt;Tableau4[DJS],'4'!E93-Tableau4[DJS],0)</f>
        <v>0</v>
      </c>
      <c r="H93" s="8">
        <f t="shared" si="4"/>
        <v>3</v>
      </c>
    </row>
    <row r="94" spans="1:8" s="8" customFormat="1" outlineLevel="1" x14ac:dyDescent="0.25">
      <c r="A94" s="14"/>
      <c r="B94" s="7"/>
      <c r="C94" s="7"/>
      <c r="D94" s="11"/>
      <c r="E94" s="7"/>
      <c r="F94" s="12">
        <f>SUBTOTAL(9,F63:F93)</f>
        <v>0</v>
      </c>
      <c r="G94" s="12">
        <f>SUBTOTAL(9,G63:G93)</f>
        <v>0</v>
      </c>
      <c r="H94" s="10" t="s">
        <v>41</v>
      </c>
    </row>
    <row r="95" spans="1:8" s="8" customFormat="1" outlineLevel="2" x14ac:dyDescent="0.25">
      <c r="A95" s="14">
        <v>42094</v>
      </c>
      <c r="B95" s="7">
        <v>0</v>
      </c>
      <c r="C95" s="7">
        <v>0</v>
      </c>
      <c r="D95" s="7">
        <f t="shared" si="3"/>
        <v>0</v>
      </c>
      <c r="E95" s="7">
        <f>D95-Tableau3[Minute]</f>
        <v>-2.7777777777777776E-2</v>
      </c>
      <c r="F95" s="12">
        <f>IF(AND(E95&lt;Tableau4[DJS],D95&gt;0),Tableau4[DJS]-E95,0)</f>
        <v>0</v>
      </c>
      <c r="G95" s="12">
        <f>IF(E95&gt;Tableau4[DJS],'4'!E95-Tableau4[DJS],0)</f>
        <v>0</v>
      </c>
      <c r="H95" s="8">
        <f t="shared" si="4"/>
        <v>4</v>
      </c>
    </row>
    <row r="96" spans="1:8" s="8" customFormat="1" outlineLevel="2" x14ac:dyDescent="0.25">
      <c r="A96" s="14">
        <v>42095</v>
      </c>
      <c r="B96" s="7">
        <v>0</v>
      </c>
      <c r="C96" s="7">
        <v>0</v>
      </c>
      <c r="D96" s="7">
        <f t="shared" si="3"/>
        <v>0</v>
      </c>
      <c r="E96" s="7">
        <f>D96-Tableau3[Minute]</f>
        <v>-2.7777777777777776E-2</v>
      </c>
      <c r="F96" s="12">
        <f>IF(AND(E96&lt;Tableau4[DJS],D96&gt;0),Tableau4[DJS]-E96,0)</f>
        <v>0</v>
      </c>
      <c r="G96" s="12">
        <f>IF(E96&gt;Tableau4[DJS],'4'!E96-Tableau4[DJS],0)</f>
        <v>0</v>
      </c>
      <c r="H96" s="8">
        <f t="shared" si="4"/>
        <v>4</v>
      </c>
    </row>
    <row r="97" spans="1:8" s="8" customFormat="1" outlineLevel="2" x14ac:dyDescent="0.25">
      <c r="A97" s="14">
        <v>42096</v>
      </c>
      <c r="B97" s="7">
        <v>0</v>
      </c>
      <c r="C97" s="7">
        <v>0</v>
      </c>
      <c r="D97" s="7">
        <f t="shared" si="3"/>
        <v>0</v>
      </c>
      <c r="E97" s="7">
        <f>D97-Tableau3[Minute]</f>
        <v>-2.7777777777777776E-2</v>
      </c>
      <c r="F97" s="12">
        <f>IF(AND(E97&lt;Tableau4[DJS],D97&gt;0),Tableau4[DJS]-E97,0)</f>
        <v>0</v>
      </c>
      <c r="G97" s="12">
        <f>IF(E97&gt;Tableau4[DJS],'4'!E97-Tableau4[DJS],0)</f>
        <v>0</v>
      </c>
      <c r="H97" s="8">
        <f t="shared" si="4"/>
        <v>4</v>
      </c>
    </row>
    <row r="98" spans="1:8" s="8" customFormat="1" outlineLevel="2" x14ac:dyDescent="0.25">
      <c r="A98" s="14">
        <v>42097</v>
      </c>
      <c r="B98" s="7">
        <v>0</v>
      </c>
      <c r="C98" s="7">
        <v>0</v>
      </c>
      <c r="D98" s="7">
        <f t="shared" si="3"/>
        <v>0</v>
      </c>
      <c r="E98" s="7">
        <f>D98-Tableau3[Minute]</f>
        <v>-2.7777777777777776E-2</v>
      </c>
      <c r="F98" s="12">
        <f>IF(AND(E98&lt;Tableau4[DJS],D98&gt;0),Tableau4[DJS]-E98,0)</f>
        <v>0</v>
      </c>
      <c r="G98" s="12">
        <f>IF(E98&gt;Tableau4[DJS],'4'!E98-Tableau4[DJS],0)</f>
        <v>0</v>
      </c>
      <c r="H98" s="8">
        <f t="shared" si="4"/>
        <v>4</v>
      </c>
    </row>
    <row r="99" spans="1:8" s="8" customFormat="1" outlineLevel="2" x14ac:dyDescent="0.25">
      <c r="A99" s="14">
        <v>42098</v>
      </c>
      <c r="B99" s="7">
        <v>0</v>
      </c>
      <c r="C99" s="7">
        <v>0</v>
      </c>
      <c r="D99" s="7">
        <f t="shared" si="3"/>
        <v>0</v>
      </c>
      <c r="E99" s="7">
        <f>D99-Tableau3[Minute]</f>
        <v>-2.7777777777777776E-2</v>
      </c>
      <c r="F99" s="12">
        <f>IF(AND(E99&lt;Tableau4[DJS],D99&gt;0),Tableau4[DJS]-E99,0)</f>
        <v>0</v>
      </c>
      <c r="G99" s="12">
        <f>IF(E99&gt;Tableau4[DJS],'4'!E99-Tableau4[DJS],0)</f>
        <v>0</v>
      </c>
      <c r="H99" s="8">
        <f t="shared" si="4"/>
        <v>4</v>
      </c>
    </row>
    <row r="100" spans="1:8" s="8" customFormat="1" outlineLevel="2" x14ac:dyDescent="0.25">
      <c r="A100" s="14">
        <v>42099</v>
      </c>
      <c r="B100" s="7">
        <v>0</v>
      </c>
      <c r="C100" s="7">
        <v>0</v>
      </c>
      <c r="D100" s="7">
        <f t="shared" si="3"/>
        <v>0</v>
      </c>
      <c r="E100" s="7">
        <f>D100-Tableau3[Minute]</f>
        <v>-2.7777777777777776E-2</v>
      </c>
      <c r="F100" s="12">
        <f>IF(AND(E100&lt;Tableau4[DJS],D100&gt;0),Tableau4[DJS]-E100,0)</f>
        <v>0</v>
      </c>
      <c r="G100" s="12">
        <f>IF(E100&gt;Tableau4[DJS],'4'!E100-Tableau4[DJS],0)</f>
        <v>0</v>
      </c>
      <c r="H100" s="8">
        <f t="shared" si="4"/>
        <v>4</v>
      </c>
    </row>
    <row r="101" spans="1:8" s="8" customFormat="1" outlineLevel="2" x14ac:dyDescent="0.25">
      <c r="A101" s="14">
        <v>42100</v>
      </c>
      <c r="B101" s="7">
        <v>0</v>
      </c>
      <c r="C101" s="7">
        <v>0</v>
      </c>
      <c r="D101" s="7">
        <f t="shared" si="3"/>
        <v>0</v>
      </c>
      <c r="E101" s="7">
        <f>D101-Tableau3[Minute]</f>
        <v>-2.7777777777777776E-2</v>
      </c>
      <c r="F101" s="12">
        <f>IF(AND(E101&lt;Tableau4[DJS],D101&gt;0),Tableau4[DJS]-E101,0)</f>
        <v>0</v>
      </c>
      <c r="G101" s="12">
        <f>IF(E101&gt;Tableau4[DJS],'4'!E101-Tableau4[DJS],0)</f>
        <v>0</v>
      </c>
      <c r="H101" s="8">
        <f t="shared" si="4"/>
        <v>4</v>
      </c>
    </row>
    <row r="102" spans="1:8" s="8" customFormat="1" outlineLevel="2" x14ac:dyDescent="0.25">
      <c r="A102" s="14">
        <v>42101</v>
      </c>
      <c r="B102" s="7">
        <v>0</v>
      </c>
      <c r="C102" s="7">
        <v>0</v>
      </c>
      <c r="D102" s="7">
        <f t="shared" si="3"/>
        <v>0</v>
      </c>
      <c r="E102" s="7">
        <f>D102-Tableau3[Minute]</f>
        <v>-2.7777777777777776E-2</v>
      </c>
      <c r="F102" s="12">
        <f>IF(AND(E102&lt;Tableau4[DJS],D102&gt;0),Tableau4[DJS]-E102,0)</f>
        <v>0</v>
      </c>
      <c r="G102" s="12">
        <f>IF(E102&gt;Tableau4[DJS],'4'!E102-Tableau4[DJS],0)</f>
        <v>0</v>
      </c>
      <c r="H102" s="8">
        <f t="shared" si="4"/>
        <v>4</v>
      </c>
    </row>
    <row r="103" spans="1:8" s="8" customFormat="1" outlineLevel="2" x14ac:dyDescent="0.25">
      <c r="A103" s="14">
        <v>42102</v>
      </c>
      <c r="B103" s="7">
        <v>0</v>
      </c>
      <c r="C103" s="7">
        <v>0</v>
      </c>
      <c r="D103" s="7">
        <f t="shared" si="3"/>
        <v>0</v>
      </c>
      <c r="E103" s="7">
        <f>D103-Tableau3[Minute]</f>
        <v>-2.7777777777777776E-2</v>
      </c>
      <c r="F103" s="12">
        <f>IF(AND(E103&lt;Tableau4[DJS],D103&gt;0),Tableau4[DJS]-E103,0)</f>
        <v>0</v>
      </c>
      <c r="G103" s="12">
        <f>IF(E103&gt;Tableau4[DJS],'4'!E103-Tableau4[DJS],0)</f>
        <v>0</v>
      </c>
      <c r="H103" s="8">
        <f t="shared" si="4"/>
        <v>4</v>
      </c>
    </row>
    <row r="104" spans="1:8" s="8" customFormat="1" outlineLevel="2" x14ac:dyDescent="0.25">
      <c r="A104" s="14">
        <v>42103</v>
      </c>
      <c r="B104" s="7">
        <v>0</v>
      </c>
      <c r="C104" s="7">
        <v>0</v>
      </c>
      <c r="D104" s="7">
        <f t="shared" si="3"/>
        <v>0</v>
      </c>
      <c r="E104" s="7">
        <f>D104-Tableau3[Minute]</f>
        <v>-2.7777777777777776E-2</v>
      </c>
      <c r="F104" s="12">
        <f>IF(AND(E104&lt;Tableau4[DJS],D104&gt;0),Tableau4[DJS]-E104,0)</f>
        <v>0</v>
      </c>
      <c r="G104" s="12">
        <f>IF(E104&gt;Tableau4[DJS],'4'!E104-Tableau4[DJS],0)</f>
        <v>0</v>
      </c>
      <c r="H104" s="8">
        <f t="shared" si="4"/>
        <v>4</v>
      </c>
    </row>
    <row r="105" spans="1:8" s="8" customFormat="1" outlineLevel="2" x14ac:dyDescent="0.25">
      <c r="A105" s="14">
        <v>42104</v>
      </c>
      <c r="B105" s="7">
        <v>0</v>
      </c>
      <c r="C105" s="7">
        <v>0</v>
      </c>
      <c r="D105" s="7">
        <f t="shared" si="3"/>
        <v>0</v>
      </c>
      <c r="E105" s="7">
        <f>D105-Tableau3[Minute]</f>
        <v>-2.7777777777777776E-2</v>
      </c>
      <c r="F105" s="12">
        <f>IF(AND(E105&lt;Tableau4[DJS],D105&gt;0),Tableau4[DJS]-E105,0)</f>
        <v>0</v>
      </c>
      <c r="G105" s="12">
        <f>IF(E105&gt;Tableau4[DJS],'4'!E105-Tableau4[DJS],0)</f>
        <v>0</v>
      </c>
      <c r="H105" s="8">
        <f t="shared" si="4"/>
        <v>4</v>
      </c>
    </row>
    <row r="106" spans="1:8" s="8" customFormat="1" outlineLevel="2" x14ac:dyDescent="0.25">
      <c r="A106" s="14">
        <v>42105</v>
      </c>
      <c r="B106" s="7">
        <v>0</v>
      </c>
      <c r="C106" s="7">
        <v>0</v>
      </c>
      <c r="D106" s="7">
        <f t="shared" si="3"/>
        <v>0</v>
      </c>
      <c r="E106" s="7">
        <f>D106-Tableau3[Minute]</f>
        <v>-2.7777777777777776E-2</v>
      </c>
      <c r="F106" s="12">
        <f>IF(AND(E106&lt;Tableau4[DJS],D106&gt;0),Tableau4[DJS]-E106,0)</f>
        <v>0</v>
      </c>
      <c r="G106" s="12">
        <f>IF(E106&gt;Tableau4[DJS],'4'!E106-Tableau4[DJS],0)</f>
        <v>0</v>
      </c>
      <c r="H106" s="8">
        <f t="shared" si="4"/>
        <v>4</v>
      </c>
    </row>
    <row r="107" spans="1:8" s="8" customFormat="1" outlineLevel="2" x14ac:dyDescent="0.25">
      <c r="A107" s="14">
        <v>42106</v>
      </c>
      <c r="B107" s="7">
        <v>0</v>
      </c>
      <c r="C107" s="7">
        <v>0</v>
      </c>
      <c r="D107" s="7">
        <f t="shared" si="3"/>
        <v>0</v>
      </c>
      <c r="E107" s="7">
        <f>D107-Tableau3[Minute]</f>
        <v>-2.7777777777777776E-2</v>
      </c>
      <c r="F107" s="12">
        <f>IF(AND(E107&lt;Tableau4[DJS],D107&gt;0),Tableau4[DJS]-E107,0)</f>
        <v>0</v>
      </c>
      <c r="G107" s="12">
        <f>IF(E107&gt;Tableau4[DJS],'4'!E107-Tableau4[DJS],0)</f>
        <v>0</v>
      </c>
      <c r="H107" s="8">
        <f t="shared" si="4"/>
        <v>4</v>
      </c>
    </row>
    <row r="108" spans="1:8" s="8" customFormat="1" outlineLevel="2" x14ac:dyDescent="0.25">
      <c r="A108" s="14">
        <v>42107</v>
      </c>
      <c r="B108" s="7">
        <v>0</v>
      </c>
      <c r="C108" s="7">
        <v>0</v>
      </c>
      <c r="D108" s="7">
        <f t="shared" si="3"/>
        <v>0</v>
      </c>
      <c r="E108" s="7">
        <f>D108-Tableau3[Minute]</f>
        <v>-2.7777777777777776E-2</v>
      </c>
      <c r="F108" s="12">
        <f>IF(AND(E108&lt;Tableau4[DJS],D108&gt;0),Tableau4[DJS]-E108,0)</f>
        <v>0</v>
      </c>
      <c r="G108" s="12">
        <f>IF(E108&gt;Tableau4[DJS],'4'!E108-Tableau4[DJS],0)</f>
        <v>0</v>
      </c>
      <c r="H108" s="8">
        <f t="shared" si="4"/>
        <v>4</v>
      </c>
    </row>
    <row r="109" spans="1:8" s="8" customFormat="1" outlineLevel="2" x14ac:dyDescent="0.25">
      <c r="A109" s="14">
        <v>42108</v>
      </c>
      <c r="B109" s="7">
        <v>0</v>
      </c>
      <c r="C109" s="7">
        <v>0</v>
      </c>
      <c r="D109" s="7">
        <f t="shared" si="3"/>
        <v>0</v>
      </c>
      <c r="E109" s="7">
        <f>D109-Tableau3[Minute]</f>
        <v>-2.7777777777777776E-2</v>
      </c>
      <c r="F109" s="12">
        <f>IF(AND(E109&lt;Tableau4[DJS],D109&gt;0),Tableau4[DJS]-E109,0)</f>
        <v>0</v>
      </c>
      <c r="G109" s="12">
        <f>IF(E109&gt;Tableau4[DJS],'4'!E109-Tableau4[DJS],0)</f>
        <v>0</v>
      </c>
      <c r="H109" s="8">
        <f t="shared" si="4"/>
        <v>4</v>
      </c>
    </row>
    <row r="110" spans="1:8" s="8" customFormat="1" outlineLevel="2" x14ac:dyDescent="0.25">
      <c r="A110" s="14">
        <v>42109</v>
      </c>
      <c r="B110" s="7">
        <v>0</v>
      </c>
      <c r="C110" s="7">
        <v>0</v>
      </c>
      <c r="D110" s="7">
        <f t="shared" si="3"/>
        <v>0</v>
      </c>
      <c r="E110" s="7">
        <f>D110-Tableau3[Minute]</f>
        <v>-2.7777777777777776E-2</v>
      </c>
      <c r="F110" s="12">
        <f>IF(AND(E110&lt;Tableau4[DJS],D110&gt;0),Tableau4[DJS]-E110,0)</f>
        <v>0</v>
      </c>
      <c r="G110" s="12">
        <f>IF(E110&gt;Tableau4[DJS],'4'!E110-Tableau4[DJS],0)</f>
        <v>0</v>
      </c>
      <c r="H110" s="8">
        <f t="shared" si="4"/>
        <v>4</v>
      </c>
    </row>
    <row r="111" spans="1:8" s="8" customFormat="1" outlineLevel="2" x14ac:dyDescent="0.25">
      <c r="A111" s="14">
        <v>42110</v>
      </c>
      <c r="B111" s="7">
        <v>0</v>
      </c>
      <c r="C111" s="7">
        <v>0</v>
      </c>
      <c r="D111" s="7">
        <f t="shared" si="3"/>
        <v>0</v>
      </c>
      <c r="E111" s="7">
        <f>D111-Tableau3[Minute]</f>
        <v>-2.7777777777777776E-2</v>
      </c>
      <c r="F111" s="12">
        <f>IF(AND(E111&lt;Tableau4[DJS],D111&gt;0),Tableau4[DJS]-E111,0)</f>
        <v>0</v>
      </c>
      <c r="G111" s="12">
        <f>IF(E111&gt;Tableau4[DJS],'4'!E111-Tableau4[DJS],0)</f>
        <v>0</v>
      </c>
      <c r="H111" s="8">
        <f t="shared" si="4"/>
        <v>4</v>
      </c>
    </row>
    <row r="112" spans="1:8" s="8" customFormat="1" outlineLevel="2" x14ac:dyDescent="0.25">
      <c r="A112" s="14">
        <v>42111</v>
      </c>
      <c r="B112" s="7">
        <v>0</v>
      </c>
      <c r="C112" s="7">
        <v>0</v>
      </c>
      <c r="D112" s="7">
        <f t="shared" si="3"/>
        <v>0</v>
      </c>
      <c r="E112" s="7">
        <f>D112-Tableau3[Minute]</f>
        <v>-2.7777777777777776E-2</v>
      </c>
      <c r="F112" s="12">
        <f>IF(AND(E112&lt;Tableau4[DJS],D112&gt;0),Tableau4[DJS]-E112,0)</f>
        <v>0</v>
      </c>
      <c r="G112" s="12">
        <f>IF(E112&gt;Tableau4[DJS],'4'!E112-Tableau4[DJS],0)</f>
        <v>0</v>
      </c>
      <c r="H112" s="8">
        <f t="shared" si="4"/>
        <v>4</v>
      </c>
    </row>
    <row r="113" spans="1:8" s="8" customFormat="1" outlineLevel="2" x14ac:dyDescent="0.25">
      <c r="A113" s="14">
        <v>42112</v>
      </c>
      <c r="B113" s="7">
        <v>0</v>
      </c>
      <c r="C113" s="7">
        <v>0</v>
      </c>
      <c r="D113" s="7">
        <f t="shared" si="3"/>
        <v>0</v>
      </c>
      <c r="E113" s="7">
        <f>D113-Tableau3[Minute]</f>
        <v>-2.7777777777777776E-2</v>
      </c>
      <c r="F113" s="12">
        <f>IF(AND(E113&lt;Tableau4[DJS],D113&gt;0),Tableau4[DJS]-E113,0)</f>
        <v>0</v>
      </c>
      <c r="G113" s="12">
        <f>IF(E113&gt;Tableau4[DJS],'4'!E113-Tableau4[DJS],0)</f>
        <v>0</v>
      </c>
      <c r="H113" s="8">
        <f t="shared" si="4"/>
        <v>4</v>
      </c>
    </row>
    <row r="114" spans="1:8" s="8" customFormat="1" outlineLevel="2" x14ac:dyDescent="0.25">
      <c r="A114" s="14">
        <v>42113</v>
      </c>
      <c r="B114" s="7">
        <v>0</v>
      </c>
      <c r="C114" s="7">
        <v>0</v>
      </c>
      <c r="D114" s="7">
        <f t="shared" si="3"/>
        <v>0</v>
      </c>
      <c r="E114" s="7">
        <f>D114-Tableau3[Minute]</f>
        <v>-2.7777777777777776E-2</v>
      </c>
      <c r="F114" s="12">
        <f>IF(AND(E114&lt;Tableau4[DJS],D114&gt;0),Tableau4[DJS]-E114,0)</f>
        <v>0</v>
      </c>
      <c r="G114" s="12">
        <f>IF(E114&gt;Tableau4[DJS],'4'!E114-Tableau4[DJS],0)</f>
        <v>0</v>
      </c>
      <c r="H114" s="8">
        <f t="shared" si="4"/>
        <v>4</v>
      </c>
    </row>
    <row r="115" spans="1:8" s="8" customFormat="1" outlineLevel="2" x14ac:dyDescent="0.25">
      <c r="A115" s="14">
        <v>42114</v>
      </c>
      <c r="B115" s="7">
        <v>0</v>
      </c>
      <c r="C115" s="7">
        <v>0</v>
      </c>
      <c r="D115" s="7">
        <f t="shared" si="3"/>
        <v>0</v>
      </c>
      <c r="E115" s="7">
        <f>D115-Tableau3[Minute]</f>
        <v>-2.7777777777777776E-2</v>
      </c>
      <c r="F115" s="12">
        <f>IF(AND(E115&lt;Tableau4[DJS],D115&gt;0),Tableau4[DJS]-E115,0)</f>
        <v>0</v>
      </c>
      <c r="G115" s="12">
        <f>IF(E115&gt;Tableau4[DJS],'4'!E115-Tableau4[DJS],0)</f>
        <v>0</v>
      </c>
      <c r="H115" s="8">
        <f t="shared" si="4"/>
        <v>4</v>
      </c>
    </row>
    <row r="116" spans="1:8" s="8" customFormat="1" outlineLevel="2" x14ac:dyDescent="0.25">
      <c r="A116" s="14">
        <v>42115</v>
      </c>
      <c r="B116" s="7">
        <v>0</v>
      </c>
      <c r="C116" s="7">
        <v>0</v>
      </c>
      <c r="D116" s="7">
        <f t="shared" si="3"/>
        <v>0</v>
      </c>
      <c r="E116" s="7">
        <f>D116-Tableau3[Minute]</f>
        <v>-2.7777777777777776E-2</v>
      </c>
      <c r="F116" s="12">
        <f>IF(AND(E116&lt;Tableau4[DJS],D116&gt;0),Tableau4[DJS]-E116,0)</f>
        <v>0</v>
      </c>
      <c r="G116" s="12">
        <f>IF(E116&gt;Tableau4[DJS],'4'!E116-Tableau4[DJS],0)</f>
        <v>0</v>
      </c>
      <c r="H116" s="8">
        <f t="shared" si="4"/>
        <v>4</v>
      </c>
    </row>
    <row r="117" spans="1:8" s="8" customFormat="1" outlineLevel="2" x14ac:dyDescent="0.25">
      <c r="A117" s="14">
        <v>42116</v>
      </c>
      <c r="B117" s="7">
        <v>0</v>
      </c>
      <c r="C117" s="7">
        <v>0</v>
      </c>
      <c r="D117" s="7">
        <f t="shared" si="3"/>
        <v>0</v>
      </c>
      <c r="E117" s="7">
        <f>D117-Tableau3[Minute]</f>
        <v>-2.7777777777777776E-2</v>
      </c>
      <c r="F117" s="12">
        <f>IF(AND(E117&lt;Tableau4[DJS],D117&gt;0),Tableau4[DJS]-E117,0)</f>
        <v>0</v>
      </c>
      <c r="G117" s="12">
        <f>IF(E117&gt;Tableau4[DJS],'4'!E117-Tableau4[DJS],0)</f>
        <v>0</v>
      </c>
      <c r="H117" s="8">
        <f t="shared" si="4"/>
        <v>4</v>
      </c>
    </row>
    <row r="118" spans="1:8" s="8" customFormat="1" outlineLevel="2" x14ac:dyDescent="0.25">
      <c r="A118" s="14">
        <v>42117</v>
      </c>
      <c r="B118" s="7">
        <v>0</v>
      </c>
      <c r="C118" s="7">
        <v>0</v>
      </c>
      <c r="D118" s="7">
        <f t="shared" si="3"/>
        <v>0</v>
      </c>
      <c r="E118" s="7">
        <f>D118-Tableau3[Minute]</f>
        <v>-2.7777777777777776E-2</v>
      </c>
      <c r="F118" s="12">
        <f>IF(AND(E118&lt;Tableau4[DJS],D118&gt;0),Tableau4[DJS]-E118,0)</f>
        <v>0</v>
      </c>
      <c r="G118" s="12">
        <f>IF(E118&gt;Tableau4[DJS],'4'!E118-Tableau4[DJS],0)</f>
        <v>0</v>
      </c>
      <c r="H118" s="8">
        <f t="shared" si="4"/>
        <v>4</v>
      </c>
    </row>
    <row r="119" spans="1:8" s="8" customFormat="1" outlineLevel="2" x14ac:dyDescent="0.25">
      <c r="A119" s="14">
        <v>42118</v>
      </c>
      <c r="B119" s="7">
        <v>0</v>
      </c>
      <c r="C119" s="7">
        <v>0</v>
      </c>
      <c r="D119" s="7">
        <f t="shared" si="3"/>
        <v>0</v>
      </c>
      <c r="E119" s="7">
        <f>D119-Tableau3[Minute]</f>
        <v>-2.7777777777777776E-2</v>
      </c>
      <c r="F119" s="12">
        <f>IF(AND(E119&lt;Tableau4[DJS],D119&gt;0),Tableau4[DJS]-E119,0)</f>
        <v>0</v>
      </c>
      <c r="G119" s="12">
        <f>IF(E119&gt;Tableau4[DJS],'4'!E119-Tableau4[DJS],0)</f>
        <v>0</v>
      </c>
      <c r="H119" s="8">
        <f t="shared" si="4"/>
        <v>4</v>
      </c>
    </row>
    <row r="120" spans="1:8" s="8" customFormat="1" outlineLevel="2" x14ac:dyDescent="0.25">
      <c r="A120" s="14">
        <v>42119</v>
      </c>
      <c r="B120" s="7">
        <v>0</v>
      </c>
      <c r="C120" s="7">
        <v>0</v>
      </c>
      <c r="D120" s="7">
        <f t="shared" si="3"/>
        <v>0</v>
      </c>
      <c r="E120" s="7">
        <f>D120-Tableau3[Minute]</f>
        <v>-2.7777777777777776E-2</v>
      </c>
      <c r="F120" s="12">
        <f>IF(AND(E120&lt;Tableau4[DJS],D120&gt;0),Tableau4[DJS]-E120,0)</f>
        <v>0</v>
      </c>
      <c r="G120" s="12">
        <f>IF(E120&gt;Tableau4[DJS],'4'!E120-Tableau4[DJS],0)</f>
        <v>0</v>
      </c>
      <c r="H120" s="8">
        <f t="shared" si="4"/>
        <v>4</v>
      </c>
    </row>
    <row r="121" spans="1:8" s="8" customFormat="1" outlineLevel="2" x14ac:dyDescent="0.25">
      <c r="A121" s="14">
        <v>42120</v>
      </c>
      <c r="B121" s="7">
        <v>0</v>
      </c>
      <c r="C121" s="7">
        <v>0</v>
      </c>
      <c r="D121" s="7">
        <f t="shared" si="3"/>
        <v>0</v>
      </c>
      <c r="E121" s="7">
        <f>D121-Tableau3[Minute]</f>
        <v>-2.7777777777777776E-2</v>
      </c>
      <c r="F121" s="12">
        <f>IF(AND(E121&lt;Tableau4[DJS],D121&gt;0),Tableau4[DJS]-E121,0)</f>
        <v>0</v>
      </c>
      <c r="G121" s="12">
        <f>IF(E121&gt;Tableau4[DJS],'4'!E121-Tableau4[DJS],0)</f>
        <v>0</v>
      </c>
      <c r="H121" s="8">
        <f t="shared" si="4"/>
        <v>4</v>
      </c>
    </row>
    <row r="122" spans="1:8" s="8" customFormat="1" outlineLevel="2" x14ac:dyDescent="0.25">
      <c r="A122" s="14">
        <v>42121</v>
      </c>
      <c r="B122" s="7">
        <v>0</v>
      </c>
      <c r="C122" s="7">
        <v>0</v>
      </c>
      <c r="D122" s="7">
        <f t="shared" si="3"/>
        <v>0</v>
      </c>
      <c r="E122" s="7">
        <f>D122-Tableau3[Minute]</f>
        <v>-2.7777777777777776E-2</v>
      </c>
      <c r="F122" s="12">
        <f>IF(AND(E122&lt;Tableau4[DJS],D122&gt;0),Tableau4[DJS]-E122,0)</f>
        <v>0</v>
      </c>
      <c r="G122" s="12">
        <f>IF(E122&gt;Tableau4[DJS],'4'!E122-Tableau4[DJS],0)</f>
        <v>0</v>
      </c>
      <c r="H122" s="8">
        <f t="shared" si="4"/>
        <v>4</v>
      </c>
    </row>
    <row r="123" spans="1:8" s="8" customFormat="1" outlineLevel="2" x14ac:dyDescent="0.25">
      <c r="A123" s="14">
        <v>42122</v>
      </c>
      <c r="B123" s="7">
        <v>0</v>
      </c>
      <c r="C123" s="7">
        <v>0</v>
      </c>
      <c r="D123" s="7">
        <f t="shared" si="3"/>
        <v>0</v>
      </c>
      <c r="E123" s="7">
        <f>D123-Tableau3[Minute]</f>
        <v>-2.7777777777777776E-2</v>
      </c>
      <c r="F123" s="12">
        <f>IF(AND(E123&lt;Tableau4[DJS],D123&gt;0),Tableau4[DJS]-E123,0)</f>
        <v>0</v>
      </c>
      <c r="G123" s="12">
        <f>IF(E123&gt;Tableau4[DJS],'4'!E123-Tableau4[DJS],0)</f>
        <v>0</v>
      </c>
      <c r="H123" s="8">
        <f t="shared" si="4"/>
        <v>4</v>
      </c>
    </row>
    <row r="124" spans="1:8" s="8" customFormat="1" outlineLevel="2" x14ac:dyDescent="0.25">
      <c r="A124" s="14">
        <v>42123</v>
      </c>
      <c r="B124" s="7">
        <v>0</v>
      </c>
      <c r="C124" s="7">
        <v>0</v>
      </c>
      <c r="D124" s="7">
        <f t="shared" si="3"/>
        <v>0</v>
      </c>
      <c r="E124" s="7">
        <f>D124-Tableau3[Minute]</f>
        <v>-2.7777777777777776E-2</v>
      </c>
      <c r="F124" s="12">
        <f>IF(AND(E124&lt;Tableau4[DJS],D124&gt;0),Tableau4[DJS]-E124,0)</f>
        <v>0</v>
      </c>
      <c r="G124" s="12">
        <f>IF(E124&gt;Tableau4[DJS],'4'!E124-Tableau4[DJS],0)</f>
        <v>0</v>
      </c>
      <c r="H124" s="8">
        <f t="shared" si="4"/>
        <v>4</v>
      </c>
    </row>
    <row r="125" spans="1:8" s="8" customFormat="1" outlineLevel="1" x14ac:dyDescent="0.25">
      <c r="A125" s="14"/>
      <c r="B125" s="7"/>
      <c r="C125" s="7"/>
      <c r="D125" s="11"/>
      <c r="E125" s="7"/>
      <c r="F125" s="12">
        <f>SUBTOTAL(9,F95:F124)</f>
        <v>0</v>
      </c>
      <c r="G125" s="12">
        <f>SUBTOTAL(9,G95:G124)</f>
        <v>0</v>
      </c>
      <c r="H125" s="10" t="s">
        <v>42</v>
      </c>
    </row>
    <row r="126" spans="1:8" s="8" customFormat="1" outlineLevel="2" x14ac:dyDescent="0.25">
      <c r="A126" s="14">
        <v>42124</v>
      </c>
      <c r="B126" s="7">
        <v>0</v>
      </c>
      <c r="C126" s="7">
        <v>0</v>
      </c>
      <c r="D126" s="7">
        <f t="shared" si="3"/>
        <v>0</v>
      </c>
      <c r="E126" s="7">
        <f>D126-Tableau3[Minute]</f>
        <v>-2.7777777777777776E-2</v>
      </c>
      <c r="F126" s="12">
        <f>IF(AND(E126&lt;Tableau4[DJS],D126&gt;0),Tableau4[DJS]-E126,0)</f>
        <v>0</v>
      </c>
      <c r="G126" s="12">
        <f>IF(E126&gt;Tableau4[DJS],'4'!E126-Tableau4[DJS],0)</f>
        <v>0</v>
      </c>
      <c r="H126" s="8">
        <f t="shared" si="4"/>
        <v>5</v>
      </c>
    </row>
    <row r="127" spans="1:8" s="8" customFormat="1" outlineLevel="2" x14ac:dyDescent="0.25">
      <c r="A127" s="14">
        <v>42125</v>
      </c>
      <c r="B127" s="7">
        <v>0</v>
      </c>
      <c r="C127" s="7">
        <v>0</v>
      </c>
      <c r="D127" s="7">
        <f t="shared" si="3"/>
        <v>0</v>
      </c>
      <c r="E127" s="7">
        <f>D127-Tableau3[Minute]</f>
        <v>-2.7777777777777776E-2</v>
      </c>
      <c r="F127" s="12">
        <f>IF(AND(E127&lt;Tableau4[DJS],D127&gt;0),Tableau4[DJS]-E127,0)</f>
        <v>0</v>
      </c>
      <c r="G127" s="12">
        <f>IF(E127&gt;Tableau4[DJS],'4'!E127-Tableau4[DJS],0)</f>
        <v>0</v>
      </c>
      <c r="H127" s="8">
        <f t="shared" si="4"/>
        <v>5</v>
      </c>
    </row>
    <row r="128" spans="1:8" s="8" customFormat="1" outlineLevel="2" x14ac:dyDescent="0.25">
      <c r="A128" s="14">
        <v>42126</v>
      </c>
      <c r="B128" s="7">
        <v>0</v>
      </c>
      <c r="C128" s="7">
        <v>0</v>
      </c>
      <c r="D128" s="7">
        <f t="shared" si="3"/>
        <v>0</v>
      </c>
      <c r="E128" s="7">
        <f>D128-Tableau3[Minute]</f>
        <v>-2.7777777777777776E-2</v>
      </c>
      <c r="F128" s="12">
        <f>IF(AND(E128&lt;Tableau4[DJS],D128&gt;0),Tableau4[DJS]-E128,0)</f>
        <v>0</v>
      </c>
      <c r="G128" s="12">
        <f>IF(E128&gt;Tableau4[DJS],'4'!E128-Tableau4[DJS],0)</f>
        <v>0</v>
      </c>
      <c r="H128" s="8">
        <f t="shared" si="4"/>
        <v>5</v>
      </c>
    </row>
    <row r="129" spans="1:8" s="8" customFormat="1" outlineLevel="2" x14ac:dyDescent="0.25">
      <c r="A129" s="14">
        <v>42127</v>
      </c>
      <c r="B129" s="7">
        <v>0</v>
      </c>
      <c r="C129" s="7">
        <v>0</v>
      </c>
      <c r="D129" s="7">
        <f t="shared" si="3"/>
        <v>0</v>
      </c>
      <c r="E129" s="7">
        <f>D129-Tableau3[Minute]</f>
        <v>-2.7777777777777776E-2</v>
      </c>
      <c r="F129" s="12">
        <f>IF(AND(E129&lt;Tableau4[DJS],D129&gt;0),Tableau4[DJS]-E129,0)</f>
        <v>0</v>
      </c>
      <c r="G129" s="12">
        <f>IF(E129&gt;Tableau4[DJS],'4'!E129-Tableau4[DJS],0)</f>
        <v>0</v>
      </c>
      <c r="H129" s="8">
        <f t="shared" si="4"/>
        <v>5</v>
      </c>
    </row>
    <row r="130" spans="1:8" s="8" customFormat="1" outlineLevel="2" x14ac:dyDescent="0.25">
      <c r="A130" s="14">
        <v>42128</v>
      </c>
      <c r="B130" s="7">
        <v>0</v>
      </c>
      <c r="C130" s="7">
        <v>0</v>
      </c>
      <c r="D130" s="7">
        <f t="shared" si="3"/>
        <v>0</v>
      </c>
      <c r="E130" s="7">
        <f>D130-Tableau3[Minute]</f>
        <v>-2.7777777777777776E-2</v>
      </c>
      <c r="F130" s="12">
        <f>IF(AND(E130&lt;Tableau4[DJS],D130&gt;0),Tableau4[DJS]-E130,0)</f>
        <v>0</v>
      </c>
      <c r="G130" s="12">
        <f>IF(E130&gt;Tableau4[DJS],'4'!E130-Tableau4[DJS],0)</f>
        <v>0</v>
      </c>
      <c r="H130" s="8">
        <f t="shared" si="4"/>
        <v>5</v>
      </c>
    </row>
    <row r="131" spans="1:8" s="8" customFormat="1" outlineLevel="2" x14ac:dyDescent="0.25">
      <c r="A131" s="14">
        <v>42129</v>
      </c>
      <c r="B131" s="7">
        <v>0</v>
      </c>
      <c r="C131" s="7">
        <v>0</v>
      </c>
      <c r="D131" s="7">
        <f t="shared" ref="D131:D194" si="5">C131-B131</f>
        <v>0</v>
      </c>
      <c r="E131" s="7">
        <f>D131-Tableau3[Minute]</f>
        <v>-2.7777777777777776E-2</v>
      </c>
      <c r="F131" s="12">
        <f>IF(AND(E131&lt;Tableau4[DJS],D131&gt;0),Tableau4[DJS]-E131,0)</f>
        <v>0</v>
      </c>
      <c r="G131" s="12">
        <f>IF(E131&gt;Tableau4[DJS],'4'!E131-Tableau4[DJS],0)</f>
        <v>0</v>
      </c>
      <c r="H131" s="8">
        <f t="shared" si="4"/>
        <v>5</v>
      </c>
    </row>
    <row r="132" spans="1:8" s="8" customFormat="1" outlineLevel="2" x14ac:dyDescent="0.25">
      <c r="A132" s="14">
        <v>42130</v>
      </c>
      <c r="B132" s="7">
        <v>0</v>
      </c>
      <c r="C132" s="7">
        <v>0</v>
      </c>
      <c r="D132" s="7">
        <f t="shared" si="5"/>
        <v>0</v>
      </c>
      <c r="E132" s="7">
        <f>D132-Tableau3[Minute]</f>
        <v>-2.7777777777777776E-2</v>
      </c>
      <c r="F132" s="12">
        <f>IF(AND(E132&lt;Tableau4[DJS],D132&gt;0),Tableau4[DJS]-E132,0)</f>
        <v>0</v>
      </c>
      <c r="G132" s="12">
        <f>IF(E132&gt;Tableau4[DJS],'4'!E132-Tableau4[DJS],0)</f>
        <v>0</v>
      </c>
      <c r="H132" s="8">
        <f t="shared" si="4"/>
        <v>5</v>
      </c>
    </row>
    <row r="133" spans="1:8" s="8" customFormat="1" outlineLevel="2" x14ac:dyDescent="0.25">
      <c r="A133" s="14">
        <v>42131</v>
      </c>
      <c r="B133" s="7">
        <v>0</v>
      </c>
      <c r="C133" s="7">
        <v>0</v>
      </c>
      <c r="D133" s="7">
        <f t="shared" si="5"/>
        <v>0</v>
      </c>
      <c r="E133" s="7">
        <f>D133-Tableau3[Minute]</f>
        <v>-2.7777777777777776E-2</v>
      </c>
      <c r="F133" s="12">
        <f>IF(AND(E133&lt;Tableau4[DJS],D133&gt;0),Tableau4[DJS]-E133,0)</f>
        <v>0</v>
      </c>
      <c r="G133" s="12">
        <f>IF(E133&gt;Tableau4[DJS],'4'!E133-Tableau4[DJS],0)</f>
        <v>0</v>
      </c>
      <c r="H133" s="8">
        <f t="shared" si="4"/>
        <v>5</v>
      </c>
    </row>
    <row r="134" spans="1:8" s="8" customFormat="1" outlineLevel="2" x14ac:dyDescent="0.25">
      <c r="A134" s="14">
        <v>42132</v>
      </c>
      <c r="B134" s="7">
        <v>0</v>
      </c>
      <c r="C134" s="7">
        <v>0</v>
      </c>
      <c r="D134" s="7">
        <f t="shared" si="5"/>
        <v>0</v>
      </c>
      <c r="E134" s="7">
        <f>D134-Tableau3[Minute]</f>
        <v>-2.7777777777777776E-2</v>
      </c>
      <c r="F134" s="12">
        <f>IF(AND(E134&lt;Tableau4[DJS],D134&gt;0),Tableau4[DJS]-E134,0)</f>
        <v>0</v>
      </c>
      <c r="G134" s="12">
        <f>IF(E134&gt;Tableau4[DJS],'4'!E134-Tableau4[DJS],0)</f>
        <v>0</v>
      </c>
      <c r="H134" s="8">
        <f t="shared" si="4"/>
        <v>5</v>
      </c>
    </row>
    <row r="135" spans="1:8" s="8" customFormat="1" outlineLevel="2" x14ac:dyDescent="0.25">
      <c r="A135" s="14">
        <v>42133</v>
      </c>
      <c r="B135" s="7">
        <v>0</v>
      </c>
      <c r="C135" s="7">
        <v>0</v>
      </c>
      <c r="D135" s="7">
        <f t="shared" si="5"/>
        <v>0</v>
      </c>
      <c r="E135" s="7">
        <f>D135-Tableau3[Minute]</f>
        <v>-2.7777777777777776E-2</v>
      </c>
      <c r="F135" s="12">
        <f>IF(AND(E135&lt;Tableau4[DJS],D135&gt;0),Tableau4[DJS]-E135,0)</f>
        <v>0</v>
      </c>
      <c r="G135" s="12">
        <f>IF(E135&gt;Tableau4[DJS],'4'!E135-Tableau4[DJS],0)</f>
        <v>0</v>
      </c>
      <c r="H135" s="8">
        <f t="shared" ref="H135:H200" si="6">MONTH(A135)</f>
        <v>5</v>
      </c>
    </row>
    <row r="136" spans="1:8" s="8" customFormat="1" outlineLevel="2" x14ac:dyDescent="0.25">
      <c r="A136" s="14">
        <v>42134</v>
      </c>
      <c r="B136" s="7">
        <v>0</v>
      </c>
      <c r="C136" s="7">
        <v>0</v>
      </c>
      <c r="D136" s="7">
        <f t="shared" si="5"/>
        <v>0</v>
      </c>
      <c r="E136" s="7">
        <f>D136-Tableau3[Minute]</f>
        <v>-2.7777777777777776E-2</v>
      </c>
      <c r="F136" s="12">
        <f>IF(AND(E136&lt;Tableau4[DJS],D136&gt;0),Tableau4[DJS]-E136,0)</f>
        <v>0</v>
      </c>
      <c r="G136" s="12">
        <f>IF(E136&gt;Tableau4[DJS],'4'!E136-Tableau4[DJS],0)</f>
        <v>0</v>
      </c>
      <c r="H136" s="8">
        <f t="shared" si="6"/>
        <v>5</v>
      </c>
    </row>
    <row r="137" spans="1:8" s="8" customFormat="1" outlineLevel="2" x14ac:dyDescent="0.25">
      <c r="A137" s="14">
        <v>42135</v>
      </c>
      <c r="B137" s="7">
        <v>0</v>
      </c>
      <c r="C137" s="7">
        <v>0</v>
      </c>
      <c r="D137" s="7">
        <f t="shared" si="5"/>
        <v>0</v>
      </c>
      <c r="E137" s="7">
        <f>D137-Tableau3[Minute]</f>
        <v>-2.7777777777777776E-2</v>
      </c>
      <c r="F137" s="12">
        <f>IF(AND(E137&lt;Tableau4[DJS],D137&gt;0),Tableau4[DJS]-E137,0)</f>
        <v>0</v>
      </c>
      <c r="G137" s="12">
        <f>IF(E137&gt;Tableau4[DJS],'4'!E137-Tableau4[DJS],0)</f>
        <v>0</v>
      </c>
      <c r="H137" s="8">
        <f t="shared" si="6"/>
        <v>5</v>
      </c>
    </row>
    <row r="138" spans="1:8" s="8" customFormat="1" outlineLevel="2" x14ac:dyDescent="0.25">
      <c r="A138" s="14">
        <v>42136</v>
      </c>
      <c r="B138" s="7">
        <v>0</v>
      </c>
      <c r="C138" s="7">
        <v>0</v>
      </c>
      <c r="D138" s="7">
        <f t="shared" si="5"/>
        <v>0</v>
      </c>
      <c r="E138" s="7">
        <f>D138-Tableau3[Minute]</f>
        <v>-2.7777777777777776E-2</v>
      </c>
      <c r="F138" s="12">
        <f>IF(AND(E138&lt;Tableau4[DJS],D138&gt;0),Tableau4[DJS]-E138,0)</f>
        <v>0</v>
      </c>
      <c r="G138" s="12">
        <f>IF(E138&gt;Tableau4[DJS],'4'!E138-Tableau4[DJS],0)</f>
        <v>0</v>
      </c>
      <c r="H138" s="8">
        <f t="shared" si="6"/>
        <v>5</v>
      </c>
    </row>
    <row r="139" spans="1:8" s="8" customFormat="1" outlineLevel="2" x14ac:dyDescent="0.25">
      <c r="A139" s="14">
        <v>42137</v>
      </c>
      <c r="B139" s="7">
        <v>0</v>
      </c>
      <c r="C139" s="7">
        <v>0</v>
      </c>
      <c r="D139" s="7">
        <f t="shared" si="5"/>
        <v>0</v>
      </c>
      <c r="E139" s="7">
        <f>D139-Tableau3[Minute]</f>
        <v>-2.7777777777777776E-2</v>
      </c>
      <c r="F139" s="12">
        <f>IF(AND(E139&lt;Tableau4[DJS],D139&gt;0),Tableau4[DJS]-E139,0)</f>
        <v>0</v>
      </c>
      <c r="G139" s="12">
        <f>IF(E139&gt;Tableau4[DJS],'4'!E139-Tableau4[DJS],0)</f>
        <v>0</v>
      </c>
      <c r="H139" s="8">
        <f t="shared" si="6"/>
        <v>5</v>
      </c>
    </row>
    <row r="140" spans="1:8" s="8" customFormat="1" outlineLevel="2" x14ac:dyDescent="0.25">
      <c r="A140" s="14">
        <v>42138</v>
      </c>
      <c r="B140" s="7">
        <v>0</v>
      </c>
      <c r="C140" s="7">
        <v>0</v>
      </c>
      <c r="D140" s="7">
        <f t="shared" si="5"/>
        <v>0</v>
      </c>
      <c r="E140" s="7">
        <f>D140-Tableau3[Minute]</f>
        <v>-2.7777777777777776E-2</v>
      </c>
      <c r="F140" s="12">
        <f>IF(AND(E140&lt;Tableau4[DJS],D140&gt;0),Tableau4[DJS]-E140,0)</f>
        <v>0</v>
      </c>
      <c r="G140" s="12">
        <f>IF(E140&gt;Tableau4[DJS],'4'!E140-Tableau4[DJS],0)</f>
        <v>0</v>
      </c>
      <c r="H140" s="8">
        <f t="shared" si="6"/>
        <v>5</v>
      </c>
    </row>
    <row r="141" spans="1:8" s="8" customFormat="1" outlineLevel="2" x14ac:dyDescent="0.25">
      <c r="A141" s="14">
        <v>42139</v>
      </c>
      <c r="B141" s="7">
        <v>0</v>
      </c>
      <c r="C141" s="7">
        <v>0</v>
      </c>
      <c r="D141" s="7">
        <f t="shared" si="5"/>
        <v>0</v>
      </c>
      <c r="E141" s="7">
        <f>D141-Tableau3[Minute]</f>
        <v>-2.7777777777777776E-2</v>
      </c>
      <c r="F141" s="12">
        <f>IF(AND(E141&lt;Tableau4[DJS],D141&gt;0),Tableau4[DJS]-E141,0)</f>
        <v>0</v>
      </c>
      <c r="G141" s="12">
        <f>IF(E141&gt;Tableau4[DJS],'4'!E141-Tableau4[DJS],0)</f>
        <v>0</v>
      </c>
      <c r="H141" s="8">
        <f t="shared" si="6"/>
        <v>5</v>
      </c>
    </row>
    <row r="142" spans="1:8" s="8" customFormat="1" outlineLevel="2" x14ac:dyDescent="0.25">
      <c r="A142" s="14">
        <v>42140</v>
      </c>
      <c r="B142" s="7">
        <v>0</v>
      </c>
      <c r="C142" s="7">
        <v>0</v>
      </c>
      <c r="D142" s="7">
        <f t="shared" si="5"/>
        <v>0</v>
      </c>
      <c r="E142" s="7">
        <f>D142-Tableau3[Minute]</f>
        <v>-2.7777777777777776E-2</v>
      </c>
      <c r="F142" s="12">
        <f>IF(AND(E142&lt;Tableau4[DJS],D142&gt;0),Tableau4[DJS]-E142,0)</f>
        <v>0</v>
      </c>
      <c r="G142" s="12">
        <f>IF(E142&gt;Tableau4[DJS],'4'!E142-Tableau4[DJS],0)</f>
        <v>0</v>
      </c>
      <c r="H142" s="8">
        <f t="shared" si="6"/>
        <v>5</v>
      </c>
    </row>
    <row r="143" spans="1:8" s="8" customFormat="1" outlineLevel="2" x14ac:dyDescent="0.25">
      <c r="A143" s="14">
        <v>42141</v>
      </c>
      <c r="B143" s="7">
        <v>0</v>
      </c>
      <c r="C143" s="7">
        <v>0</v>
      </c>
      <c r="D143" s="7">
        <f t="shared" si="5"/>
        <v>0</v>
      </c>
      <c r="E143" s="7">
        <f>D143-Tableau3[Minute]</f>
        <v>-2.7777777777777776E-2</v>
      </c>
      <c r="F143" s="12">
        <f>IF(AND(E143&lt;Tableau4[DJS],D143&gt;0),Tableau4[DJS]-E143,0)</f>
        <v>0</v>
      </c>
      <c r="G143" s="12">
        <f>IF(E143&gt;Tableau4[DJS],'4'!E143-Tableau4[DJS],0)</f>
        <v>0</v>
      </c>
      <c r="H143" s="8">
        <f t="shared" si="6"/>
        <v>5</v>
      </c>
    </row>
    <row r="144" spans="1:8" s="8" customFormat="1" outlineLevel="2" x14ac:dyDescent="0.25">
      <c r="A144" s="14">
        <v>42142</v>
      </c>
      <c r="B144" s="7">
        <v>0</v>
      </c>
      <c r="C144" s="7">
        <v>0</v>
      </c>
      <c r="D144" s="7">
        <f t="shared" si="5"/>
        <v>0</v>
      </c>
      <c r="E144" s="7">
        <f>D144-Tableau3[Minute]</f>
        <v>-2.7777777777777776E-2</v>
      </c>
      <c r="F144" s="12">
        <f>IF(AND(E144&lt;Tableau4[DJS],D144&gt;0),Tableau4[DJS]-E144,0)</f>
        <v>0</v>
      </c>
      <c r="G144" s="12">
        <f>IF(E144&gt;Tableau4[DJS],'4'!E144-Tableau4[DJS],0)</f>
        <v>0</v>
      </c>
      <c r="H144" s="8">
        <f t="shared" si="6"/>
        <v>5</v>
      </c>
    </row>
    <row r="145" spans="1:8" s="8" customFormat="1" outlineLevel="2" x14ac:dyDescent="0.25">
      <c r="A145" s="14">
        <v>42143</v>
      </c>
      <c r="B145" s="7">
        <v>0</v>
      </c>
      <c r="C145" s="7">
        <v>0</v>
      </c>
      <c r="D145" s="7">
        <f t="shared" si="5"/>
        <v>0</v>
      </c>
      <c r="E145" s="7">
        <f>D145-Tableau3[Minute]</f>
        <v>-2.7777777777777776E-2</v>
      </c>
      <c r="F145" s="12">
        <f>IF(AND(E145&lt;Tableau4[DJS],D145&gt;0),Tableau4[DJS]-E145,0)</f>
        <v>0</v>
      </c>
      <c r="G145" s="12">
        <f>IF(E145&gt;Tableau4[DJS],'4'!E145-Tableau4[DJS],0)</f>
        <v>0</v>
      </c>
      <c r="H145" s="8">
        <f t="shared" si="6"/>
        <v>5</v>
      </c>
    </row>
    <row r="146" spans="1:8" s="8" customFormat="1" outlineLevel="2" x14ac:dyDescent="0.25">
      <c r="A146" s="14">
        <v>42144</v>
      </c>
      <c r="B146" s="7">
        <v>0</v>
      </c>
      <c r="C146" s="7">
        <v>0</v>
      </c>
      <c r="D146" s="7">
        <f t="shared" si="5"/>
        <v>0</v>
      </c>
      <c r="E146" s="7">
        <f>D146-Tableau3[Minute]</f>
        <v>-2.7777777777777776E-2</v>
      </c>
      <c r="F146" s="12">
        <f>IF(AND(E146&lt;Tableau4[DJS],D146&gt;0),Tableau4[DJS]-E146,0)</f>
        <v>0</v>
      </c>
      <c r="G146" s="12">
        <f>IF(E146&gt;Tableau4[DJS],'4'!E146-Tableau4[DJS],0)</f>
        <v>0</v>
      </c>
      <c r="H146" s="8">
        <f t="shared" si="6"/>
        <v>5</v>
      </c>
    </row>
    <row r="147" spans="1:8" s="8" customFormat="1" outlineLevel="2" x14ac:dyDescent="0.25">
      <c r="A147" s="14">
        <v>42145</v>
      </c>
      <c r="B147" s="7">
        <v>0</v>
      </c>
      <c r="C147" s="7">
        <v>0</v>
      </c>
      <c r="D147" s="7">
        <f t="shared" si="5"/>
        <v>0</v>
      </c>
      <c r="E147" s="7">
        <f>D147-Tableau3[Minute]</f>
        <v>-2.7777777777777776E-2</v>
      </c>
      <c r="F147" s="12">
        <f>IF(AND(E147&lt;Tableau4[DJS],D147&gt;0),Tableau4[DJS]-E147,0)</f>
        <v>0</v>
      </c>
      <c r="G147" s="12">
        <f>IF(E147&gt;Tableau4[DJS],'4'!E147-Tableau4[DJS],0)</f>
        <v>0</v>
      </c>
      <c r="H147" s="8">
        <f t="shared" si="6"/>
        <v>5</v>
      </c>
    </row>
    <row r="148" spans="1:8" s="8" customFormat="1" outlineLevel="2" x14ac:dyDescent="0.25">
      <c r="A148" s="14">
        <v>42146</v>
      </c>
      <c r="B148" s="7">
        <v>0</v>
      </c>
      <c r="C148" s="7">
        <v>0</v>
      </c>
      <c r="D148" s="7">
        <f t="shared" si="5"/>
        <v>0</v>
      </c>
      <c r="E148" s="7">
        <f>D148-Tableau3[Minute]</f>
        <v>-2.7777777777777776E-2</v>
      </c>
      <c r="F148" s="12">
        <f>IF(AND(E148&lt;Tableau4[DJS],D148&gt;0),Tableau4[DJS]-E148,0)</f>
        <v>0</v>
      </c>
      <c r="G148" s="12">
        <f>IF(E148&gt;Tableau4[DJS],'4'!E148-Tableau4[DJS],0)</f>
        <v>0</v>
      </c>
      <c r="H148" s="8">
        <f t="shared" si="6"/>
        <v>5</v>
      </c>
    </row>
    <row r="149" spans="1:8" s="8" customFormat="1" outlineLevel="2" x14ac:dyDescent="0.25">
      <c r="A149" s="14">
        <v>42147</v>
      </c>
      <c r="B149" s="7">
        <v>0</v>
      </c>
      <c r="C149" s="7">
        <v>0</v>
      </c>
      <c r="D149" s="7">
        <f t="shared" si="5"/>
        <v>0</v>
      </c>
      <c r="E149" s="7">
        <f>D149-Tableau3[Minute]</f>
        <v>-2.7777777777777776E-2</v>
      </c>
      <c r="F149" s="12">
        <f>IF(AND(E149&lt;Tableau4[DJS],D149&gt;0),Tableau4[DJS]-E149,0)</f>
        <v>0</v>
      </c>
      <c r="G149" s="12">
        <f>IF(E149&gt;Tableau4[DJS],'4'!E149-Tableau4[DJS],0)</f>
        <v>0</v>
      </c>
      <c r="H149" s="8">
        <f t="shared" si="6"/>
        <v>5</v>
      </c>
    </row>
    <row r="150" spans="1:8" s="8" customFormat="1" outlineLevel="2" x14ac:dyDescent="0.25">
      <c r="A150" s="14">
        <v>42148</v>
      </c>
      <c r="B150" s="7">
        <v>0</v>
      </c>
      <c r="C150" s="7">
        <v>0</v>
      </c>
      <c r="D150" s="7">
        <f t="shared" si="5"/>
        <v>0</v>
      </c>
      <c r="E150" s="7">
        <f>D150-Tableau3[Minute]</f>
        <v>-2.7777777777777776E-2</v>
      </c>
      <c r="F150" s="12">
        <f>IF(AND(E150&lt;Tableau4[DJS],D150&gt;0),Tableau4[DJS]-E150,0)</f>
        <v>0</v>
      </c>
      <c r="G150" s="12">
        <f>IF(E150&gt;Tableau4[DJS],'4'!E150-Tableau4[DJS],0)</f>
        <v>0</v>
      </c>
      <c r="H150" s="8">
        <f t="shared" si="6"/>
        <v>5</v>
      </c>
    </row>
    <row r="151" spans="1:8" s="8" customFormat="1" outlineLevel="2" x14ac:dyDescent="0.25">
      <c r="A151" s="14">
        <v>42149</v>
      </c>
      <c r="B151" s="7">
        <v>0</v>
      </c>
      <c r="C151" s="7">
        <v>0</v>
      </c>
      <c r="D151" s="7">
        <f t="shared" si="5"/>
        <v>0</v>
      </c>
      <c r="E151" s="7">
        <f>D151-Tableau3[Minute]</f>
        <v>-2.7777777777777776E-2</v>
      </c>
      <c r="F151" s="12">
        <f>IF(AND(E151&lt;Tableau4[DJS],D151&gt;0),Tableau4[DJS]-E151,0)</f>
        <v>0</v>
      </c>
      <c r="G151" s="12">
        <f>IF(E151&gt;Tableau4[DJS],'4'!E151-Tableau4[DJS],0)</f>
        <v>0</v>
      </c>
      <c r="H151" s="8">
        <f t="shared" si="6"/>
        <v>5</v>
      </c>
    </row>
    <row r="152" spans="1:8" s="8" customFormat="1" outlineLevel="2" x14ac:dyDescent="0.25">
      <c r="A152" s="14">
        <v>42150</v>
      </c>
      <c r="B152" s="7">
        <v>0</v>
      </c>
      <c r="C152" s="7">
        <v>0</v>
      </c>
      <c r="D152" s="7">
        <f t="shared" si="5"/>
        <v>0</v>
      </c>
      <c r="E152" s="7">
        <f>D152-Tableau3[Minute]</f>
        <v>-2.7777777777777776E-2</v>
      </c>
      <c r="F152" s="12">
        <f>IF(AND(E152&lt;Tableau4[DJS],D152&gt;0),Tableau4[DJS]-E152,0)</f>
        <v>0</v>
      </c>
      <c r="G152" s="12">
        <f>IF(E152&gt;Tableau4[DJS],'4'!E152-Tableau4[DJS],0)</f>
        <v>0</v>
      </c>
      <c r="H152" s="8">
        <f t="shared" si="6"/>
        <v>5</v>
      </c>
    </row>
    <row r="153" spans="1:8" s="8" customFormat="1" outlineLevel="2" x14ac:dyDescent="0.25">
      <c r="A153" s="14">
        <v>42151</v>
      </c>
      <c r="B153" s="7">
        <v>0</v>
      </c>
      <c r="C153" s="7">
        <v>0</v>
      </c>
      <c r="D153" s="7">
        <f t="shared" si="5"/>
        <v>0</v>
      </c>
      <c r="E153" s="7">
        <f>D153-Tableau3[Minute]</f>
        <v>-2.7777777777777776E-2</v>
      </c>
      <c r="F153" s="12">
        <f>IF(AND(E153&lt;Tableau4[DJS],D153&gt;0),Tableau4[DJS]-E153,0)</f>
        <v>0</v>
      </c>
      <c r="G153" s="12">
        <f>IF(E153&gt;Tableau4[DJS],'4'!E153-Tableau4[DJS],0)</f>
        <v>0</v>
      </c>
      <c r="H153" s="8">
        <f t="shared" si="6"/>
        <v>5</v>
      </c>
    </row>
    <row r="154" spans="1:8" s="8" customFormat="1" outlineLevel="2" x14ac:dyDescent="0.25">
      <c r="A154" s="14">
        <v>42152</v>
      </c>
      <c r="B154" s="7">
        <v>0</v>
      </c>
      <c r="C154" s="7">
        <v>0</v>
      </c>
      <c r="D154" s="7">
        <f t="shared" si="5"/>
        <v>0</v>
      </c>
      <c r="E154" s="7">
        <f>D154-Tableau3[Minute]</f>
        <v>-2.7777777777777776E-2</v>
      </c>
      <c r="F154" s="12">
        <f>IF(AND(E154&lt;Tableau4[DJS],D154&gt;0),Tableau4[DJS]-E154,0)</f>
        <v>0</v>
      </c>
      <c r="G154" s="12">
        <f>IF(E154&gt;Tableau4[DJS],'4'!E154-Tableau4[DJS],0)</f>
        <v>0</v>
      </c>
      <c r="H154" s="8">
        <f t="shared" si="6"/>
        <v>5</v>
      </c>
    </row>
    <row r="155" spans="1:8" s="8" customFormat="1" outlineLevel="2" x14ac:dyDescent="0.25">
      <c r="A155" s="14">
        <v>42153</v>
      </c>
      <c r="B155" s="7">
        <v>0</v>
      </c>
      <c r="C155" s="7">
        <v>0</v>
      </c>
      <c r="D155" s="7">
        <f t="shared" si="5"/>
        <v>0</v>
      </c>
      <c r="E155" s="7">
        <f>D155-Tableau3[Minute]</f>
        <v>-2.7777777777777776E-2</v>
      </c>
      <c r="F155" s="12">
        <f>IF(AND(E155&lt;Tableau4[DJS],D155&gt;0),Tableau4[DJS]-E155,0)</f>
        <v>0</v>
      </c>
      <c r="G155" s="12">
        <f>IF(E155&gt;Tableau4[DJS],'4'!E155-Tableau4[DJS],0)</f>
        <v>0</v>
      </c>
      <c r="H155" s="8">
        <f t="shared" si="6"/>
        <v>5</v>
      </c>
    </row>
    <row r="156" spans="1:8" s="8" customFormat="1" outlineLevel="2" x14ac:dyDescent="0.25">
      <c r="A156" s="14">
        <v>42154</v>
      </c>
      <c r="B156" s="7">
        <v>0</v>
      </c>
      <c r="C156" s="7">
        <v>0</v>
      </c>
      <c r="D156" s="7">
        <f t="shared" si="5"/>
        <v>0</v>
      </c>
      <c r="E156" s="7">
        <f>D156-Tableau3[Minute]</f>
        <v>-2.7777777777777776E-2</v>
      </c>
      <c r="F156" s="12">
        <f>IF(AND(E156&lt;Tableau4[DJS],D156&gt;0),Tableau4[DJS]-E156,0)</f>
        <v>0</v>
      </c>
      <c r="G156" s="12">
        <f>IF(E156&gt;Tableau4[DJS],'4'!E156-Tableau4[DJS],0)</f>
        <v>0</v>
      </c>
      <c r="H156" s="8">
        <f t="shared" si="6"/>
        <v>5</v>
      </c>
    </row>
    <row r="157" spans="1:8" s="8" customFormat="1" outlineLevel="1" x14ac:dyDescent="0.25">
      <c r="A157" s="14"/>
      <c r="B157" s="7"/>
      <c r="C157" s="7"/>
      <c r="D157" s="11"/>
      <c r="E157" s="7"/>
      <c r="F157" s="12">
        <f>SUBTOTAL(9,F126:F156)</f>
        <v>0</v>
      </c>
      <c r="G157" s="12">
        <f>SUBTOTAL(9,G126:G156)</f>
        <v>0</v>
      </c>
      <c r="H157" s="10" t="s">
        <v>43</v>
      </c>
    </row>
    <row r="158" spans="1:8" s="8" customFormat="1" outlineLevel="2" x14ac:dyDescent="0.25">
      <c r="A158" s="14">
        <v>42155</v>
      </c>
      <c r="B158" s="7">
        <v>0</v>
      </c>
      <c r="C158" s="7">
        <v>0</v>
      </c>
      <c r="D158" s="7">
        <f t="shared" si="5"/>
        <v>0</v>
      </c>
      <c r="E158" s="7">
        <f>D158-Tableau3[Minute]</f>
        <v>-2.7777777777777776E-2</v>
      </c>
      <c r="F158" s="12">
        <f>IF(AND(E158&lt;Tableau4[DJS],D158&gt;0),Tableau4[DJS]-E158,0)</f>
        <v>0</v>
      </c>
      <c r="G158" s="12">
        <f>IF(E158&gt;Tableau4[DJS],'4'!E158-Tableau4[DJS],0)</f>
        <v>0</v>
      </c>
      <c r="H158" s="8">
        <f t="shared" si="6"/>
        <v>6</v>
      </c>
    </row>
    <row r="159" spans="1:8" s="8" customFormat="1" outlineLevel="2" x14ac:dyDescent="0.25">
      <c r="A159" s="14">
        <v>42156</v>
      </c>
      <c r="B159" s="7">
        <v>0</v>
      </c>
      <c r="C159" s="7">
        <v>0</v>
      </c>
      <c r="D159" s="7">
        <f t="shared" si="5"/>
        <v>0</v>
      </c>
      <c r="E159" s="7">
        <f>D159-Tableau3[Minute]</f>
        <v>-2.7777777777777776E-2</v>
      </c>
      <c r="F159" s="12">
        <f>IF(AND(E159&lt;Tableau4[DJS],D159&gt;0),Tableau4[DJS]-E159,0)</f>
        <v>0</v>
      </c>
      <c r="G159" s="12">
        <f>IF(E159&gt;Tableau4[DJS],'4'!E159-Tableau4[DJS],0)</f>
        <v>0</v>
      </c>
      <c r="H159" s="8">
        <f t="shared" si="6"/>
        <v>6</v>
      </c>
    </row>
    <row r="160" spans="1:8" s="8" customFormat="1" outlineLevel="2" x14ac:dyDescent="0.25">
      <c r="A160" s="14">
        <v>42157</v>
      </c>
      <c r="B160" s="7">
        <v>0</v>
      </c>
      <c r="C160" s="7">
        <v>0</v>
      </c>
      <c r="D160" s="7">
        <f t="shared" si="5"/>
        <v>0</v>
      </c>
      <c r="E160" s="7">
        <f>D160-Tableau3[Minute]</f>
        <v>-2.7777777777777776E-2</v>
      </c>
      <c r="F160" s="12">
        <f>IF(AND(E160&lt;Tableau4[DJS],D160&gt;0),Tableau4[DJS]-E160,0)</f>
        <v>0</v>
      </c>
      <c r="G160" s="12">
        <f>IF(E160&gt;Tableau4[DJS],'4'!E160-Tableau4[DJS],0)</f>
        <v>0</v>
      </c>
      <c r="H160" s="8">
        <f t="shared" si="6"/>
        <v>6</v>
      </c>
    </row>
    <row r="161" spans="1:8" s="8" customFormat="1" outlineLevel="2" x14ac:dyDescent="0.25">
      <c r="A161" s="14">
        <v>42158</v>
      </c>
      <c r="B161" s="7">
        <v>0</v>
      </c>
      <c r="C161" s="7">
        <v>0</v>
      </c>
      <c r="D161" s="7">
        <f t="shared" si="5"/>
        <v>0</v>
      </c>
      <c r="E161" s="7">
        <f>D161-Tableau3[Minute]</f>
        <v>-2.7777777777777776E-2</v>
      </c>
      <c r="F161" s="12">
        <f>IF(AND(E161&lt;Tableau4[DJS],D161&gt;0),Tableau4[DJS]-E161,0)</f>
        <v>0</v>
      </c>
      <c r="G161" s="12">
        <f>IF(E161&gt;Tableau4[DJS],'4'!E161-Tableau4[DJS],0)</f>
        <v>0</v>
      </c>
      <c r="H161" s="8">
        <f t="shared" si="6"/>
        <v>6</v>
      </c>
    </row>
    <row r="162" spans="1:8" s="8" customFormat="1" outlineLevel="2" x14ac:dyDescent="0.25">
      <c r="A162" s="14">
        <v>42159</v>
      </c>
      <c r="B162" s="7">
        <v>0</v>
      </c>
      <c r="C162" s="7">
        <v>0</v>
      </c>
      <c r="D162" s="7">
        <f t="shared" si="5"/>
        <v>0</v>
      </c>
      <c r="E162" s="7">
        <f>D162-Tableau3[Minute]</f>
        <v>-2.7777777777777776E-2</v>
      </c>
      <c r="F162" s="12">
        <f>IF(AND(E162&lt;Tableau4[DJS],D162&gt;0),Tableau4[DJS]-E162,0)</f>
        <v>0</v>
      </c>
      <c r="G162" s="12">
        <f>IF(E162&gt;Tableau4[DJS],'4'!E162-Tableau4[DJS],0)</f>
        <v>0</v>
      </c>
      <c r="H162" s="8">
        <f t="shared" si="6"/>
        <v>6</v>
      </c>
    </row>
    <row r="163" spans="1:8" s="8" customFormat="1" outlineLevel="2" x14ac:dyDescent="0.25">
      <c r="A163" s="14">
        <v>42160</v>
      </c>
      <c r="B163" s="7">
        <v>0</v>
      </c>
      <c r="C163" s="7">
        <v>0</v>
      </c>
      <c r="D163" s="7">
        <f t="shared" si="5"/>
        <v>0</v>
      </c>
      <c r="E163" s="7">
        <f>D163-Tableau3[Minute]</f>
        <v>-2.7777777777777776E-2</v>
      </c>
      <c r="F163" s="12">
        <f>IF(AND(E163&lt;Tableau4[DJS],D163&gt;0),Tableau4[DJS]-E163,0)</f>
        <v>0</v>
      </c>
      <c r="G163" s="12">
        <f>IF(E163&gt;Tableau4[DJS],'4'!E163-Tableau4[DJS],0)</f>
        <v>0</v>
      </c>
      <c r="H163" s="8">
        <f t="shared" si="6"/>
        <v>6</v>
      </c>
    </row>
    <row r="164" spans="1:8" s="8" customFormat="1" outlineLevel="2" x14ac:dyDescent="0.25">
      <c r="A164" s="14">
        <v>42161</v>
      </c>
      <c r="B164" s="7">
        <v>0</v>
      </c>
      <c r="C164" s="7">
        <v>0</v>
      </c>
      <c r="D164" s="7">
        <f t="shared" si="5"/>
        <v>0</v>
      </c>
      <c r="E164" s="7">
        <f>D164-Tableau3[Minute]</f>
        <v>-2.7777777777777776E-2</v>
      </c>
      <c r="F164" s="12">
        <f>IF(AND(E164&lt;Tableau4[DJS],D164&gt;0),Tableau4[DJS]-E164,0)</f>
        <v>0</v>
      </c>
      <c r="G164" s="12">
        <f>IF(E164&gt;Tableau4[DJS],'4'!E164-Tableau4[DJS],0)</f>
        <v>0</v>
      </c>
      <c r="H164" s="8">
        <f t="shared" si="6"/>
        <v>6</v>
      </c>
    </row>
    <row r="165" spans="1:8" s="8" customFormat="1" outlineLevel="2" x14ac:dyDescent="0.25">
      <c r="A165" s="14">
        <v>42162</v>
      </c>
      <c r="B165" s="7">
        <v>0</v>
      </c>
      <c r="C165" s="7">
        <v>0</v>
      </c>
      <c r="D165" s="7">
        <f t="shared" si="5"/>
        <v>0</v>
      </c>
      <c r="E165" s="7">
        <f>D165-Tableau3[Minute]</f>
        <v>-2.7777777777777776E-2</v>
      </c>
      <c r="F165" s="12">
        <f>IF(AND(E165&lt;Tableau4[DJS],D165&gt;0),Tableau4[DJS]-E165,0)</f>
        <v>0</v>
      </c>
      <c r="G165" s="12">
        <f>IF(E165&gt;Tableau4[DJS],'4'!E165-Tableau4[DJS],0)</f>
        <v>0</v>
      </c>
      <c r="H165" s="8">
        <f t="shared" si="6"/>
        <v>6</v>
      </c>
    </row>
    <row r="166" spans="1:8" s="8" customFormat="1" outlineLevel="2" x14ac:dyDescent="0.25">
      <c r="A166" s="14">
        <v>42163</v>
      </c>
      <c r="B166" s="7">
        <v>0</v>
      </c>
      <c r="C166" s="7">
        <v>0</v>
      </c>
      <c r="D166" s="7">
        <f t="shared" si="5"/>
        <v>0</v>
      </c>
      <c r="E166" s="7">
        <f>D166-Tableau3[Minute]</f>
        <v>-2.7777777777777776E-2</v>
      </c>
      <c r="F166" s="12">
        <f>IF(AND(E166&lt;Tableau4[DJS],D166&gt;0),Tableau4[DJS]-E166,0)</f>
        <v>0</v>
      </c>
      <c r="G166" s="12">
        <f>IF(E166&gt;Tableau4[DJS],'4'!E166-Tableau4[DJS],0)</f>
        <v>0</v>
      </c>
      <c r="H166" s="8">
        <f t="shared" si="6"/>
        <v>6</v>
      </c>
    </row>
    <row r="167" spans="1:8" s="8" customFormat="1" outlineLevel="2" x14ac:dyDescent="0.25">
      <c r="A167" s="14">
        <v>42164</v>
      </c>
      <c r="B167" s="7">
        <v>0</v>
      </c>
      <c r="C167" s="7">
        <v>0</v>
      </c>
      <c r="D167" s="7">
        <f t="shared" si="5"/>
        <v>0</v>
      </c>
      <c r="E167" s="7">
        <f>D167-Tableau3[Minute]</f>
        <v>-2.7777777777777776E-2</v>
      </c>
      <c r="F167" s="12">
        <f>IF(AND(E167&lt;Tableau4[DJS],D167&gt;0),Tableau4[DJS]-E167,0)</f>
        <v>0</v>
      </c>
      <c r="G167" s="12">
        <f>IF(E167&gt;Tableau4[DJS],'4'!E167-Tableau4[DJS],0)</f>
        <v>0</v>
      </c>
      <c r="H167" s="8">
        <f t="shared" si="6"/>
        <v>6</v>
      </c>
    </row>
    <row r="168" spans="1:8" s="8" customFormat="1" outlineLevel="2" x14ac:dyDescent="0.25">
      <c r="A168" s="14">
        <v>42165</v>
      </c>
      <c r="B168" s="7">
        <v>0</v>
      </c>
      <c r="C168" s="7">
        <v>0</v>
      </c>
      <c r="D168" s="7">
        <f t="shared" si="5"/>
        <v>0</v>
      </c>
      <c r="E168" s="7">
        <f>D168-Tableau3[Minute]</f>
        <v>-2.7777777777777776E-2</v>
      </c>
      <c r="F168" s="12">
        <f>IF(AND(E168&lt;Tableau4[DJS],D168&gt;0),Tableau4[DJS]-E168,0)</f>
        <v>0</v>
      </c>
      <c r="G168" s="12">
        <f>IF(E168&gt;Tableau4[DJS],'4'!E168-Tableau4[DJS],0)</f>
        <v>0</v>
      </c>
      <c r="H168" s="8">
        <f t="shared" si="6"/>
        <v>6</v>
      </c>
    </row>
    <row r="169" spans="1:8" s="8" customFormat="1" outlineLevel="2" x14ac:dyDescent="0.25">
      <c r="A169" s="14">
        <v>42166</v>
      </c>
      <c r="B169" s="7">
        <v>0</v>
      </c>
      <c r="C169" s="7">
        <v>0</v>
      </c>
      <c r="D169" s="7">
        <f t="shared" si="5"/>
        <v>0</v>
      </c>
      <c r="E169" s="7">
        <f>D169-Tableau3[Minute]</f>
        <v>-2.7777777777777776E-2</v>
      </c>
      <c r="F169" s="12">
        <f>IF(AND(E169&lt;Tableau4[DJS],D169&gt;0),Tableau4[DJS]-E169,0)</f>
        <v>0</v>
      </c>
      <c r="G169" s="12">
        <f>IF(E169&gt;Tableau4[DJS],'4'!E169-Tableau4[DJS],0)</f>
        <v>0</v>
      </c>
      <c r="H169" s="8">
        <f t="shared" si="6"/>
        <v>6</v>
      </c>
    </row>
    <row r="170" spans="1:8" s="8" customFormat="1" outlineLevel="2" x14ac:dyDescent="0.25">
      <c r="A170" s="14">
        <v>42167</v>
      </c>
      <c r="B170" s="7">
        <v>0</v>
      </c>
      <c r="C170" s="7">
        <v>0</v>
      </c>
      <c r="D170" s="7">
        <f t="shared" si="5"/>
        <v>0</v>
      </c>
      <c r="E170" s="7">
        <f>D170-Tableau3[Minute]</f>
        <v>-2.7777777777777776E-2</v>
      </c>
      <c r="F170" s="12">
        <f>IF(AND(E170&lt;Tableau4[DJS],D170&gt;0),Tableau4[DJS]-E170,0)</f>
        <v>0</v>
      </c>
      <c r="G170" s="12">
        <f>IF(E170&gt;Tableau4[DJS],'4'!E170-Tableau4[DJS],0)</f>
        <v>0</v>
      </c>
      <c r="H170" s="8">
        <f t="shared" si="6"/>
        <v>6</v>
      </c>
    </row>
    <row r="171" spans="1:8" s="8" customFormat="1" outlineLevel="2" x14ac:dyDescent="0.25">
      <c r="A171" s="14">
        <v>42168</v>
      </c>
      <c r="B171" s="7">
        <v>0</v>
      </c>
      <c r="C171" s="7">
        <v>0</v>
      </c>
      <c r="D171" s="7">
        <f t="shared" si="5"/>
        <v>0</v>
      </c>
      <c r="E171" s="7">
        <f>D171-Tableau3[Minute]</f>
        <v>-2.7777777777777776E-2</v>
      </c>
      <c r="F171" s="12">
        <f>IF(AND(E171&lt;Tableau4[DJS],D171&gt;0),Tableau4[DJS]-E171,0)</f>
        <v>0</v>
      </c>
      <c r="G171" s="12">
        <f>IF(E171&gt;Tableau4[DJS],'4'!E171-Tableau4[DJS],0)</f>
        <v>0</v>
      </c>
      <c r="H171" s="8">
        <f t="shared" si="6"/>
        <v>6</v>
      </c>
    </row>
    <row r="172" spans="1:8" s="8" customFormat="1" outlineLevel="2" x14ac:dyDescent="0.25">
      <c r="A172" s="14">
        <v>42169</v>
      </c>
      <c r="B172" s="7">
        <v>0</v>
      </c>
      <c r="C172" s="7">
        <v>0</v>
      </c>
      <c r="D172" s="7">
        <f t="shared" si="5"/>
        <v>0</v>
      </c>
      <c r="E172" s="7">
        <f>D172-Tableau3[Minute]</f>
        <v>-2.7777777777777776E-2</v>
      </c>
      <c r="F172" s="12">
        <f>IF(AND(E172&lt;Tableau4[DJS],D172&gt;0),Tableau4[DJS]-E172,0)</f>
        <v>0</v>
      </c>
      <c r="G172" s="12">
        <f>IF(E172&gt;Tableau4[DJS],'4'!E172-Tableau4[DJS],0)</f>
        <v>0</v>
      </c>
      <c r="H172" s="8">
        <f t="shared" si="6"/>
        <v>6</v>
      </c>
    </row>
    <row r="173" spans="1:8" s="8" customFormat="1" outlineLevel="2" x14ac:dyDescent="0.25">
      <c r="A173" s="14">
        <v>42170</v>
      </c>
      <c r="B173" s="7">
        <v>0</v>
      </c>
      <c r="C173" s="7">
        <v>0</v>
      </c>
      <c r="D173" s="7">
        <f t="shared" si="5"/>
        <v>0</v>
      </c>
      <c r="E173" s="7">
        <f>D173-Tableau3[Minute]</f>
        <v>-2.7777777777777776E-2</v>
      </c>
      <c r="F173" s="12">
        <f>IF(AND(E173&lt;Tableau4[DJS],D173&gt;0),Tableau4[DJS]-E173,0)</f>
        <v>0</v>
      </c>
      <c r="G173" s="12">
        <f>IF(E173&gt;Tableau4[DJS],'4'!E173-Tableau4[DJS],0)</f>
        <v>0</v>
      </c>
      <c r="H173" s="8">
        <f t="shared" si="6"/>
        <v>6</v>
      </c>
    </row>
    <row r="174" spans="1:8" s="8" customFormat="1" outlineLevel="2" x14ac:dyDescent="0.25">
      <c r="A174" s="14">
        <v>42171</v>
      </c>
      <c r="B174" s="7">
        <v>0</v>
      </c>
      <c r="C174" s="7">
        <v>0</v>
      </c>
      <c r="D174" s="7">
        <f t="shared" si="5"/>
        <v>0</v>
      </c>
      <c r="E174" s="7">
        <f>D174-Tableau3[Minute]</f>
        <v>-2.7777777777777776E-2</v>
      </c>
      <c r="F174" s="12">
        <f>IF(AND(E174&lt;Tableau4[DJS],D174&gt;0),Tableau4[DJS]-E174,0)</f>
        <v>0</v>
      </c>
      <c r="G174" s="12">
        <f>IF(E174&gt;Tableau4[DJS],'4'!E174-Tableau4[DJS],0)</f>
        <v>0</v>
      </c>
      <c r="H174" s="8">
        <f t="shared" si="6"/>
        <v>6</v>
      </c>
    </row>
    <row r="175" spans="1:8" s="8" customFormat="1" outlineLevel="2" x14ac:dyDescent="0.25">
      <c r="A175" s="14">
        <v>42172</v>
      </c>
      <c r="B175" s="7">
        <v>0</v>
      </c>
      <c r="C175" s="7">
        <v>0</v>
      </c>
      <c r="D175" s="7">
        <f t="shared" si="5"/>
        <v>0</v>
      </c>
      <c r="E175" s="7">
        <f>D175-Tableau3[Minute]</f>
        <v>-2.7777777777777776E-2</v>
      </c>
      <c r="F175" s="12">
        <f>IF(AND(E175&lt;Tableau4[DJS],D175&gt;0),Tableau4[DJS]-E175,0)</f>
        <v>0</v>
      </c>
      <c r="G175" s="12">
        <f>IF(E175&gt;Tableau4[DJS],'4'!E175-Tableau4[DJS],0)</f>
        <v>0</v>
      </c>
      <c r="H175" s="8">
        <f t="shared" si="6"/>
        <v>6</v>
      </c>
    </row>
    <row r="176" spans="1:8" s="8" customFormat="1" outlineLevel="2" x14ac:dyDescent="0.25">
      <c r="A176" s="14">
        <v>42173</v>
      </c>
      <c r="B176" s="7">
        <v>0</v>
      </c>
      <c r="C176" s="7">
        <v>0</v>
      </c>
      <c r="D176" s="7">
        <f t="shared" si="5"/>
        <v>0</v>
      </c>
      <c r="E176" s="7">
        <f>D176-Tableau3[Minute]</f>
        <v>-2.7777777777777776E-2</v>
      </c>
      <c r="F176" s="12">
        <f>IF(AND(E176&lt;Tableau4[DJS],D176&gt;0),Tableau4[DJS]-E176,0)</f>
        <v>0</v>
      </c>
      <c r="G176" s="12">
        <f>IF(E176&gt;Tableau4[DJS],'4'!E176-Tableau4[DJS],0)</f>
        <v>0</v>
      </c>
      <c r="H176" s="8">
        <f t="shared" si="6"/>
        <v>6</v>
      </c>
    </row>
    <row r="177" spans="1:8" s="8" customFormat="1" outlineLevel="2" x14ac:dyDescent="0.25">
      <c r="A177" s="14">
        <v>42174</v>
      </c>
      <c r="B177" s="7">
        <v>0</v>
      </c>
      <c r="C177" s="7">
        <v>0</v>
      </c>
      <c r="D177" s="7">
        <f t="shared" si="5"/>
        <v>0</v>
      </c>
      <c r="E177" s="7">
        <f>D177-Tableau3[Minute]</f>
        <v>-2.7777777777777776E-2</v>
      </c>
      <c r="F177" s="12">
        <f>IF(AND(E177&lt;Tableau4[DJS],D177&gt;0),Tableau4[DJS]-E177,0)</f>
        <v>0</v>
      </c>
      <c r="G177" s="12">
        <f>IF(E177&gt;Tableau4[DJS],'4'!E177-Tableau4[DJS],0)</f>
        <v>0</v>
      </c>
      <c r="H177" s="8">
        <f t="shared" si="6"/>
        <v>6</v>
      </c>
    </row>
    <row r="178" spans="1:8" s="8" customFormat="1" outlineLevel="2" x14ac:dyDescent="0.25">
      <c r="A178" s="14">
        <v>42175</v>
      </c>
      <c r="B178" s="7">
        <v>0</v>
      </c>
      <c r="C178" s="7">
        <v>0</v>
      </c>
      <c r="D178" s="7">
        <f t="shared" si="5"/>
        <v>0</v>
      </c>
      <c r="E178" s="7">
        <f>D178-Tableau3[Minute]</f>
        <v>-2.7777777777777776E-2</v>
      </c>
      <c r="F178" s="12">
        <f>IF(AND(E178&lt;Tableau4[DJS],D178&gt;0),Tableau4[DJS]-E178,0)</f>
        <v>0</v>
      </c>
      <c r="G178" s="12">
        <f>IF(E178&gt;Tableau4[DJS],'4'!E178-Tableau4[DJS],0)</f>
        <v>0</v>
      </c>
      <c r="H178" s="8">
        <f t="shared" si="6"/>
        <v>6</v>
      </c>
    </row>
    <row r="179" spans="1:8" s="8" customFormat="1" outlineLevel="2" x14ac:dyDescent="0.25">
      <c r="A179" s="14">
        <v>42176</v>
      </c>
      <c r="B179" s="7">
        <v>0</v>
      </c>
      <c r="C179" s="7">
        <v>0</v>
      </c>
      <c r="D179" s="7">
        <f t="shared" si="5"/>
        <v>0</v>
      </c>
      <c r="E179" s="7">
        <f>D179-Tableau3[Minute]</f>
        <v>-2.7777777777777776E-2</v>
      </c>
      <c r="F179" s="12">
        <f>IF(AND(E179&lt;Tableau4[DJS],D179&gt;0),Tableau4[DJS]-E179,0)</f>
        <v>0</v>
      </c>
      <c r="G179" s="12">
        <f>IF(E179&gt;Tableau4[DJS],'4'!E179-Tableau4[DJS],0)</f>
        <v>0</v>
      </c>
      <c r="H179" s="8">
        <f t="shared" si="6"/>
        <v>6</v>
      </c>
    </row>
    <row r="180" spans="1:8" s="8" customFormat="1" outlineLevel="2" x14ac:dyDescent="0.25">
      <c r="A180" s="14">
        <v>42177</v>
      </c>
      <c r="B180" s="7">
        <v>0</v>
      </c>
      <c r="C180" s="7">
        <v>0</v>
      </c>
      <c r="D180" s="7">
        <f t="shared" si="5"/>
        <v>0</v>
      </c>
      <c r="E180" s="7">
        <f>D180-Tableau3[Minute]</f>
        <v>-2.7777777777777776E-2</v>
      </c>
      <c r="F180" s="12">
        <f>IF(AND(E180&lt;Tableau4[DJS],D180&gt;0),Tableau4[DJS]-E180,0)</f>
        <v>0</v>
      </c>
      <c r="G180" s="12">
        <f>IF(E180&gt;Tableau4[DJS],'4'!E180-Tableau4[DJS],0)</f>
        <v>0</v>
      </c>
      <c r="H180" s="8">
        <f t="shared" si="6"/>
        <v>6</v>
      </c>
    </row>
    <row r="181" spans="1:8" s="8" customFormat="1" outlineLevel="2" x14ac:dyDescent="0.25">
      <c r="A181" s="14">
        <v>42178</v>
      </c>
      <c r="B181" s="7">
        <v>0</v>
      </c>
      <c r="C181" s="7">
        <v>0</v>
      </c>
      <c r="D181" s="7">
        <f t="shared" si="5"/>
        <v>0</v>
      </c>
      <c r="E181" s="7">
        <f>D181-Tableau3[Minute]</f>
        <v>-2.7777777777777776E-2</v>
      </c>
      <c r="F181" s="12">
        <f>IF(AND(E181&lt;Tableau4[DJS],D181&gt;0),Tableau4[DJS]-E181,0)</f>
        <v>0</v>
      </c>
      <c r="G181" s="12">
        <f>IF(E181&gt;Tableau4[DJS],'4'!E181-Tableau4[DJS],0)</f>
        <v>0</v>
      </c>
      <c r="H181" s="8">
        <f t="shared" si="6"/>
        <v>6</v>
      </c>
    </row>
    <row r="182" spans="1:8" s="8" customFormat="1" outlineLevel="2" x14ac:dyDescent="0.25">
      <c r="A182" s="14">
        <v>42179</v>
      </c>
      <c r="B182" s="7">
        <v>0</v>
      </c>
      <c r="C182" s="7">
        <v>0</v>
      </c>
      <c r="D182" s="7">
        <f t="shared" si="5"/>
        <v>0</v>
      </c>
      <c r="E182" s="7">
        <f>D182-Tableau3[Minute]</f>
        <v>-2.7777777777777776E-2</v>
      </c>
      <c r="F182" s="12">
        <f>IF(AND(E182&lt;Tableau4[DJS],D182&gt;0),Tableau4[DJS]-E182,0)</f>
        <v>0</v>
      </c>
      <c r="G182" s="12">
        <f>IF(E182&gt;Tableau4[DJS],'4'!E182-Tableau4[DJS],0)</f>
        <v>0</v>
      </c>
      <c r="H182" s="8">
        <f t="shared" si="6"/>
        <v>6</v>
      </c>
    </row>
    <row r="183" spans="1:8" s="8" customFormat="1" outlineLevel="2" x14ac:dyDescent="0.25">
      <c r="A183" s="14">
        <v>42180</v>
      </c>
      <c r="B183" s="7">
        <v>0</v>
      </c>
      <c r="C183" s="7">
        <v>0</v>
      </c>
      <c r="D183" s="7">
        <f t="shared" si="5"/>
        <v>0</v>
      </c>
      <c r="E183" s="7">
        <f>D183-Tableau3[Minute]</f>
        <v>-2.7777777777777776E-2</v>
      </c>
      <c r="F183" s="12">
        <f>IF(AND(E183&lt;Tableau4[DJS],D183&gt;0),Tableau4[DJS]-E183,0)</f>
        <v>0</v>
      </c>
      <c r="G183" s="12">
        <f>IF(E183&gt;Tableau4[DJS],'4'!E183-Tableau4[DJS],0)</f>
        <v>0</v>
      </c>
      <c r="H183" s="8">
        <f t="shared" si="6"/>
        <v>6</v>
      </c>
    </row>
    <row r="184" spans="1:8" s="8" customFormat="1" outlineLevel="2" x14ac:dyDescent="0.25">
      <c r="A184" s="14">
        <v>42181</v>
      </c>
      <c r="B184" s="7">
        <v>0</v>
      </c>
      <c r="C184" s="7">
        <v>0</v>
      </c>
      <c r="D184" s="7">
        <f t="shared" si="5"/>
        <v>0</v>
      </c>
      <c r="E184" s="7">
        <f>D184-Tableau3[Minute]</f>
        <v>-2.7777777777777776E-2</v>
      </c>
      <c r="F184" s="12">
        <f>IF(AND(E184&lt;Tableau4[DJS],D184&gt;0),Tableau4[DJS]-E184,0)</f>
        <v>0</v>
      </c>
      <c r="G184" s="12">
        <f>IF(E184&gt;Tableau4[DJS],'4'!E184-Tableau4[DJS],0)</f>
        <v>0</v>
      </c>
      <c r="H184" s="8">
        <f t="shared" si="6"/>
        <v>6</v>
      </c>
    </row>
    <row r="185" spans="1:8" s="8" customFormat="1" outlineLevel="2" x14ac:dyDescent="0.25">
      <c r="A185" s="14">
        <v>42182</v>
      </c>
      <c r="B185" s="7">
        <v>0</v>
      </c>
      <c r="C185" s="7">
        <v>0</v>
      </c>
      <c r="D185" s="7">
        <f t="shared" si="5"/>
        <v>0</v>
      </c>
      <c r="E185" s="7">
        <f>D185-Tableau3[Minute]</f>
        <v>-2.7777777777777776E-2</v>
      </c>
      <c r="F185" s="12">
        <f>IF(AND(E185&lt;Tableau4[DJS],D185&gt;0),Tableau4[DJS]-E185,0)</f>
        <v>0</v>
      </c>
      <c r="G185" s="12">
        <f>IF(E185&gt;Tableau4[DJS],'4'!E185-Tableau4[DJS],0)</f>
        <v>0</v>
      </c>
      <c r="H185" s="8">
        <f t="shared" si="6"/>
        <v>6</v>
      </c>
    </row>
    <row r="186" spans="1:8" s="8" customFormat="1" outlineLevel="2" x14ac:dyDescent="0.25">
      <c r="A186" s="14">
        <v>42183</v>
      </c>
      <c r="B186" s="7">
        <v>0</v>
      </c>
      <c r="C186" s="7">
        <v>0</v>
      </c>
      <c r="D186" s="7">
        <f t="shared" si="5"/>
        <v>0</v>
      </c>
      <c r="E186" s="7">
        <f>D186-Tableau3[Minute]</f>
        <v>-2.7777777777777776E-2</v>
      </c>
      <c r="F186" s="12">
        <f>IF(AND(E186&lt;Tableau4[DJS],D186&gt;0),Tableau4[DJS]-E186,0)</f>
        <v>0</v>
      </c>
      <c r="G186" s="12">
        <f>IF(E186&gt;Tableau4[DJS],'4'!E186-Tableau4[DJS],0)</f>
        <v>0</v>
      </c>
      <c r="H186" s="8">
        <f t="shared" si="6"/>
        <v>6</v>
      </c>
    </row>
    <row r="187" spans="1:8" s="8" customFormat="1" outlineLevel="2" x14ac:dyDescent="0.25">
      <c r="A187" s="14">
        <v>42184</v>
      </c>
      <c r="B187" s="7">
        <v>0</v>
      </c>
      <c r="C187" s="7">
        <v>0</v>
      </c>
      <c r="D187" s="7">
        <f t="shared" si="5"/>
        <v>0</v>
      </c>
      <c r="E187" s="7">
        <f>D187-Tableau3[Minute]</f>
        <v>-2.7777777777777776E-2</v>
      </c>
      <c r="F187" s="12">
        <f>IF(AND(E187&lt;Tableau4[DJS],D187&gt;0),Tableau4[DJS]-E187,0)</f>
        <v>0</v>
      </c>
      <c r="G187" s="12">
        <f>IF(E187&gt;Tableau4[DJS],'4'!E187-Tableau4[DJS],0)</f>
        <v>0</v>
      </c>
      <c r="H187" s="8">
        <f t="shared" si="6"/>
        <v>6</v>
      </c>
    </row>
    <row r="188" spans="1:8" s="8" customFormat="1" outlineLevel="1" x14ac:dyDescent="0.25">
      <c r="A188" s="14"/>
      <c r="B188" s="7"/>
      <c r="C188" s="7"/>
      <c r="D188" s="11"/>
      <c r="E188" s="7"/>
      <c r="F188" s="12">
        <f>SUBTOTAL(9,F158:F187)</f>
        <v>0</v>
      </c>
      <c r="G188" s="12">
        <f>SUBTOTAL(9,G158:G187)</f>
        <v>0</v>
      </c>
      <c r="H188" s="10" t="s">
        <v>44</v>
      </c>
    </row>
    <row r="189" spans="1:8" s="8" customFormat="1" outlineLevel="2" x14ac:dyDescent="0.25">
      <c r="A189" s="14">
        <v>42185</v>
      </c>
      <c r="B189" s="7">
        <v>0</v>
      </c>
      <c r="C189" s="7">
        <v>0</v>
      </c>
      <c r="D189" s="7">
        <f t="shared" si="5"/>
        <v>0</v>
      </c>
      <c r="E189" s="7">
        <f>D189-Tableau3[Minute]</f>
        <v>-2.7777777777777776E-2</v>
      </c>
      <c r="F189" s="12">
        <f>IF(AND(E189&lt;Tableau4[DJS],D189&gt;0),Tableau4[DJS]-E189,0)</f>
        <v>0</v>
      </c>
      <c r="G189" s="12">
        <f>IF(E189&gt;Tableau4[DJS],'4'!E189-Tableau4[DJS],0)</f>
        <v>0</v>
      </c>
      <c r="H189" s="8">
        <f t="shared" si="6"/>
        <v>7</v>
      </c>
    </row>
    <row r="190" spans="1:8" s="8" customFormat="1" outlineLevel="2" x14ac:dyDescent="0.25">
      <c r="A190" s="14">
        <v>42186</v>
      </c>
      <c r="B190" s="7">
        <v>0</v>
      </c>
      <c r="C190" s="7">
        <v>0</v>
      </c>
      <c r="D190" s="7">
        <f t="shared" si="5"/>
        <v>0</v>
      </c>
      <c r="E190" s="7">
        <f>D190-Tableau3[Minute]</f>
        <v>-2.7777777777777776E-2</v>
      </c>
      <c r="F190" s="12">
        <f>IF(AND(E190&lt;Tableau4[DJS],D190&gt;0),Tableau4[DJS]-E190,0)</f>
        <v>0</v>
      </c>
      <c r="G190" s="12">
        <f>IF(E190&gt;Tableau4[DJS],'4'!E190-Tableau4[DJS],0)</f>
        <v>0</v>
      </c>
      <c r="H190" s="8">
        <f t="shared" si="6"/>
        <v>7</v>
      </c>
    </row>
    <row r="191" spans="1:8" s="8" customFormat="1" outlineLevel="2" x14ac:dyDescent="0.25">
      <c r="A191" s="14">
        <v>42187</v>
      </c>
      <c r="B191" s="7">
        <v>0</v>
      </c>
      <c r="C191" s="7">
        <v>0</v>
      </c>
      <c r="D191" s="7">
        <f t="shared" si="5"/>
        <v>0</v>
      </c>
      <c r="E191" s="7">
        <f>D191-Tableau3[Minute]</f>
        <v>-2.7777777777777776E-2</v>
      </c>
      <c r="F191" s="12">
        <f>IF(AND(E191&lt;Tableau4[DJS],D191&gt;0),Tableau4[DJS]-E191,0)</f>
        <v>0</v>
      </c>
      <c r="G191" s="12">
        <f>IF(E191&gt;Tableau4[DJS],'4'!E191-Tableau4[DJS],0)</f>
        <v>0</v>
      </c>
      <c r="H191" s="8">
        <f t="shared" si="6"/>
        <v>7</v>
      </c>
    </row>
    <row r="192" spans="1:8" s="8" customFormat="1" outlineLevel="2" x14ac:dyDescent="0.25">
      <c r="A192" s="14">
        <v>42188</v>
      </c>
      <c r="B192" s="7">
        <v>0</v>
      </c>
      <c r="C192" s="7">
        <v>0</v>
      </c>
      <c r="D192" s="7">
        <f t="shared" si="5"/>
        <v>0</v>
      </c>
      <c r="E192" s="7">
        <f>D192-Tableau3[Minute]</f>
        <v>-2.7777777777777776E-2</v>
      </c>
      <c r="F192" s="12">
        <f>IF(AND(E192&lt;Tableau4[DJS],D192&gt;0),Tableau4[DJS]-E192,0)</f>
        <v>0</v>
      </c>
      <c r="G192" s="12">
        <f>IF(E192&gt;Tableau4[DJS],'4'!E192-Tableau4[DJS],0)</f>
        <v>0</v>
      </c>
      <c r="H192" s="8">
        <f t="shared" si="6"/>
        <v>7</v>
      </c>
    </row>
    <row r="193" spans="1:8" s="8" customFormat="1" outlineLevel="2" x14ac:dyDescent="0.25">
      <c r="A193" s="14">
        <v>42189</v>
      </c>
      <c r="B193" s="7">
        <v>0</v>
      </c>
      <c r="C193" s="7">
        <v>0</v>
      </c>
      <c r="D193" s="7">
        <f t="shared" si="5"/>
        <v>0</v>
      </c>
      <c r="E193" s="7">
        <f>D193-Tableau3[Minute]</f>
        <v>-2.7777777777777776E-2</v>
      </c>
      <c r="F193" s="12">
        <f>IF(AND(E193&lt;Tableau4[DJS],D193&gt;0),Tableau4[DJS]-E193,0)</f>
        <v>0</v>
      </c>
      <c r="G193" s="12">
        <f>IF(E193&gt;Tableau4[DJS],'4'!E193-Tableau4[DJS],0)</f>
        <v>0</v>
      </c>
      <c r="H193" s="8">
        <f t="shared" si="6"/>
        <v>7</v>
      </c>
    </row>
    <row r="194" spans="1:8" s="8" customFormat="1" outlineLevel="2" x14ac:dyDescent="0.25">
      <c r="A194" s="14">
        <v>42190</v>
      </c>
      <c r="B194" s="7">
        <v>0</v>
      </c>
      <c r="C194" s="7">
        <v>0</v>
      </c>
      <c r="D194" s="7">
        <f t="shared" si="5"/>
        <v>0</v>
      </c>
      <c r="E194" s="7">
        <f>D194-Tableau3[Minute]</f>
        <v>-2.7777777777777776E-2</v>
      </c>
      <c r="F194" s="12">
        <f>IF(AND(E194&lt;Tableau4[DJS],D194&gt;0),Tableau4[DJS]-E194,0)</f>
        <v>0</v>
      </c>
      <c r="G194" s="12">
        <f>IF(E194&gt;Tableau4[DJS],'4'!E194-Tableau4[DJS],0)</f>
        <v>0</v>
      </c>
      <c r="H194" s="8">
        <f t="shared" si="6"/>
        <v>7</v>
      </c>
    </row>
    <row r="195" spans="1:8" s="8" customFormat="1" outlineLevel="2" x14ac:dyDescent="0.25">
      <c r="A195" s="14">
        <v>42191</v>
      </c>
      <c r="B195" s="7">
        <v>0</v>
      </c>
      <c r="C195" s="7">
        <v>0</v>
      </c>
      <c r="D195" s="7">
        <f t="shared" ref="D195:D258" si="7">C195-B195</f>
        <v>0</v>
      </c>
      <c r="E195" s="7">
        <f>D195-Tableau3[Minute]</f>
        <v>-2.7777777777777776E-2</v>
      </c>
      <c r="F195" s="12">
        <f>IF(AND(E195&lt;Tableau4[DJS],D195&gt;0),Tableau4[DJS]-E195,0)</f>
        <v>0</v>
      </c>
      <c r="G195" s="12">
        <f>IF(E195&gt;Tableau4[DJS],'4'!E195-Tableau4[DJS],0)</f>
        <v>0</v>
      </c>
      <c r="H195" s="8">
        <f t="shared" si="6"/>
        <v>7</v>
      </c>
    </row>
    <row r="196" spans="1:8" s="8" customFormat="1" outlineLevel="2" x14ac:dyDescent="0.25">
      <c r="A196" s="14">
        <v>42192</v>
      </c>
      <c r="B196" s="7">
        <v>0</v>
      </c>
      <c r="C196" s="7">
        <v>0</v>
      </c>
      <c r="D196" s="7">
        <f t="shared" si="7"/>
        <v>0</v>
      </c>
      <c r="E196" s="7">
        <f>D196-Tableau3[Minute]</f>
        <v>-2.7777777777777776E-2</v>
      </c>
      <c r="F196" s="12">
        <f>IF(AND(E196&lt;Tableau4[DJS],D196&gt;0),Tableau4[DJS]-E196,0)</f>
        <v>0</v>
      </c>
      <c r="G196" s="12">
        <f>IF(E196&gt;Tableau4[DJS],'4'!E196-Tableau4[DJS],0)</f>
        <v>0</v>
      </c>
      <c r="H196" s="8">
        <f t="shared" si="6"/>
        <v>7</v>
      </c>
    </row>
    <row r="197" spans="1:8" s="8" customFormat="1" outlineLevel="2" x14ac:dyDescent="0.25">
      <c r="A197" s="14">
        <v>42193</v>
      </c>
      <c r="B197" s="7">
        <v>0</v>
      </c>
      <c r="C197" s="7">
        <v>0</v>
      </c>
      <c r="D197" s="7">
        <f t="shared" si="7"/>
        <v>0</v>
      </c>
      <c r="E197" s="7">
        <f>D197-Tableau3[Minute]</f>
        <v>-2.7777777777777776E-2</v>
      </c>
      <c r="F197" s="12">
        <f>IF(AND(E197&lt;Tableau4[DJS],D197&gt;0),Tableau4[DJS]-E197,0)</f>
        <v>0</v>
      </c>
      <c r="G197" s="12">
        <f>IF(E197&gt;Tableau4[DJS],'4'!E197-Tableau4[DJS],0)</f>
        <v>0</v>
      </c>
      <c r="H197" s="8">
        <f t="shared" si="6"/>
        <v>7</v>
      </c>
    </row>
    <row r="198" spans="1:8" s="8" customFormat="1" outlineLevel="2" x14ac:dyDescent="0.25">
      <c r="A198" s="14">
        <v>42194</v>
      </c>
      <c r="B198" s="7">
        <v>0</v>
      </c>
      <c r="C198" s="7">
        <v>0</v>
      </c>
      <c r="D198" s="7">
        <f t="shared" si="7"/>
        <v>0</v>
      </c>
      <c r="E198" s="7">
        <f>D198-Tableau3[Minute]</f>
        <v>-2.7777777777777776E-2</v>
      </c>
      <c r="F198" s="12">
        <f>IF(AND(E198&lt;Tableau4[DJS],D198&gt;0),Tableau4[DJS]-E198,0)</f>
        <v>0</v>
      </c>
      <c r="G198" s="12">
        <f>IF(E198&gt;Tableau4[DJS],'4'!E198-Tableau4[DJS],0)</f>
        <v>0</v>
      </c>
      <c r="H198" s="8">
        <f t="shared" si="6"/>
        <v>7</v>
      </c>
    </row>
    <row r="199" spans="1:8" s="8" customFormat="1" outlineLevel="2" x14ac:dyDescent="0.25">
      <c r="A199" s="14">
        <v>42195</v>
      </c>
      <c r="B199" s="7">
        <v>0</v>
      </c>
      <c r="C199" s="7">
        <v>0</v>
      </c>
      <c r="D199" s="7">
        <f t="shared" si="7"/>
        <v>0</v>
      </c>
      <c r="E199" s="7">
        <f>D199-Tableau3[Minute]</f>
        <v>-2.7777777777777776E-2</v>
      </c>
      <c r="F199" s="12">
        <f>IF(AND(E199&lt;Tableau4[DJS],D199&gt;0),Tableau4[DJS]-E199,0)</f>
        <v>0</v>
      </c>
      <c r="G199" s="12">
        <f>IF(E199&gt;Tableau4[DJS],'4'!E199-Tableau4[DJS],0)</f>
        <v>0</v>
      </c>
      <c r="H199" s="8">
        <f t="shared" si="6"/>
        <v>7</v>
      </c>
    </row>
    <row r="200" spans="1:8" s="8" customFormat="1" outlineLevel="2" x14ac:dyDescent="0.25">
      <c r="A200" s="14">
        <v>42196</v>
      </c>
      <c r="B200" s="7">
        <v>0</v>
      </c>
      <c r="C200" s="7">
        <v>0</v>
      </c>
      <c r="D200" s="7">
        <f t="shared" si="7"/>
        <v>0</v>
      </c>
      <c r="E200" s="7">
        <f>D200-Tableau3[Minute]</f>
        <v>-2.7777777777777776E-2</v>
      </c>
      <c r="F200" s="12">
        <f>IF(AND(E200&lt;Tableau4[DJS],D200&gt;0),Tableau4[DJS]-E200,0)</f>
        <v>0</v>
      </c>
      <c r="G200" s="12">
        <f>IF(E200&gt;Tableau4[DJS],'4'!E200-Tableau4[DJS],0)</f>
        <v>0</v>
      </c>
      <c r="H200" s="8">
        <f t="shared" si="6"/>
        <v>7</v>
      </c>
    </row>
    <row r="201" spans="1:8" s="8" customFormat="1" outlineLevel="2" x14ac:dyDescent="0.25">
      <c r="A201" s="14">
        <v>42197</v>
      </c>
      <c r="B201" s="7">
        <v>0</v>
      </c>
      <c r="C201" s="7">
        <v>0</v>
      </c>
      <c r="D201" s="7">
        <f t="shared" si="7"/>
        <v>0</v>
      </c>
      <c r="E201" s="7">
        <f>D201-Tableau3[Minute]</f>
        <v>-2.7777777777777776E-2</v>
      </c>
      <c r="F201" s="12">
        <f>IF(AND(E201&lt;Tableau4[DJS],D201&gt;0),Tableau4[DJS]-E201,0)</f>
        <v>0</v>
      </c>
      <c r="G201" s="12">
        <f>IF(E201&gt;Tableau4[DJS],'4'!E201-Tableau4[DJS],0)</f>
        <v>0</v>
      </c>
      <c r="H201" s="8">
        <f t="shared" ref="H201:H266" si="8">MONTH(A201)</f>
        <v>7</v>
      </c>
    </row>
    <row r="202" spans="1:8" s="8" customFormat="1" outlineLevel="2" x14ac:dyDescent="0.25">
      <c r="A202" s="14">
        <v>42198</v>
      </c>
      <c r="B202" s="7">
        <v>0</v>
      </c>
      <c r="C202" s="7">
        <v>0</v>
      </c>
      <c r="D202" s="7">
        <f t="shared" si="7"/>
        <v>0</v>
      </c>
      <c r="E202" s="7">
        <f>D202-Tableau3[Minute]</f>
        <v>-2.7777777777777776E-2</v>
      </c>
      <c r="F202" s="12">
        <f>IF(AND(E202&lt;Tableau4[DJS],D202&gt;0),Tableau4[DJS]-E202,0)</f>
        <v>0</v>
      </c>
      <c r="G202" s="12">
        <f>IF(E202&gt;Tableau4[DJS],'4'!E202-Tableau4[DJS],0)</f>
        <v>0</v>
      </c>
      <c r="H202" s="8">
        <f t="shared" si="8"/>
        <v>7</v>
      </c>
    </row>
    <row r="203" spans="1:8" s="8" customFormat="1" outlineLevel="2" x14ac:dyDescent="0.25">
      <c r="A203" s="14">
        <v>42199</v>
      </c>
      <c r="B203" s="7">
        <v>0</v>
      </c>
      <c r="C203" s="7">
        <v>0</v>
      </c>
      <c r="D203" s="7">
        <f t="shared" si="7"/>
        <v>0</v>
      </c>
      <c r="E203" s="7">
        <f>D203-Tableau3[Minute]</f>
        <v>-2.7777777777777776E-2</v>
      </c>
      <c r="F203" s="12">
        <f>IF(AND(E203&lt;Tableau4[DJS],D203&gt;0),Tableau4[DJS]-E203,0)</f>
        <v>0</v>
      </c>
      <c r="G203" s="12">
        <f>IF(E203&gt;Tableau4[DJS],'4'!E203-Tableau4[DJS],0)</f>
        <v>0</v>
      </c>
      <c r="H203" s="8">
        <f t="shared" si="8"/>
        <v>7</v>
      </c>
    </row>
    <row r="204" spans="1:8" s="8" customFormat="1" outlineLevel="2" x14ac:dyDescent="0.25">
      <c r="A204" s="14">
        <v>42200</v>
      </c>
      <c r="B204" s="7">
        <v>0</v>
      </c>
      <c r="C204" s="7">
        <v>0</v>
      </c>
      <c r="D204" s="7">
        <f t="shared" si="7"/>
        <v>0</v>
      </c>
      <c r="E204" s="7">
        <f>D204-Tableau3[Minute]</f>
        <v>-2.7777777777777776E-2</v>
      </c>
      <c r="F204" s="12">
        <f>IF(AND(E204&lt;Tableau4[DJS],D204&gt;0),Tableau4[DJS]-E204,0)</f>
        <v>0</v>
      </c>
      <c r="G204" s="12">
        <f>IF(E204&gt;Tableau4[DJS],'4'!E204-Tableau4[DJS],0)</f>
        <v>0</v>
      </c>
      <c r="H204" s="8">
        <f t="shared" si="8"/>
        <v>7</v>
      </c>
    </row>
    <row r="205" spans="1:8" s="8" customFormat="1" outlineLevel="2" x14ac:dyDescent="0.25">
      <c r="A205" s="14">
        <v>42201</v>
      </c>
      <c r="B205" s="7">
        <v>0</v>
      </c>
      <c r="C205" s="7">
        <v>0</v>
      </c>
      <c r="D205" s="7">
        <f t="shared" si="7"/>
        <v>0</v>
      </c>
      <c r="E205" s="7">
        <f>D205-Tableau3[Minute]</f>
        <v>-2.7777777777777776E-2</v>
      </c>
      <c r="F205" s="12">
        <f>IF(AND(E205&lt;Tableau4[DJS],D205&gt;0),Tableau4[DJS]-E205,0)</f>
        <v>0</v>
      </c>
      <c r="G205" s="12">
        <f>IF(E205&gt;Tableau4[DJS],'4'!E205-Tableau4[DJS],0)</f>
        <v>0</v>
      </c>
      <c r="H205" s="8">
        <f t="shared" si="8"/>
        <v>7</v>
      </c>
    </row>
    <row r="206" spans="1:8" s="8" customFormat="1" outlineLevel="2" x14ac:dyDescent="0.25">
      <c r="A206" s="14">
        <v>42202</v>
      </c>
      <c r="B206" s="7">
        <v>0</v>
      </c>
      <c r="C206" s="7">
        <v>0</v>
      </c>
      <c r="D206" s="7">
        <f t="shared" si="7"/>
        <v>0</v>
      </c>
      <c r="E206" s="7">
        <f>D206-Tableau3[Minute]</f>
        <v>-2.7777777777777776E-2</v>
      </c>
      <c r="F206" s="12">
        <f>IF(AND(E206&lt;Tableau4[DJS],D206&gt;0),Tableau4[DJS]-E206,0)</f>
        <v>0</v>
      </c>
      <c r="G206" s="12">
        <f>IF(E206&gt;Tableau4[DJS],'4'!E206-Tableau4[DJS],0)</f>
        <v>0</v>
      </c>
      <c r="H206" s="8">
        <f t="shared" si="8"/>
        <v>7</v>
      </c>
    </row>
    <row r="207" spans="1:8" s="8" customFormat="1" outlineLevel="2" x14ac:dyDescent="0.25">
      <c r="A207" s="14">
        <v>42203</v>
      </c>
      <c r="B207" s="7">
        <v>0</v>
      </c>
      <c r="C207" s="7">
        <v>0</v>
      </c>
      <c r="D207" s="7">
        <f t="shared" si="7"/>
        <v>0</v>
      </c>
      <c r="E207" s="7">
        <f>D207-Tableau3[Minute]</f>
        <v>-2.7777777777777776E-2</v>
      </c>
      <c r="F207" s="12">
        <f>IF(AND(E207&lt;Tableau4[DJS],D207&gt;0),Tableau4[DJS]-E207,0)</f>
        <v>0</v>
      </c>
      <c r="G207" s="12">
        <f>IF(E207&gt;Tableau4[DJS],'4'!E207-Tableau4[DJS],0)</f>
        <v>0</v>
      </c>
      <c r="H207" s="8">
        <f t="shared" si="8"/>
        <v>7</v>
      </c>
    </row>
    <row r="208" spans="1:8" s="8" customFormat="1" outlineLevel="2" x14ac:dyDescent="0.25">
      <c r="A208" s="14">
        <v>42204</v>
      </c>
      <c r="B208" s="7">
        <v>0</v>
      </c>
      <c r="C208" s="7">
        <v>0</v>
      </c>
      <c r="D208" s="7">
        <f t="shared" si="7"/>
        <v>0</v>
      </c>
      <c r="E208" s="7">
        <f>D208-Tableau3[Minute]</f>
        <v>-2.7777777777777776E-2</v>
      </c>
      <c r="F208" s="12">
        <f>IF(AND(E208&lt;Tableau4[DJS],D208&gt;0),Tableau4[DJS]-E208,0)</f>
        <v>0</v>
      </c>
      <c r="G208" s="12">
        <f>IF(E208&gt;Tableau4[DJS],'4'!E208-Tableau4[DJS],0)</f>
        <v>0</v>
      </c>
      <c r="H208" s="8">
        <f t="shared" si="8"/>
        <v>7</v>
      </c>
    </row>
    <row r="209" spans="1:8" s="8" customFormat="1" outlineLevel="2" x14ac:dyDescent="0.25">
      <c r="A209" s="14">
        <v>42205</v>
      </c>
      <c r="B209" s="7">
        <v>0</v>
      </c>
      <c r="C209" s="7">
        <v>0</v>
      </c>
      <c r="D209" s="7">
        <f t="shared" si="7"/>
        <v>0</v>
      </c>
      <c r="E209" s="7">
        <f>D209-Tableau3[Minute]</f>
        <v>-2.7777777777777776E-2</v>
      </c>
      <c r="F209" s="12">
        <f>IF(AND(E209&lt;Tableau4[DJS],D209&gt;0),Tableau4[DJS]-E209,0)</f>
        <v>0</v>
      </c>
      <c r="G209" s="12">
        <f>IF(E209&gt;Tableau4[DJS],'4'!E209-Tableau4[DJS],0)</f>
        <v>0</v>
      </c>
      <c r="H209" s="8">
        <f t="shared" si="8"/>
        <v>7</v>
      </c>
    </row>
    <row r="210" spans="1:8" s="8" customFormat="1" outlineLevel="2" x14ac:dyDescent="0.25">
      <c r="A210" s="14">
        <v>42206</v>
      </c>
      <c r="B210" s="7">
        <v>0</v>
      </c>
      <c r="C210" s="7">
        <v>0</v>
      </c>
      <c r="D210" s="7">
        <f t="shared" si="7"/>
        <v>0</v>
      </c>
      <c r="E210" s="7">
        <f>D210-Tableau3[Minute]</f>
        <v>-2.7777777777777776E-2</v>
      </c>
      <c r="F210" s="12">
        <f>IF(AND(E210&lt;Tableau4[DJS],D210&gt;0),Tableau4[DJS]-E210,0)</f>
        <v>0</v>
      </c>
      <c r="G210" s="12">
        <f>IF(E210&gt;Tableau4[DJS],'4'!E210-Tableau4[DJS],0)</f>
        <v>0</v>
      </c>
      <c r="H210" s="8">
        <f t="shared" si="8"/>
        <v>7</v>
      </c>
    </row>
    <row r="211" spans="1:8" s="8" customFormat="1" outlineLevel="2" x14ac:dyDescent="0.25">
      <c r="A211" s="14">
        <v>42207</v>
      </c>
      <c r="B211" s="7">
        <v>0</v>
      </c>
      <c r="C211" s="7">
        <v>0</v>
      </c>
      <c r="D211" s="7">
        <f t="shared" si="7"/>
        <v>0</v>
      </c>
      <c r="E211" s="7">
        <f>D211-Tableau3[Minute]</f>
        <v>-2.7777777777777776E-2</v>
      </c>
      <c r="F211" s="12">
        <f>IF(AND(E211&lt;Tableau4[DJS],D211&gt;0),Tableau4[DJS]-E211,0)</f>
        <v>0</v>
      </c>
      <c r="G211" s="12">
        <f>IF(E211&gt;Tableau4[DJS],'4'!E211-Tableau4[DJS],0)</f>
        <v>0</v>
      </c>
      <c r="H211" s="8">
        <f t="shared" si="8"/>
        <v>7</v>
      </c>
    </row>
    <row r="212" spans="1:8" s="8" customFormat="1" outlineLevel="2" x14ac:dyDescent="0.25">
      <c r="A212" s="14">
        <v>42208</v>
      </c>
      <c r="B212" s="7">
        <v>0</v>
      </c>
      <c r="C212" s="7">
        <v>0</v>
      </c>
      <c r="D212" s="7">
        <f t="shared" si="7"/>
        <v>0</v>
      </c>
      <c r="E212" s="7">
        <f>D212-Tableau3[Minute]</f>
        <v>-2.7777777777777776E-2</v>
      </c>
      <c r="F212" s="12">
        <f>IF(AND(E212&lt;Tableau4[DJS],D212&gt;0),Tableau4[DJS]-E212,0)</f>
        <v>0</v>
      </c>
      <c r="G212" s="12">
        <f>IF(E212&gt;Tableau4[DJS],'4'!E212-Tableau4[DJS],0)</f>
        <v>0</v>
      </c>
      <c r="H212" s="8">
        <f t="shared" si="8"/>
        <v>7</v>
      </c>
    </row>
    <row r="213" spans="1:8" s="8" customFormat="1" outlineLevel="2" x14ac:dyDescent="0.25">
      <c r="A213" s="14">
        <v>42209</v>
      </c>
      <c r="B213" s="7">
        <v>0</v>
      </c>
      <c r="C213" s="7">
        <v>0</v>
      </c>
      <c r="D213" s="7">
        <f t="shared" si="7"/>
        <v>0</v>
      </c>
      <c r="E213" s="7">
        <f>D213-Tableau3[Minute]</f>
        <v>-2.7777777777777776E-2</v>
      </c>
      <c r="F213" s="12">
        <f>IF(AND(E213&lt;Tableau4[DJS],D213&gt;0),Tableau4[DJS]-E213,0)</f>
        <v>0</v>
      </c>
      <c r="G213" s="12">
        <f>IF(E213&gt;Tableau4[DJS],'4'!E213-Tableau4[DJS],0)</f>
        <v>0</v>
      </c>
      <c r="H213" s="8">
        <f t="shared" si="8"/>
        <v>7</v>
      </c>
    </row>
    <row r="214" spans="1:8" s="8" customFormat="1" outlineLevel="2" x14ac:dyDescent="0.25">
      <c r="A214" s="14">
        <v>42210</v>
      </c>
      <c r="B214" s="7">
        <v>0</v>
      </c>
      <c r="C214" s="7">
        <v>0</v>
      </c>
      <c r="D214" s="7">
        <f t="shared" si="7"/>
        <v>0</v>
      </c>
      <c r="E214" s="7">
        <f>D214-Tableau3[Minute]</f>
        <v>-2.7777777777777776E-2</v>
      </c>
      <c r="F214" s="12">
        <f>IF(AND(E214&lt;Tableau4[DJS],D214&gt;0),Tableau4[DJS]-E214,0)</f>
        <v>0</v>
      </c>
      <c r="G214" s="12">
        <f>IF(E214&gt;Tableau4[DJS],'4'!E214-Tableau4[DJS],0)</f>
        <v>0</v>
      </c>
      <c r="H214" s="8">
        <f t="shared" si="8"/>
        <v>7</v>
      </c>
    </row>
    <row r="215" spans="1:8" s="8" customFormat="1" outlineLevel="2" x14ac:dyDescent="0.25">
      <c r="A215" s="14">
        <v>42211</v>
      </c>
      <c r="B215" s="7">
        <v>0</v>
      </c>
      <c r="C215" s="7">
        <v>0</v>
      </c>
      <c r="D215" s="7">
        <f t="shared" si="7"/>
        <v>0</v>
      </c>
      <c r="E215" s="7">
        <f>D215-Tableau3[Minute]</f>
        <v>-2.7777777777777776E-2</v>
      </c>
      <c r="F215" s="12">
        <f>IF(AND(E215&lt;Tableau4[DJS],D215&gt;0),Tableau4[DJS]-E215,0)</f>
        <v>0</v>
      </c>
      <c r="G215" s="12">
        <f>IF(E215&gt;Tableau4[DJS],'4'!E215-Tableau4[DJS],0)</f>
        <v>0</v>
      </c>
      <c r="H215" s="8">
        <f t="shared" si="8"/>
        <v>7</v>
      </c>
    </row>
    <row r="216" spans="1:8" s="8" customFormat="1" outlineLevel="2" x14ac:dyDescent="0.25">
      <c r="A216" s="14">
        <v>42212</v>
      </c>
      <c r="B216" s="7">
        <v>0</v>
      </c>
      <c r="C216" s="7">
        <v>0</v>
      </c>
      <c r="D216" s="7">
        <f t="shared" si="7"/>
        <v>0</v>
      </c>
      <c r="E216" s="7">
        <f>D216-Tableau3[Minute]</f>
        <v>-2.7777777777777776E-2</v>
      </c>
      <c r="F216" s="12">
        <f>IF(AND(E216&lt;Tableau4[DJS],D216&gt;0),Tableau4[DJS]-E216,0)</f>
        <v>0</v>
      </c>
      <c r="G216" s="12">
        <f>IF(E216&gt;Tableau4[DJS],'4'!E216-Tableau4[DJS],0)</f>
        <v>0</v>
      </c>
      <c r="H216" s="8">
        <f t="shared" si="8"/>
        <v>7</v>
      </c>
    </row>
    <row r="217" spans="1:8" s="8" customFormat="1" outlineLevel="2" x14ac:dyDescent="0.25">
      <c r="A217" s="14">
        <v>42213</v>
      </c>
      <c r="B217" s="7">
        <v>0</v>
      </c>
      <c r="C217" s="7">
        <v>0</v>
      </c>
      <c r="D217" s="7">
        <f t="shared" si="7"/>
        <v>0</v>
      </c>
      <c r="E217" s="7">
        <f>D217-Tableau3[Minute]</f>
        <v>-2.7777777777777776E-2</v>
      </c>
      <c r="F217" s="12">
        <f>IF(AND(E217&lt;Tableau4[DJS],D217&gt;0),Tableau4[DJS]-E217,0)</f>
        <v>0</v>
      </c>
      <c r="G217" s="12">
        <f>IF(E217&gt;Tableau4[DJS],'4'!E217-Tableau4[DJS],0)</f>
        <v>0</v>
      </c>
      <c r="H217" s="8">
        <f t="shared" si="8"/>
        <v>7</v>
      </c>
    </row>
    <row r="218" spans="1:8" s="8" customFormat="1" outlineLevel="2" x14ac:dyDescent="0.25">
      <c r="A218" s="14">
        <v>42214</v>
      </c>
      <c r="B218" s="7">
        <v>0</v>
      </c>
      <c r="C218" s="7">
        <v>0</v>
      </c>
      <c r="D218" s="7">
        <f t="shared" si="7"/>
        <v>0</v>
      </c>
      <c r="E218" s="7">
        <f>D218-Tableau3[Minute]</f>
        <v>-2.7777777777777776E-2</v>
      </c>
      <c r="F218" s="12">
        <f>IF(AND(E218&lt;Tableau4[DJS],D218&gt;0),Tableau4[DJS]-E218,0)</f>
        <v>0</v>
      </c>
      <c r="G218" s="12">
        <f>IF(E218&gt;Tableau4[DJS],'4'!E218-Tableau4[DJS],0)</f>
        <v>0</v>
      </c>
      <c r="H218" s="8">
        <f t="shared" si="8"/>
        <v>7</v>
      </c>
    </row>
    <row r="219" spans="1:8" s="8" customFormat="1" outlineLevel="2" x14ac:dyDescent="0.25">
      <c r="A219" s="14">
        <v>42215</v>
      </c>
      <c r="B219" s="7">
        <v>0</v>
      </c>
      <c r="C219" s="7">
        <v>0</v>
      </c>
      <c r="D219" s="7">
        <f t="shared" si="7"/>
        <v>0</v>
      </c>
      <c r="E219" s="7">
        <f>D219-Tableau3[Minute]</f>
        <v>-2.7777777777777776E-2</v>
      </c>
      <c r="F219" s="12">
        <f>IF(AND(E219&lt;Tableau4[DJS],D219&gt;0),Tableau4[DJS]-E219,0)</f>
        <v>0</v>
      </c>
      <c r="G219" s="12">
        <f>IF(E219&gt;Tableau4[DJS],'4'!E219-Tableau4[DJS],0)</f>
        <v>0</v>
      </c>
      <c r="H219" s="8">
        <f t="shared" si="8"/>
        <v>7</v>
      </c>
    </row>
    <row r="220" spans="1:8" s="8" customFormat="1" outlineLevel="1" x14ac:dyDescent="0.25">
      <c r="A220" s="14"/>
      <c r="B220" s="7"/>
      <c r="C220" s="7"/>
      <c r="D220" s="11"/>
      <c r="E220" s="7"/>
      <c r="F220" s="12">
        <f>SUBTOTAL(9,F189:F219)</f>
        <v>0</v>
      </c>
      <c r="G220" s="12">
        <f>SUBTOTAL(9,G189:G219)</f>
        <v>0</v>
      </c>
      <c r="H220" s="10" t="s">
        <v>45</v>
      </c>
    </row>
    <row r="221" spans="1:8" s="8" customFormat="1" outlineLevel="2" x14ac:dyDescent="0.25">
      <c r="A221" s="14">
        <v>42216</v>
      </c>
      <c r="B221" s="7">
        <v>0</v>
      </c>
      <c r="C221" s="7">
        <v>0</v>
      </c>
      <c r="D221" s="7">
        <f t="shared" si="7"/>
        <v>0</v>
      </c>
      <c r="E221" s="7">
        <f>D221-Tableau3[Minute]</f>
        <v>-2.7777777777777776E-2</v>
      </c>
      <c r="F221" s="12">
        <f>IF(AND(E221&lt;Tableau4[DJS],D221&gt;0),Tableau4[DJS]-E221,0)</f>
        <v>0</v>
      </c>
      <c r="G221" s="12">
        <f>IF(E221&gt;Tableau4[DJS],'4'!E221-Tableau4[DJS],0)</f>
        <v>0</v>
      </c>
      <c r="H221" s="8">
        <f t="shared" si="8"/>
        <v>8</v>
      </c>
    </row>
    <row r="222" spans="1:8" s="8" customFormat="1" outlineLevel="2" x14ac:dyDescent="0.25">
      <c r="A222" s="14">
        <v>42217</v>
      </c>
      <c r="B222" s="7">
        <v>0</v>
      </c>
      <c r="C222" s="7">
        <v>0</v>
      </c>
      <c r="D222" s="7">
        <f t="shared" si="7"/>
        <v>0</v>
      </c>
      <c r="E222" s="7">
        <f>D222-Tableau3[Minute]</f>
        <v>-2.7777777777777776E-2</v>
      </c>
      <c r="F222" s="12">
        <f>IF(AND(E222&lt;Tableau4[DJS],D222&gt;0),Tableau4[DJS]-E222,0)</f>
        <v>0</v>
      </c>
      <c r="G222" s="12">
        <f>IF(E222&gt;Tableau4[DJS],'4'!E222-Tableau4[DJS],0)</f>
        <v>0</v>
      </c>
      <c r="H222" s="8">
        <f t="shared" si="8"/>
        <v>8</v>
      </c>
    </row>
    <row r="223" spans="1:8" s="8" customFormat="1" outlineLevel="2" x14ac:dyDescent="0.25">
      <c r="A223" s="14">
        <v>42218</v>
      </c>
      <c r="B223" s="7">
        <v>0</v>
      </c>
      <c r="C223" s="7">
        <v>0</v>
      </c>
      <c r="D223" s="7">
        <f t="shared" si="7"/>
        <v>0</v>
      </c>
      <c r="E223" s="7">
        <f>D223-Tableau3[Minute]</f>
        <v>-2.7777777777777776E-2</v>
      </c>
      <c r="F223" s="12">
        <f>IF(AND(E223&lt;Tableau4[DJS],D223&gt;0),Tableau4[DJS]-E223,0)</f>
        <v>0</v>
      </c>
      <c r="G223" s="12">
        <f>IF(E223&gt;Tableau4[DJS],'4'!E223-Tableau4[DJS],0)</f>
        <v>0</v>
      </c>
      <c r="H223" s="8">
        <f t="shared" si="8"/>
        <v>8</v>
      </c>
    </row>
    <row r="224" spans="1:8" s="8" customFormat="1" outlineLevel="2" x14ac:dyDescent="0.25">
      <c r="A224" s="14">
        <v>42219</v>
      </c>
      <c r="B224" s="7">
        <v>0</v>
      </c>
      <c r="C224" s="7">
        <v>0</v>
      </c>
      <c r="D224" s="7">
        <f t="shared" si="7"/>
        <v>0</v>
      </c>
      <c r="E224" s="7">
        <f>D224-Tableau3[Minute]</f>
        <v>-2.7777777777777776E-2</v>
      </c>
      <c r="F224" s="12">
        <f>IF(AND(E224&lt;Tableau4[DJS],D224&gt;0),Tableau4[DJS]-E224,0)</f>
        <v>0</v>
      </c>
      <c r="G224" s="12">
        <f>IF(E224&gt;Tableau4[DJS],'4'!E224-Tableau4[DJS],0)</f>
        <v>0</v>
      </c>
      <c r="H224" s="8">
        <f t="shared" si="8"/>
        <v>8</v>
      </c>
    </row>
    <row r="225" spans="1:8" s="8" customFormat="1" outlineLevel="2" x14ac:dyDescent="0.25">
      <c r="A225" s="14">
        <v>42220</v>
      </c>
      <c r="B225" s="7">
        <v>0</v>
      </c>
      <c r="C225" s="7">
        <v>0</v>
      </c>
      <c r="D225" s="7">
        <f t="shared" si="7"/>
        <v>0</v>
      </c>
      <c r="E225" s="7">
        <f>D225-Tableau3[Minute]</f>
        <v>-2.7777777777777776E-2</v>
      </c>
      <c r="F225" s="12">
        <f>IF(AND(E225&lt;Tableau4[DJS],D225&gt;0),Tableau4[DJS]-E225,0)</f>
        <v>0</v>
      </c>
      <c r="G225" s="12">
        <f>IF(E225&gt;Tableau4[DJS],'4'!E225-Tableau4[DJS],0)</f>
        <v>0</v>
      </c>
      <c r="H225" s="8">
        <f t="shared" si="8"/>
        <v>8</v>
      </c>
    </row>
    <row r="226" spans="1:8" s="8" customFormat="1" outlineLevel="2" x14ac:dyDescent="0.25">
      <c r="A226" s="14">
        <v>42221</v>
      </c>
      <c r="B226" s="7">
        <v>0</v>
      </c>
      <c r="C226" s="7">
        <v>0</v>
      </c>
      <c r="D226" s="7">
        <f t="shared" si="7"/>
        <v>0</v>
      </c>
      <c r="E226" s="7">
        <f>D226-Tableau3[Minute]</f>
        <v>-2.7777777777777776E-2</v>
      </c>
      <c r="F226" s="12">
        <f>IF(AND(E226&lt;Tableau4[DJS],D226&gt;0),Tableau4[DJS]-E226,0)</f>
        <v>0</v>
      </c>
      <c r="G226" s="12">
        <f>IF(E226&gt;Tableau4[DJS],'4'!E226-Tableau4[DJS],0)</f>
        <v>0</v>
      </c>
      <c r="H226" s="8">
        <f t="shared" si="8"/>
        <v>8</v>
      </c>
    </row>
    <row r="227" spans="1:8" s="8" customFormat="1" outlineLevel="2" x14ac:dyDescent="0.25">
      <c r="A227" s="14">
        <v>42222</v>
      </c>
      <c r="B227" s="7">
        <v>0</v>
      </c>
      <c r="C227" s="7">
        <v>0</v>
      </c>
      <c r="D227" s="7">
        <f t="shared" si="7"/>
        <v>0</v>
      </c>
      <c r="E227" s="7">
        <f>D227-Tableau3[Minute]</f>
        <v>-2.7777777777777776E-2</v>
      </c>
      <c r="F227" s="12">
        <f>IF(AND(E227&lt;Tableau4[DJS],D227&gt;0),Tableau4[DJS]-E227,0)</f>
        <v>0</v>
      </c>
      <c r="G227" s="12">
        <f>IF(E227&gt;Tableau4[DJS],'4'!E227-Tableau4[DJS],0)</f>
        <v>0</v>
      </c>
      <c r="H227" s="8">
        <f t="shared" si="8"/>
        <v>8</v>
      </c>
    </row>
    <row r="228" spans="1:8" s="8" customFormat="1" outlineLevel="2" x14ac:dyDescent="0.25">
      <c r="A228" s="14">
        <v>42223</v>
      </c>
      <c r="B228" s="7">
        <v>0</v>
      </c>
      <c r="C228" s="7">
        <v>0</v>
      </c>
      <c r="D228" s="7">
        <f t="shared" si="7"/>
        <v>0</v>
      </c>
      <c r="E228" s="7">
        <f>D228-Tableau3[Minute]</f>
        <v>-2.7777777777777776E-2</v>
      </c>
      <c r="F228" s="12">
        <f>IF(AND(E228&lt;Tableau4[DJS],D228&gt;0),Tableau4[DJS]-E228,0)</f>
        <v>0</v>
      </c>
      <c r="G228" s="12">
        <f>IF(E228&gt;Tableau4[DJS],'4'!E228-Tableau4[DJS],0)</f>
        <v>0</v>
      </c>
      <c r="H228" s="8">
        <f t="shared" si="8"/>
        <v>8</v>
      </c>
    </row>
    <row r="229" spans="1:8" s="8" customFormat="1" outlineLevel="2" x14ac:dyDescent="0.25">
      <c r="A229" s="14">
        <v>42224</v>
      </c>
      <c r="B229" s="7">
        <v>0</v>
      </c>
      <c r="C229" s="7">
        <v>0</v>
      </c>
      <c r="D229" s="7">
        <f t="shared" si="7"/>
        <v>0</v>
      </c>
      <c r="E229" s="7">
        <f>D229-Tableau3[Minute]</f>
        <v>-2.7777777777777776E-2</v>
      </c>
      <c r="F229" s="12">
        <f>IF(AND(E229&lt;Tableau4[DJS],D229&gt;0),Tableau4[DJS]-E229,0)</f>
        <v>0</v>
      </c>
      <c r="G229" s="12">
        <f>IF(E229&gt;Tableau4[DJS],'4'!E229-Tableau4[DJS],0)</f>
        <v>0</v>
      </c>
      <c r="H229" s="8">
        <f t="shared" si="8"/>
        <v>8</v>
      </c>
    </row>
    <row r="230" spans="1:8" s="8" customFormat="1" outlineLevel="2" x14ac:dyDescent="0.25">
      <c r="A230" s="14">
        <v>42225</v>
      </c>
      <c r="B230" s="7">
        <v>0</v>
      </c>
      <c r="C230" s="7">
        <v>0</v>
      </c>
      <c r="D230" s="7">
        <f t="shared" si="7"/>
        <v>0</v>
      </c>
      <c r="E230" s="7">
        <f>D230-Tableau3[Minute]</f>
        <v>-2.7777777777777776E-2</v>
      </c>
      <c r="F230" s="12">
        <f>IF(AND(E230&lt;Tableau4[DJS],D230&gt;0),Tableau4[DJS]-E230,0)</f>
        <v>0</v>
      </c>
      <c r="G230" s="12">
        <f>IF(E230&gt;Tableau4[DJS],'4'!E230-Tableau4[DJS],0)</f>
        <v>0</v>
      </c>
      <c r="H230" s="8">
        <f t="shared" si="8"/>
        <v>8</v>
      </c>
    </row>
    <row r="231" spans="1:8" s="8" customFormat="1" outlineLevel="2" x14ac:dyDescent="0.25">
      <c r="A231" s="14">
        <v>42226</v>
      </c>
      <c r="B231" s="7">
        <v>0</v>
      </c>
      <c r="C231" s="7">
        <v>0</v>
      </c>
      <c r="D231" s="7">
        <f t="shared" si="7"/>
        <v>0</v>
      </c>
      <c r="E231" s="7">
        <f>D231-Tableau3[Minute]</f>
        <v>-2.7777777777777776E-2</v>
      </c>
      <c r="F231" s="12">
        <f>IF(AND(E231&lt;Tableau4[DJS],D231&gt;0),Tableau4[DJS]-E231,0)</f>
        <v>0</v>
      </c>
      <c r="G231" s="12">
        <f>IF(E231&gt;Tableau4[DJS],'4'!E231-Tableau4[DJS],0)</f>
        <v>0</v>
      </c>
      <c r="H231" s="8">
        <f t="shared" si="8"/>
        <v>8</v>
      </c>
    </row>
    <row r="232" spans="1:8" s="8" customFormat="1" outlineLevel="2" x14ac:dyDescent="0.25">
      <c r="A232" s="14">
        <v>42227</v>
      </c>
      <c r="B232" s="7">
        <v>0</v>
      </c>
      <c r="C232" s="7">
        <v>0</v>
      </c>
      <c r="D232" s="7">
        <f t="shared" si="7"/>
        <v>0</v>
      </c>
      <c r="E232" s="7">
        <f>D232-Tableau3[Minute]</f>
        <v>-2.7777777777777776E-2</v>
      </c>
      <c r="F232" s="12">
        <f>IF(AND(E232&lt;Tableau4[DJS],D232&gt;0),Tableau4[DJS]-E232,0)</f>
        <v>0</v>
      </c>
      <c r="G232" s="12">
        <f>IF(E232&gt;Tableau4[DJS],'4'!E232-Tableau4[DJS],0)</f>
        <v>0</v>
      </c>
      <c r="H232" s="8">
        <f t="shared" si="8"/>
        <v>8</v>
      </c>
    </row>
    <row r="233" spans="1:8" s="8" customFormat="1" outlineLevel="2" x14ac:dyDescent="0.25">
      <c r="A233" s="14">
        <v>42228</v>
      </c>
      <c r="B233" s="7">
        <v>0</v>
      </c>
      <c r="C233" s="7">
        <v>0</v>
      </c>
      <c r="D233" s="7">
        <f t="shared" si="7"/>
        <v>0</v>
      </c>
      <c r="E233" s="7">
        <f>D233-Tableau3[Minute]</f>
        <v>-2.7777777777777776E-2</v>
      </c>
      <c r="F233" s="12">
        <f>IF(AND(E233&lt;Tableau4[DJS],D233&gt;0),Tableau4[DJS]-E233,0)</f>
        <v>0</v>
      </c>
      <c r="G233" s="12">
        <f>IF(E233&gt;Tableau4[DJS],'4'!E233-Tableau4[DJS],0)</f>
        <v>0</v>
      </c>
      <c r="H233" s="8">
        <f t="shared" si="8"/>
        <v>8</v>
      </c>
    </row>
    <row r="234" spans="1:8" s="8" customFormat="1" outlineLevel="2" x14ac:dyDescent="0.25">
      <c r="A234" s="14">
        <v>42229</v>
      </c>
      <c r="B234" s="7">
        <v>0</v>
      </c>
      <c r="C234" s="7">
        <v>0</v>
      </c>
      <c r="D234" s="7">
        <f t="shared" si="7"/>
        <v>0</v>
      </c>
      <c r="E234" s="7">
        <f>D234-Tableau3[Minute]</f>
        <v>-2.7777777777777776E-2</v>
      </c>
      <c r="F234" s="12">
        <f>IF(AND(E234&lt;Tableau4[DJS],D234&gt;0),Tableau4[DJS]-E234,0)</f>
        <v>0</v>
      </c>
      <c r="G234" s="12">
        <f>IF(E234&gt;Tableau4[DJS],'4'!E234-Tableau4[DJS],0)</f>
        <v>0</v>
      </c>
      <c r="H234" s="8">
        <f t="shared" si="8"/>
        <v>8</v>
      </c>
    </row>
    <row r="235" spans="1:8" s="8" customFormat="1" outlineLevel="2" x14ac:dyDescent="0.25">
      <c r="A235" s="14">
        <v>42230</v>
      </c>
      <c r="B235" s="7">
        <v>0</v>
      </c>
      <c r="C235" s="7">
        <v>0</v>
      </c>
      <c r="D235" s="7">
        <f t="shared" si="7"/>
        <v>0</v>
      </c>
      <c r="E235" s="7">
        <f>D235-Tableau3[Minute]</f>
        <v>-2.7777777777777776E-2</v>
      </c>
      <c r="F235" s="12">
        <f>IF(AND(E235&lt;Tableau4[DJS],D235&gt;0),Tableau4[DJS]-E235,0)</f>
        <v>0</v>
      </c>
      <c r="G235" s="12">
        <f>IF(E235&gt;Tableau4[DJS],'4'!E235-Tableau4[DJS],0)</f>
        <v>0</v>
      </c>
      <c r="H235" s="8">
        <f t="shared" si="8"/>
        <v>8</v>
      </c>
    </row>
    <row r="236" spans="1:8" s="8" customFormat="1" outlineLevel="2" x14ac:dyDescent="0.25">
      <c r="A236" s="14">
        <v>42231</v>
      </c>
      <c r="B236" s="7">
        <v>0</v>
      </c>
      <c r="C236" s="7">
        <v>0</v>
      </c>
      <c r="D236" s="7">
        <f t="shared" si="7"/>
        <v>0</v>
      </c>
      <c r="E236" s="7">
        <f>D236-Tableau3[Minute]</f>
        <v>-2.7777777777777776E-2</v>
      </c>
      <c r="F236" s="12">
        <f>IF(AND(E236&lt;Tableau4[DJS],D236&gt;0),Tableau4[DJS]-E236,0)</f>
        <v>0</v>
      </c>
      <c r="G236" s="12">
        <f>IF(E236&gt;Tableau4[DJS],'4'!E236-Tableau4[DJS],0)</f>
        <v>0</v>
      </c>
      <c r="H236" s="8">
        <f t="shared" si="8"/>
        <v>8</v>
      </c>
    </row>
    <row r="237" spans="1:8" s="8" customFormat="1" outlineLevel="2" x14ac:dyDescent="0.25">
      <c r="A237" s="14">
        <v>42232</v>
      </c>
      <c r="B237" s="7">
        <v>0</v>
      </c>
      <c r="C237" s="7">
        <v>0</v>
      </c>
      <c r="D237" s="7">
        <f t="shared" si="7"/>
        <v>0</v>
      </c>
      <c r="E237" s="7">
        <f>D237-Tableau3[Minute]</f>
        <v>-2.7777777777777776E-2</v>
      </c>
      <c r="F237" s="12">
        <f>IF(AND(E237&lt;Tableau4[DJS],D237&gt;0),Tableau4[DJS]-E237,0)</f>
        <v>0</v>
      </c>
      <c r="G237" s="12">
        <f>IF(E237&gt;Tableau4[DJS],'4'!E237-Tableau4[DJS],0)</f>
        <v>0</v>
      </c>
      <c r="H237" s="8">
        <f t="shared" si="8"/>
        <v>8</v>
      </c>
    </row>
    <row r="238" spans="1:8" s="8" customFormat="1" outlineLevel="2" x14ac:dyDescent="0.25">
      <c r="A238" s="14">
        <v>42233</v>
      </c>
      <c r="B238" s="7">
        <v>0</v>
      </c>
      <c r="C238" s="7">
        <v>0</v>
      </c>
      <c r="D238" s="7">
        <f t="shared" si="7"/>
        <v>0</v>
      </c>
      <c r="E238" s="7">
        <f>D238-Tableau3[Minute]</f>
        <v>-2.7777777777777776E-2</v>
      </c>
      <c r="F238" s="12">
        <f>IF(AND(E238&lt;Tableau4[DJS],D238&gt;0),Tableau4[DJS]-E238,0)</f>
        <v>0</v>
      </c>
      <c r="G238" s="12">
        <f>IF(E238&gt;Tableau4[DJS],'4'!E238-Tableau4[DJS],0)</f>
        <v>0</v>
      </c>
      <c r="H238" s="8">
        <f t="shared" si="8"/>
        <v>8</v>
      </c>
    </row>
    <row r="239" spans="1:8" s="8" customFormat="1" outlineLevel="2" x14ac:dyDescent="0.25">
      <c r="A239" s="14">
        <v>42234</v>
      </c>
      <c r="B239" s="7">
        <v>0</v>
      </c>
      <c r="C239" s="7">
        <v>0</v>
      </c>
      <c r="D239" s="7">
        <f t="shared" si="7"/>
        <v>0</v>
      </c>
      <c r="E239" s="7">
        <f>D239-Tableau3[Minute]</f>
        <v>-2.7777777777777776E-2</v>
      </c>
      <c r="F239" s="12">
        <f>IF(AND(E239&lt;Tableau4[DJS],D239&gt;0),Tableau4[DJS]-E239,0)</f>
        <v>0</v>
      </c>
      <c r="G239" s="12">
        <f>IF(E239&gt;Tableau4[DJS],'4'!E239-Tableau4[DJS],0)</f>
        <v>0</v>
      </c>
      <c r="H239" s="8">
        <f t="shared" si="8"/>
        <v>8</v>
      </c>
    </row>
    <row r="240" spans="1:8" s="8" customFormat="1" outlineLevel="2" x14ac:dyDescent="0.25">
      <c r="A240" s="14">
        <v>42235</v>
      </c>
      <c r="B240" s="7">
        <v>0</v>
      </c>
      <c r="C240" s="7">
        <v>0</v>
      </c>
      <c r="D240" s="7">
        <f t="shared" si="7"/>
        <v>0</v>
      </c>
      <c r="E240" s="7">
        <f>D240-Tableau3[Minute]</f>
        <v>-2.7777777777777776E-2</v>
      </c>
      <c r="F240" s="12">
        <f>IF(AND(E240&lt;Tableau4[DJS],D240&gt;0),Tableau4[DJS]-E240,0)</f>
        <v>0</v>
      </c>
      <c r="G240" s="12">
        <f>IF(E240&gt;Tableau4[DJS],'4'!E240-Tableau4[DJS],0)</f>
        <v>0</v>
      </c>
      <c r="H240" s="8">
        <f t="shared" si="8"/>
        <v>8</v>
      </c>
    </row>
    <row r="241" spans="1:8" s="8" customFormat="1" outlineLevel="2" x14ac:dyDescent="0.25">
      <c r="A241" s="14">
        <v>42236</v>
      </c>
      <c r="B241" s="7">
        <v>0</v>
      </c>
      <c r="C241" s="7">
        <v>0</v>
      </c>
      <c r="D241" s="7">
        <f t="shared" si="7"/>
        <v>0</v>
      </c>
      <c r="E241" s="7">
        <f>D241-Tableau3[Minute]</f>
        <v>-2.7777777777777776E-2</v>
      </c>
      <c r="F241" s="12">
        <f>IF(AND(E241&lt;Tableau4[DJS],D241&gt;0),Tableau4[DJS]-E241,0)</f>
        <v>0</v>
      </c>
      <c r="G241" s="12">
        <f>IF(E241&gt;Tableau4[DJS],'4'!E241-Tableau4[DJS],0)</f>
        <v>0</v>
      </c>
      <c r="H241" s="8">
        <f t="shared" si="8"/>
        <v>8</v>
      </c>
    </row>
    <row r="242" spans="1:8" s="8" customFormat="1" outlineLevel="2" x14ac:dyDescent="0.25">
      <c r="A242" s="14">
        <v>42237</v>
      </c>
      <c r="B242" s="7">
        <v>0</v>
      </c>
      <c r="C242" s="7">
        <v>0</v>
      </c>
      <c r="D242" s="7">
        <f t="shared" si="7"/>
        <v>0</v>
      </c>
      <c r="E242" s="7">
        <f>D242-Tableau3[Minute]</f>
        <v>-2.7777777777777776E-2</v>
      </c>
      <c r="F242" s="12">
        <f>IF(AND(E242&lt;Tableau4[DJS],D242&gt;0),Tableau4[DJS]-E242,0)</f>
        <v>0</v>
      </c>
      <c r="G242" s="12">
        <f>IF(E242&gt;Tableau4[DJS],'4'!E242-Tableau4[DJS],0)</f>
        <v>0</v>
      </c>
      <c r="H242" s="8">
        <f t="shared" si="8"/>
        <v>8</v>
      </c>
    </row>
    <row r="243" spans="1:8" s="8" customFormat="1" outlineLevel="2" x14ac:dyDescent="0.25">
      <c r="A243" s="14">
        <v>42238</v>
      </c>
      <c r="B243" s="7">
        <v>0</v>
      </c>
      <c r="C243" s="7">
        <v>0</v>
      </c>
      <c r="D243" s="7">
        <f t="shared" si="7"/>
        <v>0</v>
      </c>
      <c r="E243" s="7">
        <f>D243-Tableau3[Minute]</f>
        <v>-2.7777777777777776E-2</v>
      </c>
      <c r="F243" s="12">
        <f>IF(AND(E243&lt;Tableau4[DJS],D243&gt;0),Tableau4[DJS]-E243,0)</f>
        <v>0</v>
      </c>
      <c r="G243" s="12">
        <f>IF(E243&gt;Tableau4[DJS],'4'!E243-Tableau4[DJS],0)</f>
        <v>0</v>
      </c>
      <c r="H243" s="8">
        <f t="shared" si="8"/>
        <v>8</v>
      </c>
    </row>
    <row r="244" spans="1:8" s="8" customFormat="1" outlineLevel="2" x14ac:dyDescent="0.25">
      <c r="A244" s="14">
        <v>42239</v>
      </c>
      <c r="B244" s="7">
        <v>0</v>
      </c>
      <c r="C244" s="7">
        <v>0</v>
      </c>
      <c r="D244" s="7">
        <f t="shared" si="7"/>
        <v>0</v>
      </c>
      <c r="E244" s="7">
        <f>D244-Tableau3[Minute]</f>
        <v>-2.7777777777777776E-2</v>
      </c>
      <c r="F244" s="12">
        <f>IF(AND(E244&lt;Tableau4[DJS],D244&gt;0),Tableau4[DJS]-E244,0)</f>
        <v>0</v>
      </c>
      <c r="G244" s="12">
        <f>IF(E244&gt;Tableau4[DJS],'4'!E244-Tableau4[DJS],0)</f>
        <v>0</v>
      </c>
      <c r="H244" s="8">
        <f t="shared" si="8"/>
        <v>8</v>
      </c>
    </row>
    <row r="245" spans="1:8" s="8" customFormat="1" outlineLevel="2" x14ac:dyDescent="0.25">
      <c r="A245" s="14">
        <v>42240</v>
      </c>
      <c r="B245" s="7">
        <v>0</v>
      </c>
      <c r="C245" s="7">
        <v>0</v>
      </c>
      <c r="D245" s="7">
        <f t="shared" si="7"/>
        <v>0</v>
      </c>
      <c r="E245" s="7">
        <f>D245-Tableau3[Minute]</f>
        <v>-2.7777777777777776E-2</v>
      </c>
      <c r="F245" s="12">
        <f>IF(AND(E245&lt;Tableau4[DJS],D245&gt;0),Tableau4[DJS]-E245,0)</f>
        <v>0</v>
      </c>
      <c r="G245" s="12">
        <f>IF(E245&gt;Tableau4[DJS],'4'!E245-Tableau4[DJS],0)</f>
        <v>0</v>
      </c>
      <c r="H245" s="8">
        <f t="shared" si="8"/>
        <v>8</v>
      </c>
    </row>
    <row r="246" spans="1:8" s="8" customFormat="1" outlineLevel="2" x14ac:dyDescent="0.25">
      <c r="A246" s="14">
        <v>42241</v>
      </c>
      <c r="B246" s="7">
        <v>0</v>
      </c>
      <c r="C246" s="7">
        <v>0</v>
      </c>
      <c r="D246" s="7">
        <f t="shared" si="7"/>
        <v>0</v>
      </c>
      <c r="E246" s="7">
        <f>D246-Tableau3[Minute]</f>
        <v>-2.7777777777777776E-2</v>
      </c>
      <c r="F246" s="12">
        <f>IF(AND(E246&lt;Tableau4[DJS],D246&gt;0),Tableau4[DJS]-E246,0)</f>
        <v>0</v>
      </c>
      <c r="G246" s="12">
        <f>IF(E246&gt;Tableau4[DJS],'4'!E246-Tableau4[DJS],0)</f>
        <v>0</v>
      </c>
      <c r="H246" s="8">
        <f t="shared" si="8"/>
        <v>8</v>
      </c>
    </row>
    <row r="247" spans="1:8" s="8" customFormat="1" outlineLevel="2" x14ac:dyDescent="0.25">
      <c r="A247" s="14">
        <v>42242</v>
      </c>
      <c r="B247" s="7">
        <v>0</v>
      </c>
      <c r="C247" s="7">
        <v>0</v>
      </c>
      <c r="D247" s="7">
        <f t="shared" si="7"/>
        <v>0</v>
      </c>
      <c r="E247" s="7">
        <f>D247-Tableau3[Minute]</f>
        <v>-2.7777777777777776E-2</v>
      </c>
      <c r="F247" s="12">
        <f>IF(AND(E247&lt;Tableau4[DJS],D247&gt;0),Tableau4[DJS]-E247,0)</f>
        <v>0</v>
      </c>
      <c r="G247" s="12">
        <f>IF(E247&gt;Tableau4[DJS],'4'!E247-Tableau4[DJS],0)</f>
        <v>0</v>
      </c>
      <c r="H247" s="8">
        <f t="shared" si="8"/>
        <v>8</v>
      </c>
    </row>
    <row r="248" spans="1:8" s="8" customFormat="1" outlineLevel="2" x14ac:dyDescent="0.25">
      <c r="A248" s="14">
        <v>42243</v>
      </c>
      <c r="B248" s="7">
        <v>0</v>
      </c>
      <c r="C248" s="7">
        <v>0</v>
      </c>
      <c r="D248" s="7">
        <f t="shared" si="7"/>
        <v>0</v>
      </c>
      <c r="E248" s="7">
        <f>D248-Tableau3[Minute]</f>
        <v>-2.7777777777777776E-2</v>
      </c>
      <c r="F248" s="12">
        <f>IF(AND(E248&lt;Tableau4[DJS],D248&gt;0),Tableau4[DJS]-E248,0)</f>
        <v>0</v>
      </c>
      <c r="G248" s="12">
        <f>IF(E248&gt;Tableau4[DJS],'4'!E248-Tableau4[DJS],0)</f>
        <v>0</v>
      </c>
      <c r="H248" s="8">
        <f t="shared" si="8"/>
        <v>8</v>
      </c>
    </row>
    <row r="249" spans="1:8" s="8" customFormat="1" outlineLevel="2" x14ac:dyDescent="0.25">
      <c r="A249" s="14">
        <v>42244</v>
      </c>
      <c r="B249" s="7">
        <v>0</v>
      </c>
      <c r="C249" s="7">
        <v>0</v>
      </c>
      <c r="D249" s="7">
        <f t="shared" si="7"/>
        <v>0</v>
      </c>
      <c r="E249" s="7">
        <f>D249-Tableau3[Minute]</f>
        <v>-2.7777777777777776E-2</v>
      </c>
      <c r="F249" s="12">
        <f>IF(AND(E249&lt;Tableau4[DJS],D249&gt;0),Tableau4[DJS]-E249,0)</f>
        <v>0</v>
      </c>
      <c r="G249" s="12">
        <f>IF(E249&gt;Tableau4[DJS],'4'!E249-Tableau4[DJS],0)</f>
        <v>0</v>
      </c>
      <c r="H249" s="8">
        <f t="shared" si="8"/>
        <v>8</v>
      </c>
    </row>
    <row r="250" spans="1:8" s="8" customFormat="1" outlineLevel="2" x14ac:dyDescent="0.25">
      <c r="A250" s="14">
        <v>42245</v>
      </c>
      <c r="B250" s="7">
        <v>0</v>
      </c>
      <c r="C250" s="7">
        <v>0</v>
      </c>
      <c r="D250" s="7">
        <f t="shared" si="7"/>
        <v>0</v>
      </c>
      <c r="E250" s="7">
        <f>D250-Tableau3[Minute]</f>
        <v>-2.7777777777777776E-2</v>
      </c>
      <c r="F250" s="12">
        <f>IF(AND(E250&lt;Tableau4[DJS],D250&gt;0),Tableau4[DJS]-E250,0)</f>
        <v>0</v>
      </c>
      <c r="G250" s="12">
        <f>IF(E250&gt;Tableau4[DJS],'4'!E250-Tableau4[DJS],0)</f>
        <v>0</v>
      </c>
      <c r="H250" s="8">
        <f t="shared" si="8"/>
        <v>8</v>
      </c>
    </row>
    <row r="251" spans="1:8" s="8" customFormat="1" outlineLevel="2" x14ac:dyDescent="0.25">
      <c r="A251" s="14">
        <v>42246</v>
      </c>
      <c r="B251" s="7">
        <v>0</v>
      </c>
      <c r="C251" s="7">
        <v>0</v>
      </c>
      <c r="D251" s="7">
        <f t="shared" si="7"/>
        <v>0</v>
      </c>
      <c r="E251" s="7">
        <f>D251-Tableau3[Minute]</f>
        <v>-2.7777777777777776E-2</v>
      </c>
      <c r="F251" s="12">
        <f>IF(AND(E251&lt;Tableau4[DJS],D251&gt;0),Tableau4[DJS]-E251,0)</f>
        <v>0</v>
      </c>
      <c r="G251" s="12">
        <f>IF(E251&gt;Tableau4[DJS],'4'!E251-Tableau4[DJS],0)</f>
        <v>0</v>
      </c>
      <c r="H251" s="8">
        <f t="shared" si="8"/>
        <v>8</v>
      </c>
    </row>
    <row r="252" spans="1:8" s="8" customFormat="1" outlineLevel="1" x14ac:dyDescent="0.25">
      <c r="A252" s="14"/>
      <c r="B252" s="7"/>
      <c r="C252" s="7"/>
      <c r="D252" s="11"/>
      <c r="E252" s="7"/>
      <c r="F252" s="12">
        <f>SUBTOTAL(9,F221:F251)</f>
        <v>0</v>
      </c>
      <c r="G252" s="12">
        <f>SUBTOTAL(9,G221:G251)</f>
        <v>0</v>
      </c>
      <c r="H252" s="10" t="s">
        <v>46</v>
      </c>
    </row>
    <row r="253" spans="1:8" s="8" customFormat="1" outlineLevel="2" x14ac:dyDescent="0.25">
      <c r="A253" s="14">
        <v>42247</v>
      </c>
      <c r="B253" s="7">
        <v>0</v>
      </c>
      <c r="C253" s="7">
        <v>0</v>
      </c>
      <c r="D253" s="7">
        <f t="shared" si="7"/>
        <v>0</v>
      </c>
      <c r="E253" s="7">
        <f>D253-Tableau3[Minute]</f>
        <v>-2.7777777777777776E-2</v>
      </c>
      <c r="F253" s="12">
        <f>IF(AND(E253&lt;Tableau4[DJS],D253&gt;0),Tableau4[DJS]-E253,0)</f>
        <v>0</v>
      </c>
      <c r="G253" s="12">
        <f>IF(E253&gt;Tableau4[DJS],'4'!E253-Tableau4[DJS],0)</f>
        <v>0</v>
      </c>
      <c r="H253" s="8">
        <f t="shared" si="8"/>
        <v>9</v>
      </c>
    </row>
    <row r="254" spans="1:8" s="8" customFormat="1" outlineLevel="2" x14ac:dyDescent="0.25">
      <c r="A254" s="14">
        <v>42248</v>
      </c>
      <c r="B254" s="7">
        <v>0</v>
      </c>
      <c r="C254" s="7">
        <v>0</v>
      </c>
      <c r="D254" s="7">
        <f t="shared" si="7"/>
        <v>0</v>
      </c>
      <c r="E254" s="7">
        <f>D254-Tableau3[Minute]</f>
        <v>-2.7777777777777776E-2</v>
      </c>
      <c r="F254" s="12">
        <f>IF(AND(E254&lt;Tableau4[DJS],D254&gt;0),Tableau4[DJS]-E254,0)</f>
        <v>0</v>
      </c>
      <c r="G254" s="12">
        <f>IF(E254&gt;Tableau4[DJS],'4'!E254-Tableau4[DJS],0)</f>
        <v>0</v>
      </c>
      <c r="H254" s="8">
        <f t="shared" si="8"/>
        <v>9</v>
      </c>
    </row>
    <row r="255" spans="1:8" s="8" customFormat="1" outlineLevel="2" x14ac:dyDescent="0.25">
      <c r="A255" s="14">
        <v>42249</v>
      </c>
      <c r="B255" s="7">
        <v>0</v>
      </c>
      <c r="C255" s="7">
        <v>0</v>
      </c>
      <c r="D255" s="7">
        <f t="shared" si="7"/>
        <v>0</v>
      </c>
      <c r="E255" s="7">
        <f>D255-Tableau3[Minute]</f>
        <v>-2.7777777777777776E-2</v>
      </c>
      <c r="F255" s="12">
        <f>IF(AND(E255&lt;Tableau4[DJS],D255&gt;0),Tableau4[DJS]-E255,0)</f>
        <v>0</v>
      </c>
      <c r="G255" s="12">
        <f>IF(E255&gt;Tableau4[DJS],'4'!E255-Tableau4[DJS],0)</f>
        <v>0</v>
      </c>
      <c r="H255" s="8">
        <f t="shared" si="8"/>
        <v>9</v>
      </c>
    </row>
    <row r="256" spans="1:8" s="8" customFormat="1" outlineLevel="2" x14ac:dyDescent="0.25">
      <c r="A256" s="14">
        <v>42250</v>
      </c>
      <c r="B256" s="7">
        <v>0</v>
      </c>
      <c r="C256" s="7">
        <v>0</v>
      </c>
      <c r="D256" s="7">
        <f t="shared" si="7"/>
        <v>0</v>
      </c>
      <c r="E256" s="7">
        <f>D256-Tableau3[Minute]</f>
        <v>-2.7777777777777776E-2</v>
      </c>
      <c r="F256" s="12">
        <f>IF(AND(E256&lt;Tableau4[DJS],D256&gt;0),Tableau4[DJS]-E256,0)</f>
        <v>0</v>
      </c>
      <c r="G256" s="12">
        <f>IF(E256&gt;Tableau4[DJS],'4'!E256-Tableau4[DJS],0)</f>
        <v>0</v>
      </c>
      <c r="H256" s="8">
        <f t="shared" si="8"/>
        <v>9</v>
      </c>
    </row>
    <row r="257" spans="1:8" s="8" customFormat="1" outlineLevel="2" x14ac:dyDescent="0.25">
      <c r="A257" s="14">
        <v>42251</v>
      </c>
      <c r="B257" s="7">
        <v>0</v>
      </c>
      <c r="C257" s="7">
        <v>0</v>
      </c>
      <c r="D257" s="7">
        <f t="shared" si="7"/>
        <v>0</v>
      </c>
      <c r="E257" s="7">
        <f>D257-Tableau3[Minute]</f>
        <v>-2.7777777777777776E-2</v>
      </c>
      <c r="F257" s="12">
        <f>IF(AND(E257&lt;Tableau4[DJS],D257&gt;0),Tableau4[DJS]-E257,0)</f>
        <v>0</v>
      </c>
      <c r="G257" s="12">
        <f>IF(E257&gt;Tableau4[DJS],'4'!E257-Tableau4[DJS],0)</f>
        <v>0</v>
      </c>
      <c r="H257" s="8">
        <f t="shared" si="8"/>
        <v>9</v>
      </c>
    </row>
    <row r="258" spans="1:8" s="8" customFormat="1" outlineLevel="2" x14ac:dyDescent="0.25">
      <c r="A258" s="14">
        <v>42252</v>
      </c>
      <c r="B258" s="7">
        <v>0</v>
      </c>
      <c r="C258" s="7">
        <v>0</v>
      </c>
      <c r="D258" s="7">
        <f t="shared" si="7"/>
        <v>0</v>
      </c>
      <c r="E258" s="7">
        <f>D258-Tableau3[Minute]</f>
        <v>-2.7777777777777776E-2</v>
      </c>
      <c r="F258" s="12">
        <f>IF(AND(E258&lt;Tableau4[DJS],D258&gt;0),Tableau4[DJS]-E258,0)</f>
        <v>0</v>
      </c>
      <c r="G258" s="12">
        <f>IF(E258&gt;Tableau4[DJS],'4'!E258-Tableau4[DJS],0)</f>
        <v>0</v>
      </c>
      <c r="H258" s="8">
        <f t="shared" si="8"/>
        <v>9</v>
      </c>
    </row>
    <row r="259" spans="1:8" s="8" customFormat="1" outlineLevel="2" x14ac:dyDescent="0.25">
      <c r="A259" s="14">
        <v>42253</v>
      </c>
      <c r="B259" s="7">
        <v>0</v>
      </c>
      <c r="C259" s="7">
        <v>0</v>
      </c>
      <c r="D259" s="7">
        <f t="shared" ref="D259:D322" si="9">C259-B259</f>
        <v>0</v>
      </c>
      <c r="E259" s="7">
        <f>D259-Tableau3[Minute]</f>
        <v>-2.7777777777777776E-2</v>
      </c>
      <c r="F259" s="12">
        <f>IF(AND(E259&lt;Tableau4[DJS],D259&gt;0),Tableau4[DJS]-E259,0)</f>
        <v>0</v>
      </c>
      <c r="G259" s="12">
        <f>IF(E259&gt;Tableau4[DJS],'4'!E259-Tableau4[DJS],0)</f>
        <v>0</v>
      </c>
      <c r="H259" s="8">
        <f t="shared" si="8"/>
        <v>9</v>
      </c>
    </row>
    <row r="260" spans="1:8" s="8" customFormat="1" outlineLevel="2" x14ac:dyDescent="0.25">
      <c r="A260" s="14">
        <v>42254</v>
      </c>
      <c r="B260" s="7">
        <v>0</v>
      </c>
      <c r="C260" s="7">
        <v>0</v>
      </c>
      <c r="D260" s="7">
        <f t="shared" si="9"/>
        <v>0</v>
      </c>
      <c r="E260" s="7">
        <f>D260-Tableau3[Minute]</f>
        <v>-2.7777777777777776E-2</v>
      </c>
      <c r="F260" s="12">
        <f>IF(AND(E260&lt;Tableau4[DJS],D260&gt;0),Tableau4[DJS]-E260,0)</f>
        <v>0</v>
      </c>
      <c r="G260" s="12">
        <f>IF(E260&gt;Tableau4[DJS],'4'!E260-Tableau4[DJS],0)</f>
        <v>0</v>
      </c>
      <c r="H260" s="8">
        <f t="shared" si="8"/>
        <v>9</v>
      </c>
    </row>
    <row r="261" spans="1:8" s="8" customFormat="1" outlineLevel="2" x14ac:dyDescent="0.25">
      <c r="A261" s="14">
        <v>42255</v>
      </c>
      <c r="B261" s="7">
        <v>0</v>
      </c>
      <c r="C261" s="7">
        <v>0</v>
      </c>
      <c r="D261" s="7">
        <f t="shared" si="9"/>
        <v>0</v>
      </c>
      <c r="E261" s="7">
        <f>D261-Tableau3[Minute]</f>
        <v>-2.7777777777777776E-2</v>
      </c>
      <c r="F261" s="12">
        <f>IF(AND(E261&lt;Tableau4[DJS],D261&gt;0),Tableau4[DJS]-E261,0)</f>
        <v>0</v>
      </c>
      <c r="G261" s="12">
        <f>IF(E261&gt;Tableau4[DJS],'4'!E261-Tableau4[DJS],0)</f>
        <v>0</v>
      </c>
      <c r="H261" s="8">
        <f t="shared" si="8"/>
        <v>9</v>
      </c>
    </row>
    <row r="262" spans="1:8" s="8" customFormat="1" outlineLevel="2" x14ac:dyDescent="0.25">
      <c r="A262" s="14">
        <v>42256</v>
      </c>
      <c r="B262" s="7">
        <v>0</v>
      </c>
      <c r="C262" s="7">
        <v>0</v>
      </c>
      <c r="D262" s="7">
        <f t="shared" si="9"/>
        <v>0</v>
      </c>
      <c r="E262" s="7">
        <f>D262-Tableau3[Minute]</f>
        <v>-2.7777777777777776E-2</v>
      </c>
      <c r="F262" s="12">
        <f>IF(AND(E262&lt;Tableau4[DJS],D262&gt;0),Tableau4[DJS]-E262,0)</f>
        <v>0</v>
      </c>
      <c r="G262" s="12">
        <f>IF(E262&gt;Tableau4[DJS],'4'!E262-Tableau4[DJS],0)</f>
        <v>0</v>
      </c>
      <c r="H262" s="8">
        <f t="shared" si="8"/>
        <v>9</v>
      </c>
    </row>
    <row r="263" spans="1:8" s="8" customFormat="1" outlineLevel="2" x14ac:dyDescent="0.25">
      <c r="A263" s="14">
        <v>42257</v>
      </c>
      <c r="B263" s="7">
        <v>0</v>
      </c>
      <c r="C263" s="7">
        <v>0</v>
      </c>
      <c r="D263" s="7">
        <f t="shared" si="9"/>
        <v>0</v>
      </c>
      <c r="E263" s="7">
        <f>D263-Tableau3[Minute]</f>
        <v>-2.7777777777777776E-2</v>
      </c>
      <c r="F263" s="12">
        <f>IF(AND(E263&lt;Tableau4[DJS],D263&gt;0),Tableau4[DJS]-E263,0)</f>
        <v>0</v>
      </c>
      <c r="G263" s="12">
        <f>IF(E263&gt;Tableau4[DJS],'4'!E263-Tableau4[DJS],0)</f>
        <v>0</v>
      </c>
      <c r="H263" s="8">
        <f t="shared" si="8"/>
        <v>9</v>
      </c>
    </row>
    <row r="264" spans="1:8" s="8" customFormat="1" outlineLevel="2" x14ac:dyDescent="0.25">
      <c r="A264" s="14">
        <v>42258</v>
      </c>
      <c r="B264" s="7">
        <v>0</v>
      </c>
      <c r="C264" s="7">
        <v>0</v>
      </c>
      <c r="D264" s="7">
        <f t="shared" si="9"/>
        <v>0</v>
      </c>
      <c r="E264" s="7">
        <f>D264-Tableau3[Minute]</f>
        <v>-2.7777777777777776E-2</v>
      </c>
      <c r="F264" s="12">
        <f>IF(AND(E264&lt;Tableau4[DJS],D264&gt;0),Tableau4[DJS]-E264,0)</f>
        <v>0</v>
      </c>
      <c r="G264" s="12">
        <f>IF(E264&gt;Tableau4[DJS],'4'!E264-Tableau4[DJS],0)</f>
        <v>0</v>
      </c>
      <c r="H264" s="8">
        <f t="shared" si="8"/>
        <v>9</v>
      </c>
    </row>
    <row r="265" spans="1:8" s="8" customFormat="1" outlineLevel="2" x14ac:dyDescent="0.25">
      <c r="A265" s="14">
        <v>42259</v>
      </c>
      <c r="B265" s="7">
        <v>0</v>
      </c>
      <c r="C265" s="7">
        <v>0</v>
      </c>
      <c r="D265" s="7">
        <f t="shared" si="9"/>
        <v>0</v>
      </c>
      <c r="E265" s="7">
        <f>D265-Tableau3[Minute]</f>
        <v>-2.7777777777777776E-2</v>
      </c>
      <c r="F265" s="12">
        <f>IF(AND(E265&lt;Tableau4[DJS],D265&gt;0),Tableau4[DJS]-E265,0)</f>
        <v>0</v>
      </c>
      <c r="G265" s="12">
        <f>IF(E265&gt;Tableau4[DJS],'4'!E265-Tableau4[DJS],0)</f>
        <v>0</v>
      </c>
      <c r="H265" s="8">
        <f t="shared" si="8"/>
        <v>9</v>
      </c>
    </row>
    <row r="266" spans="1:8" s="8" customFormat="1" outlineLevel="2" x14ac:dyDescent="0.25">
      <c r="A266" s="14">
        <v>42260</v>
      </c>
      <c r="B266" s="7">
        <v>0</v>
      </c>
      <c r="C266" s="7">
        <v>0</v>
      </c>
      <c r="D266" s="7">
        <f t="shared" si="9"/>
        <v>0</v>
      </c>
      <c r="E266" s="7">
        <f>D266-Tableau3[Minute]</f>
        <v>-2.7777777777777776E-2</v>
      </c>
      <c r="F266" s="12">
        <f>IF(AND(E266&lt;Tableau4[DJS],D266&gt;0),Tableau4[DJS]-E266,0)</f>
        <v>0</v>
      </c>
      <c r="G266" s="12">
        <f>IF(E266&gt;Tableau4[DJS],'4'!E266-Tableau4[DJS],0)</f>
        <v>0</v>
      </c>
      <c r="H266" s="8">
        <f t="shared" si="8"/>
        <v>9</v>
      </c>
    </row>
    <row r="267" spans="1:8" s="8" customFormat="1" outlineLevel="2" x14ac:dyDescent="0.25">
      <c r="A267" s="14">
        <v>42261</v>
      </c>
      <c r="B267" s="7">
        <v>0</v>
      </c>
      <c r="C267" s="7">
        <v>0</v>
      </c>
      <c r="D267" s="7">
        <f t="shared" si="9"/>
        <v>0</v>
      </c>
      <c r="E267" s="7">
        <f>D267-Tableau3[Minute]</f>
        <v>-2.7777777777777776E-2</v>
      </c>
      <c r="F267" s="12">
        <f>IF(AND(E267&lt;Tableau4[DJS],D267&gt;0),Tableau4[DJS]-E267,0)</f>
        <v>0</v>
      </c>
      <c r="G267" s="12">
        <f>IF(E267&gt;Tableau4[DJS],'4'!E267-Tableau4[DJS],0)</f>
        <v>0</v>
      </c>
      <c r="H267" s="8">
        <f t="shared" ref="H267:H332" si="10">MONTH(A267)</f>
        <v>9</v>
      </c>
    </row>
    <row r="268" spans="1:8" s="8" customFormat="1" outlineLevel="2" x14ac:dyDescent="0.25">
      <c r="A268" s="14">
        <v>42262</v>
      </c>
      <c r="B268" s="7">
        <v>0</v>
      </c>
      <c r="C268" s="7">
        <v>0</v>
      </c>
      <c r="D268" s="7">
        <f t="shared" si="9"/>
        <v>0</v>
      </c>
      <c r="E268" s="7">
        <f>D268-Tableau3[Minute]</f>
        <v>-2.7777777777777776E-2</v>
      </c>
      <c r="F268" s="12">
        <f>IF(AND(E268&lt;Tableau4[DJS],D268&gt;0),Tableau4[DJS]-E268,0)</f>
        <v>0</v>
      </c>
      <c r="G268" s="12">
        <f>IF(E268&gt;Tableau4[DJS],'4'!E268-Tableau4[DJS],0)</f>
        <v>0</v>
      </c>
      <c r="H268" s="8">
        <f t="shared" si="10"/>
        <v>9</v>
      </c>
    </row>
    <row r="269" spans="1:8" s="8" customFormat="1" outlineLevel="2" x14ac:dyDescent="0.25">
      <c r="A269" s="14">
        <v>42263</v>
      </c>
      <c r="B269" s="7">
        <v>0</v>
      </c>
      <c r="C269" s="7">
        <v>0</v>
      </c>
      <c r="D269" s="7">
        <f t="shared" si="9"/>
        <v>0</v>
      </c>
      <c r="E269" s="7">
        <f>D269-Tableau3[Minute]</f>
        <v>-2.7777777777777776E-2</v>
      </c>
      <c r="F269" s="12">
        <f>IF(AND(E269&lt;Tableau4[DJS],D269&gt;0),Tableau4[DJS]-E269,0)</f>
        <v>0</v>
      </c>
      <c r="G269" s="12">
        <f>IF(E269&gt;Tableau4[DJS],'4'!E269-Tableau4[DJS],0)</f>
        <v>0</v>
      </c>
      <c r="H269" s="8">
        <f t="shared" si="10"/>
        <v>9</v>
      </c>
    </row>
    <row r="270" spans="1:8" s="8" customFormat="1" outlineLevel="2" x14ac:dyDescent="0.25">
      <c r="A270" s="14">
        <v>42264</v>
      </c>
      <c r="B270" s="7">
        <v>0</v>
      </c>
      <c r="C270" s="7">
        <v>0</v>
      </c>
      <c r="D270" s="7">
        <f t="shared" si="9"/>
        <v>0</v>
      </c>
      <c r="E270" s="7">
        <f>D270-Tableau3[Minute]</f>
        <v>-2.7777777777777776E-2</v>
      </c>
      <c r="F270" s="12">
        <f>IF(AND(E270&lt;Tableau4[DJS],D270&gt;0),Tableau4[DJS]-E270,0)</f>
        <v>0</v>
      </c>
      <c r="G270" s="12">
        <f>IF(E270&gt;Tableau4[DJS],'4'!E270-Tableau4[DJS],0)</f>
        <v>0</v>
      </c>
      <c r="H270" s="8">
        <f t="shared" si="10"/>
        <v>9</v>
      </c>
    </row>
    <row r="271" spans="1:8" s="8" customFormat="1" outlineLevel="2" x14ac:dyDescent="0.25">
      <c r="A271" s="14">
        <v>42265</v>
      </c>
      <c r="B271" s="7">
        <v>0</v>
      </c>
      <c r="C271" s="7">
        <v>0</v>
      </c>
      <c r="D271" s="7">
        <f t="shared" si="9"/>
        <v>0</v>
      </c>
      <c r="E271" s="7">
        <f>D271-Tableau3[Minute]</f>
        <v>-2.7777777777777776E-2</v>
      </c>
      <c r="F271" s="12">
        <f>IF(AND(E271&lt;Tableau4[DJS],D271&gt;0),Tableau4[DJS]-E271,0)</f>
        <v>0</v>
      </c>
      <c r="G271" s="12">
        <f>IF(E271&gt;Tableau4[DJS],'4'!E271-Tableau4[DJS],0)</f>
        <v>0</v>
      </c>
      <c r="H271" s="8">
        <f t="shared" si="10"/>
        <v>9</v>
      </c>
    </row>
    <row r="272" spans="1:8" s="8" customFormat="1" outlineLevel="2" x14ac:dyDescent="0.25">
      <c r="A272" s="14">
        <v>42266</v>
      </c>
      <c r="B272" s="7">
        <v>0</v>
      </c>
      <c r="C272" s="7">
        <v>0</v>
      </c>
      <c r="D272" s="7">
        <f t="shared" si="9"/>
        <v>0</v>
      </c>
      <c r="E272" s="7">
        <f>D272-Tableau3[Minute]</f>
        <v>-2.7777777777777776E-2</v>
      </c>
      <c r="F272" s="12">
        <f>IF(AND(E272&lt;Tableau4[DJS],D272&gt;0),Tableau4[DJS]-E272,0)</f>
        <v>0</v>
      </c>
      <c r="G272" s="12">
        <f>IF(E272&gt;Tableau4[DJS],'4'!E272-Tableau4[DJS],0)</f>
        <v>0</v>
      </c>
      <c r="H272" s="8">
        <f t="shared" si="10"/>
        <v>9</v>
      </c>
    </row>
    <row r="273" spans="1:8" s="8" customFormat="1" outlineLevel="2" x14ac:dyDescent="0.25">
      <c r="A273" s="14">
        <v>42267</v>
      </c>
      <c r="B273" s="7">
        <v>0</v>
      </c>
      <c r="C273" s="7">
        <v>0</v>
      </c>
      <c r="D273" s="7">
        <f t="shared" si="9"/>
        <v>0</v>
      </c>
      <c r="E273" s="7">
        <f>D273-Tableau3[Minute]</f>
        <v>-2.7777777777777776E-2</v>
      </c>
      <c r="F273" s="12">
        <f>IF(AND(E273&lt;Tableau4[DJS],D273&gt;0),Tableau4[DJS]-E273,0)</f>
        <v>0</v>
      </c>
      <c r="G273" s="12">
        <f>IF(E273&gt;Tableau4[DJS],'4'!E273-Tableau4[DJS],0)</f>
        <v>0</v>
      </c>
      <c r="H273" s="8">
        <f t="shared" si="10"/>
        <v>9</v>
      </c>
    </row>
    <row r="274" spans="1:8" s="8" customFormat="1" outlineLevel="2" x14ac:dyDescent="0.25">
      <c r="A274" s="14">
        <v>42268</v>
      </c>
      <c r="B274" s="7">
        <v>0</v>
      </c>
      <c r="C274" s="7">
        <v>0</v>
      </c>
      <c r="D274" s="7">
        <f t="shared" si="9"/>
        <v>0</v>
      </c>
      <c r="E274" s="7">
        <f>D274-Tableau3[Minute]</f>
        <v>-2.7777777777777776E-2</v>
      </c>
      <c r="F274" s="12">
        <f>IF(AND(E274&lt;Tableau4[DJS],D274&gt;0),Tableau4[DJS]-E274,0)</f>
        <v>0</v>
      </c>
      <c r="G274" s="12">
        <f>IF(E274&gt;Tableau4[DJS],'4'!E274-Tableau4[DJS],0)</f>
        <v>0</v>
      </c>
      <c r="H274" s="8">
        <f t="shared" si="10"/>
        <v>9</v>
      </c>
    </row>
    <row r="275" spans="1:8" s="8" customFormat="1" outlineLevel="2" x14ac:dyDescent="0.25">
      <c r="A275" s="14">
        <v>42269</v>
      </c>
      <c r="B275" s="7">
        <v>0</v>
      </c>
      <c r="C275" s="7">
        <v>0</v>
      </c>
      <c r="D275" s="7">
        <f t="shared" si="9"/>
        <v>0</v>
      </c>
      <c r="E275" s="7">
        <f>D275-Tableau3[Minute]</f>
        <v>-2.7777777777777776E-2</v>
      </c>
      <c r="F275" s="12">
        <f>IF(AND(E275&lt;Tableau4[DJS],D275&gt;0),Tableau4[DJS]-E275,0)</f>
        <v>0</v>
      </c>
      <c r="G275" s="12">
        <f>IF(E275&gt;Tableau4[DJS],'4'!E275-Tableau4[DJS],0)</f>
        <v>0</v>
      </c>
      <c r="H275" s="8">
        <f t="shared" si="10"/>
        <v>9</v>
      </c>
    </row>
    <row r="276" spans="1:8" s="8" customFormat="1" outlineLevel="2" x14ac:dyDescent="0.25">
      <c r="A276" s="14">
        <v>42270</v>
      </c>
      <c r="B276" s="7">
        <v>0</v>
      </c>
      <c r="C276" s="7">
        <v>0</v>
      </c>
      <c r="D276" s="7">
        <f t="shared" si="9"/>
        <v>0</v>
      </c>
      <c r="E276" s="7">
        <f>D276-Tableau3[Minute]</f>
        <v>-2.7777777777777776E-2</v>
      </c>
      <c r="F276" s="12">
        <f>IF(AND(E276&lt;Tableau4[DJS],D276&gt;0),Tableau4[DJS]-E276,0)</f>
        <v>0</v>
      </c>
      <c r="G276" s="12">
        <f>IF(E276&gt;Tableau4[DJS],'4'!E276-Tableau4[DJS],0)</f>
        <v>0</v>
      </c>
      <c r="H276" s="8">
        <f t="shared" si="10"/>
        <v>9</v>
      </c>
    </row>
    <row r="277" spans="1:8" s="8" customFormat="1" outlineLevel="2" x14ac:dyDescent="0.25">
      <c r="A277" s="14">
        <v>42271</v>
      </c>
      <c r="B277" s="7">
        <v>0</v>
      </c>
      <c r="C277" s="7">
        <v>0</v>
      </c>
      <c r="D277" s="7">
        <f t="shared" si="9"/>
        <v>0</v>
      </c>
      <c r="E277" s="7">
        <f>D277-Tableau3[Minute]</f>
        <v>-2.7777777777777776E-2</v>
      </c>
      <c r="F277" s="12">
        <f>IF(AND(E277&lt;Tableau4[DJS],D277&gt;0),Tableau4[DJS]-E277,0)</f>
        <v>0</v>
      </c>
      <c r="G277" s="12">
        <f>IF(E277&gt;Tableau4[DJS],'4'!E277-Tableau4[DJS],0)</f>
        <v>0</v>
      </c>
      <c r="H277" s="8">
        <f t="shared" si="10"/>
        <v>9</v>
      </c>
    </row>
    <row r="278" spans="1:8" s="8" customFormat="1" outlineLevel="2" x14ac:dyDescent="0.25">
      <c r="A278" s="14">
        <v>42272</v>
      </c>
      <c r="B278" s="7">
        <v>0</v>
      </c>
      <c r="C278" s="7">
        <v>0</v>
      </c>
      <c r="D278" s="7">
        <f t="shared" si="9"/>
        <v>0</v>
      </c>
      <c r="E278" s="7">
        <f>D278-Tableau3[Minute]</f>
        <v>-2.7777777777777776E-2</v>
      </c>
      <c r="F278" s="12">
        <f>IF(AND(E278&lt;Tableau4[DJS],D278&gt;0),Tableau4[DJS]-E278,0)</f>
        <v>0</v>
      </c>
      <c r="G278" s="12">
        <f>IF(E278&gt;Tableau4[DJS],'4'!E278-Tableau4[DJS],0)</f>
        <v>0</v>
      </c>
      <c r="H278" s="8">
        <f t="shared" si="10"/>
        <v>9</v>
      </c>
    </row>
    <row r="279" spans="1:8" s="8" customFormat="1" outlineLevel="2" x14ac:dyDescent="0.25">
      <c r="A279" s="14">
        <v>42273</v>
      </c>
      <c r="B279" s="7">
        <v>0</v>
      </c>
      <c r="C279" s="7">
        <v>0</v>
      </c>
      <c r="D279" s="7">
        <f t="shared" si="9"/>
        <v>0</v>
      </c>
      <c r="E279" s="7">
        <f>D279-Tableau3[Minute]</f>
        <v>-2.7777777777777776E-2</v>
      </c>
      <c r="F279" s="12">
        <f>IF(AND(E279&lt;Tableau4[DJS],D279&gt;0),Tableau4[DJS]-E279,0)</f>
        <v>0</v>
      </c>
      <c r="G279" s="12">
        <f>IF(E279&gt;Tableau4[DJS],'4'!E279-Tableau4[DJS],0)</f>
        <v>0</v>
      </c>
      <c r="H279" s="8">
        <f t="shared" si="10"/>
        <v>9</v>
      </c>
    </row>
    <row r="280" spans="1:8" s="8" customFormat="1" outlineLevel="2" x14ac:dyDescent="0.25">
      <c r="A280" s="14">
        <v>42274</v>
      </c>
      <c r="B280" s="7">
        <v>0</v>
      </c>
      <c r="C280" s="7">
        <v>0</v>
      </c>
      <c r="D280" s="7">
        <f t="shared" si="9"/>
        <v>0</v>
      </c>
      <c r="E280" s="7">
        <f>D280-Tableau3[Minute]</f>
        <v>-2.7777777777777776E-2</v>
      </c>
      <c r="F280" s="12">
        <f>IF(AND(E280&lt;Tableau4[DJS],D280&gt;0),Tableau4[DJS]-E280,0)</f>
        <v>0</v>
      </c>
      <c r="G280" s="12">
        <f>IF(E280&gt;Tableau4[DJS],'4'!E280-Tableau4[DJS],0)</f>
        <v>0</v>
      </c>
      <c r="H280" s="8">
        <f t="shared" si="10"/>
        <v>9</v>
      </c>
    </row>
    <row r="281" spans="1:8" s="8" customFormat="1" outlineLevel="2" x14ac:dyDescent="0.25">
      <c r="A281" s="14">
        <v>42275</v>
      </c>
      <c r="B281" s="7">
        <v>0</v>
      </c>
      <c r="C281" s="7">
        <v>0</v>
      </c>
      <c r="D281" s="7">
        <f t="shared" si="9"/>
        <v>0</v>
      </c>
      <c r="E281" s="7">
        <f>D281-Tableau3[Minute]</f>
        <v>-2.7777777777777776E-2</v>
      </c>
      <c r="F281" s="12">
        <f>IF(AND(E281&lt;Tableau4[DJS],D281&gt;0),Tableau4[DJS]-E281,0)</f>
        <v>0</v>
      </c>
      <c r="G281" s="12">
        <f>IF(E281&gt;Tableau4[DJS],'4'!E281-Tableau4[DJS],0)</f>
        <v>0</v>
      </c>
      <c r="H281" s="8">
        <f t="shared" si="10"/>
        <v>9</v>
      </c>
    </row>
    <row r="282" spans="1:8" s="8" customFormat="1" outlineLevel="2" x14ac:dyDescent="0.25">
      <c r="A282" s="14">
        <v>42276</v>
      </c>
      <c r="B282" s="7">
        <v>0</v>
      </c>
      <c r="C282" s="7">
        <v>0</v>
      </c>
      <c r="D282" s="7">
        <f t="shared" si="9"/>
        <v>0</v>
      </c>
      <c r="E282" s="7">
        <f>D282-Tableau3[Minute]</f>
        <v>-2.7777777777777776E-2</v>
      </c>
      <c r="F282" s="12">
        <f>IF(AND(E282&lt;Tableau4[DJS],D282&gt;0),Tableau4[DJS]-E282,0)</f>
        <v>0</v>
      </c>
      <c r="G282" s="12">
        <f>IF(E282&gt;Tableau4[DJS],'4'!E282-Tableau4[DJS],0)</f>
        <v>0</v>
      </c>
      <c r="H282" s="8">
        <f t="shared" si="10"/>
        <v>9</v>
      </c>
    </row>
    <row r="283" spans="1:8" s="8" customFormat="1" outlineLevel="1" x14ac:dyDescent="0.25">
      <c r="A283" s="14"/>
      <c r="B283" s="7"/>
      <c r="C283" s="7"/>
      <c r="D283" s="11"/>
      <c r="E283" s="7"/>
      <c r="F283" s="12">
        <f>SUBTOTAL(9,F253:F282)</f>
        <v>0</v>
      </c>
      <c r="G283" s="12">
        <f>SUBTOTAL(9,G253:G282)</f>
        <v>0</v>
      </c>
      <c r="H283" s="10" t="s">
        <v>47</v>
      </c>
    </row>
    <row r="284" spans="1:8" s="8" customFormat="1" outlineLevel="2" x14ac:dyDescent="0.25">
      <c r="A284" s="14">
        <v>42277</v>
      </c>
      <c r="B284" s="7">
        <v>0</v>
      </c>
      <c r="C284" s="7">
        <v>0</v>
      </c>
      <c r="D284" s="7">
        <f t="shared" si="9"/>
        <v>0</v>
      </c>
      <c r="E284" s="7">
        <f>D284-Tableau3[Minute]</f>
        <v>-2.7777777777777776E-2</v>
      </c>
      <c r="F284" s="12">
        <f>IF(AND(E284&lt;Tableau4[DJS],D284&gt;0),Tableau4[DJS]-E284,0)</f>
        <v>0</v>
      </c>
      <c r="G284" s="12">
        <f>IF(E284&gt;Tableau4[DJS],'4'!E284-Tableau4[DJS],0)</f>
        <v>0</v>
      </c>
      <c r="H284" s="8">
        <f t="shared" si="10"/>
        <v>10</v>
      </c>
    </row>
    <row r="285" spans="1:8" s="8" customFormat="1" outlineLevel="2" x14ac:dyDescent="0.25">
      <c r="A285" s="14">
        <v>42278</v>
      </c>
      <c r="B285" s="7">
        <v>0</v>
      </c>
      <c r="C285" s="7">
        <v>0</v>
      </c>
      <c r="D285" s="7">
        <f t="shared" si="9"/>
        <v>0</v>
      </c>
      <c r="E285" s="7">
        <f>D285-Tableau3[Minute]</f>
        <v>-2.7777777777777776E-2</v>
      </c>
      <c r="F285" s="12">
        <f>IF(AND(E285&lt;Tableau4[DJS],D285&gt;0),Tableau4[DJS]-E285,0)</f>
        <v>0</v>
      </c>
      <c r="G285" s="12">
        <f>IF(E285&gt;Tableau4[DJS],'4'!E285-Tableau4[DJS],0)</f>
        <v>0</v>
      </c>
      <c r="H285" s="8">
        <f t="shared" si="10"/>
        <v>10</v>
      </c>
    </row>
    <row r="286" spans="1:8" s="8" customFormat="1" outlineLevel="2" x14ac:dyDescent="0.25">
      <c r="A286" s="14">
        <v>42279</v>
      </c>
      <c r="B286" s="7">
        <v>0</v>
      </c>
      <c r="C286" s="7">
        <v>0</v>
      </c>
      <c r="D286" s="7">
        <f t="shared" si="9"/>
        <v>0</v>
      </c>
      <c r="E286" s="7">
        <f>D286-Tableau3[Minute]</f>
        <v>-2.7777777777777776E-2</v>
      </c>
      <c r="F286" s="12">
        <f>IF(AND(E286&lt;Tableau4[DJS],D286&gt;0),Tableau4[DJS]-E286,0)</f>
        <v>0</v>
      </c>
      <c r="G286" s="12">
        <f>IF(E286&gt;Tableau4[DJS],'4'!E286-Tableau4[DJS],0)</f>
        <v>0</v>
      </c>
      <c r="H286" s="8">
        <f t="shared" si="10"/>
        <v>10</v>
      </c>
    </row>
    <row r="287" spans="1:8" s="8" customFormat="1" outlineLevel="2" x14ac:dyDescent="0.25">
      <c r="A287" s="14">
        <v>42280</v>
      </c>
      <c r="B287" s="7">
        <v>0</v>
      </c>
      <c r="C287" s="7">
        <v>0</v>
      </c>
      <c r="D287" s="7">
        <f t="shared" si="9"/>
        <v>0</v>
      </c>
      <c r="E287" s="7">
        <f>D287-Tableau3[Minute]</f>
        <v>-2.7777777777777776E-2</v>
      </c>
      <c r="F287" s="12">
        <f>IF(AND(E287&lt;Tableau4[DJS],D287&gt;0),Tableau4[DJS]-E287,0)</f>
        <v>0</v>
      </c>
      <c r="G287" s="12">
        <f>IF(E287&gt;Tableau4[DJS],'4'!E287-Tableau4[DJS],0)</f>
        <v>0</v>
      </c>
      <c r="H287" s="8">
        <f t="shared" si="10"/>
        <v>10</v>
      </c>
    </row>
    <row r="288" spans="1:8" s="8" customFormat="1" outlineLevel="2" x14ac:dyDescent="0.25">
      <c r="A288" s="14">
        <v>42281</v>
      </c>
      <c r="B288" s="7">
        <v>0</v>
      </c>
      <c r="C288" s="7">
        <v>0</v>
      </c>
      <c r="D288" s="7">
        <f t="shared" si="9"/>
        <v>0</v>
      </c>
      <c r="E288" s="7">
        <f>D288-Tableau3[Minute]</f>
        <v>-2.7777777777777776E-2</v>
      </c>
      <c r="F288" s="12">
        <f>IF(AND(E288&lt;Tableau4[DJS],D288&gt;0),Tableau4[DJS]-E288,0)</f>
        <v>0</v>
      </c>
      <c r="G288" s="12">
        <f>IF(E288&gt;Tableau4[DJS],'4'!E288-Tableau4[DJS],0)</f>
        <v>0</v>
      </c>
      <c r="H288" s="8">
        <f t="shared" si="10"/>
        <v>10</v>
      </c>
    </row>
    <row r="289" spans="1:8" s="8" customFormat="1" outlineLevel="2" x14ac:dyDescent="0.25">
      <c r="A289" s="14">
        <v>42282</v>
      </c>
      <c r="B289" s="7">
        <v>0</v>
      </c>
      <c r="C289" s="7">
        <v>0</v>
      </c>
      <c r="D289" s="7">
        <f t="shared" si="9"/>
        <v>0</v>
      </c>
      <c r="E289" s="7">
        <f>D289-Tableau3[Minute]</f>
        <v>-2.7777777777777776E-2</v>
      </c>
      <c r="F289" s="12">
        <f>IF(AND(E289&lt;Tableau4[DJS],D289&gt;0),Tableau4[DJS]-E289,0)</f>
        <v>0</v>
      </c>
      <c r="G289" s="12">
        <f>IF(E289&gt;Tableau4[DJS],'4'!E289-Tableau4[DJS],0)</f>
        <v>0</v>
      </c>
      <c r="H289" s="8">
        <f t="shared" si="10"/>
        <v>10</v>
      </c>
    </row>
    <row r="290" spans="1:8" s="8" customFormat="1" outlineLevel="2" x14ac:dyDescent="0.25">
      <c r="A290" s="14">
        <v>42283</v>
      </c>
      <c r="B290" s="7">
        <v>0</v>
      </c>
      <c r="C290" s="7">
        <v>0</v>
      </c>
      <c r="D290" s="7">
        <f t="shared" si="9"/>
        <v>0</v>
      </c>
      <c r="E290" s="7">
        <f>D290-Tableau3[Minute]</f>
        <v>-2.7777777777777776E-2</v>
      </c>
      <c r="F290" s="12">
        <f>IF(AND(E290&lt;Tableau4[DJS],D290&gt;0),Tableau4[DJS]-E290,0)</f>
        <v>0</v>
      </c>
      <c r="G290" s="12">
        <f>IF(E290&gt;Tableau4[DJS],'4'!E290-Tableau4[DJS],0)</f>
        <v>0</v>
      </c>
      <c r="H290" s="8">
        <f t="shared" si="10"/>
        <v>10</v>
      </c>
    </row>
    <row r="291" spans="1:8" s="8" customFormat="1" outlineLevel="2" x14ac:dyDescent="0.25">
      <c r="A291" s="14">
        <v>42284</v>
      </c>
      <c r="B291" s="7">
        <v>0</v>
      </c>
      <c r="C291" s="7">
        <v>0</v>
      </c>
      <c r="D291" s="7">
        <f t="shared" si="9"/>
        <v>0</v>
      </c>
      <c r="E291" s="7">
        <f>D291-Tableau3[Minute]</f>
        <v>-2.7777777777777776E-2</v>
      </c>
      <c r="F291" s="12">
        <f>IF(AND(E291&lt;Tableau4[DJS],D291&gt;0),Tableau4[DJS]-E291,0)</f>
        <v>0</v>
      </c>
      <c r="G291" s="12">
        <f>IF(E291&gt;Tableau4[DJS],'4'!E291-Tableau4[DJS],0)</f>
        <v>0</v>
      </c>
      <c r="H291" s="8">
        <f t="shared" si="10"/>
        <v>10</v>
      </c>
    </row>
    <row r="292" spans="1:8" s="8" customFormat="1" outlineLevel="2" x14ac:dyDescent="0.25">
      <c r="A292" s="14">
        <v>42285</v>
      </c>
      <c r="B292" s="7">
        <v>0</v>
      </c>
      <c r="C292" s="7">
        <v>0</v>
      </c>
      <c r="D292" s="7">
        <f t="shared" si="9"/>
        <v>0</v>
      </c>
      <c r="E292" s="7">
        <f>D292-Tableau3[Minute]</f>
        <v>-2.7777777777777776E-2</v>
      </c>
      <c r="F292" s="12">
        <f>IF(AND(E292&lt;Tableau4[DJS],D292&gt;0),Tableau4[DJS]-E292,0)</f>
        <v>0</v>
      </c>
      <c r="G292" s="12">
        <f>IF(E292&gt;Tableau4[DJS],'4'!E292-Tableau4[DJS],0)</f>
        <v>0</v>
      </c>
      <c r="H292" s="8">
        <f t="shared" si="10"/>
        <v>10</v>
      </c>
    </row>
    <row r="293" spans="1:8" s="8" customFormat="1" outlineLevel="2" x14ac:dyDescent="0.25">
      <c r="A293" s="14">
        <v>42286</v>
      </c>
      <c r="B293" s="7">
        <v>0</v>
      </c>
      <c r="C293" s="7">
        <v>0</v>
      </c>
      <c r="D293" s="7">
        <f t="shared" si="9"/>
        <v>0</v>
      </c>
      <c r="E293" s="7">
        <f>D293-Tableau3[Minute]</f>
        <v>-2.7777777777777776E-2</v>
      </c>
      <c r="F293" s="12">
        <f>IF(AND(E293&lt;Tableau4[DJS],D293&gt;0),Tableau4[DJS]-E293,0)</f>
        <v>0</v>
      </c>
      <c r="G293" s="12">
        <f>IF(E293&gt;Tableau4[DJS],'4'!E293-Tableau4[DJS],0)</f>
        <v>0</v>
      </c>
      <c r="H293" s="8">
        <f t="shared" si="10"/>
        <v>10</v>
      </c>
    </row>
    <row r="294" spans="1:8" s="8" customFormat="1" outlineLevel="2" x14ac:dyDescent="0.25">
      <c r="A294" s="14">
        <v>42287</v>
      </c>
      <c r="B294" s="7">
        <v>0</v>
      </c>
      <c r="C294" s="7">
        <v>0</v>
      </c>
      <c r="D294" s="7">
        <f t="shared" si="9"/>
        <v>0</v>
      </c>
      <c r="E294" s="7">
        <f>D294-Tableau3[Minute]</f>
        <v>-2.7777777777777776E-2</v>
      </c>
      <c r="F294" s="12">
        <f>IF(AND(E294&lt;Tableau4[DJS],D294&gt;0),Tableau4[DJS]-E294,0)</f>
        <v>0</v>
      </c>
      <c r="G294" s="12">
        <f>IF(E294&gt;Tableau4[DJS],'4'!E294-Tableau4[DJS],0)</f>
        <v>0</v>
      </c>
      <c r="H294" s="8">
        <f t="shared" si="10"/>
        <v>10</v>
      </c>
    </row>
    <row r="295" spans="1:8" s="8" customFormat="1" outlineLevel="2" x14ac:dyDescent="0.25">
      <c r="A295" s="14">
        <v>42288</v>
      </c>
      <c r="B295" s="7">
        <v>0</v>
      </c>
      <c r="C295" s="7">
        <v>0</v>
      </c>
      <c r="D295" s="7">
        <f t="shared" si="9"/>
        <v>0</v>
      </c>
      <c r="E295" s="7">
        <f>D295-Tableau3[Minute]</f>
        <v>-2.7777777777777776E-2</v>
      </c>
      <c r="F295" s="12">
        <f>IF(AND(E295&lt;Tableau4[DJS],D295&gt;0),Tableau4[DJS]-E295,0)</f>
        <v>0</v>
      </c>
      <c r="G295" s="12">
        <f>IF(E295&gt;Tableau4[DJS],'4'!E295-Tableau4[DJS],0)</f>
        <v>0</v>
      </c>
      <c r="H295" s="8">
        <f t="shared" si="10"/>
        <v>10</v>
      </c>
    </row>
    <row r="296" spans="1:8" s="8" customFormat="1" outlineLevel="2" x14ac:dyDescent="0.25">
      <c r="A296" s="14">
        <v>42289</v>
      </c>
      <c r="B296" s="7">
        <v>0</v>
      </c>
      <c r="C296" s="7">
        <v>0</v>
      </c>
      <c r="D296" s="7">
        <f t="shared" si="9"/>
        <v>0</v>
      </c>
      <c r="E296" s="7">
        <f>D296-Tableau3[Minute]</f>
        <v>-2.7777777777777776E-2</v>
      </c>
      <c r="F296" s="12">
        <f>IF(AND(E296&lt;Tableau4[DJS],D296&gt;0),Tableau4[DJS]-E296,0)</f>
        <v>0</v>
      </c>
      <c r="G296" s="12">
        <f>IF(E296&gt;Tableau4[DJS],'4'!E296-Tableau4[DJS],0)</f>
        <v>0</v>
      </c>
      <c r="H296" s="8">
        <f t="shared" si="10"/>
        <v>10</v>
      </c>
    </row>
    <row r="297" spans="1:8" s="8" customFormat="1" outlineLevel="2" x14ac:dyDescent="0.25">
      <c r="A297" s="14">
        <v>42290</v>
      </c>
      <c r="B297" s="7">
        <v>0</v>
      </c>
      <c r="C297" s="7">
        <v>0</v>
      </c>
      <c r="D297" s="7">
        <f t="shared" si="9"/>
        <v>0</v>
      </c>
      <c r="E297" s="7">
        <f>D297-Tableau3[Minute]</f>
        <v>-2.7777777777777776E-2</v>
      </c>
      <c r="F297" s="12">
        <f>IF(AND(E297&lt;Tableau4[DJS],D297&gt;0),Tableau4[DJS]-E297,0)</f>
        <v>0</v>
      </c>
      <c r="G297" s="12">
        <f>IF(E297&gt;Tableau4[DJS],'4'!E297-Tableau4[DJS],0)</f>
        <v>0</v>
      </c>
      <c r="H297" s="8">
        <f t="shared" si="10"/>
        <v>10</v>
      </c>
    </row>
    <row r="298" spans="1:8" s="8" customFormat="1" outlineLevel="2" x14ac:dyDescent="0.25">
      <c r="A298" s="14">
        <v>42291</v>
      </c>
      <c r="B298" s="7">
        <v>0</v>
      </c>
      <c r="C298" s="7">
        <v>0</v>
      </c>
      <c r="D298" s="7">
        <f t="shared" si="9"/>
        <v>0</v>
      </c>
      <c r="E298" s="7">
        <f>D298-Tableau3[Minute]</f>
        <v>-2.7777777777777776E-2</v>
      </c>
      <c r="F298" s="12">
        <f>IF(AND(E298&lt;Tableau4[DJS],D298&gt;0),Tableau4[DJS]-E298,0)</f>
        <v>0</v>
      </c>
      <c r="G298" s="12">
        <f>IF(E298&gt;Tableau4[DJS],'4'!E298-Tableau4[DJS],0)</f>
        <v>0</v>
      </c>
      <c r="H298" s="8">
        <f t="shared" si="10"/>
        <v>10</v>
      </c>
    </row>
    <row r="299" spans="1:8" s="8" customFormat="1" outlineLevel="2" x14ac:dyDescent="0.25">
      <c r="A299" s="14">
        <v>42292</v>
      </c>
      <c r="B299" s="7">
        <v>0</v>
      </c>
      <c r="C299" s="7">
        <v>0</v>
      </c>
      <c r="D299" s="7">
        <f t="shared" si="9"/>
        <v>0</v>
      </c>
      <c r="E299" s="7">
        <f>D299-Tableau3[Minute]</f>
        <v>-2.7777777777777776E-2</v>
      </c>
      <c r="F299" s="12">
        <f>IF(AND(E299&lt;Tableau4[DJS],D299&gt;0),Tableau4[DJS]-E299,0)</f>
        <v>0</v>
      </c>
      <c r="G299" s="12">
        <f>IF(E299&gt;Tableau4[DJS],'4'!E299-Tableau4[DJS],0)</f>
        <v>0</v>
      </c>
      <c r="H299" s="8">
        <f t="shared" si="10"/>
        <v>10</v>
      </c>
    </row>
    <row r="300" spans="1:8" s="8" customFormat="1" outlineLevel="2" x14ac:dyDescent="0.25">
      <c r="A300" s="14">
        <v>42293</v>
      </c>
      <c r="B300" s="7">
        <v>0</v>
      </c>
      <c r="C300" s="7">
        <v>0</v>
      </c>
      <c r="D300" s="7">
        <f t="shared" si="9"/>
        <v>0</v>
      </c>
      <c r="E300" s="7">
        <f>D300-Tableau3[Minute]</f>
        <v>-2.7777777777777776E-2</v>
      </c>
      <c r="F300" s="12">
        <f>IF(AND(E300&lt;Tableau4[DJS],D300&gt;0),Tableau4[DJS]-E300,0)</f>
        <v>0</v>
      </c>
      <c r="G300" s="12">
        <f>IF(E300&gt;Tableau4[DJS],'4'!E300-Tableau4[DJS],0)</f>
        <v>0</v>
      </c>
      <c r="H300" s="8">
        <f t="shared" si="10"/>
        <v>10</v>
      </c>
    </row>
    <row r="301" spans="1:8" s="8" customFormat="1" outlineLevel="2" x14ac:dyDescent="0.25">
      <c r="A301" s="14">
        <v>42294</v>
      </c>
      <c r="B301" s="7">
        <v>0</v>
      </c>
      <c r="C301" s="7">
        <v>0</v>
      </c>
      <c r="D301" s="7">
        <f t="shared" si="9"/>
        <v>0</v>
      </c>
      <c r="E301" s="7">
        <f>D301-Tableau3[Minute]</f>
        <v>-2.7777777777777776E-2</v>
      </c>
      <c r="F301" s="12">
        <f>IF(AND(E301&lt;Tableau4[DJS],D301&gt;0),Tableau4[DJS]-E301,0)</f>
        <v>0</v>
      </c>
      <c r="G301" s="12">
        <f>IF(E301&gt;Tableau4[DJS],'4'!E301-Tableau4[DJS],0)</f>
        <v>0</v>
      </c>
      <c r="H301" s="8">
        <f t="shared" si="10"/>
        <v>10</v>
      </c>
    </row>
    <row r="302" spans="1:8" s="8" customFormat="1" outlineLevel="2" x14ac:dyDescent="0.25">
      <c r="A302" s="14">
        <v>42295</v>
      </c>
      <c r="B302" s="7">
        <v>0</v>
      </c>
      <c r="C302" s="7">
        <v>0</v>
      </c>
      <c r="D302" s="7">
        <f t="shared" si="9"/>
        <v>0</v>
      </c>
      <c r="E302" s="7">
        <f>D302-Tableau3[Minute]</f>
        <v>-2.7777777777777776E-2</v>
      </c>
      <c r="F302" s="12">
        <f>IF(AND(E302&lt;Tableau4[DJS],D302&gt;0),Tableau4[DJS]-E302,0)</f>
        <v>0</v>
      </c>
      <c r="G302" s="12">
        <f>IF(E302&gt;Tableau4[DJS],'4'!E302-Tableau4[DJS],0)</f>
        <v>0</v>
      </c>
      <c r="H302" s="8">
        <f t="shared" si="10"/>
        <v>10</v>
      </c>
    </row>
    <row r="303" spans="1:8" s="8" customFormat="1" outlineLevel="2" x14ac:dyDescent="0.25">
      <c r="A303" s="14">
        <v>42296</v>
      </c>
      <c r="B303" s="7">
        <v>0</v>
      </c>
      <c r="C303" s="7">
        <v>0</v>
      </c>
      <c r="D303" s="7">
        <f t="shared" si="9"/>
        <v>0</v>
      </c>
      <c r="E303" s="7">
        <f>D303-Tableau3[Minute]</f>
        <v>-2.7777777777777776E-2</v>
      </c>
      <c r="F303" s="12">
        <f>IF(AND(E303&lt;Tableau4[DJS],D303&gt;0),Tableau4[DJS]-E303,0)</f>
        <v>0</v>
      </c>
      <c r="G303" s="12">
        <f>IF(E303&gt;Tableau4[DJS],'4'!E303-Tableau4[DJS],0)</f>
        <v>0</v>
      </c>
      <c r="H303" s="8">
        <f t="shared" si="10"/>
        <v>10</v>
      </c>
    </row>
    <row r="304" spans="1:8" s="8" customFormat="1" outlineLevel="2" x14ac:dyDescent="0.25">
      <c r="A304" s="14">
        <v>42297</v>
      </c>
      <c r="B304" s="7">
        <v>0</v>
      </c>
      <c r="C304" s="7">
        <v>0</v>
      </c>
      <c r="D304" s="7">
        <f t="shared" si="9"/>
        <v>0</v>
      </c>
      <c r="E304" s="7">
        <f>D304-Tableau3[Minute]</f>
        <v>-2.7777777777777776E-2</v>
      </c>
      <c r="F304" s="12">
        <f>IF(AND(E304&lt;Tableau4[DJS],D304&gt;0),Tableau4[DJS]-E304,0)</f>
        <v>0</v>
      </c>
      <c r="G304" s="12">
        <f>IF(E304&gt;Tableau4[DJS],'4'!E304-Tableau4[DJS],0)</f>
        <v>0</v>
      </c>
      <c r="H304" s="8">
        <f t="shared" si="10"/>
        <v>10</v>
      </c>
    </row>
    <row r="305" spans="1:8" s="8" customFormat="1" outlineLevel="2" x14ac:dyDescent="0.25">
      <c r="A305" s="14">
        <v>42298</v>
      </c>
      <c r="B305" s="7">
        <v>0</v>
      </c>
      <c r="C305" s="7">
        <v>0</v>
      </c>
      <c r="D305" s="7">
        <f t="shared" si="9"/>
        <v>0</v>
      </c>
      <c r="E305" s="7">
        <f>D305-Tableau3[Minute]</f>
        <v>-2.7777777777777776E-2</v>
      </c>
      <c r="F305" s="12">
        <f>IF(AND(E305&lt;Tableau4[DJS],D305&gt;0),Tableau4[DJS]-E305,0)</f>
        <v>0</v>
      </c>
      <c r="G305" s="12">
        <f>IF(E305&gt;Tableau4[DJS],'4'!E305-Tableau4[DJS],0)</f>
        <v>0</v>
      </c>
      <c r="H305" s="8">
        <f t="shared" si="10"/>
        <v>10</v>
      </c>
    </row>
    <row r="306" spans="1:8" s="8" customFormat="1" outlineLevel="2" x14ac:dyDescent="0.25">
      <c r="A306" s="14">
        <v>42299</v>
      </c>
      <c r="B306" s="7">
        <v>0</v>
      </c>
      <c r="C306" s="7">
        <v>0</v>
      </c>
      <c r="D306" s="7">
        <f t="shared" si="9"/>
        <v>0</v>
      </c>
      <c r="E306" s="7">
        <f>D306-Tableau3[Minute]</f>
        <v>-2.7777777777777776E-2</v>
      </c>
      <c r="F306" s="12">
        <f>IF(AND(E306&lt;Tableau4[DJS],D306&gt;0),Tableau4[DJS]-E306,0)</f>
        <v>0</v>
      </c>
      <c r="G306" s="12">
        <f>IF(E306&gt;Tableau4[DJS],'4'!E306-Tableau4[DJS],0)</f>
        <v>0</v>
      </c>
      <c r="H306" s="8">
        <f t="shared" si="10"/>
        <v>10</v>
      </c>
    </row>
    <row r="307" spans="1:8" s="8" customFormat="1" outlineLevel="2" x14ac:dyDescent="0.25">
      <c r="A307" s="14">
        <v>42300</v>
      </c>
      <c r="B307" s="7">
        <v>0</v>
      </c>
      <c r="C307" s="7">
        <v>0</v>
      </c>
      <c r="D307" s="7">
        <f t="shared" si="9"/>
        <v>0</v>
      </c>
      <c r="E307" s="7">
        <f>D307-Tableau3[Minute]</f>
        <v>-2.7777777777777776E-2</v>
      </c>
      <c r="F307" s="12">
        <f>IF(AND(E307&lt;Tableau4[DJS],D307&gt;0),Tableau4[DJS]-E307,0)</f>
        <v>0</v>
      </c>
      <c r="G307" s="12">
        <f>IF(E307&gt;Tableau4[DJS],'4'!E307-Tableau4[DJS],0)</f>
        <v>0</v>
      </c>
      <c r="H307" s="8">
        <f t="shared" si="10"/>
        <v>10</v>
      </c>
    </row>
    <row r="308" spans="1:8" s="8" customFormat="1" outlineLevel="2" x14ac:dyDescent="0.25">
      <c r="A308" s="14">
        <v>42301</v>
      </c>
      <c r="B308" s="7">
        <v>0</v>
      </c>
      <c r="C308" s="7">
        <v>0</v>
      </c>
      <c r="D308" s="7">
        <f t="shared" si="9"/>
        <v>0</v>
      </c>
      <c r="E308" s="7">
        <f>D308-Tableau3[Minute]</f>
        <v>-2.7777777777777776E-2</v>
      </c>
      <c r="F308" s="12">
        <f>IF(AND(E308&lt;Tableau4[DJS],D308&gt;0),Tableau4[DJS]-E308,0)</f>
        <v>0</v>
      </c>
      <c r="G308" s="12">
        <f>IF(E308&gt;Tableau4[DJS],'4'!E308-Tableau4[DJS],0)</f>
        <v>0</v>
      </c>
      <c r="H308" s="8">
        <f t="shared" si="10"/>
        <v>10</v>
      </c>
    </row>
    <row r="309" spans="1:8" s="8" customFormat="1" outlineLevel="2" x14ac:dyDescent="0.25">
      <c r="A309" s="14">
        <v>42302</v>
      </c>
      <c r="B309" s="7">
        <v>0</v>
      </c>
      <c r="C309" s="7">
        <v>0</v>
      </c>
      <c r="D309" s="7">
        <f t="shared" si="9"/>
        <v>0</v>
      </c>
      <c r="E309" s="7">
        <f>D309-Tableau3[Minute]</f>
        <v>-2.7777777777777776E-2</v>
      </c>
      <c r="F309" s="12">
        <f>IF(AND(E309&lt;Tableau4[DJS],D309&gt;0),Tableau4[DJS]-E309,0)</f>
        <v>0</v>
      </c>
      <c r="G309" s="12">
        <f>IF(E309&gt;Tableau4[DJS],'4'!E309-Tableau4[DJS],0)</f>
        <v>0</v>
      </c>
      <c r="H309" s="8">
        <f t="shared" si="10"/>
        <v>10</v>
      </c>
    </row>
    <row r="310" spans="1:8" s="8" customFormat="1" outlineLevel="2" x14ac:dyDescent="0.25">
      <c r="A310" s="14">
        <v>42303</v>
      </c>
      <c r="B310" s="7">
        <v>0</v>
      </c>
      <c r="C310" s="7">
        <v>0</v>
      </c>
      <c r="D310" s="7">
        <f t="shared" si="9"/>
        <v>0</v>
      </c>
      <c r="E310" s="7">
        <f>D310-Tableau3[Minute]</f>
        <v>-2.7777777777777776E-2</v>
      </c>
      <c r="F310" s="12">
        <f>IF(AND(E310&lt;Tableau4[DJS],D310&gt;0),Tableau4[DJS]-E310,0)</f>
        <v>0</v>
      </c>
      <c r="G310" s="12">
        <f>IF(E310&gt;Tableau4[DJS],'4'!E310-Tableau4[DJS],0)</f>
        <v>0</v>
      </c>
      <c r="H310" s="8">
        <f t="shared" si="10"/>
        <v>10</v>
      </c>
    </row>
    <row r="311" spans="1:8" s="8" customFormat="1" outlineLevel="2" x14ac:dyDescent="0.25">
      <c r="A311" s="14">
        <v>42304</v>
      </c>
      <c r="B311" s="7">
        <v>0</v>
      </c>
      <c r="C311" s="7">
        <v>0</v>
      </c>
      <c r="D311" s="7">
        <f t="shared" si="9"/>
        <v>0</v>
      </c>
      <c r="E311" s="7">
        <f>D311-Tableau3[Minute]</f>
        <v>-2.7777777777777776E-2</v>
      </c>
      <c r="F311" s="12">
        <f>IF(AND(E311&lt;Tableau4[DJS],D311&gt;0),Tableau4[DJS]-E311,0)</f>
        <v>0</v>
      </c>
      <c r="G311" s="12">
        <f>IF(E311&gt;Tableau4[DJS],'4'!E311-Tableau4[DJS],0)</f>
        <v>0</v>
      </c>
      <c r="H311" s="8">
        <f t="shared" si="10"/>
        <v>10</v>
      </c>
    </row>
    <row r="312" spans="1:8" s="8" customFormat="1" outlineLevel="2" x14ac:dyDescent="0.25">
      <c r="A312" s="14">
        <v>42305</v>
      </c>
      <c r="B312" s="7">
        <v>0</v>
      </c>
      <c r="C312" s="7">
        <v>0</v>
      </c>
      <c r="D312" s="7">
        <f t="shared" si="9"/>
        <v>0</v>
      </c>
      <c r="E312" s="7">
        <f>D312-Tableau3[Minute]</f>
        <v>-2.7777777777777776E-2</v>
      </c>
      <c r="F312" s="12">
        <f>IF(AND(E312&lt;Tableau4[DJS],D312&gt;0),Tableau4[DJS]-E312,0)</f>
        <v>0</v>
      </c>
      <c r="G312" s="12">
        <f>IF(E312&gt;Tableau4[DJS],'4'!E312-Tableau4[DJS],0)</f>
        <v>0</v>
      </c>
      <c r="H312" s="8">
        <f t="shared" si="10"/>
        <v>10</v>
      </c>
    </row>
    <row r="313" spans="1:8" s="8" customFormat="1" outlineLevel="2" x14ac:dyDescent="0.25">
      <c r="A313" s="14">
        <v>42306</v>
      </c>
      <c r="B313" s="7">
        <v>0</v>
      </c>
      <c r="C313" s="7">
        <v>0</v>
      </c>
      <c r="D313" s="7">
        <f t="shared" si="9"/>
        <v>0</v>
      </c>
      <c r="E313" s="7">
        <f>D313-Tableau3[Minute]</f>
        <v>-2.7777777777777776E-2</v>
      </c>
      <c r="F313" s="12">
        <f>IF(AND(E313&lt;Tableau4[DJS],D313&gt;0),Tableau4[DJS]-E313,0)</f>
        <v>0</v>
      </c>
      <c r="G313" s="12">
        <f>IF(E313&gt;Tableau4[DJS],'4'!E313-Tableau4[DJS],0)</f>
        <v>0</v>
      </c>
      <c r="H313" s="8">
        <f t="shared" si="10"/>
        <v>10</v>
      </c>
    </row>
    <row r="314" spans="1:8" s="8" customFormat="1" outlineLevel="2" x14ac:dyDescent="0.25">
      <c r="A314" s="14">
        <v>42307</v>
      </c>
      <c r="B314" s="7">
        <v>0</v>
      </c>
      <c r="C314" s="7">
        <v>0</v>
      </c>
      <c r="D314" s="7">
        <f t="shared" si="9"/>
        <v>0</v>
      </c>
      <c r="E314" s="7">
        <f>D314-Tableau3[Minute]</f>
        <v>-2.7777777777777776E-2</v>
      </c>
      <c r="F314" s="12">
        <f>IF(AND(E314&lt;Tableau4[DJS],D314&gt;0),Tableau4[DJS]-E314,0)</f>
        <v>0</v>
      </c>
      <c r="G314" s="12">
        <f>IF(E314&gt;Tableau4[DJS],'4'!E314-Tableau4[DJS],0)</f>
        <v>0</v>
      </c>
      <c r="H314" s="8">
        <f t="shared" si="10"/>
        <v>10</v>
      </c>
    </row>
    <row r="315" spans="1:8" s="8" customFormat="1" outlineLevel="1" x14ac:dyDescent="0.25">
      <c r="A315" s="14"/>
      <c r="B315" s="7"/>
      <c r="C315" s="7"/>
      <c r="D315" s="11"/>
      <c r="E315" s="7"/>
      <c r="F315" s="12">
        <f>SUBTOTAL(9,F284:F314)</f>
        <v>0</v>
      </c>
      <c r="G315" s="12">
        <f>SUBTOTAL(9,G284:G314)</f>
        <v>0</v>
      </c>
      <c r="H315" s="10" t="s">
        <v>48</v>
      </c>
    </row>
    <row r="316" spans="1:8" s="8" customFormat="1" outlineLevel="2" x14ac:dyDescent="0.25">
      <c r="A316" s="14">
        <v>42308</v>
      </c>
      <c r="B316" s="7">
        <v>0</v>
      </c>
      <c r="C316" s="7">
        <v>0</v>
      </c>
      <c r="D316" s="7">
        <f t="shared" si="9"/>
        <v>0</v>
      </c>
      <c r="E316" s="7">
        <f>D316-Tableau3[Minute]</f>
        <v>-2.7777777777777776E-2</v>
      </c>
      <c r="F316" s="12">
        <f>IF(AND(E316&lt;Tableau4[DJS],D316&gt;0),Tableau4[DJS]-E316,0)</f>
        <v>0</v>
      </c>
      <c r="G316" s="12">
        <f>IF(E316&gt;Tableau4[DJS],'4'!E316-Tableau4[DJS],0)</f>
        <v>0</v>
      </c>
      <c r="H316" s="8">
        <f t="shared" si="10"/>
        <v>11</v>
      </c>
    </row>
    <row r="317" spans="1:8" s="8" customFormat="1" outlineLevel="2" x14ac:dyDescent="0.25">
      <c r="A317" s="14">
        <v>42309</v>
      </c>
      <c r="B317" s="7">
        <v>0</v>
      </c>
      <c r="C317" s="7">
        <v>0</v>
      </c>
      <c r="D317" s="7">
        <f t="shared" si="9"/>
        <v>0</v>
      </c>
      <c r="E317" s="7">
        <f>D317-Tableau3[Minute]</f>
        <v>-2.7777777777777776E-2</v>
      </c>
      <c r="F317" s="12">
        <f>IF(AND(E317&lt;Tableau4[DJS],D317&gt;0),Tableau4[DJS]-E317,0)</f>
        <v>0</v>
      </c>
      <c r="G317" s="12">
        <f>IF(E317&gt;Tableau4[DJS],'4'!E317-Tableau4[DJS],0)</f>
        <v>0</v>
      </c>
      <c r="H317" s="8">
        <f t="shared" si="10"/>
        <v>11</v>
      </c>
    </row>
    <row r="318" spans="1:8" s="8" customFormat="1" outlineLevel="2" x14ac:dyDescent="0.25">
      <c r="A318" s="14">
        <v>42310</v>
      </c>
      <c r="B318" s="7">
        <v>0</v>
      </c>
      <c r="C318" s="7">
        <v>0</v>
      </c>
      <c r="D318" s="7">
        <f t="shared" si="9"/>
        <v>0</v>
      </c>
      <c r="E318" s="7">
        <f>D318-Tableau3[Minute]</f>
        <v>-2.7777777777777776E-2</v>
      </c>
      <c r="F318" s="12">
        <f>IF(AND(E318&lt;Tableau4[DJS],D318&gt;0),Tableau4[DJS]-E318,0)</f>
        <v>0</v>
      </c>
      <c r="G318" s="12">
        <f>IF(E318&gt;Tableau4[DJS],'4'!E318-Tableau4[DJS],0)</f>
        <v>0</v>
      </c>
      <c r="H318" s="8">
        <f t="shared" si="10"/>
        <v>11</v>
      </c>
    </row>
    <row r="319" spans="1:8" s="8" customFormat="1" outlineLevel="2" x14ac:dyDescent="0.25">
      <c r="A319" s="14">
        <v>42311</v>
      </c>
      <c r="B319" s="7">
        <v>0</v>
      </c>
      <c r="C319" s="7">
        <v>0</v>
      </c>
      <c r="D319" s="7">
        <f t="shared" si="9"/>
        <v>0</v>
      </c>
      <c r="E319" s="7">
        <f>D319-Tableau3[Minute]</f>
        <v>-2.7777777777777776E-2</v>
      </c>
      <c r="F319" s="12">
        <f>IF(AND(E319&lt;Tableau4[DJS],D319&gt;0),Tableau4[DJS]-E319,0)</f>
        <v>0</v>
      </c>
      <c r="G319" s="12">
        <f>IF(E319&gt;Tableau4[DJS],'4'!E319-Tableau4[DJS],0)</f>
        <v>0</v>
      </c>
      <c r="H319" s="8">
        <f t="shared" si="10"/>
        <v>11</v>
      </c>
    </row>
    <row r="320" spans="1:8" s="8" customFormat="1" outlineLevel="2" x14ac:dyDescent="0.25">
      <c r="A320" s="14">
        <v>42312</v>
      </c>
      <c r="B320" s="7">
        <v>0</v>
      </c>
      <c r="C320" s="7">
        <v>0</v>
      </c>
      <c r="D320" s="7">
        <f t="shared" si="9"/>
        <v>0</v>
      </c>
      <c r="E320" s="7">
        <f>D320-Tableau3[Minute]</f>
        <v>-2.7777777777777776E-2</v>
      </c>
      <c r="F320" s="12">
        <f>IF(AND(E320&lt;Tableau4[DJS],D320&gt;0),Tableau4[DJS]-E320,0)</f>
        <v>0</v>
      </c>
      <c r="G320" s="12">
        <f>IF(E320&gt;Tableau4[DJS],'4'!E320-Tableau4[DJS],0)</f>
        <v>0</v>
      </c>
      <c r="H320" s="8">
        <f t="shared" si="10"/>
        <v>11</v>
      </c>
    </row>
    <row r="321" spans="1:8" s="8" customFormat="1" outlineLevel="2" x14ac:dyDescent="0.25">
      <c r="A321" s="14">
        <v>42313</v>
      </c>
      <c r="B321" s="7">
        <v>0</v>
      </c>
      <c r="C321" s="7">
        <v>0</v>
      </c>
      <c r="D321" s="7">
        <f t="shared" si="9"/>
        <v>0</v>
      </c>
      <c r="E321" s="7">
        <f>D321-Tableau3[Minute]</f>
        <v>-2.7777777777777776E-2</v>
      </c>
      <c r="F321" s="12">
        <f>IF(AND(E321&lt;Tableau4[DJS],D321&gt;0),Tableau4[DJS]-E321,0)</f>
        <v>0</v>
      </c>
      <c r="G321" s="12">
        <f>IF(E321&gt;Tableau4[DJS],'4'!E321-Tableau4[DJS],0)</f>
        <v>0</v>
      </c>
      <c r="H321" s="8">
        <f t="shared" si="10"/>
        <v>11</v>
      </c>
    </row>
    <row r="322" spans="1:8" s="8" customFormat="1" outlineLevel="2" x14ac:dyDescent="0.25">
      <c r="A322" s="14">
        <v>42314</v>
      </c>
      <c r="B322" s="7">
        <v>0</v>
      </c>
      <c r="C322" s="7">
        <v>0</v>
      </c>
      <c r="D322" s="7">
        <f t="shared" si="9"/>
        <v>0</v>
      </c>
      <c r="E322" s="7">
        <f>D322-Tableau3[Minute]</f>
        <v>-2.7777777777777776E-2</v>
      </c>
      <c r="F322" s="12">
        <f>IF(AND(E322&lt;Tableau4[DJS],D322&gt;0),Tableau4[DJS]-E322,0)</f>
        <v>0</v>
      </c>
      <c r="G322" s="12">
        <f>IF(E322&gt;Tableau4[DJS],'4'!E322-Tableau4[DJS],0)</f>
        <v>0</v>
      </c>
      <c r="H322" s="8">
        <f t="shared" si="10"/>
        <v>11</v>
      </c>
    </row>
    <row r="323" spans="1:8" s="8" customFormat="1" outlineLevel="2" x14ac:dyDescent="0.25">
      <c r="A323" s="14">
        <v>42315</v>
      </c>
      <c r="B323" s="7">
        <v>0</v>
      </c>
      <c r="C323" s="7">
        <v>0</v>
      </c>
      <c r="D323" s="7">
        <f t="shared" ref="D323:D377" si="11">C323-B323</f>
        <v>0</v>
      </c>
      <c r="E323" s="7">
        <f>D323-Tableau3[Minute]</f>
        <v>-2.7777777777777776E-2</v>
      </c>
      <c r="F323" s="12">
        <f>IF(AND(E323&lt;Tableau4[DJS],D323&gt;0),Tableau4[DJS]-E323,0)</f>
        <v>0</v>
      </c>
      <c r="G323" s="12">
        <f>IF(E323&gt;Tableau4[DJS],'4'!E323-Tableau4[DJS],0)</f>
        <v>0</v>
      </c>
      <c r="H323" s="8">
        <f t="shared" si="10"/>
        <v>11</v>
      </c>
    </row>
    <row r="324" spans="1:8" s="8" customFormat="1" outlineLevel="2" x14ac:dyDescent="0.25">
      <c r="A324" s="14">
        <v>42316</v>
      </c>
      <c r="B324" s="7">
        <v>0</v>
      </c>
      <c r="C324" s="7">
        <v>0</v>
      </c>
      <c r="D324" s="7">
        <f t="shared" si="11"/>
        <v>0</v>
      </c>
      <c r="E324" s="7">
        <f>D324-Tableau3[Minute]</f>
        <v>-2.7777777777777776E-2</v>
      </c>
      <c r="F324" s="12">
        <f>IF(AND(E324&lt;Tableau4[DJS],D324&gt;0),Tableau4[DJS]-E324,0)</f>
        <v>0</v>
      </c>
      <c r="G324" s="12">
        <f>IF(E324&gt;Tableau4[DJS],'4'!E324-Tableau4[DJS],0)</f>
        <v>0</v>
      </c>
      <c r="H324" s="8">
        <f t="shared" si="10"/>
        <v>11</v>
      </c>
    </row>
    <row r="325" spans="1:8" s="8" customFormat="1" outlineLevel="2" x14ac:dyDescent="0.25">
      <c r="A325" s="14">
        <v>42317</v>
      </c>
      <c r="B325" s="7">
        <v>0</v>
      </c>
      <c r="C325" s="7">
        <v>0</v>
      </c>
      <c r="D325" s="7">
        <f t="shared" si="11"/>
        <v>0</v>
      </c>
      <c r="E325" s="7">
        <f>D325-Tableau3[Minute]</f>
        <v>-2.7777777777777776E-2</v>
      </c>
      <c r="F325" s="12">
        <f>IF(AND(E325&lt;Tableau4[DJS],D325&gt;0),Tableau4[DJS]-E325,0)</f>
        <v>0</v>
      </c>
      <c r="G325" s="12">
        <f>IF(E325&gt;Tableau4[DJS],'4'!E325-Tableau4[DJS],0)</f>
        <v>0</v>
      </c>
      <c r="H325" s="8">
        <f t="shared" si="10"/>
        <v>11</v>
      </c>
    </row>
    <row r="326" spans="1:8" s="8" customFormat="1" outlineLevel="2" x14ac:dyDescent="0.25">
      <c r="A326" s="14">
        <v>42318</v>
      </c>
      <c r="B326" s="7">
        <v>0</v>
      </c>
      <c r="C326" s="7">
        <v>0</v>
      </c>
      <c r="D326" s="7">
        <f t="shared" si="11"/>
        <v>0</v>
      </c>
      <c r="E326" s="7">
        <f>D326-Tableau3[Minute]</f>
        <v>-2.7777777777777776E-2</v>
      </c>
      <c r="F326" s="12">
        <f>IF(AND(E326&lt;Tableau4[DJS],D326&gt;0),Tableau4[DJS]-E326,0)</f>
        <v>0</v>
      </c>
      <c r="G326" s="12">
        <f>IF(E326&gt;Tableau4[DJS],'4'!E326-Tableau4[DJS],0)</f>
        <v>0</v>
      </c>
      <c r="H326" s="8">
        <f t="shared" si="10"/>
        <v>11</v>
      </c>
    </row>
    <row r="327" spans="1:8" s="8" customFormat="1" outlineLevel="2" x14ac:dyDescent="0.25">
      <c r="A327" s="14">
        <v>42319</v>
      </c>
      <c r="B327" s="7">
        <v>0</v>
      </c>
      <c r="C327" s="7">
        <v>0</v>
      </c>
      <c r="D327" s="7">
        <f t="shared" si="11"/>
        <v>0</v>
      </c>
      <c r="E327" s="7">
        <f>D327-Tableau3[Minute]</f>
        <v>-2.7777777777777776E-2</v>
      </c>
      <c r="F327" s="12">
        <f>IF(AND(E327&lt;Tableau4[DJS],D327&gt;0),Tableau4[DJS]-E327,0)</f>
        <v>0</v>
      </c>
      <c r="G327" s="12">
        <f>IF(E327&gt;Tableau4[DJS],'4'!E327-Tableau4[DJS],0)</f>
        <v>0</v>
      </c>
      <c r="H327" s="8">
        <f t="shared" si="10"/>
        <v>11</v>
      </c>
    </row>
    <row r="328" spans="1:8" s="8" customFormat="1" outlineLevel="2" x14ac:dyDescent="0.25">
      <c r="A328" s="14">
        <v>42320</v>
      </c>
      <c r="B328" s="7">
        <v>0</v>
      </c>
      <c r="C328" s="7">
        <v>0</v>
      </c>
      <c r="D328" s="7">
        <f t="shared" si="11"/>
        <v>0</v>
      </c>
      <c r="E328" s="7">
        <f>D328-Tableau3[Minute]</f>
        <v>-2.7777777777777776E-2</v>
      </c>
      <c r="F328" s="12">
        <f>IF(AND(E328&lt;Tableau4[DJS],D328&gt;0),Tableau4[DJS]-E328,0)</f>
        <v>0</v>
      </c>
      <c r="G328" s="12">
        <f>IF(E328&gt;Tableau4[DJS],'4'!E328-Tableau4[DJS],0)</f>
        <v>0</v>
      </c>
      <c r="H328" s="8">
        <f t="shared" si="10"/>
        <v>11</v>
      </c>
    </row>
    <row r="329" spans="1:8" s="8" customFormat="1" outlineLevel="2" x14ac:dyDescent="0.25">
      <c r="A329" s="14">
        <v>42321</v>
      </c>
      <c r="B329" s="7">
        <v>0</v>
      </c>
      <c r="C329" s="7">
        <v>0</v>
      </c>
      <c r="D329" s="7">
        <f t="shared" si="11"/>
        <v>0</v>
      </c>
      <c r="E329" s="7">
        <f>D329-Tableau3[Minute]</f>
        <v>-2.7777777777777776E-2</v>
      </c>
      <c r="F329" s="12">
        <f>IF(AND(E329&lt;Tableau4[DJS],D329&gt;0),Tableau4[DJS]-E329,0)</f>
        <v>0</v>
      </c>
      <c r="G329" s="12">
        <f>IF(E329&gt;Tableau4[DJS],'4'!E329-Tableau4[DJS],0)</f>
        <v>0</v>
      </c>
      <c r="H329" s="8">
        <f t="shared" si="10"/>
        <v>11</v>
      </c>
    </row>
    <row r="330" spans="1:8" s="8" customFormat="1" outlineLevel="2" x14ac:dyDescent="0.25">
      <c r="A330" s="14">
        <v>42322</v>
      </c>
      <c r="B330" s="7">
        <v>0</v>
      </c>
      <c r="C330" s="7">
        <v>0</v>
      </c>
      <c r="D330" s="7">
        <f t="shared" si="11"/>
        <v>0</v>
      </c>
      <c r="E330" s="7">
        <f>D330-Tableau3[Minute]</f>
        <v>-2.7777777777777776E-2</v>
      </c>
      <c r="F330" s="12">
        <f>IF(AND(E330&lt;Tableau4[DJS],D330&gt;0),Tableau4[DJS]-E330,0)</f>
        <v>0</v>
      </c>
      <c r="G330" s="12">
        <f>IF(E330&gt;Tableau4[DJS],'4'!E330-Tableau4[DJS],0)</f>
        <v>0</v>
      </c>
      <c r="H330" s="8">
        <f t="shared" si="10"/>
        <v>11</v>
      </c>
    </row>
    <row r="331" spans="1:8" s="8" customFormat="1" outlineLevel="2" x14ac:dyDescent="0.25">
      <c r="A331" s="14">
        <v>42323</v>
      </c>
      <c r="B331" s="7">
        <v>0</v>
      </c>
      <c r="C331" s="7">
        <v>0</v>
      </c>
      <c r="D331" s="7">
        <f t="shared" si="11"/>
        <v>0</v>
      </c>
      <c r="E331" s="7">
        <f>D331-Tableau3[Minute]</f>
        <v>-2.7777777777777776E-2</v>
      </c>
      <c r="F331" s="12">
        <f>IF(AND(E331&lt;Tableau4[DJS],D331&gt;0),Tableau4[DJS]-E331,0)</f>
        <v>0</v>
      </c>
      <c r="G331" s="12">
        <f>IF(E331&gt;Tableau4[DJS],'4'!E331-Tableau4[DJS],0)</f>
        <v>0</v>
      </c>
      <c r="H331" s="8">
        <f t="shared" si="10"/>
        <v>11</v>
      </c>
    </row>
    <row r="332" spans="1:8" s="8" customFormat="1" outlineLevel="2" x14ac:dyDescent="0.25">
      <c r="A332" s="14">
        <v>42324</v>
      </c>
      <c r="B332" s="7">
        <v>0</v>
      </c>
      <c r="C332" s="7">
        <v>0</v>
      </c>
      <c r="D332" s="7">
        <f t="shared" si="11"/>
        <v>0</v>
      </c>
      <c r="E332" s="7">
        <f>D332-Tableau3[Minute]</f>
        <v>-2.7777777777777776E-2</v>
      </c>
      <c r="F332" s="12">
        <f>IF(AND(E332&lt;Tableau4[DJS],D332&gt;0),Tableau4[DJS]-E332,0)</f>
        <v>0</v>
      </c>
      <c r="G332" s="12">
        <f>IF(E332&gt;Tableau4[DJS],'4'!E332-Tableau4[DJS],0)</f>
        <v>0</v>
      </c>
      <c r="H332" s="8">
        <f t="shared" si="10"/>
        <v>11</v>
      </c>
    </row>
    <row r="333" spans="1:8" s="8" customFormat="1" outlineLevel="2" x14ac:dyDescent="0.25">
      <c r="A333" s="14">
        <v>42325</v>
      </c>
      <c r="B333" s="7">
        <v>0</v>
      </c>
      <c r="C333" s="7">
        <v>0</v>
      </c>
      <c r="D333" s="7">
        <f t="shared" si="11"/>
        <v>0</v>
      </c>
      <c r="E333" s="7">
        <f>D333-Tableau3[Minute]</f>
        <v>-2.7777777777777776E-2</v>
      </c>
      <c r="F333" s="12">
        <f>IF(AND(E333&lt;Tableau4[DJS],D333&gt;0),Tableau4[DJS]-E333,0)</f>
        <v>0</v>
      </c>
      <c r="G333" s="12">
        <f>IF(E333&gt;Tableau4[DJS],'4'!E333-Tableau4[DJS],0)</f>
        <v>0</v>
      </c>
      <c r="H333" s="8">
        <f t="shared" ref="H333:H377" si="12">MONTH(A333)</f>
        <v>11</v>
      </c>
    </row>
    <row r="334" spans="1:8" s="8" customFormat="1" outlineLevel="2" x14ac:dyDescent="0.25">
      <c r="A334" s="14">
        <v>42326</v>
      </c>
      <c r="B334" s="7">
        <v>0</v>
      </c>
      <c r="C334" s="7">
        <v>0</v>
      </c>
      <c r="D334" s="7">
        <f t="shared" si="11"/>
        <v>0</v>
      </c>
      <c r="E334" s="7">
        <f>D334-Tableau3[Minute]</f>
        <v>-2.7777777777777776E-2</v>
      </c>
      <c r="F334" s="12">
        <f>IF(AND(E334&lt;Tableau4[DJS],D334&gt;0),Tableau4[DJS]-E334,0)</f>
        <v>0</v>
      </c>
      <c r="G334" s="12">
        <f>IF(E334&gt;Tableau4[DJS],'4'!E334-Tableau4[DJS],0)</f>
        <v>0</v>
      </c>
      <c r="H334" s="8">
        <f t="shared" si="12"/>
        <v>11</v>
      </c>
    </row>
    <row r="335" spans="1:8" s="8" customFormat="1" outlineLevel="2" x14ac:dyDescent="0.25">
      <c r="A335" s="14">
        <v>42327</v>
      </c>
      <c r="B335" s="7">
        <v>0</v>
      </c>
      <c r="C335" s="7">
        <v>0</v>
      </c>
      <c r="D335" s="7">
        <f t="shared" si="11"/>
        <v>0</v>
      </c>
      <c r="E335" s="7">
        <f>D335-Tableau3[Minute]</f>
        <v>-2.7777777777777776E-2</v>
      </c>
      <c r="F335" s="12">
        <f>IF(AND(E335&lt;Tableau4[DJS],D335&gt;0),Tableau4[DJS]-E335,0)</f>
        <v>0</v>
      </c>
      <c r="G335" s="12">
        <f>IF(E335&gt;Tableau4[DJS],'4'!E335-Tableau4[DJS],0)</f>
        <v>0</v>
      </c>
      <c r="H335" s="8">
        <f t="shared" si="12"/>
        <v>11</v>
      </c>
    </row>
    <row r="336" spans="1:8" s="8" customFormat="1" outlineLevel="2" x14ac:dyDescent="0.25">
      <c r="A336" s="14">
        <v>42328</v>
      </c>
      <c r="B336" s="7">
        <v>0</v>
      </c>
      <c r="C336" s="7">
        <v>0</v>
      </c>
      <c r="D336" s="7">
        <f t="shared" si="11"/>
        <v>0</v>
      </c>
      <c r="E336" s="7">
        <f>D336-Tableau3[Minute]</f>
        <v>-2.7777777777777776E-2</v>
      </c>
      <c r="F336" s="12">
        <f>IF(AND(E336&lt;Tableau4[DJS],D336&gt;0),Tableau4[DJS]-E336,0)</f>
        <v>0</v>
      </c>
      <c r="G336" s="12">
        <f>IF(E336&gt;Tableau4[DJS],'4'!E336-Tableau4[DJS],0)</f>
        <v>0</v>
      </c>
      <c r="H336" s="8">
        <f t="shared" si="12"/>
        <v>11</v>
      </c>
    </row>
    <row r="337" spans="1:8" s="8" customFormat="1" outlineLevel="2" x14ac:dyDescent="0.25">
      <c r="A337" s="14">
        <v>42329</v>
      </c>
      <c r="B337" s="7">
        <v>0</v>
      </c>
      <c r="C337" s="7">
        <v>0</v>
      </c>
      <c r="D337" s="7">
        <f t="shared" si="11"/>
        <v>0</v>
      </c>
      <c r="E337" s="7">
        <f>D337-Tableau3[Minute]</f>
        <v>-2.7777777777777776E-2</v>
      </c>
      <c r="F337" s="12">
        <f>IF(AND(E337&lt;Tableau4[DJS],D337&gt;0),Tableau4[DJS]-E337,0)</f>
        <v>0</v>
      </c>
      <c r="G337" s="12">
        <f>IF(E337&gt;Tableau4[DJS],'4'!E337-Tableau4[DJS],0)</f>
        <v>0</v>
      </c>
      <c r="H337" s="8">
        <f t="shared" si="12"/>
        <v>11</v>
      </c>
    </row>
    <row r="338" spans="1:8" s="8" customFormat="1" outlineLevel="2" x14ac:dyDescent="0.25">
      <c r="A338" s="14">
        <v>42330</v>
      </c>
      <c r="B338" s="7">
        <v>0</v>
      </c>
      <c r="C338" s="7">
        <v>0</v>
      </c>
      <c r="D338" s="7">
        <f t="shared" si="11"/>
        <v>0</v>
      </c>
      <c r="E338" s="7">
        <f>D338-Tableau3[Minute]</f>
        <v>-2.7777777777777776E-2</v>
      </c>
      <c r="F338" s="12">
        <f>IF(AND(E338&lt;Tableau4[DJS],D338&gt;0),Tableau4[DJS]-E338,0)</f>
        <v>0</v>
      </c>
      <c r="G338" s="12">
        <f>IF(E338&gt;Tableau4[DJS],'4'!E338-Tableau4[DJS],0)</f>
        <v>0</v>
      </c>
      <c r="H338" s="8">
        <f t="shared" si="12"/>
        <v>11</v>
      </c>
    </row>
    <row r="339" spans="1:8" s="8" customFormat="1" outlineLevel="2" x14ac:dyDescent="0.25">
      <c r="A339" s="14">
        <v>42331</v>
      </c>
      <c r="B339" s="7">
        <v>0</v>
      </c>
      <c r="C339" s="7">
        <v>0</v>
      </c>
      <c r="D339" s="7">
        <f t="shared" si="11"/>
        <v>0</v>
      </c>
      <c r="E339" s="7">
        <f>D339-Tableau3[Minute]</f>
        <v>-2.7777777777777776E-2</v>
      </c>
      <c r="F339" s="12">
        <f>IF(AND(E339&lt;Tableau4[DJS],D339&gt;0),Tableau4[DJS]-E339,0)</f>
        <v>0</v>
      </c>
      <c r="G339" s="12">
        <f>IF(E339&gt;Tableau4[DJS],'4'!E339-Tableau4[DJS],0)</f>
        <v>0</v>
      </c>
      <c r="H339" s="8">
        <f t="shared" si="12"/>
        <v>11</v>
      </c>
    </row>
    <row r="340" spans="1:8" s="8" customFormat="1" outlineLevel="2" x14ac:dyDescent="0.25">
      <c r="A340" s="14">
        <v>42332</v>
      </c>
      <c r="B340" s="7">
        <v>0</v>
      </c>
      <c r="C340" s="7">
        <v>0</v>
      </c>
      <c r="D340" s="7">
        <f t="shared" si="11"/>
        <v>0</v>
      </c>
      <c r="E340" s="7">
        <f>D340-Tableau3[Minute]</f>
        <v>-2.7777777777777776E-2</v>
      </c>
      <c r="F340" s="12">
        <f>IF(AND(E340&lt;Tableau4[DJS],D340&gt;0),Tableau4[DJS]-E340,0)</f>
        <v>0</v>
      </c>
      <c r="G340" s="12">
        <f>IF(E340&gt;Tableau4[DJS],'4'!E340-Tableau4[DJS],0)</f>
        <v>0</v>
      </c>
      <c r="H340" s="8">
        <f t="shared" si="12"/>
        <v>11</v>
      </c>
    </row>
    <row r="341" spans="1:8" s="8" customFormat="1" outlineLevel="2" x14ac:dyDescent="0.25">
      <c r="A341" s="14">
        <v>42333</v>
      </c>
      <c r="B341" s="7">
        <v>0</v>
      </c>
      <c r="C341" s="7">
        <v>0</v>
      </c>
      <c r="D341" s="7">
        <f t="shared" si="11"/>
        <v>0</v>
      </c>
      <c r="E341" s="7">
        <f>D341-Tableau3[Minute]</f>
        <v>-2.7777777777777776E-2</v>
      </c>
      <c r="F341" s="12">
        <f>IF(AND(E341&lt;Tableau4[DJS],D341&gt;0),Tableau4[DJS]-E341,0)</f>
        <v>0</v>
      </c>
      <c r="G341" s="12">
        <f>IF(E341&gt;Tableau4[DJS],'4'!E341-Tableau4[DJS],0)</f>
        <v>0</v>
      </c>
      <c r="H341" s="8">
        <f t="shared" si="12"/>
        <v>11</v>
      </c>
    </row>
    <row r="342" spans="1:8" s="8" customFormat="1" outlineLevel="2" x14ac:dyDescent="0.25">
      <c r="A342" s="14">
        <v>42334</v>
      </c>
      <c r="B342" s="7">
        <v>0</v>
      </c>
      <c r="C342" s="7">
        <v>0</v>
      </c>
      <c r="D342" s="7">
        <f t="shared" si="11"/>
        <v>0</v>
      </c>
      <c r="E342" s="7">
        <f>D342-Tableau3[Minute]</f>
        <v>-2.7777777777777776E-2</v>
      </c>
      <c r="F342" s="12">
        <f>IF(AND(E342&lt;Tableau4[DJS],D342&gt;0),Tableau4[DJS]-E342,0)</f>
        <v>0</v>
      </c>
      <c r="G342" s="12">
        <f>IF(E342&gt;Tableau4[DJS],'4'!E342-Tableau4[DJS],0)</f>
        <v>0</v>
      </c>
      <c r="H342" s="8">
        <f t="shared" si="12"/>
        <v>11</v>
      </c>
    </row>
    <row r="343" spans="1:8" s="8" customFormat="1" outlineLevel="2" x14ac:dyDescent="0.25">
      <c r="A343" s="14">
        <v>42335</v>
      </c>
      <c r="B343" s="7">
        <v>0</v>
      </c>
      <c r="C343" s="7">
        <v>0</v>
      </c>
      <c r="D343" s="7">
        <f t="shared" si="11"/>
        <v>0</v>
      </c>
      <c r="E343" s="7">
        <f>D343-Tableau3[Minute]</f>
        <v>-2.7777777777777776E-2</v>
      </c>
      <c r="F343" s="12">
        <f>IF(AND(E343&lt;Tableau4[DJS],D343&gt;0),Tableau4[DJS]-E343,0)</f>
        <v>0</v>
      </c>
      <c r="G343" s="12">
        <f>IF(E343&gt;Tableau4[DJS],'4'!E343-Tableau4[DJS],0)</f>
        <v>0</v>
      </c>
      <c r="H343" s="8">
        <f t="shared" si="12"/>
        <v>11</v>
      </c>
    </row>
    <row r="344" spans="1:8" s="8" customFormat="1" outlineLevel="2" x14ac:dyDescent="0.25">
      <c r="A344" s="14">
        <v>42336</v>
      </c>
      <c r="B344" s="7">
        <v>0</v>
      </c>
      <c r="C344" s="7">
        <v>0</v>
      </c>
      <c r="D344" s="7">
        <f t="shared" si="11"/>
        <v>0</v>
      </c>
      <c r="E344" s="7">
        <f>D344-Tableau3[Minute]</f>
        <v>-2.7777777777777776E-2</v>
      </c>
      <c r="F344" s="12">
        <f>IF(AND(E344&lt;Tableau4[DJS],D344&gt;0),Tableau4[DJS]-E344,0)</f>
        <v>0</v>
      </c>
      <c r="G344" s="12">
        <f>IF(E344&gt;Tableau4[DJS],'4'!E344-Tableau4[DJS],0)</f>
        <v>0</v>
      </c>
      <c r="H344" s="8">
        <f t="shared" si="12"/>
        <v>11</v>
      </c>
    </row>
    <row r="345" spans="1:8" s="8" customFormat="1" outlineLevel="2" x14ac:dyDescent="0.25">
      <c r="A345" s="14">
        <v>42337</v>
      </c>
      <c r="B345" s="7">
        <v>0</v>
      </c>
      <c r="C345" s="7">
        <v>0</v>
      </c>
      <c r="D345" s="7">
        <f t="shared" si="11"/>
        <v>0</v>
      </c>
      <c r="E345" s="7">
        <f>D345-Tableau3[Minute]</f>
        <v>-2.7777777777777776E-2</v>
      </c>
      <c r="F345" s="12">
        <f>IF(AND(E345&lt;Tableau4[DJS],D345&gt;0),Tableau4[DJS]-E345,0)</f>
        <v>0</v>
      </c>
      <c r="G345" s="12">
        <f>IF(E345&gt;Tableau4[DJS],'4'!E345-Tableau4[DJS],0)</f>
        <v>0</v>
      </c>
      <c r="H345" s="8">
        <f t="shared" si="12"/>
        <v>11</v>
      </c>
    </row>
    <row r="346" spans="1:8" s="8" customFormat="1" outlineLevel="1" x14ac:dyDescent="0.25">
      <c r="A346" s="14"/>
      <c r="B346" s="7"/>
      <c r="C346" s="7"/>
      <c r="D346" s="11"/>
      <c r="E346" s="7"/>
      <c r="F346" s="12">
        <f>SUBTOTAL(9,F316:F345)</f>
        <v>0</v>
      </c>
      <c r="G346" s="12">
        <f>SUBTOTAL(9,G316:G345)</f>
        <v>0</v>
      </c>
      <c r="H346" s="10" t="s">
        <v>49</v>
      </c>
    </row>
    <row r="347" spans="1:8" s="8" customFormat="1" outlineLevel="2" x14ac:dyDescent="0.25">
      <c r="A347" s="14">
        <v>42338</v>
      </c>
      <c r="B347" s="7">
        <v>0</v>
      </c>
      <c r="C347" s="7">
        <v>0</v>
      </c>
      <c r="D347" s="7">
        <f t="shared" si="11"/>
        <v>0</v>
      </c>
      <c r="E347" s="7">
        <f>D347-Tableau3[Minute]</f>
        <v>-2.7777777777777776E-2</v>
      </c>
      <c r="F347" s="12">
        <f>IF(AND(E347&lt;Tableau4[DJS],D347&gt;0),Tableau4[DJS]-E347,0)</f>
        <v>0</v>
      </c>
      <c r="G347" s="12">
        <f>IF(E347&gt;Tableau4[DJS],'4'!E347-Tableau4[DJS],0)</f>
        <v>0</v>
      </c>
      <c r="H347" s="8">
        <f t="shared" si="12"/>
        <v>12</v>
      </c>
    </row>
    <row r="348" spans="1:8" s="8" customFormat="1" outlineLevel="2" x14ac:dyDescent="0.25">
      <c r="A348" s="14">
        <v>42339</v>
      </c>
      <c r="B348" s="7">
        <v>0</v>
      </c>
      <c r="C348" s="7">
        <v>0</v>
      </c>
      <c r="D348" s="7">
        <f t="shared" si="11"/>
        <v>0</v>
      </c>
      <c r="E348" s="7">
        <f>D348-Tableau3[Minute]</f>
        <v>-2.7777777777777776E-2</v>
      </c>
      <c r="F348" s="12">
        <f>IF(AND(E348&lt;Tableau4[DJS],D348&gt;0),Tableau4[DJS]-E348,0)</f>
        <v>0</v>
      </c>
      <c r="G348" s="12">
        <f>IF(E348&gt;Tableau4[DJS],'4'!E348-Tableau4[DJS],0)</f>
        <v>0</v>
      </c>
      <c r="H348" s="8">
        <f t="shared" si="12"/>
        <v>12</v>
      </c>
    </row>
    <row r="349" spans="1:8" s="8" customFormat="1" outlineLevel="2" x14ac:dyDescent="0.25">
      <c r="A349" s="14">
        <v>42340</v>
      </c>
      <c r="B349" s="7">
        <v>0</v>
      </c>
      <c r="C349" s="7">
        <v>0</v>
      </c>
      <c r="D349" s="7">
        <f t="shared" si="11"/>
        <v>0</v>
      </c>
      <c r="E349" s="7">
        <f>D349-Tableau3[Minute]</f>
        <v>-2.7777777777777776E-2</v>
      </c>
      <c r="F349" s="12">
        <f>IF(AND(E349&lt;Tableau4[DJS],D349&gt;0),Tableau4[DJS]-E349,0)</f>
        <v>0</v>
      </c>
      <c r="G349" s="12">
        <f>IF(E349&gt;Tableau4[DJS],'4'!E349-Tableau4[DJS],0)</f>
        <v>0</v>
      </c>
      <c r="H349" s="8">
        <f t="shared" si="12"/>
        <v>12</v>
      </c>
    </row>
    <row r="350" spans="1:8" s="8" customFormat="1" outlineLevel="2" x14ac:dyDescent="0.25">
      <c r="A350" s="14">
        <v>42341</v>
      </c>
      <c r="B350" s="7">
        <v>0</v>
      </c>
      <c r="C350" s="7">
        <v>0</v>
      </c>
      <c r="D350" s="7">
        <f t="shared" si="11"/>
        <v>0</v>
      </c>
      <c r="E350" s="7">
        <f>D350-Tableau3[Minute]</f>
        <v>-2.7777777777777776E-2</v>
      </c>
      <c r="F350" s="12">
        <f>IF(AND(E350&lt;Tableau4[DJS],D350&gt;0),Tableau4[DJS]-E350,0)</f>
        <v>0</v>
      </c>
      <c r="G350" s="12">
        <f>IF(E350&gt;Tableau4[DJS],'4'!E350-Tableau4[DJS],0)</f>
        <v>0</v>
      </c>
      <c r="H350" s="8">
        <f t="shared" si="12"/>
        <v>12</v>
      </c>
    </row>
    <row r="351" spans="1:8" s="8" customFormat="1" outlineLevel="2" x14ac:dyDescent="0.25">
      <c r="A351" s="14">
        <v>42342</v>
      </c>
      <c r="B351" s="7">
        <v>0</v>
      </c>
      <c r="C351" s="7">
        <v>0</v>
      </c>
      <c r="D351" s="7">
        <f t="shared" si="11"/>
        <v>0</v>
      </c>
      <c r="E351" s="7">
        <f>D351-Tableau3[Minute]</f>
        <v>-2.7777777777777776E-2</v>
      </c>
      <c r="F351" s="12">
        <f>IF(AND(E351&lt;Tableau4[DJS],D351&gt;0),Tableau4[DJS]-E351,0)</f>
        <v>0</v>
      </c>
      <c r="G351" s="12">
        <f>IF(E351&gt;Tableau4[DJS],'4'!E351-Tableau4[DJS],0)</f>
        <v>0</v>
      </c>
      <c r="H351" s="8">
        <f t="shared" si="12"/>
        <v>12</v>
      </c>
    </row>
    <row r="352" spans="1:8" s="8" customFormat="1" outlineLevel="2" x14ac:dyDescent="0.25">
      <c r="A352" s="14">
        <v>42343</v>
      </c>
      <c r="B352" s="7">
        <v>0</v>
      </c>
      <c r="C352" s="7">
        <v>0</v>
      </c>
      <c r="D352" s="7">
        <f t="shared" si="11"/>
        <v>0</v>
      </c>
      <c r="E352" s="7">
        <f>D352-Tableau3[Minute]</f>
        <v>-2.7777777777777776E-2</v>
      </c>
      <c r="F352" s="12">
        <f>IF(AND(E352&lt;Tableau4[DJS],D352&gt;0),Tableau4[DJS]-E352,0)</f>
        <v>0</v>
      </c>
      <c r="G352" s="12">
        <f>IF(E352&gt;Tableau4[DJS],'4'!E352-Tableau4[DJS],0)</f>
        <v>0</v>
      </c>
      <c r="H352" s="8">
        <f t="shared" si="12"/>
        <v>12</v>
      </c>
    </row>
    <row r="353" spans="1:12" outlineLevel="2" x14ac:dyDescent="0.25">
      <c r="A353" s="14">
        <v>42344</v>
      </c>
      <c r="B353" s="7">
        <v>0</v>
      </c>
      <c r="C353" s="7">
        <v>0</v>
      </c>
      <c r="D353" s="7">
        <f t="shared" si="11"/>
        <v>0</v>
      </c>
      <c r="E353" s="7">
        <f>D353-Tableau3[Minute]</f>
        <v>-2.7777777777777776E-2</v>
      </c>
      <c r="F353" s="12">
        <f>IF(AND(E353&lt;Tableau4[DJS],D353&gt;0),Tableau4[DJS]-E353,0)</f>
        <v>0</v>
      </c>
      <c r="G353" s="12">
        <f>IF(E353&gt;Tableau4[DJS],'4'!E353-Tableau4[DJS],0)</f>
        <v>0</v>
      </c>
      <c r="H353" s="8">
        <f t="shared" si="12"/>
        <v>12</v>
      </c>
    </row>
    <row r="354" spans="1:12" outlineLevel="2" x14ac:dyDescent="0.25">
      <c r="A354" s="14">
        <v>42345</v>
      </c>
      <c r="B354" s="7">
        <v>0</v>
      </c>
      <c r="C354" s="7">
        <v>0</v>
      </c>
      <c r="D354" s="7">
        <f t="shared" si="11"/>
        <v>0</v>
      </c>
      <c r="E354" s="7">
        <f>D354-Tableau3[Minute]</f>
        <v>-2.7777777777777776E-2</v>
      </c>
      <c r="F354" s="12">
        <f>IF(AND(E354&lt;Tableau4[DJS],D354&gt;0),Tableau4[DJS]-E354,0)</f>
        <v>0</v>
      </c>
      <c r="G354" s="12">
        <f>IF(E354&gt;Tableau4[DJS],'4'!E354-Tableau4[DJS],0)</f>
        <v>0</v>
      </c>
      <c r="H354" s="8">
        <f t="shared" si="12"/>
        <v>12</v>
      </c>
      <c r="L354" s="8" t="s">
        <v>52</v>
      </c>
    </row>
    <row r="355" spans="1:12" outlineLevel="2" x14ac:dyDescent="0.25">
      <c r="A355" s="14">
        <v>42346</v>
      </c>
      <c r="B355" s="7">
        <v>0</v>
      </c>
      <c r="C355" s="7">
        <v>0</v>
      </c>
      <c r="D355" s="7">
        <f t="shared" si="11"/>
        <v>0</v>
      </c>
      <c r="E355" s="7">
        <f>D355-Tableau3[Minute]</f>
        <v>-2.7777777777777776E-2</v>
      </c>
      <c r="F355" s="12">
        <f>IF(AND(E355&lt;Tableau4[DJS],D355&gt;0),Tableau4[DJS]-E355,0)</f>
        <v>0</v>
      </c>
      <c r="G355" s="12">
        <f>IF(E355&gt;Tableau4[DJS],'4'!E355-Tableau4[DJS],0)</f>
        <v>0</v>
      </c>
      <c r="H355" s="8">
        <f t="shared" si="12"/>
        <v>12</v>
      </c>
    </row>
    <row r="356" spans="1:12" outlineLevel="2" x14ac:dyDescent="0.25">
      <c r="A356" s="14">
        <v>42347</v>
      </c>
      <c r="B356" s="7">
        <v>0</v>
      </c>
      <c r="C356" s="7">
        <v>0</v>
      </c>
      <c r="D356" s="7">
        <f t="shared" si="11"/>
        <v>0</v>
      </c>
      <c r="E356" s="7">
        <f>D356-Tableau3[Minute]</f>
        <v>-2.7777777777777776E-2</v>
      </c>
      <c r="F356" s="12">
        <f>IF(AND(E356&lt;Tableau4[DJS],D356&gt;0),Tableau4[DJS]-E356,0)</f>
        <v>0</v>
      </c>
      <c r="G356" s="12">
        <f>IF(E356&gt;Tableau4[DJS],'4'!E356-Tableau4[DJS],0)</f>
        <v>0</v>
      </c>
      <c r="H356" s="8">
        <f t="shared" si="12"/>
        <v>12</v>
      </c>
    </row>
    <row r="357" spans="1:12" outlineLevel="2" x14ac:dyDescent="0.25">
      <c r="A357" s="14">
        <v>42348</v>
      </c>
      <c r="B357" s="7">
        <v>0</v>
      </c>
      <c r="C357" s="7">
        <v>0</v>
      </c>
      <c r="D357" s="7">
        <f t="shared" si="11"/>
        <v>0</v>
      </c>
      <c r="E357" s="7">
        <f>D357-Tableau3[Minute]</f>
        <v>-2.7777777777777776E-2</v>
      </c>
      <c r="F357" s="12">
        <f>IF(AND(E357&lt;Tableau4[DJS],D357&gt;0),Tableau4[DJS]-E357,0)</f>
        <v>0</v>
      </c>
      <c r="G357" s="12">
        <f>IF(E357&gt;Tableau4[DJS],'4'!E357-Tableau4[DJS],0)</f>
        <v>0</v>
      </c>
      <c r="H357" s="8">
        <f t="shared" si="12"/>
        <v>12</v>
      </c>
    </row>
    <row r="358" spans="1:12" outlineLevel="2" x14ac:dyDescent="0.25">
      <c r="A358" s="14">
        <v>42349</v>
      </c>
      <c r="B358" s="7">
        <v>0</v>
      </c>
      <c r="C358" s="7">
        <v>0</v>
      </c>
      <c r="D358" s="7">
        <f t="shared" si="11"/>
        <v>0</v>
      </c>
      <c r="E358" s="7">
        <f>D358-Tableau3[Minute]</f>
        <v>-2.7777777777777776E-2</v>
      </c>
      <c r="F358" s="12">
        <f>IF(AND(E358&lt;Tableau4[DJS],D358&gt;0),Tableau4[DJS]-E358,0)</f>
        <v>0</v>
      </c>
      <c r="G358" s="12">
        <f>IF(E358&gt;Tableau4[DJS],'4'!E358-Tableau4[DJS],0)</f>
        <v>0</v>
      </c>
      <c r="H358" s="8">
        <f t="shared" si="12"/>
        <v>12</v>
      </c>
    </row>
    <row r="359" spans="1:12" outlineLevel="2" x14ac:dyDescent="0.25">
      <c r="A359" s="14">
        <v>42350</v>
      </c>
      <c r="B359" s="7">
        <v>0</v>
      </c>
      <c r="C359" s="7">
        <v>0</v>
      </c>
      <c r="D359" s="7">
        <f t="shared" si="11"/>
        <v>0</v>
      </c>
      <c r="E359" s="7">
        <f>D359-Tableau3[Minute]</f>
        <v>-2.7777777777777776E-2</v>
      </c>
      <c r="F359" s="12">
        <f>IF(AND(E359&lt;Tableau4[DJS],D359&gt;0),Tableau4[DJS]-E359,0)</f>
        <v>0</v>
      </c>
      <c r="G359" s="12">
        <f>IF(E359&gt;Tableau4[DJS],'4'!E359-Tableau4[DJS],0)</f>
        <v>0</v>
      </c>
      <c r="H359" s="8">
        <f t="shared" si="12"/>
        <v>12</v>
      </c>
    </row>
    <row r="360" spans="1:12" outlineLevel="2" x14ac:dyDescent="0.25">
      <c r="A360" s="14">
        <v>42351</v>
      </c>
      <c r="B360" s="7">
        <v>0</v>
      </c>
      <c r="C360" s="7">
        <v>0</v>
      </c>
      <c r="D360" s="7">
        <f t="shared" si="11"/>
        <v>0</v>
      </c>
      <c r="E360" s="7">
        <f>D360-Tableau3[Minute]</f>
        <v>-2.7777777777777776E-2</v>
      </c>
      <c r="F360" s="12">
        <f>IF(AND(E360&lt;Tableau4[DJS],D360&gt;0),Tableau4[DJS]-E360,0)</f>
        <v>0</v>
      </c>
      <c r="G360" s="12">
        <f>IF(E360&gt;Tableau4[DJS],'4'!E360-Tableau4[DJS],0)</f>
        <v>0</v>
      </c>
      <c r="H360" s="8">
        <f t="shared" si="12"/>
        <v>12</v>
      </c>
    </row>
    <row r="361" spans="1:12" outlineLevel="2" x14ac:dyDescent="0.25">
      <c r="A361" s="14">
        <v>42352</v>
      </c>
      <c r="B361" s="7">
        <v>0</v>
      </c>
      <c r="C361" s="7">
        <v>0</v>
      </c>
      <c r="D361" s="7">
        <f t="shared" si="11"/>
        <v>0</v>
      </c>
      <c r="E361" s="7">
        <f>D361-Tableau3[Minute]</f>
        <v>-2.7777777777777776E-2</v>
      </c>
      <c r="F361" s="12">
        <f>IF(AND(E361&lt;Tableau4[DJS],D361&gt;0),Tableau4[DJS]-E361,0)</f>
        <v>0</v>
      </c>
      <c r="G361" s="12">
        <f>IF(E361&gt;Tableau4[DJS],'4'!E361-Tableau4[DJS],0)</f>
        <v>0</v>
      </c>
      <c r="H361" s="8">
        <f t="shared" si="12"/>
        <v>12</v>
      </c>
    </row>
    <row r="362" spans="1:12" outlineLevel="2" x14ac:dyDescent="0.25">
      <c r="A362" s="14">
        <v>42353</v>
      </c>
      <c r="B362" s="7">
        <v>0</v>
      </c>
      <c r="C362" s="7">
        <v>0</v>
      </c>
      <c r="D362" s="7">
        <f t="shared" si="11"/>
        <v>0</v>
      </c>
      <c r="E362" s="7">
        <f>D362-Tableau3[Minute]</f>
        <v>-2.7777777777777776E-2</v>
      </c>
      <c r="F362" s="12">
        <f>IF(AND(E362&lt;Tableau4[DJS],D362&gt;0),Tableau4[DJS]-E362,0)</f>
        <v>0</v>
      </c>
      <c r="G362" s="12">
        <f>IF(E362&gt;Tableau4[DJS],'4'!E362-Tableau4[DJS],0)</f>
        <v>0</v>
      </c>
      <c r="H362" s="8">
        <f t="shared" si="12"/>
        <v>12</v>
      </c>
    </row>
    <row r="363" spans="1:12" outlineLevel="2" x14ac:dyDescent="0.25">
      <c r="A363" s="14">
        <v>42354</v>
      </c>
      <c r="B363" s="7">
        <v>0</v>
      </c>
      <c r="C363" s="7">
        <v>0</v>
      </c>
      <c r="D363" s="7">
        <f t="shared" si="11"/>
        <v>0</v>
      </c>
      <c r="E363" s="7">
        <f>D363-Tableau3[Minute]</f>
        <v>-2.7777777777777776E-2</v>
      </c>
      <c r="F363" s="12">
        <f>IF(AND(E363&lt;Tableau4[DJS],D363&gt;0),Tableau4[DJS]-E363,0)</f>
        <v>0</v>
      </c>
      <c r="G363" s="12">
        <f>IF(E363&gt;Tableau4[DJS],'4'!E363-Tableau4[DJS],0)</f>
        <v>0</v>
      </c>
      <c r="H363" s="8">
        <f t="shared" si="12"/>
        <v>12</v>
      </c>
    </row>
    <row r="364" spans="1:12" outlineLevel="2" x14ac:dyDescent="0.25">
      <c r="A364" s="14">
        <v>42355</v>
      </c>
      <c r="B364" s="7">
        <v>0</v>
      </c>
      <c r="C364" s="7">
        <v>0</v>
      </c>
      <c r="D364" s="7">
        <f t="shared" si="11"/>
        <v>0</v>
      </c>
      <c r="E364" s="7">
        <f>D364-Tableau3[Minute]</f>
        <v>-2.7777777777777776E-2</v>
      </c>
      <c r="F364" s="12">
        <f>IF(AND(E364&lt;Tableau4[DJS],D364&gt;0),Tableau4[DJS]-E364,0)</f>
        <v>0</v>
      </c>
      <c r="G364" s="12">
        <f>IF(E364&gt;Tableau4[DJS],'4'!E364-Tableau4[DJS],0)</f>
        <v>0</v>
      </c>
      <c r="H364" s="8">
        <f t="shared" si="12"/>
        <v>12</v>
      </c>
    </row>
    <row r="365" spans="1:12" outlineLevel="2" x14ac:dyDescent="0.25">
      <c r="A365" s="14">
        <v>42356</v>
      </c>
      <c r="B365" s="7">
        <v>0</v>
      </c>
      <c r="C365" s="7">
        <v>0</v>
      </c>
      <c r="D365" s="7">
        <f t="shared" si="11"/>
        <v>0</v>
      </c>
      <c r="E365" s="7">
        <f>D365-Tableau3[Minute]</f>
        <v>-2.7777777777777776E-2</v>
      </c>
      <c r="F365" s="12">
        <f>IF(AND(E365&lt;Tableau4[DJS],D365&gt;0),Tableau4[DJS]-E365,0)</f>
        <v>0</v>
      </c>
      <c r="G365" s="12">
        <f>IF(E365&gt;Tableau4[DJS],'4'!E365-Tableau4[DJS],0)</f>
        <v>0</v>
      </c>
      <c r="H365" s="8">
        <f t="shared" si="12"/>
        <v>12</v>
      </c>
    </row>
    <row r="366" spans="1:12" outlineLevel="2" x14ac:dyDescent="0.25">
      <c r="A366" s="14">
        <v>42357</v>
      </c>
      <c r="B366" s="7">
        <v>0</v>
      </c>
      <c r="C366" s="7">
        <v>0</v>
      </c>
      <c r="D366" s="7">
        <f t="shared" si="11"/>
        <v>0</v>
      </c>
      <c r="E366" s="7">
        <f>D366-Tableau3[Minute]</f>
        <v>-2.7777777777777776E-2</v>
      </c>
      <c r="F366" s="12">
        <f>IF(AND(E366&lt;Tableau4[DJS],D366&gt;0),Tableau4[DJS]-E366,0)</f>
        <v>0</v>
      </c>
      <c r="G366" s="12">
        <f>IF(E366&gt;Tableau4[DJS],'4'!E366-Tableau4[DJS],0)</f>
        <v>0</v>
      </c>
      <c r="H366" s="8">
        <f t="shared" si="12"/>
        <v>12</v>
      </c>
    </row>
    <row r="367" spans="1:12" outlineLevel="2" x14ac:dyDescent="0.25">
      <c r="A367" s="14">
        <v>42358</v>
      </c>
      <c r="B367" s="7">
        <v>0</v>
      </c>
      <c r="C367" s="7">
        <v>0</v>
      </c>
      <c r="D367" s="7">
        <f t="shared" si="11"/>
        <v>0</v>
      </c>
      <c r="E367" s="7">
        <f>D367-Tableau3[Minute]</f>
        <v>-2.7777777777777776E-2</v>
      </c>
      <c r="F367" s="12">
        <f>IF(AND(E367&lt;Tableau4[DJS],D367&gt;0),Tableau4[DJS]-E367,0)</f>
        <v>0</v>
      </c>
      <c r="G367" s="12">
        <f>IF(E367&gt;Tableau4[DJS],'4'!E367-Tableau4[DJS],0)</f>
        <v>0</v>
      </c>
      <c r="H367" s="8">
        <f t="shared" si="12"/>
        <v>12</v>
      </c>
    </row>
    <row r="368" spans="1:12" outlineLevel="2" x14ac:dyDescent="0.25">
      <c r="A368" s="14">
        <v>42359</v>
      </c>
      <c r="B368" s="7">
        <v>0</v>
      </c>
      <c r="C368" s="7">
        <v>0</v>
      </c>
      <c r="D368" s="7">
        <f t="shared" si="11"/>
        <v>0</v>
      </c>
      <c r="E368" s="7">
        <f>D368-Tableau3[Minute]</f>
        <v>-2.7777777777777776E-2</v>
      </c>
      <c r="F368" s="12">
        <f>IF(AND(E368&lt;Tableau4[DJS],D368&gt;0),Tableau4[DJS]-E368,0)</f>
        <v>0</v>
      </c>
      <c r="G368" s="12">
        <f>IF(E368&gt;Tableau4[DJS],'4'!E368-Tableau4[DJS],0)</f>
        <v>0</v>
      </c>
      <c r="H368" s="8">
        <f t="shared" si="12"/>
        <v>12</v>
      </c>
    </row>
    <row r="369" spans="1:8" s="8" customFormat="1" outlineLevel="2" x14ac:dyDescent="0.25">
      <c r="A369" s="14">
        <v>42360</v>
      </c>
      <c r="B369" s="7">
        <v>0</v>
      </c>
      <c r="C369" s="7">
        <v>0</v>
      </c>
      <c r="D369" s="7">
        <f t="shared" si="11"/>
        <v>0</v>
      </c>
      <c r="E369" s="7">
        <f>D369-Tableau3[Minute]</f>
        <v>-2.7777777777777776E-2</v>
      </c>
      <c r="F369" s="12">
        <f>IF(AND(E369&lt;Tableau4[DJS],D369&gt;0),Tableau4[DJS]-E369,0)</f>
        <v>0</v>
      </c>
      <c r="G369" s="12">
        <f>IF(E369&gt;Tableau4[DJS],'4'!E369-Tableau4[DJS],0)</f>
        <v>0</v>
      </c>
      <c r="H369" s="8">
        <f t="shared" si="12"/>
        <v>12</v>
      </c>
    </row>
    <row r="370" spans="1:8" s="8" customFormat="1" outlineLevel="2" x14ac:dyDescent="0.25">
      <c r="A370" s="14">
        <v>42361</v>
      </c>
      <c r="B370" s="7">
        <v>0</v>
      </c>
      <c r="C370" s="7">
        <v>0</v>
      </c>
      <c r="D370" s="7">
        <f t="shared" si="11"/>
        <v>0</v>
      </c>
      <c r="E370" s="7">
        <f>D370-Tableau3[Minute]</f>
        <v>-2.7777777777777776E-2</v>
      </c>
      <c r="F370" s="12">
        <f>IF(AND(E370&lt;Tableau4[DJS],D370&gt;0),Tableau4[DJS]-E370,0)</f>
        <v>0</v>
      </c>
      <c r="G370" s="12">
        <f>IF(E370&gt;Tableau4[DJS],'4'!E370-Tableau4[DJS],0)</f>
        <v>0</v>
      </c>
      <c r="H370" s="8">
        <f t="shared" si="12"/>
        <v>12</v>
      </c>
    </row>
    <row r="371" spans="1:8" s="8" customFormat="1" outlineLevel="2" x14ac:dyDescent="0.25">
      <c r="A371" s="14">
        <v>42362</v>
      </c>
      <c r="B371" s="7">
        <v>0</v>
      </c>
      <c r="C371" s="7">
        <v>0</v>
      </c>
      <c r="D371" s="7">
        <f t="shared" si="11"/>
        <v>0</v>
      </c>
      <c r="E371" s="7">
        <f>D371-Tableau3[Minute]</f>
        <v>-2.7777777777777776E-2</v>
      </c>
      <c r="F371" s="12">
        <f>IF(AND(E371&lt;Tableau4[DJS],D371&gt;0),Tableau4[DJS]-E371,0)</f>
        <v>0</v>
      </c>
      <c r="G371" s="12">
        <f>IF(E371&gt;Tableau4[DJS],'4'!E371-Tableau4[DJS],0)</f>
        <v>0</v>
      </c>
      <c r="H371" s="8">
        <f t="shared" si="12"/>
        <v>12</v>
      </c>
    </row>
    <row r="372" spans="1:8" s="8" customFormat="1" outlineLevel="2" x14ac:dyDescent="0.25">
      <c r="A372" s="14">
        <v>42363</v>
      </c>
      <c r="B372" s="7">
        <v>0</v>
      </c>
      <c r="C372" s="7">
        <v>0</v>
      </c>
      <c r="D372" s="7">
        <f t="shared" si="11"/>
        <v>0</v>
      </c>
      <c r="E372" s="7">
        <f>D372-Tableau3[Minute]</f>
        <v>-2.7777777777777776E-2</v>
      </c>
      <c r="F372" s="12">
        <f>IF(AND(E372&lt;Tableau4[DJS],D372&gt;0),Tableau4[DJS]-E372,0)</f>
        <v>0</v>
      </c>
      <c r="G372" s="12">
        <f>IF(E372&gt;Tableau4[DJS],'4'!E372-Tableau4[DJS],0)</f>
        <v>0</v>
      </c>
      <c r="H372" s="8">
        <f t="shared" si="12"/>
        <v>12</v>
      </c>
    </row>
    <row r="373" spans="1:8" s="8" customFormat="1" outlineLevel="2" x14ac:dyDescent="0.25">
      <c r="A373" s="14">
        <v>42364</v>
      </c>
      <c r="B373" s="7">
        <v>0</v>
      </c>
      <c r="C373" s="7">
        <v>0</v>
      </c>
      <c r="D373" s="7">
        <f t="shared" si="11"/>
        <v>0</v>
      </c>
      <c r="E373" s="7">
        <f>D373-Tableau3[Minute]</f>
        <v>-2.7777777777777776E-2</v>
      </c>
      <c r="F373" s="12">
        <f>IF(AND(E373&lt;Tableau4[DJS],D373&gt;0),Tableau4[DJS]-E373,0)</f>
        <v>0</v>
      </c>
      <c r="G373" s="12">
        <f>IF(E373&gt;Tableau4[DJS],'4'!E373-Tableau4[DJS],0)</f>
        <v>0</v>
      </c>
      <c r="H373" s="8">
        <f t="shared" si="12"/>
        <v>12</v>
      </c>
    </row>
    <row r="374" spans="1:8" s="8" customFormat="1" outlineLevel="2" x14ac:dyDescent="0.25">
      <c r="A374" s="14">
        <v>42365</v>
      </c>
      <c r="B374" s="7">
        <v>0</v>
      </c>
      <c r="C374" s="7">
        <v>0</v>
      </c>
      <c r="D374" s="7">
        <f t="shared" si="11"/>
        <v>0</v>
      </c>
      <c r="E374" s="7">
        <f>D374-Tableau3[Minute]</f>
        <v>-2.7777777777777776E-2</v>
      </c>
      <c r="F374" s="12">
        <f>IF(AND(E374&lt;Tableau4[DJS],D374&gt;0),Tableau4[DJS]-E374,0)</f>
        <v>0</v>
      </c>
      <c r="G374" s="12">
        <f>IF(E374&gt;Tableau4[DJS],'4'!E374-Tableau4[DJS],0)</f>
        <v>0</v>
      </c>
      <c r="H374" s="8">
        <f t="shared" si="12"/>
        <v>12</v>
      </c>
    </row>
    <row r="375" spans="1:8" s="8" customFormat="1" outlineLevel="2" x14ac:dyDescent="0.25">
      <c r="A375" s="14">
        <v>42366</v>
      </c>
      <c r="B375" s="7">
        <v>0</v>
      </c>
      <c r="C375" s="7">
        <v>0</v>
      </c>
      <c r="D375" s="7">
        <f t="shared" si="11"/>
        <v>0</v>
      </c>
      <c r="E375" s="7">
        <f>D375-Tableau3[Minute]</f>
        <v>-2.7777777777777776E-2</v>
      </c>
      <c r="F375" s="12">
        <f>IF(AND(E375&lt;Tableau4[DJS],D375&gt;0),Tableau4[DJS]-E375,0)</f>
        <v>0</v>
      </c>
      <c r="G375" s="12">
        <f>IF(E375&gt;Tableau4[DJS],'4'!E375-Tableau4[DJS],0)</f>
        <v>0</v>
      </c>
      <c r="H375" s="8">
        <f t="shared" si="12"/>
        <v>12</v>
      </c>
    </row>
    <row r="376" spans="1:8" s="8" customFormat="1" outlineLevel="2" x14ac:dyDescent="0.25">
      <c r="A376" s="14">
        <v>42367</v>
      </c>
      <c r="B376" s="7">
        <v>0</v>
      </c>
      <c r="C376" s="7">
        <v>0</v>
      </c>
      <c r="D376" s="7">
        <f t="shared" si="11"/>
        <v>0</v>
      </c>
      <c r="E376" s="7">
        <f>D376-Tableau3[Minute]</f>
        <v>-2.7777777777777776E-2</v>
      </c>
      <c r="F376" s="12">
        <f>IF(AND(E376&lt;Tableau4[DJS],D376&gt;0),Tableau4[DJS]-E376,0)</f>
        <v>0</v>
      </c>
      <c r="G376" s="12">
        <f>IF(E376&gt;Tableau4[DJS],'4'!E376-Tableau4[DJS],0)</f>
        <v>0</v>
      </c>
      <c r="H376" s="8">
        <f t="shared" si="12"/>
        <v>12</v>
      </c>
    </row>
    <row r="377" spans="1:8" s="8" customFormat="1" outlineLevel="2" x14ac:dyDescent="0.25">
      <c r="A377" s="14">
        <v>42368</v>
      </c>
      <c r="B377" s="7">
        <v>0</v>
      </c>
      <c r="C377" s="7">
        <v>0</v>
      </c>
      <c r="D377" s="7">
        <f t="shared" si="11"/>
        <v>0</v>
      </c>
      <c r="E377" s="7">
        <f>D377-Tableau3[Minute]</f>
        <v>-2.7777777777777776E-2</v>
      </c>
      <c r="F377" s="12">
        <f>IF(AND(E377&lt;Tableau4[DJS],D377&gt;0),Tableau4[DJS]-E377,0)</f>
        <v>0</v>
      </c>
      <c r="G377" s="12">
        <f>IF(E377&gt;Tableau4[DJS],'4'!E377-Tableau4[DJS],0)</f>
        <v>0</v>
      </c>
      <c r="H377" s="8">
        <f t="shared" si="12"/>
        <v>12</v>
      </c>
    </row>
    <row r="378" spans="1:8" s="8" customFormat="1" outlineLevel="1" x14ac:dyDescent="0.25">
      <c r="A378" s="14"/>
      <c r="B378" s="7"/>
      <c r="C378" s="7"/>
      <c r="D378" s="11"/>
      <c r="E378" s="7"/>
      <c r="F378" s="12">
        <f>SUBTOTAL(9,F347:F377)</f>
        <v>0</v>
      </c>
      <c r="G378" s="12">
        <f>SUBTOTAL(9,G347:G377)</f>
        <v>0</v>
      </c>
      <c r="H378" s="10" t="s">
        <v>50</v>
      </c>
    </row>
    <row r="379" spans="1:8" s="8" customFormat="1" x14ac:dyDescent="0.25">
      <c r="A379" s="14"/>
      <c r="B379" s="7"/>
      <c r="C379" s="7"/>
      <c r="D379" s="11"/>
      <c r="E379" s="7"/>
      <c r="F379" s="12">
        <f>SUBTOTAL(9,F2:F377)</f>
        <v>0.15972222222222227</v>
      </c>
      <c r="G379" s="12">
        <f>SUBTOTAL(9,G2:G377)</f>
        <v>6.597222222222221E-2</v>
      </c>
      <c r="H379" s="10" t="s">
        <v>51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U379"/>
  <sheetViews>
    <sheetView workbookViewId="0">
      <selection activeCell="L15" sqref="L15"/>
    </sheetView>
  </sheetViews>
  <sheetFormatPr baseColWidth="10" defaultRowHeight="15" outlineLevelRow="2" x14ac:dyDescent="0.25"/>
  <cols>
    <col min="1" max="1" width="11.42578125" style="6"/>
    <col min="2" max="3" width="11.42578125" style="7"/>
    <col min="4" max="5" width="11.42578125" style="11"/>
    <col min="6" max="7" width="11.42578125" style="7"/>
    <col min="8" max="8" width="11.42578125" style="8"/>
    <col min="9" max="9" width="16.85546875" style="12" bestFit="1" customWidth="1"/>
    <col min="10" max="10" width="13.85546875" style="8" bestFit="1" customWidth="1"/>
    <col min="11" max="11" width="11.5703125" style="8" customWidth="1"/>
    <col min="12" max="17" width="11.42578125" style="8"/>
    <col min="18" max="18" width="13" style="8" customWidth="1"/>
    <col min="19" max="19" width="11.42578125" style="8"/>
    <col min="20" max="20" width="12.5703125" style="8" customWidth="1"/>
    <col min="21" max="21" width="12.28515625" style="8" customWidth="1"/>
    <col min="22" max="16384" width="11.42578125" style="8"/>
  </cols>
  <sheetData>
    <row r="1" spans="1:21" x14ac:dyDescent="0.25">
      <c r="A1" s="6" t="s">
        <v>29</v>
      </c>
      <c r="B1" s="7" t="s">
        <v>33</v>
      </c>
      <c r="C1" s="7" t="s">
        <v>34</v>
      </c>
      <c r="D1" s="11" t="s">
        <v>30</v>
      </c>
      <c r="E1" s="11" t="s">
        <v>31</v>
      </c>
      <c r="F1" s="7" t="s">
        <v>36</v>
      </c>
      <c r="G1" s="7" t="s">
        <v>35</v>
      </c>
      <c r="H1" s="8" t="s">
        <v>37</v>
      </c>
      <c r="I1" s="25" t="s">
        <v>56</v>
      </c>
      <c r="J1" s="26" t="s">
        <v>38</v>
      </c>
      <c r="K1" s="26" t="s">
        <v>55</v>
      </c>
      <c r="L1" s="26" t="s">
        <v>57</v>
      </c>
      <c r="M1" s="26" t="s">
        <v>58</v>
      </c>
      <c r="N1" s="26" t="s">
        <v>59</v>
      </c>
      <c r="O1" s="26" t="s">
        <v>60</v>
      </c>
      <c r="P1" s="26" t="s">
        <v>61</v>
      </c>
      <c r="Q1" s="26" t="s">
        <v>62</v>
      </c>
      <c r="R1" s="26" t="s">
        <v>63</v>
      </c>
      <c r="S1" s="26" t="s">
        <v>64</v>
      </c>
      <c r="T1" s="26" t="s">
        <v>65</v>
      </c>
      <c r="U1" s="27" t="s">
        <v>66</v>
      </c>
    </row>
    <row r="2" spans="1:21" outlineLevel="2" x14ac:dyDescent="0.25">
      <c r="A2" s="14">
        <v>42004</v>
      </c>
      <c r="B2" s="7">
        <v>0.33333333333333331</v>
      </c>
      <c r="C2" s="7">
        <v>0.625</v>
      </c>
      <c r="D2" s="7">
        <f>C2-B2</f>
        <v>0.29166666666666669</v>
      </c>
      <c r="E2" s="7">
        <f>D2-Tableau3[Minute]</f>
        <v>0.2638888888888889</v>
      </c>
      <c r="F2" s="7">
        <f>IF(E2&lt;Tableau4[DJS],Tableau4[DJS]-E2,0)</f>
        <v>5.902777777777779E-2</v>
      </c>
      <c r="G2" s="7">
        <f>IF(E2&gt;Tableau4[DJS],'4'!E2-Tableau4[DJS],0)</f>
        <v>0</v>
      </c>
      <c r="H2" s="8">
        <f>MONTH(A2)</f>
        <v>1</v>
      </c>
      <c r="I2" s="16" t="s">
        <v>53</v>
      </c>
      <c r="J2" s="16">
        <f>COUNTIF($D2:$D32,"&gt;0")*Tableau4[DJS]</f>
        <v>0.96875</v>
      </c>
      <c r="K2" s="16">
        <f>COUNTIF($D34:$D61,"&gt;0")*Tableau4[DJS]</f>
        <v>0</v>
      </c>
      <c r="L2" s="16">
        <f>COUNTIF($D63:$D93,"&gt;0")*Tableau4[DJS]</f>
        <v>0</v>
      </c>
      <c r="M2" s="16">
        <f>COUNTIF($D95:$D124,"&gt;0")*Tableau4[DJS]</f>
        <v>0</v>
      </c>
      <c r="N2" s="16">
        <f>COUNTIF($D126:$D156,"&gt;0")*Tableau4[DJS]</f>
        <v>0</v>
      </c>
      <c r="O2" s="16">
        <f>COUNTIF($D158:$D187,"&gt;0")*Tableau4[DJS]</f>
        <v>0</v>
      </c>
      <c r="P2" s="16">
        <f>COUNTIF($D189:$D219,"&gt;0")*Tableau4[DJS]</f>
        <v>0</v>
      </c>
      <c r="Q2" s="16">
        <f>COUNTIF($D221:$D251,"&gt;0")*Tableau4[DJS]</f>
        <v>0</v>
      </c>
      <c r="R2" s="16">
        <f>COUNTIF($D253:$D282,"&gt;0")*Tableau4[DJS]</f>
        <v>0</v>
      </c>
      <c r="S2" s="16">
        <f>COUNTIF($D284:$D314,"&gt;0")*Tableau4[DJS]</f>
        <v>0</v>
      </c>
      <c r="T2" s="16">
        <f>COUNTIF($D316:$D345,"&gt;0")*Tableau4[DJS]</f>
        <v>0</v>
      </c>
      <c r="U2" s="17">
        <f>COUNTIF($D347:$D377,"&gt;0")*Tableau4[DJS]</f>
        <v>0</v>
      </c>
    </row>
    <row r="3" spans="1:21" outlineLevel="2" x14ac:dyDescent="0.25">
      <c r="A3" s="14">
        <v>42005</v>
      </c>
      <c r="B3" s="7">
        <v>0.375</v>
      </c>
      <c r="C3" s="7">
        <v>0.625</v>
      </c>
      <c r="D3" s="7">
        <f t="shared" ref="D3:D66" si="0">C3-B3</f>
        <v>0.25</v>
      </c>
      <c r="E3" s="7">
        <f>D3-Tableau3[Minute]</f>
        <v>0.22222222222222221</v>
      </c>
      <c r="F3" s="7">
        <f>IF(E3&lt;Tableau4[DJS],Tableau4[DJS]-E3,0)</f>
        <v>0.10069444444444448</v>
      </c>
      <c r="G3" s="7">
        <f>IF(E3&gt;Tableau4[DJS],'4'!E3-Tableau4[DJS],0)</f>
        <v>0</v>
      </c>
      <c r="H3" s="8">
        <f t="shared" ref="H3:H68" si="1">MONTH(A3)</f>
        <v>1</v>
      </c>
      <c r="I3" s="15" t="s">
        <v>54</v>
      </c>
      <c r="J3" s="15">
        <f t="shared" ref="J3" si="2">(J2-F33+G33)-J2</f>
        <v>-9.3750000000000111E-2</v>
      </c>
      <c r="K3" s="12">
        <f>J$3+((K$2-F62+G62)-K$2)</f>
        <v>-9.3750000000000111E-2</v>
      </c>
      <c r="L3" s="15">
        <f>K$3+((L$2-$F94+$G94)-L$2)</f>
        <v>-9.3750000000000111E-2</v>
      </c>
      <c r="M3" s="15">
        <f>L$3+((M$2-$F125+$G125)-M$2)</f>
        <v>-9.3750000000000111E-2</v>
      </c>
      <c r="N3" s="15">
        <f>M$3+((N$2-$F157+$G157)-N$2)</f>
        <v>-9.3750000000000111E-2</v>
      </c>
      <c r="O3" s="15">
        <f>N$3+((O$2-$F188+$G188)-O$2)</f>
        <v>-9.3750000000000111E-2</v>
      </c>
      <c r="P3" s="15">
        <f>O$3+((P$2-$F220+$G220)-P$2)</f>
        <v>-9.3750000000000111E-2</v>
      </c>
      <c r="Q3" s="15">
        <f>P$3+((Q$2-$F252+$G252)-Q$2)</f>
        <v>-9.3750000000000111E-2</v>
      </c>
      <c r="R3" s="15">
        <f>Q$3+((R$2-$F283+$G283)-R$2)</f>
        <v>-9.3750000000000111E-2</v>
      </c>
      <c r="S3" s="15">
        <f>R$3+((S$2-$F315+$G315)-S$2)</f>
        <v>-9.3750000000000111E-2</v>
      </c>
      <c r="T3" s="15">
        <f>S$3+((T$2-$F346+$G346)-T$2)</f>
        <v>-9.3750000000000111E-2</v>
      </c>
      <c r="U3" s="15">
        <f>T$3+((U$2-$F378+$G378)-U$2)</f>
        <v>-9.3750000000000111E-2</v>
      </c>
    </row>
    <row r="4" spans="1:21" outlineLevel="2" x14ac:dyDescent="0.25">
      <c r="A4" s="14">
        <v>42006</v>
      </c>
      <c r="B4" s="7">
        <v>0.29166666666666669</v>
      </c>
      <c r="C4" s="7">
        <v>0.70833333333333337</v>
      </c>
      <c r="D4" s="7">
        <f t="shared" si="0"/>
        <v>0.41666666666666669</v>
      </c>
      <c r="E4" s="7">
        <f>D4-Tableau3[Minute]</f>
        <v>0.3888888888888889</v>
      </c>
      <c r="F4" s="7">
        <f>IF(E4&lt;Tableau4[DJS],Tableau4[DJS]-E4,0)</f>
        <v>0</v>
      </c>
      <c r="G4" s="7">
        <f>IF(E4&gt;Tableau4[DJS],'4'!E4-Tableau4[DJS],0)</f>
        <v>6.597222222222221E-2</v>
      </c>
      <c r="H4" s="8">
        <f t="shared" si="1"/>
        <v>1</v>
      </c>
    </row>
    <row r="5" spans="1:21" outlineLevel="2" x14ac:dyDescent="0.25">
      <c r="A5" s="14">
        <v>42007</v>
      </c>
      <c r="B5" s="7">
        <v>0</v>
      </c>
      <c r="C5" s="7">
        <v>0</v>
      </c>
      <c r="D5" s="7">
        <f t="shared" si="0"/>
        <v>0</v>
      </c>
      <c r="E5" s="7">
        <f>D5-Tableau3[Minute]</f>
        <v>-2.7777777777777776E-2</v>
      </c>
      <c r="F5" s="7">
        <f>IF(AND(E5&lt;Tableau4[DJS],D5&gt;0),Tableau4[DJS]-E5,0)</f>
        <v>0</v>
      </c>
      <c r="G5" s="7">
        <f>IF(E5&gt;Tableau4[DJS],'4'!E5-Tableau4[DJS],0)</f>
        <v>0</v>
      </c>
      <c r="H5" s="8">
        <f t="shared" si="1"/>
        <v>1</v>
      </c>
    </row>
    <row r="6" spans="1:21" outlineLevel="2" x14ac:dyDescent="0.25">
      <c r="A6" s="14">
        <v>42008</v>
      </c>
      <c r="B6" s="7">
        <v>0</v>
      </c>
      <c r="C6" s="7">
        <v>0</v>
      </c>
      <c r="D6" s="7">
        <f t="shared" si="0"/>
        <v>0</v>
      </c>
      <c r="E6" s="7">
        <f>D6-Tableau3[Minute]</f>
        <v>-2.7777777777777776E-2</v>
      </c>
      <c r="F6" s="7">
        <f>IF(AND(E6&lt;Tableau4[DJS],D6&gt;0),Tableau4[DJS]-E6,0)</f>
        <v>0</v>
      </c>
      <c r="G6" s="7">
        <f>IF(E6&gt;Tableau4[DJS],'4'!E6-Tableau4[DJS],0)</f>
        <v>0</v>
      </c>
      <c r="H6" s="8">
        <f t="shared" si="1"/>
        <v>1</v>
      </c>
    </row>
    <row r="7" spans="1:21" outlineLevel="2" x14ac:dyDescent="0.25">
      <c r="A7" s="14">
        <v>42009</v>
      </c>
      <c r="B7" s="7">
        <v>0</v>
      </c>
      <c r="C7" s="7">
        <v>0</v>
      </c>
      <c r="D7" s="7">
        <f t="shared" si="0"/>
        <v>0</v>
      </c>
      <c r="E7" s="7">
        <f>D7-Tableau3[Minute]</f>
        <v>-2.7777777777777776E-2</v>
      </c>
      <c r="F7" s="7">
        <f>IF(AND(E7&lt;Tableau4[DJS],D7&gt;0),Tableau4[DJS]-E7,0)</f>
        <v>0</v>
      </c>
      <c r="G7" s="7">
        <f>IF(E7&gt;Tableau4[DJS],'4'!E7-Tableau4[DJS],0)</f>
        <v>0</v>
      </c>
      <c r="H7" s="8">
        <f t="shared" si="1"/>
        <v>1</v>
      </c>
      <c r="J7" s="12"/>
    </row>
    <row r="8" spans="1:21" outlineLevel="2" x14ac:dyDescent="0.25">
      <c r="A8" s="14">
        <v>42010</v>
      </c>
      <c r="B8" s="7">
        <v>0</v>
      </c>
      <c r="C8" s="7">
        <v>0</v>
      </c>
      <c r="D8" s="7">
        <f t="shared" si="0"/>
        <v>0</v>
      </c>
      <c r="E8" s="7">
        <f>D8-Tableau3[Minute]</f>
        <v>-2.7777777777777776E-2</v>
      </c>
      <c r="F8" s="7">
        <f>IF(AND(E8&lt;Tableau4[DJS],D8&gt;0),Tableau4[DJS]-E8,0)</f>
        <v>0</v>
      </c>
      <c r="G8" s="7">
        <f>IF(E8&gt;Tableau4[DJS],'4'!E8-Tableau4[DJS],0)</f>
        <v>0</v>
      </c>
      <c r="H8" s="8">
        <f t="shared" si="1"/>
        <v>1</v>
      </c>
      <c r="J8" s="12"/>
    </row>
    <row r="9" spans="1:21" outlineLevel="2" x14ac:dyDescent="0.25">
      <c r="A9" s="14">
        <v>42011</v>
      </c>
      <c r="B9" s="7">
        <v>0</v>
      </c>
      <c r="C9" s="7">
        <v>0</v>
      </c>
      <c r="D9" s="7">
        <f t="shared" si="0"/>
        <v>0</v>
      </c>
      <c r="E9" s="7">
        <f>D9-Tableau3[Minute]</f>
        <v>-2.7777777777777776E-2</v>
      </c>
      <c r="F9" s="7">
        <f>IF(AND(E9&lt;Tableau4[DJS],D9&gt;0),Tableau4[DJS]-E9,0)</f>
        <v>0</v>
      </c>
      <c r="G9" s="7">
        <f>IF(E9&gt;Tableau4[DJS],'4'!E9-Tableau4[DJS],0)</f>
        <v>0</v>
      </c>
      <c r="H9" s="8">
        <f t="shared" si="1"/>
        <v>1</v>
      </c>
    </row>
    <row r="10" spans="1:21" outlineLevel="2" x14ac:dyDescent="0.25">
      <c r="A10" s="14">
        <v>42012</v>
      </c>
      <c r="B10" s="7">
        <v>0</v>
      </c>
      <c r="C10" s="7">
        <v>0</v>
      </c>
      <c r="D10" s="7">
        <f t="shared" si="0"/>
        <v>0</v>
      </c>
      <c r="E10" s="7">
        <f>D10-Tableau3[Minute]</f>
        <v>-2.7777777777777776E-2</v>
      </c>
      <c r="F10" s="7">
        <f>IF(AND(E10&lt;Tableau4[DJS],D10&gt;0),Tableau4[DJS]-E10,0)</f>
        <v>0</v>
      </c>
      <c r="G10" s="7">
        <f>IF(E10&gt;Tableau4[DJS],'4'!E10-Tableau4[DJS],0)</f>
        <v>0</v>
      </c>
      <c r="H10" s="8">
        <f t="shared" si="1"/>
        <v>1</v>
      </c>
    </row>
    <row r="11" spans="1:21" outlineLevel="2" x14ac:dyDescent="0.25">
      <c r="A11" s="14">
        <v>42013</v>
      </c>
      <c r="B11" s="7">
        <v>0</v>
      </c>
      <c r="C11" s="7">
        <v>0</v>
      </c>
      <c r="D11" s="7">
        <f t="shared" si="0"/>
        <v>0</v>
      </c>
      <c r="E11" s="7">
        <f>D11-Tableau3[Minute]</f>
        <v>-2.7777777777777776E-2</v>
      </c>
      <c r="F11" s="7">
        <f>IF(AND(E11&lt;Tableau4[DJS],D11&gt;0),Tableau4[DJS]-E11,0)</f>
        <v>0</v>
      </c>
      <c r="G11" s="7">
        <f>IF(E11&gt;Tableau4[DJS],'4'!E11-Tableau4[DJS],0)</f>
        <v>0</v>
      </c>
      <c r="H11" s="8">
        <f t="shared" si="1"/>
        <v>1</v>
      </c>
    </row>
    <row r="12" spans="1:21" outlineLevel="2" x14ac:dyDescent="0.25">
      <c r="A12" s="14">
        <v>42014</v>
      </c>
      <c r="B12" s="7">
        <v>0</v>
      </c>
      <c r="C12" s="7">
        <v>0</v>
      </c>
      <c r="D12" s="7">
        <f t="shared" si="0"/>
        <v>0</v>
      </c>
      <c r="E12" s="7">
        <f>D12-Tableau3[Minute]</f>
        <v>-2.7777777777777776E-2</v>
      </c>
      <c r="F12" s="7">
        <f>IF(AND(E12&lt;Tableau4[DJS],D12&gt;0),Tableau4[DJS]-E12,0)</f>
        <v>0</v>
      </c>
      <c r="G12" s="7">
        <f>IF(E12&gt;Tableau4[DJS],'4'!E12-Tableau4[DJS],0)</f>
        <v>0</v>
      </c>
      <c r="H12" s="8">
        <f t="shared" si="1"/>
        <v>1</v>
      </c>
    </row>
    <row r="13" spans="1:21" outlineLevel="2" x14ac:dyDescent="0.25">
      <c r="A13" s="14">
        <v>42015</v>
      </c>
      <c r="B13" s="7">
        <v>0</v>
      </c>
      <c r="C13" s="7">
        <v>0</v>
      </c>
      <c r="D13" s="7">
        <f t="shared" si="0"/>
        <v>0</v>
      </c>
      <c r="E13" s="7">
        <f>D13-Tableau3[Minute]</f>
        <v>-2.7777777777777776E-2</v>
      </c>
      <c r="F13" s="7">
        <f>IF(AND(E13&lt;Tableau4[DJS],D13&gt;0),Tableau4[DJS]-E13,0)</f>
        <v>0</v>
      </c>
      <c r="G13" s="7">
        <f>IF(E13&gt;Tableau4[DJS],'4'!E13-Tableau4[DJS],0)</f>
        <v>0</v>
      </c>
      <c r="H13" s="8">
        <f t="shared" si="1"/>
        <v>1</v>
      </c>
    </row>
    <row r="14" spans="1:21" outlineLevel="2" x14ac:dyDescent="0.25">
      <c r="A14" s="14">
        <v>42016</v>
      </c>
      <c r="B14" s="7">
        <v>0</v>
      </c>
      <c r="C14" s="7">
        <v>0</v>
      </c>
      <c r="D14" s="7">
        <f t="shared" si="0"/>
        <v>0</v>
      </c>
      <c r="E14" s="7">
        <f>D14-Tableau3[Minute]</f>
        <v>-2.7777777777777776E-2</v>
      </c>
      <c r="F14" s="7">
        <f>IF(AND(E14&lt;Tableau4[DJS],D14&gt;0),Tableau4[DJS]-E14,0)</f>
        <v>0</v>
      </c>
      <c r="G14" s="7">
        <f>IF(E14&gt;Tableau4[DJS],'4'!E14-Tableau4[DJS],0)</f>
        <v>0</v>
      </c>
      <c r="H14" s="8">
        <f t="shared" si="1"/>
        <v>1</v>
      </c>
    </row>
    <row r="15" spans="1:21" outlineLevel="2" x14ac:dyDescent="0.25">
      <c r="A15" s="14">
        <v>42017</v>
      </c>
      <c r="B15" s="7">
        <v>0</v>
      </c>
      <c r="C15" s="7">
        <v>0</v>
      </c>
      <c r="D15" s="7">
        <f t="shared" si="0"/>
        <v>0</v>
      </c>
      <c r="E15" s="7">
        <f>D15-Tableau3[Minute]</f>
        <v>-2.7777777777777776E-2</v>
      </c>
      <c r="F15" s="7">
        <f>IF(AND(E15&lt;Tableau4[DJS],D15&gt;0),Tableau4[DJS]-E15,0)</f>
        <v>0</v>
      </c>
      <c r="G15" s="7">
        <f>IF(E15&gt;Tableau4[DJS],'4'!E15-Tableau4[DJS],0)</f>
        <v>0</v>
      </c>
      <c r="H15" s="8">
        <f t="shared" si="1"/>
        <v>1</v>
      </c>
    </row>
    <row r="16" spans="1:21" outlineLevel="2" x14ac:dyDescent="0.25">
      <c r="A16" s="14">
        <v>42018</v>
      </c>
      <c r="B16" s="7">
        <v>0</v>
      </c>
      <c r="C16" s="7">
        <v>0</v>
      </c>
      <c r="D16" s="7">
        <f t="shared" si="0"/>
        <v>0</v>
      </c>
      <c r="E16" s="7">
        <f>D16-Tableau3[Minute]</f>
        <v>-2.7777777777777776E-2</v>
      </c>
      <c r="F16" s="7">
        <f>IF(AND(E16&lt;Tableau4[DJS],D16&gt;0),Tableau4[DJS]-E16,0)</f>
        <v>0</v>
      </c>
      <c r="G16" s="7">
        <f>IF(E16&gt;Tableau4[DJS],'4'!E16-Tableau4[DJS],0)</f>
        <v>0</v>
      </c>
      <c r="H16" s="8">
        <f t="shared" si="1"/>
        <v>1</v>
      </c>
    </row>
    <row r="17" spans="1:9" outlineLevel="2" x14ac:dyDescent="0.25">
      <c r="A17" s="14">
        <v>42019</v>
      </c>
      <c r="B17" s="7">
        <v>0</v>
      </c>
      <c r="C17" s="7">
        <v>0</v>
      </c>
      <c r="D17" s="7">
        <f t="shared" si="0"/>
        <v>0</v>
      </c>
      <c r="E17" s="7">
        <f>D17-Tableau3[Minute]</f>
        <v>-2.7777777777777776E-2</v>
      </c>
      <c r="F17" s="7">
        <f>IF(AND(E17&lt;Tableau4[DJS],D17&gt;0),Tableau4[DJS]-E17,0)</f>
        <v>0</v>
      </c>
      <c r="G17" s="7">
        <f>IF(E17&gt;Tableau4[DJS],'4'!E17-Tableau4[DJS],0)</f>
        <v>0</v>
      </c>
      <c r="H17" s="8">
        <f t="shared" si="1"/>
        <v>1</v>
      </c>
      <c r="I17" s="11"/>
    </row>
    <row r="18" spans="1:9" outlineLevel="2" x14ac:dyDescent="0.25">
      <c r="A18" s="14">
        <v>42020</v>
      </c>
      <c r="B18" s="7">
        <v>0</v>
      </c>
      <c r="C18" s="7">
        <v>0</v>
      </c>
      <c r="D18" s="7">
        <f t="shared" si="0"/>
        <v>0</v>
      </c>
      <c r="E18" s="7">
        <f>D18-Tableau3[Minute]</f>
        <v>-2.7777777777777776E-2</v>
      </c>
      <c r="F18" s="7">
        <f>IF(AND(E18&lt;Tableau4[DJS],D18&gt;0),Tableau4[DJS]-E18,0)</f>
        <v>0</v>
      </c>
      <c r="G18" s="7">
        <f>IF(E18&gt;Tableau4[DJS],'4'!E18-Tableau4[DJS],0)</f>
        <v>0</v>
      </c>
      <c r="H18" s="8">
        <f t="shared" si="1"/>
        <v>1</v>
      </c>
    </row>
    <row r="19" spans="1:9" outlineLevel="2" x14ac:dyDescent="0.25">
      <c r="A19" s="14">
        <v>42021</v>
      </c>
      <c r="B19" s="7">
        <v>0</v>
      </c>
      <c r="C19" s="7">
        <v>0</v>
      </c>
      <c r="D19" s="7">
        <f t="shared" si="0"/>
        <v>0</v>
      </c>
      <c r="E19" s="7">
        <f>D19-Tableau3[Minute]</f>
        <v>-2.7777777777777776E-2</v>
      </c>
      <c r="F19" s="7">
        <f>IF(AND(E19&lt;Tableau4[DJS],D19&gt;0),Tableau4[DJS]-E19,0)</f>
        <v>0</v>
      </c>
      <c r="G19" s="7">
        <f>IF(E19&gt;Tableau4[DJS],'4'!E19-Tableau4[DJS],0)</f>
        <v>0</v>
      </c>
      <c r="H19" s="8">
        <f t="shared" si="1"/>
        <v>1</v>
      </c>
    </row>
    <row r="20" spans="1:9" outlineLevel="2" x14ac:dyDescent="0.25">
      <c r="A20" s="14">
        <v>42022</v>
      </c>
      <c r="B20" s="7">
        <v>0</v>
      </c>
      <c r="C20" s="7">
        <v>0</v>
      </c>
      <c r="D20" s="7">
        <f t="shared" si="0"/>
        <v>0</v>
      </c>
      <c r="E20" s="7">
        <f>D20-Tableau3[Minute]</f>
        <v>-2.7777777777777776E-2</v>
      </c>
      <c r="F20" s="7">
        <f>IF(AND(E20&lt;Tableau4[DJS],D20&gt;0),Tableau4[DJS]-E20,0)</f>
        <v>0</v>
      </c>
      <c r="G20" s="7">
        <f>IF(E20&gt;Tableau4[DJS],'4'!E20-Tableau4[DJS],0)</f>
        <v>0</v>
      </c>
      <c r="H20" s="8">
        <f t="shared" si="1"/>
        <v>1</v>
      </c>
    </row>
    <row r="21" spans="1:9" outlineLevel="2" x14ac:dyDescent="0.25">
      <c r="A21" s="14">
        <v>42023</v>
      </c>
      <c r="B21" s="7">
        <v>0</v>
      </c>
      <c r="C21" s="7">
        <v>0</v>
      </c>
      <c r="D21" s="7">
        <f t="shared" si="0"/>
        <v>0</v>
      </c>
      <c r="E21" s="7">
        <f>D21-Tableau3[Minute]</f>
        <v>-2.7777777777777776E-2</v>
      </c>
      <c r="F21" s="7">
        <f>IF(AND(E21&lt;Tableau4[DJS],D21&gt;0),Tableau4[DJS]-E21,0)</f>
        <v>0</v>
      </c>
      <c r="G21" s="7">
        <f>IF(E21&gt;Tableau4[DJS],'4'!E21-Tableau4[DJS],0)</f>
        <v>0</v>
      </c>
      <c r="H21" s="8">
        <f t="shared" si="1"/>
        <v>1</v>
      </c>
    </row>
    <row r="22" spans="1:9" outlineLevel="2" x14ac:dyDescent="0.25">
      <c r="A22" s="14">
        <v>42024</v>
      </c>
      <c r="B22" s="7">
        <v>0</v>
      </c>
      <c r="C22" s="7">
        <v>0</v>
      </c>
      <c r="D22" s="7">
        <f t="shared" si="0"/>
        <v>0</v>
      </c>
      <c r="E22" s="7">
        <f>D22-Tableau3[Minute]</f>
        <v>-2.7777777777777776E-2</v>
      </c>
      <c r="F22" s="7">
        <f>IF(AND(E22&lt;Tableau4[DJS],D22&gt;0),Tableau4[DJS]-E22,0)</f>
        <v>0</v>
      </c>
      <c r="G22" s="7">
        <f>IF(E22&gt;Tableau4[DJS],'4'!E22-Tableau4[DJS],0)</f>
        <v>0</v>
      </c>
      <c r="H22" s="8">
        <f t="shared" si="1"/>
        <v>1</v>
      </c>
    </row>
    <row r="23" spans="1:9" outlineLevel="2" x14ac:dyDescent="0.25">
      <c r="A23" s="14">
        <v>42025</v>
      </c>
      <c r="B23" s="7">
        <v>0</v>
      </c>
      <c r="C23" s="7">
        <v>0</v>
      </c>
      <c r="D23" s="7">
        <f t="shared" si="0"/>
        <v>0</v>
      </c>
      <c r="E23" s="7">
        <f>D23-Tableau3[Minute]</f>
        <v>-2.7777777777777776E-2</v>
      </c>
      <c r="F23" s="7">
        <f>IF(AND(E23&lt;Tableau4[DJS],D23&gt;0),Tableau4[DJS]-E23,0)</f>
        <v>0</v>
      </c>
      <c r="G23" s="7">
        <f>IF(E23&gt;Tableau4[DJS],'4'!E23-Tableau4[DJS],0)</f>
        <v>0</v>
      </c>
      <c r="H23" s="8">
        <f t="shared" si="1"/>
        <v>1</v>
      </c>
    </row>
    <row r="24" spans="1:9" outlineLevel="2" x14ac:dyDescent="0.25">
      <c r="A24" s="14">
        <v>42026</v>
      </c>
      <c r="B24" s="7">
        <v>0</v>
      </c>
      <c r="C24" s="7">
        <v>0</v>
      </c>
      <c r="D24" s="7">
        <f t="shared" si="0"/>
        <v>0</v>
      </c>
      <c r="E24" s="7">
        <f>D24-Tableau3[Minute]</f>
        <v>-2.7777777777777776E-2</v>
      </c>
      <c r="F24" s="7">
        <f>IF(AND(E24&lt;Tableau4[DJS],D24&gt;0),Tableau4[DJS]-E24,0)</f>
        <v>0</v>
      </c>
      <c r="G24" s="7">
        <f>IF(E24&gt;Tableau4[DJS],'4'!E24-Tableau4[DJS],0)</f>
        <v>0</v>
      </c>
      <c r="H24" s="8">
        <f t="shared" si="1"/>
        <v>1</v>
      </c>
    </row>
    <row r="25" spans="1:9" outlineLevel="2" x14ac:dyDescent="0.25">
      <c r="A25" s="14">
        <v>42027</v>
      </c>
      <c r="B25" s="7">
        <v>0</v>
      </c>
      <c r="C25" s="7">
        <v>0</v>
      </c>
      <c r="D25" s="7">
        <f t="shared" si="0"/>
        <v>0</v>
      </c>
      <c r="E25" s="7">
        <f>D25-Tableau3[Minute]</f>
        <v>-2.7777777777777776E-2</v>
      </c>
      <c r="F25" s="7">
        <f>IF(AND(E25&lt;Tableau4[DJS],D25&gt;0),Tableau4[DJS]-E25,0)</f>
        <v>0</v>
      </c>
      <c r="G25" s="7">
        <f>IF(E25&gt;Tableau4[DJS],'4'!E25-Tableau4[DJS],0)</f>
        <v>0</v>
      </c>
      <c r="H25" s="8">
        <f t="shared" si="1"/>
        <v>1</v>
      </c>
    </row>
    <row r="26" spans="1:9" outlineLevel="2" x14ac:dyDescent="0.25">
      <c r="A26" s="14">
        <v>42028</v>
      </c>
      <c r="B26" s="7">
        <v>0</v>
      </c>
      <c r="C26" s="7">
        <v>0</v>
      </c>
      <c r="D26" s="7">
        <f t="shared" si="0"/>
        <v>0</v>
      </c>
      <c r="E26" s="7">
        <f>D26-Tableau3[Minute]</f>
        <v>-2.7777777777777776E-2</v>
      </c>
      <c r="F26" s="7">
        <f>IF(AND(E26&lt;Tableau4[DJS],D26&gt;0),Tableau4[DJS]-E26,0)</f>
        <v>0</v>
      </c>
      <c r="G26" s="7">
        <f>IF(E26&gt;Tableau4[DJS],'4'!E26-Tableau4[DJS],0)</f>
        <v>0</v>
      </c>
      <c r="H26" s="8">
        <f t="shared" si="1"/>
        <v>1</v>
      </c>
    </row>
    <row r="27" spans="1:9" outlineLevel="2" x14ac:dyDescent="0.25">
      <c r="A27" s="14">
        <v>42029</v>
      </c>
      <c r="B27" s="7">
        <v>0</v>
      </c>
      <c r="C27" s="7">
        <v>0</v>
      </c>
      <c r="D27" s="7">
        <f t="shared" si="0"/>
        <v>0</v>
      </c>
      <c r="E27" s="7">
        <f>D27-Tableau3[Minute]</f>
        <v>-2.7777777777777776E-2</v>
      </c>
      <c r="F27" s="7">
        <f>IF(AND(E27&lt;Tableau4[DJS],D27&gt;0),Tableau4[DJS]-E27,0)</f>
        <v>0</v>
      </c>
      <c r="G27" s="7">
        <f>IF(E27&gt;Tableau4[DJS],'4'!E27-Tableau4[DJS],0)</f>
        <v>0</v>
      </c>
      <c r="H27" s="8">
        <f t="shared" si="1"/>
        <v>1</v>
      </c>
    </row>
    <row r="28" spans="1:9" outlineLevel="2" x14ac:dyDescent="0.25">
      <c r="A28" s="14">
        <v>42030</v>
      </c>
      <c r="B28" s="7">
        <v>0</v>
      </c>
      <c r="C28" s="7">
        <v>0</v>
      </c>
      <c r="D28" s="7">
        <f t="shared" si="0"/>
        <v>0</v>
      </c>
      <c r="E28" s="7">
        <f>D28-Tableau3[Minute]</f>
        <v>-2.7777777777777776E-2</v>
      </c>
      <c r="F28" s="7">
        <f>IF(AND(E28&lt;Tableau4[DJS],D28&gt;0),Tableau4[DJS]-E28,0)</f>
        <v>0</v>
      </c>
      <c r="G28" s="7">
        <f>IF(E28&gt;Tableau4[DJS],'4'!E28-Tableau4[DJS],0)</f>
        <v>0</v>
      </c>
      <c r="H28" s="8">
        <f t="shared" si="1"/>
        <v>1</v>
      </c>
    </row>
    <row r="29" spans="1:9" outlineLevel="2" x14ac:dyDescent="0.25">
      <c r="A29" s="14">
        <v>42031</v>
      </c>
      <c r="B29" s="7">
        <v>0</v>
      </c>
      <c r="C29" s="7">
        <v>0</v>
      </c>
      <c r="D29" s="7">
        <f t="shared" si="0"/>
        <v>0</v>
      </c>
      <c r="E29" s="7">
        <f>D29-Tableau3[Minute]</f>
        <v>-2.7777777777777776E-2</v>
      </c>
      <c r="F29" s="7">
        <f>IF(AND(E29&lt;Tableau4[DJS],D29&gt;0),Tableau4[DJS]-E29,0)</f>
        <v>0</v>
      </c>
      <c r="G29" s="7">
        <f>IF(E29&gt;Tableau4[DJS],'4'!E29-Tableau4[DJS],0)</f>
        <v>0</v>
      </c>
      <c r="H29" s="8">
        <f t="shared" si="1"/>
        <v>1</v>
      </c>
    </row>
    <row r="30" spans="1:9" outlineLevel="2" x14ac:dyDescent="0.25">
      <c r="A30" s="14">
        <v>42032</v>
      </c>
      <c r="B30" s="7">
        <v>0</v>
      </c>
      <c r="C30" s="7">
        <v>0</v>
      </c>
      <c r="D30" s="7">
        <f t="shared" si="0"/>
        <v>0</v>
      </c>
      <c r="E30" s="7">
        <f>D30-Tableau3[Minute]</f>
        <v>-2.7777777777777776E-2</v>
      </c>
      <c r="F30" s="7">
        <f>IF(AND(E30&lt;Tableau4[DJS],D30&gt;0),Tableau4[DJS]-E30,0)</f>
        <v>0</v>
      </c>
      <c r="G30" s="7">
        <f>IF(E30&gt;Tableau4[DJS],'4'!E30-Tableau4[DJS],0)</f>
        <v>0</v>
      </c>
      <c r="H30" s="8">
        <f t="shared" si="1"/>
        <v>1</v>
      </c>
    </row>
    <row r="31" spans="1:9" outlineLevel="2" x14ac:dyDescent="0.25">
      <c r="A31" s="14">
        <v>42033</v>
      </c>
      <c r="B31" s="7">
        <v>0</v>
      </c>
      <c r="C31" s="7">
        <v>0</v>
      </c>
      <c r="D31" s="7">
        <f t="shared" si="0"/>
        <v>0</v>
      </c>
      <c r="E31" s="7">
        <f>D31-Tableau3[Minute]</f>
        <v>-2.7777777777777776E-2</v>
      </c>
      <c r="F31" s="7">
        <f>IF(AND(E31&lt;Tableau4[DJS],D31&gt;0),Tableau4[DJS]-E31,0)</f>
        <v>0</v>
      </c>
      <c r="G31" s="7">
        <f>IF(E31&gt;Tableau4[DJS],'4'!E31-Tableau4[DJS],0)</f>
        <v>0</v>
      </c>
      <c r="H31" s="8">
        <f t="shared" si="1"/>
        <v>1</v>
      </c>
    </row>
    <row r="32" spans="1:9" outlineLevel="2" x14ac:dyDescent="0.25">
      <c r="A32" s="14">
        <v>42034</v>
      </c>
      <c r="B32" s="7">
        <v>0</v>
      </c>
      <c r="C32" s="7">
        <v>0</v>
      </c>
      <c r="D32" s="7">
        <f t="shared" si="0"/>
        <v>0</v>
      </c>
      <c r="E32" s="7">
        <f>D32-Tableau3[Minute]</f>
        <v>-2.7777777777777776E-2</v>
      </c>
      <c r="F32" s="7">
        <f>IF(AND(E32&lt;Tableau4[DJS],D32&gt;0),Tableau4[DJS]-E32,0)</f>
        <v>0</v>
      </c>
      <c r="G32" s="7">
        <f>IF(E32&gt;Tableau4[DJS],'4'!E32-Tableau4[DJS],0)</f>
        <v>0</v>
      </c>
      <c r="H32" s="8">
        <f t="shared" si="1"/>
        <v>1</v>
      </c>
    </row>
    <row r="33" spans="1:8" s="8" customFormat="1" outlineLevel="1" x14ac:dyDescent="0.25">
      <c r="A33" s="14"/>
      <c r="B33" s="7"/>
      <c r="C33" s="7"/>
      <c r="D33" s="7"/>
      <c r="E33" s="7"/>
      <c r="F33" s="7">
        <f>SUBTOTAL(9,F2:F32)</f>
        <v>0.15972222222222227</v>
      </c>
      <c r="G33" s="7">
        <f>SUBTOTAL(9,G2:G32)</f>
        <v>6.597222222222221E-2</v>
      </c>
      <c r="H33" s="9" t="s">
        <v>39</v>
      </c>
    </row>
    <row r="34" spans="1:8" s="8" customFormat="1" outlineLevel="2" x14ac:dyDescent="0.25">
      <c r="A34" s="14">
        <v>42035</v>
      </c>
      <c r="B34" s="7">
        <v>0</v>
      </c>
      <c r="C34" s="7">
        <v>0</v>
      </c>
      <c r="D34" s="7">
        <f>C34-B34</f>
        <v>0</v>
      </c>
      <c r="E34" s="7">
        <f>D34-Tableau3[Minute]</f>
        <v>-2.7777777777777776E-2</v>
      </c>
      <c r="F34" s="12">
        <f>IF(AND(E34&lt;Tableau4[DJS],D34&gt;0),Tableau4[DJS]-E34,0)</f>
        <v>0</v>
      </c>
      <c r="G34" s="12">
        <f>IF(E34&gt;Tableau4[DJS],'4'!E34-Tableau4[DJS],0)</f>
        <v>0</v>
      </c>
      <c r="H34" s="8">
        <f t="shared" si="1"/>
        <v>2</v>
      </c>
    </row>
    <row r="35" spans="1:8" s="8" customFormat="1" outlineLevel="2" x14ac:dyDescent="0.25">
      <c r="A35" s="14">
        <v>42036</v>
      </c>
      <c r="B35" s="7">
        <v>0</v>
      </c>
      <c r="C35" s="7">
        <v>0</v>
      </c>
      <c r="D35" s="7">
        <f t="shared" si="0"/>
        <v>0</v>
      </c>
      <c r="E35" s="7">
        <f>D35-Tableau3[Minute]</f>
        <v>-2.7777777777777776E-2</v>
      </c>
      <c r="F35" s="12">
        <f>IF(AND(E35&lt;Tableau4[DJS],D35&gt;0),Tableau4[DJS]-E35,0)</f>
        <v>0</v>
      </c>
      <c r="G35" s="12">
        <f>IF(E35&gt;Tableau4[DJS],'4'!E35-Tableau4[DJS],0)</f>
        <v>0</v>
      </c>
      <c r="H35" s="8">
        <f t="shared" si="1"/>
        <v>2</v>
      </c>
    </row>
    <row r="36" spans="1:8" s="8" customFormat="1" outlineLevel="2" x14ac:dyDescent="0.25">
      <c r="A36" s="14">
        <v>42037</v>
      </c>
      <c r="B36" s="7">
        <v>0</v>
      </c>
      <c r="C36" s="7">
        <v>0</v>
      </c>
      <c r="D36" s="7">
        <f t="shared" si="0"/>
        <v>0</v>
      </c>
      <c r="E36" s="7">
        <f>D36-Tableau3[Minute]</f>
        <v>-2.7777777777777776E-2</v>
      </c>
      <c r="F36" s="12">
        <f>IF(AND(E36&lt;Tableau4[DJS],D36&gt;0),Tableau4[DJS]-E36,0)</f>
        <v>0</v>
      </c>
      <c r="G36" s="12">
        <f>IF(E36&gt;Tableau4[DJS],'4'!E36-Tableau4[DJS],0)</f>
        <v>0</v>
      </c>
      <c r="H36" s="8">
        <f t="shared" si="1"/>
        <v>2</v>
      </c>
    </row>
    <row r="37" spans="1:8" s="8" customFormat="1" outlineLevel="2" x14ac:dyDescent="0.25">
      <c r="A37" s="14">
        <v>42038</v>
      </c>
      <c r="B37" s="7">
        <v>0</v>
      </c>
      <c r="C37" s="7">
        <v>0</v>
      </c>
      <c r="D37" s="7">
        <f t="shared" si="0"/>
        <v>0</v>
      </c>
      <c r="E37" s="7">
        <f>D37-Tableau3[Minute]</f>
        <v>-2.7777777777777776E-2</v>
      </c>
      <c r="F37" s="12">
        <f>IF(AND(E37&lt;Tableau4[DJS],D37&gt;0),Tableau4[DJS]-E37,0)</f>
        <v>0</v>
      </c>
      <c r="G37" s="12">
        <f>IF(E37&gt;Tableau4[DJS],'4'!E37-Tableau4[DJS],0)</f>
        <v>0</v>
      </c>
      <c r="H37" s="8">
        <f t="shared" si="1"/>
        <v>2</v>
      </c>
    </row>
    <row r="38" spans="1:8" s="8" customFormat="1" outlineLevel="2" x14ac:dyDescent="0.25">
      <c r="A38" s="14">
        <v>42039</v>
      </c>
      <c r="B38" s="7">
        <v>0</v>
      </c>
      <c r="C38" s="7">
        <v>0</v>
      </c>
      <c r="D38" s="7">
        <f t="shared" si="0"/>
        <v>0</v>
      </c>
      <c r="E38" s="7">
        <f>D38-Tableau3[Minute]</f>
        <v>-2.7777777777777776E-2</v>
      </c>
      <c r="F38" s="12">
        <f>IF(AND(E38&lt;Tableau4[DJS],D38&gt;0),Tableau4[DJS]-E38,0)</f>
        <v>0</v>
      </c>
      <c r="G38" s="12">
        <f>IF(E38&gt;Tableau4[DJS],'4'!E38-Tableau4[DJS],0)</f>
        <v>0</v>
      </c>
      <c r="H38" s="8">
        <f t="shared" si="1"/>
        <v>2</v>
      </c>
    </row>
    <row r="39" spans="1:8" s="8" customFormat="1" outlineLevel="2" x14ac:dyDescent="0.25">
      <c r="A39" s="14">
        <v>42040</v>
      </c>
      <c r="B39" s="7">
        <v>0</v>
      </c>
      <c r="C39" s="7">
        <v>0</v>
      </c>
      <c r="D39" s="7">
        <f t="shared" si="0"/>
        <v>0</v>
      </c>
      <c r="E39" s="7">
        <f>D39-Tableau3[Minute]</f>
        <v>-2.7777777777777776E-2</v>
      </c>
      <c r="F39" s="12">
        <f>IF(AND(E39&lt;Tableau4[DJS],D39&gt;0),Tableau4[DJS]-E39,0)</f>
        <v>0</v>
      </c>
      <c r="G39" s="12">
        <f>IF(E39&gt;Tableau4[DJS],'4'!E39-Tableau4[DJS],0)</f>
        <v>0</v>
      </c>
      <c r="H39" s="8">
        <f t="shared" si="1"/>
        <v>2</v>
      </c>
    </row>
    <row r="40" spans="1:8" s="8" customFormat="1" outlineLevel="2" x14ac:dyDescent="0.25">
      <c r="A40" s="14">
        <v>42041</v>
      </c>
      <c r="B40" s="7">
        <v>0</v>
      </c>
      <c r="C40" s="7">
        <v>0</v>
      </c>
      <c r="D40" s="7">
        <f t="shared" si="0"/>
        <v>0</v>
      </c>
      <c r="E40" s="7">
        <f>D40-Tableau3[Minute]</f>
        <v>-2.7777777777777776E-2</v>
      </c>
      <c r="F40" s="12">
        <f>IF(AND(E40&lt;Tableau4[DJS],D40&gt;0),Tableau4[DJS]-E40,0)</f>
        <v>0</v>
      </c>
      <c r="G40" s="12">
        <f>IF(E40&gt;Tableau4[DJS],'4'!E40-Tableau4[DJS],0)</f>
        <v>0</v>
      </c>
      <c r="H40" s="8">
        <f t="shared" si="1"/>
        <v>2</v>
      </c>
    </row>
    <row r="41" spans="1:8" s="8" customFormat="1" outlineLevel="2" x14ac:dyDescent="0.25">
      <c r="A41" s="14">
        <v>42042</v>
      </c>
      <c r="B41" s="7">
        <v>0</v>
      </c>
      <c r="C41" s="7">
        <v>0</v>
      </c>
      <c r="D41" s="7">
        <f t="shared" si="0"/>
        <v>0</v>
      </c>
      <c r="E41" s="7">
        <f>D41-Tableau3[Minute]</f>
        <v>-2.7777777777777776E-2</v>
      </c>
      <c r="F41" s="12">
        <f>IF(AND(E41&lt;Tableau4[DJS],D41&gt;0),Tableau4[DJS]-E41,0)</f>
        <v>0</v>
      </c>
      <c r="G41" s="12">
        <f>IF(E41&gt;Tableau4[DJS],'4'!E41-Tableau4[DJS],0)</f>
        <v>0</v>
      </c>
      <c r="H41" s="8">
        <f t="shared" si="1"/>
        <v>2</v>
      </c>
    </row>
    <row r="42" spans="1:8" s="8" customFormat="1" outlineLevel="2" x14ac:dyDescent="0.25">
      <c r="A42" s="14">
        <v>42043</v>
      </c>
      <c r="B42" s="7">
        <v>0</v>
      </c>
      <c r="C42" s="7">
        <v>0</v>
      </c>
      <c r="D42" s="7">
        <f t="shared" si="0"/>
        <v>0</v>
      </c>
      <c r="E42" s="7">
        <f>D42-Tableau3[Minute]</f>
        <v>-2.7777777777777776E-2</v>
      </c>
      <c r="F42" s="12">
        <f>IF(AND(E42&lt;Tableau4[DJS],D42&gt;0),Tableau4[DJS]-E42,0)</f>
        <v>0</v>
      </c>
      <c r="G42" s="12">
        <f>IF(E42&gt;Tableau4[DJS],'4'!E42-Tableau4[DJS],0)</f>
        <v>0</v>
      </c>
      <c r="H42" s="8">
        <f t="shared" si="1"/>
        <v>2</v>
      </c>
    </row>
    <row r="43" spans="1:8" s="8" customFormat="1" outlineLevel="2" x14ac:dyDescent="0.25">
      <c r="A43" s="14">
        <v>42044</v>
      </c>
      <c r="B43" s="7">
        <v>0</v>
      </c>
      <c r="C43" s="7">
        <v>0</v>
      </c>
      <c r="D43" s="7">
        <f t="shared" si="0"/>
        <v>0</v>
      </c>
      <c r="E43" s="7">
        <f>D43-Tableau3[Minute]</f>
        <v>-2.7777777777777776E-2</v>
      </c>
      <c r="F43" s="12">
        <f>IF(AND(E43&lt;Tableau4[DJS],D43&gt;0),Tableau4[DJS]-E43,0)</f>
        <v>0</v>
      </c>
      <c r="G43" s="12">
        <f>IF(E43&gt;Tableau4[DJS],'4'!E43-Tableau4[DJS],0)</f>
        <v>0</v>
      </c>
      <c r="H43" s="8">
        <f t="shared" si="1"/>
        <v>2</v>
      </c>
    </row>
    <row r="44" spans="1:8" s="8" customFormat="1" outlineLevel="2" x14ac:dyDescent="0.25">
      <c r="A44" s="14">
        <v>42045</v>
      </c>
      <c r="B44" s="7">
        <v>0</v>
      </c>
      <c r="C44" s="7">
        <v>0</v>
      </c>
      <c r="D44" s="7">
        <f t="shared" si="0"/>
        <v>0</v>
      </c>
      <c r="E44" s="7">
        <f>D44-Tableau3[Minute]</f>
        <v>-2.7777777777777776E-2</v>
      </c>
      <c r="F44" s="12">
        <f>IF(AND(E44&lt;Tableau4[DJS],D44&gt;0),Tableau4[DJS]-E44,0)</f>
        <v>0</v>
      </c>
      <c r="G44" s="12">
        <f>IF(E44&gt;Tableau4[DJS],'4'!E44-Tableau4[DJS],0)</f>
        <v>0</v>
      </c>
      <c r="H44" s="8">
        <f t="shared" si="1"/>
        <v>2</v>
      </c>
    </row>
    <row r="45" spans="1:8" s="8" customFormat="1" outlineLevel="2" x14ac:dyDescent="0.25">
      <c r="A45" s="14">
        <v>42046</v>
      </c>
      <c r="B45" s="7">
        <v>0</v>
      </c>
      <c r="C45" s="7">
        <v>0</v>
      </c>
      <c r="D45" s="7">
        <f t="shared" si="0"/>
        <v>0</v>
      </c>
      <c r="E45" s="7">
        <f>D45-Tableau3[Minute]</f>
        <v>-2.7777777777777776E-2</v>
      </c>
      <c r="F45" s="12">
        <f>IF(AND(E45&lt;Tableau4[DJS],D45&gt;0),Tableau4[DJS]-E45,0)</f>
        <v>0</v>
      </c>
      <c r="G45" s="12">
        <f>IF(E45&gt;Tableau4[DJS],'4'!E45-Tableau4[DJS],0)</f>
        <v>0</v>
      </c>
      <c r="H45" s="8">
        <f t="shared" si="1"/>
        <v>2</v>
      </c>
    </row>
    <row r="46" spans="1:8" s="8" customFormat="1" outlineLevel="2" x14ac:dyDescent="0.25">
      <c r="A46" s="14">
        <v>42047</v>
      </c>
      <c r="B46" s="7">
        <v>0</v>
      </c>
      <c r="C46" s="7">
        <v>0</v>
      </c>
      <c r="D46" s="7">
        <f t="shared" si="0"/>
        <v>0</v>
      </c>
      <c r="E46" s="7">
        <f>D46-Tableau3[Minute]</f>
        <v>-2.7777777777777776E-2</v>
      </c>
      <c r="F46" s="12">
        <f>IF(AND(E46&lt;Tableau4[DJS],D46&gt;0),Tableau4[DJS]-E46,0)</f>
        <v>0</v>
      </c>
      <c r="G46" s="12">
        <f>IF(E46&gt;Tableau4[DJS],'4'!E46-Tableau4[DJS],0)</f>
        <v>0</v>
      </c>
      <c r="H46" s="8">
        <f t="shared" si="1"/>
        <v>2</v>
      </c>
    </row>
    <row r="47" spans="1:8" s="8" customFormat="1" outlineLevel="2" x14ac:dyDescent="0.25">
      <c r="A47" s="14">
        <v>42048</v>
      </c>
      <c r="B47" s="7">
        <v>0</v>
      </c>
      <c r="C47" s="7">
        <v>0</v>
      </c>
      <c r="D47" s="7">
        <f t="shared" si="0"/>
        <v>0</v>
      </c>
      <c r="E47" s="7">
        <f>D47-Tableau3[Minute]</f>
        <v>-2.7777777777777776E-2</v>
      </c>
      <c r="F47" s="12">
        <f>IF(AND(E47&lt;Tableau4[DJS],D47&gt;0),Tableau4[DJS]-E47,0)</f>
        <v>0</v>
      </c>
      <c r="G47" s="12">
        <f>IF(E47&gt;Tableau4[DJS],'4'!E47-Tableau4[DJS],0)</f>
        <v>0</v>
      </c>
      <c r="H47" s="8">
        <f t="shared" si="1"/>
        <v>2</v>
      </c>
    </row>
    <row r="48" spans="1:8" s="8" customFormat="1" outlineLevel="2" x14ac:dyDescent="0.25">
      <c r="A48" s="14">
        <v>42049</v>
      </c>
      <c r="B48" s="7">
        <v>0</v>
      </c>
      <c r="C48" s="7">
        <v>0</v>
      </c>
      <c r="D48" s="7">
        <f t="shared" si="0"/>
        <v>0</v>
      </c>
      <c r="E48" s="7">
        <f>D48-Tableau3[Minute]</f>
        <v>-2.7777777777777776E-2</v>
      </c>
      <c r="F48" s="12">
        <f>IF(AND(E48&lt;Tableau4[DJS],D48&gt;0),Tableau4[DJS]-E48,0)</f>
        <v>0</v>
      </c>
      <c r="G48" s="12">
        <f>IF(E48&gt;Tableau4[DJS],'4'!E48-Tableau4[DJS],0)</f>
        <v>0</v>
      </c>
      <c r="H48" s="8">
        <f t="shared" si="1"/>
        <v>2</v>
      </c>
    </row>
    <row r="49" spans="1:8" s="8" customFormat="1" outlineLevel="2" x14ac:dyDescent="0.25">
      <c r="A49" s="14">
        <v>42050</v>
      </c>
      <c r="B49" s="7">
        <v>0</v>
      </c>
      <c r="C49" s="7">
        <v>0</v>
      </c>
      <c r="D49" s="7">
        <f t="shared" si="0"/>
        <v>0</v>
      </c>
      <c r="E49" s="7">
        <f>D49-Tableau3[Minute]</f>
        <v>-2.7777777777777776E-2</v>
      </c>
      <c r="F49" s="12">
        <f>IF(AND(E49&lt;Tableau4[DJS],D49&gt;0),Tableau4[DJS]-E49,0)</f>
        <v>0</v>
      </c>
      <c r="G49" s="12">
        <f>IF(E49&gt;Tableau4[DJS],'4'!E49-Tableau4[DJS],0)</f>
        <v>0</v>
      </c>
      <c r="H49" s="8">
        <f t="shared" si="1"/>
        <v>2</v>
      </c>
    </row>
    <row r="50" spans="1:8" s="8" customFormat="1" outlineLevel="2" x14ac:dyDescent="0.25">
      <c r="A50" s="14">
        <v>42051</v>
      </c>
      <c r="B50" s="7">
        <v>0</v>
      </c>
      <c r="C50" s="7">
        <v>0</v>
      </c>
      <c r="D50" s="7">
        <f t="shared" si="0"/>
        <v>0</v>
      </c>
      <c r="E50" s="7">
        <f>D50-Tableau3[Minute]</f>
        <v>-2.7777777777777776E-2</v>
      </c>
      <c r="F50" s="12">
        <f>IF(AND(E50&lt;Tableau4[DJS],D50&gt;0),Tableau4[DJS]-E50,0)</f>
        <v>0</v>
      </c>
      <c r="G50" s="12">
        <f>IF(E50&gt;Tableau4[DJS],'4'!E50-Tableau4[DJS],0)</f>
        <v>0</v>
      </c>
      <c r="H50" s="8">
        <f t="shared" si="1"/>
        <v>2</v>
      </c>
    </row>
    <row r="51" spans="1:8" s="8" customFormat="1" outlineLevel="2" x14ac:dyDescent="0.25">
      <c r="A51" s="14">
        <v>42052</v>
      </c>
      <c r="B51" s="7">
        <v>0</v>
      </c>
      <c r="C51" s="7">
        <v>0</v>
      </c>
      <c r="D51" s="7">
        <f t="shared" si="0"/>
        <v>0</v>
      </c>
      <c r="E51" s="7">
        <f>D51-Tableau3[Minute]</f>
        <v>-2.7777777777777776E-2</v>
      </c>
      <c r="F51" s="12">
        <f>IF(AND(E51&lt;Tableau4[DJS],D51&gt;0),Tableau4[DJS]-E51,0)</f>
        <v>0</v>
      </c>
      <c r="G51" s="12">
        <f>IF(E51&gt;Tableau4[DJS],'4'!E51-Tableau4[DJS],0)</f>
        <v>0</v>
      </c>
      <c r="H51" s="8">
        <f t="shared" si="1"/>
        <v>2</v>
      </c>
    </row>
    <row r="52" spans="1:8" s="8" customFormat="1" outlineLevel="2" x14ac:dyDescent="0.25">
      <c r="A52" s="14">
        <v>42053</v>
      </c>
      <c r="B52" s="7">
        <v>0</v>
      </c>
      <c r="C52" s="7">
        <v>0</v>
      </c>
      <c r="D52" s="7">
        <f t="shared" si="0"/>
        <v>0</v>
      </c>
      <c r="E52" s="7">
        <f>D52-Tableau3[Minute]</f>
        <v>-2.7777777777777776E-2</v>
      </c>
      <c r="F52" s="12">
        <f>IF(AND(E52&lt;Tableau4[DJS],D52&gt;0),Tableau4[DJS]-E52,0)</f>
        <v>0</v>
      </c>
      <c r="G52" s="12">
        <f>IF(E52&gt;Tableau4[DJS],'4'!E52-Tableau4[DJS],0)</f>
        <v>0</v>
      </c>
      <c r="H52" s="8">
        <f t="shared" si="1"/>
        <v>2</v>
      </c>
    </row>
    <row r="53" spans="1:8" s="8" customFormat="1" outlineLevel="2" x14ac:dyDescent="0.25">
      <c r="A53" s="14">
        <v>42054</v>
      </c>
      <c r="B53" s="7">
        <v>0</v>
      </c>
      <c r="C53" s="7">
        <v>0</v>
      </c>
      <c r="D53" s="7">
        <f t="shared" si="0"/>
        <v>0</v>
      </c>
      <c r="E53" s="7">
        <f>D53-Tableau3[Minute]</f>
        <v>-2.7777777777777776E-2</v>
      </c>
      <c r="F53" s="12">
        <f>IF(AND(E53&lt;Tableau4[DJS],D53&gt;0),Tableau4[DJS]-E53,0)</f>
        <v>0</v>
      </c>
      <c r="G53" s="12">
        <f>IF(E53&gt;Tableau4[DJS],'4'!E53-Tableau4[DJS],0)</f>
        <v>0</v>
      </c>
      <c r="H53" s="8">
        <f t="shared" si="1"/>
        <v>2</v>
      </c>
    </row>
    <row r="54" spans="1:8" s="8" customFormat="1" outlineLevel="2" x14ac:dyDescent="0.25">
      <c r="A54" s="14">
        <v>42055</v>
      </c>
      <c r="B54" s="7">
        <v>0</v>
      </c>
      <c r="C54" s="7">
        <v>0</v>
      </c>
      <c r="D54" s="7">
        <f t="shared" si="0"/>
        <v>0</v>
      </c>
      <c r="E54" s="7">
        <f>D54-Tableau3[Minute]</f>
        <v>-2.7777777777777776E-2</v>
      </c>
      <c r="F54" s="12">
        <f>IF(AND(E54&lt;Tableau4[DJS],D54&gt;0),Tableau4[DJS]-E54,0)</f>
        <v>0</v>
      </c>
      <c r="G54" s="12">
        <f>IF(E54&gt;Tableau4[DJS],'4'!E54-Tableau4[DJS],0)</f>
        <v>0</v>
      </c>
      <c r="H54" s="8">
        <f t="shared" si="1"/>
        <v>2</v>
      </c>
    </row>
    <row r="55" spans="1:8" s="8" customFormat="1" outlineLevel="2" x14ac:dyDescent="0.25">
      <c r="A55" s="14">
        <v>42056</v>
      </c>
      <c r="B55" s="7">
        <v>0</v>
      </c>
      <c r="C55" s="7">
        <v>0</v>
      </c>
      <c r="D55" s="7">
        <f t="shared" si="0"/>
        <v>0</v>
      </c>
      <c r="E55" s="7">
        <f>D55-Tableau3[Minute]</f>
        <v>-2.7777777777777776E-2</v>
      </c>
      <c r="F55" s="12">
        <f>IF(AND(E55&lt;Tableau4[DJS],D55&gt;0),Tableau4[DJS]-E55,0)</f>
        <v>0</v>
      </c>
      <c r="G55" s="12">
        <f>IF(E55&gt;Tableau4[DJS],'4'!E55-Tableau4[DJS],0)</f>
        <v>0</v>
      </c>
      <c r="H55" s="8">
        <f t="shared" si="1"/>
        <v>2</v>
      </c>
    </row>
    <row r="56" spans="1:8" s="8" customFormat="1" outlineLevel="2" x14ac:dyDescent="0.25">
      <c r="A56" s="14">
        <v>42057</v>
      </c>
      <c r="B56" s="7">
        <v>0</v>
      </c>
      <c r="C56" s="7">
        <v>0</v>
      </c>
      <c r="D56" s="7">
        <f t="shared" si="0"/>
        <v>0</v>
      </c>
      <c r="E56" s="7">
        <f>D56-Tableau3[Minute]</f>
        <v>-2.7777777777777776E-2</v>
      </c>
      <c r="F56" s="12">
        <f>IF(AND(E56&lt;Tableau4[DJS],D56&gt;0),Tableau4[DJS]-E56,0)</f>
        <v>0</v>
      </c>
      <c r="G56" s="12">
        <f>IF(E56&gt;Tableau4[DJS],'4'!E56-Tableau4[DJS],0)</f>
        <v>0</v>
      </c>
      <c r="H56" s="8">
        <f t="shared" si="1"/>
        <v>2</v>
      </c>
    </row>
    <row r="57" spans="1:8" s="8" customFormat="1" outlineLevel="2" x14ac:dyDescent="0.25">
      <c r="A57" s="14">
        <v>42058</v>
      </c>
      <c r="B57" s="7">
        <v>0</v>
      </c>
      <c r="C57" s="7">
        <v>0</v>
      </c>
      <c r="D57" s="7">
        <f t="shared" si="0"/>
        <v>0</v>
      </c>
      <c r="E57" s="7">
        <f>D57-Tableau3[Minute]</f>
        <v>-2.7777777777777776E-2</v>
      </c>
      <c r="F57" s="12">
        <f>IF(AND(E57&lt;Tableau4[DJS],D57&gt;0),Tableau4[DJS]-E57,0)</f>
        <v>0</v>
      </c>
      <c r="G57" s="12">
        <f>IF(E57&gt;Tableau4[DJS],'4'!E57-Tableau4[DJS],0)</f>
        <v>0</v>
      </c>
      <c r="H57" s="8">
        <f t="shared" si="1"/>
        <v>2</v>
      </c>
    </row>
    <row r="58" spans="1:8" s="8" customFormat="1" outlineLevel="2" x14ac:dyDescent="0.25">
      <c r="A58" s="14">
        <v>42059</v>
      </c>
      <c r="B58" s="7">
        <v>0</v>
      </c>
      <c r="C58" s="7">
        <v>0</v>
      </c>
      <c r="D58" s="7">
        <f t="shared" si="0"/>
        <v>0</v>
      </c>
      <c r="E58" s="7">
        <f>D58-Tableau3[Minute]</f>
        <v>-2.7777777777777776E-2</v>
      </c>
      <c r="F58" s="12">
        <f>IF(AND(E58&lt;Tableau4[DJS],D58&gt;0),Tableau4[DJS]-E58,0)</f>
        <v>0</v>
      </c>
      <c r="G58" s="12">
        <f>IF(E58&gt;Tableau4[DJS],'4'!E58-Tableau4[DJS],0)</f>
        <v>0</v>
      </c>
      <c r="H58" s="8">
        <f t="shared" si="1"/>
        <v>2</v>
      </c>
    </row>
    <row r="59" spans="1:8" s="8" customFormat="1" outlineLevel="2" x14ac:dyDescent="0.25">
      <c r="A59" s="14">
        <v>42060</v>
      </c>
      <c r="B59" s="7">
        <v>0</v>
      </c>
      <c r="C59" s="7">
        <v>0</v>
      </c>
      <c r="D59" s="7">
        <f t="shared" si="0"/>
        <v>0</v>
      </c>
      <c r="E59" s="7">
        <f>D59-Tableau3[Minute]</f>
        <v>-2.7777777777777776E-2</v>
      </c>
      <c r="F59" s="12">
        <f>IF(AND(E59&lt;Tableau4[DJS],D59&gt;0),Tableau4[DJS]-E59,0)</f>
        <v>0</v>
      </c>
      <c r="G59" s="12">
        <f>IF(E59&gt;Tableau4[DJS],'4'!E59-Tableau4[DJS],0)</f>
        <v>0</v>
      </c>
      <c r="H59" s="8">
        <f t="shared" si="1"/>
        <v>2</v>
      </c>
    </row>
    <row r="60" spans="1:8" s="8" customFormat="1" outlineLevel="2" x14ac:dyDescent="0.25">
      <c r="A60" s="14">
        <v>42061</v>
      </c>
      <c r="B60" s="7">
        <v>0</v>
      </c>
      <c r="C60" s="7">
        <v>0</v>
      </c>
      <c r="D60" s="7">
        <f t="shared" si="0"/>
        <v>0</v>
      </c>
      <c r="E60" s="7">
        <f>D60-Tableau3[Minute]</f>
        <v>-2.7777777777777776E-2</v>
      </c>
      <c r="F60" s="12">
        <f>IF(AND(E60&lt;Tableau4[DJS],D60&gt;0),Tableau4[DJS]-E60,0)</f>
        <v>0</v>
      </c>
      <c r="G60" s="12">
        <f>IF(E60&gt;Tableau4[DJS],'4'!E60-Tableau4[DJS],0)</f>
        <v>0</v>
      </c>
      <c r="H60" s="8">
        <f t="shared" si="1"/>
        <v>2</v>
      </c>
    </row>
    <row r="61" spans="1:8" s="8" customFormat="1" outlineLevel="2" x14ac:dyDescent="0.25">
      <c r="A61" s="14">
        <v>42062</v>
      </c>
      <c r="B61" s="7">
        <v>0</v>
      </c>
      <c r="C61" s="7">
        <v>0</v>
      </c>
      <c r="D61" s="7">
        <f t="shared" si="0"/>
        <v>0</v>
      </c>
      <c r="E61" s="7">
        <f>D61-Tableau3[Minute]</f>
        <v>-2.7777777777777776E-2</v>
      </c>
      <c r="F61" s="12">
        <f>IF(AND(E61&lt;Tableau4[DJS],D61&gt;0),Tableau4[DJS]-E61,0)</f>
        <v>0</v>
      </c>
      <c r="G61" s="12">
        <f>IF(E61&gt;Tableau4[DJS],'4'!E61-Tableau4[DJS],0)</f>
        <v>0</v>
      </c>
      <c r="H61" s="8">
        <f t="shared" si="1"/>
        <v>2</v>
      </c>
    </row>
    <row r="62" spans="1:8" s="8" customFormat="1" outlineLevel="1" x14ac:dyDescent="0.25">
      <c r="A62" s="14"/>
      <c r="B62" s="7"/>
      <c r="C62" s="7"/>
      <c r="D62" s="11"/>
      <c r="E62" s="7"/>
      <c r="F62" s="12">
        <f>SUBTOTAL(9,F34:F61)</f>
        <v>0</v>
      </c>
      <c r="G62" s="12">
        <f>SUBTOTAL(9,G34:G61)</f>
        <v>0</v>
      </c>
      <c r="H62" s="10" t="s">
        <v>40</v>
      </c>
    </row>
    <row r="63" spans="1:8" s="8" customFormat="1" outlineLevel="2" x14ac:dyDescent="0.25">
      <c r="A63" s="14">
        <v>42063</v>
      </c>
      <c r="B63" s="7">
        <v>0</v>
      </c>
      <c r="C63" s="7">
        <v>0</v>
      </c>
      <c r="D63" s="7">
        <f t="shared" si="0"/>
        <v>0</v>
      </c>
      <c r="E63" s="7">
        <f>D63-Tableau3[Minute]</f>
        <v>-2.7777777777777776E-2</v>
      </c>
      <c r="F63" s="12">
        <f>IF(AND(E63&lt;Tableau4[DJS],D63&gt;0),Tableau4[DJS]-E63,0)</f>
        <v>0</v>
      </c>
      <c r="G63" s="12">
        <f>IF(E63&gt;Tableau4[DJS],'4'!E63-Tableau4[DJS],0)</f>
        <v>0</v>
      </c>
      <c r="H63" s="8">
        <f t="shared" si="1"/>
        <v>3</v>
      </c>
    </row>
    <row r="64" spans="1:8" s="8" customFormat="1" outlineLevel="2" x14ac:dyDescent="0.25">
      <c r="A64" s="14">
        <v>42064</v>
      </c>
      <c r="B64" s="7">
        <v>0</v>
      </c>
      <c r="C64" s="7">
        <v>0</v>
      </c>
      <c r="D64" s="7">
        <f>C64-B64</f>
        <v>0</v>
      </c>
      <c r="E64" s="7">
        <f>D64-Tableau3[Minute]</f>
        <v>-2.7777777777777776E-2</v>
      </c>
      <c r="F64" s="12">
        <f>IF(AND(E64&lt;Tableau4[DJS],D64&gt;0),Tableau4[DJS]-E64,0)</f>
        <v>0</v>
      </c>
      <c r="G64" s="12">
        <f>IF(E64&gt;Tableau4[DJS],'4'!E64-Tableau4[DJS],0)</f>
        <v>0</v>
      </c>
      <c r="H64" s="8">
        <f t="shared" si="1"/>
        <v>3</v>
      </c>
    </row>
    <row r="65" spans="1:8" s="8" customFormat="1" outlineLevel="2" x14ac:dyDescent="0.25">
      <c r="A65" s="14">
        <v>42065</v>
      </c>
      <c r="B65" s="7">
        <v>0</v>
      </c>
      <c r="C65" s="7">
        <v>0</v>
      </c>
      <c r="D65" s="7">
        <f t="shared" si="0"/>
        <v>0</v>
      </c>
      <c r="E65" s="7">
        <f>D65-Tableau3[Minute]</f>
        <v>-2.7777777777777776E-2</v>
      </c>
      <c r="F65" s="12">
        <f>IF(AND(E65&lt;Tableau4[DJS],D65&gt;0),Tableau4[DJS]-E65,0)</f>
        <v>0</v>
      </c>
      <c r="G65" s="12">
        <f>IF(E65&gt;Tableau4[DJS],'4'!E65-Tableau4[DJS],0)</f>
        <v>0</v>
      </c>
      <c r="H65" s="8">
        <f t="shared" si="1"/>
        <v>3</v>
      </c>
    </row>
    <row r="66" spans="1:8" s="8" customFormat="1" outlineLevel="2" x14ac:dyDescent="0.25">
      <c r="A66" s="14">
        <v>42066</v>
      </c>
      <c r="B66" s="7">
        <v>0</v>
      </c>
      <c r="C66" s="7">
        <v>0</v>
      </c>
      <c r="D66" s="7">
        <f>C66-B66</f>
        <v>0</v>
      </c>
      <c r="E66" s="7">
        <f>D66-Tableau3[Minute]</f>
        <v>-2.7777777777777776E-2</v>
      </c>
      <c r="F66" s="12">
        <f>IF(AND(E66&lt;Tableau4[DJS],D66&gt;0),Tableau4[DJS]-E66,0)</f>
        <v>0</v>
      </c>
      <c r="G66" s="12">
        <f>IF(E66&gt;Tableau4[DJS],'4'!E66-Tableau4[DJS],0)</f>
        <v>0</v>
      </c>
      <c r="H66" s="8">
        <f t="shared" si="1"/>
        <v>3</v>
      </c>
    </row>
    <row r="67" spans="1:8" s="8" customFormat="1" outlineLevel="2" x14ac:dyDescent="0.25">
      <c r="A67" s="14">
        <v>42067</v>
      </c>
      <c r="B67" s="7">
        <v>0</v>
      </c>
      <c r="C67" s="7">
        <v>0</v>
      </c>
      <c r="D67" s="7">
        <f t="shared" ref="D67:D130" si="3">C67-B67</f>
        <v>0</v>
      </c>
      <c r="E67" s="7">
        <f>D67-Tableau3[Minute]</f>
        <v>-2.7777777777777776E-2</v>
      </c>
      <c r="F67" s="12">
        <f>IF(AND(E67&lt;Tableau4[DJS],D67&gt;0),Tableau4[DJS]-E67,0)</f>
        <v>0</v>
      </c>
      <c r="G67" s="12">
        <f>IF(E67&gt;Tableau4[DJS],'4'!E67-Tableau4[DJS],0)</f>
        <v>0</v>
      </c>
      <c r="H67" s="8">
        <f t="shared" si="1"/>
        <v>3</v>
      </c>
    </row>
    <row r="68" spans="1:8" s="8" customFormat="1" outlineLevel="2" x14ac:dyDescent="0.25">
      <c r="A68" s="14">
        <v>42068</v>
      </c>
      <c r="B68" s="7">
        <v>0</v>
      </c>
      <c r="C68" s="7">
        <v>0</v>
      </c>
      <c r="D68" s="7">
        <f t="shared" si="3"/>
        <v>0</v>
      </c>
      <c r="E68" s="7">
        <f>D68-Tableau3[Minute]</f>
        <v>-2.7777777777777776E-2</v>
      </c>
      <c r="F68" s="12">
        <f>IF(AND(E68&lt;Tableau4[DJS],D68&gt;0),Tableau4[DJS]-E68,0)</f>
        <v>0</v>
      </c>
      <c r="G68" s="12">
        <f>IF(E68&gt;Tableau4[DJS],'4'!E68-Tableau4[DJS],0)</f>
        <v>0</v>
      </c>
      <c r="H68" s="8">
        <f t="shared" si="1"/>
        <v>3</v>
      </c>
    </row>
    <row r="69" spans="1:8" s="8" customFormat="1" outlineLevel="2" x14ac:dyDescent="0.25">
      <c r="A69" s="14">
        <v>42069</v>
      </c>
      <c r="B69" s="7">
        <v>0</v>
      </c>
      <c r="C69" s="7">
        <v>0</v>
      </c>
      <c r="D69" s="7">
        <f t="shared" si="3"/>
        <v>0</v>
      </c>
      <c r="E69" s="7">
        <f>D69-Tableau3[Minute]</f>
        <v>-2.7777777777777776E-2</v>
      </c>
      <c r="F69" s="12">
        <f>IF(AND(E69&lt;Tableau4[DJS],D69&gt;0),Tableau4[DJS]-E69,0)</f>
        <v>0</v>
      </c>
      <c r="G69" s="12">
        <f>IF(E69&gt;Tableau4[DJS],'4'!E69-Tableau4[DJS],0)</f>
        <v>0</v>
      </c>
      <c r="H69" s="8">
        <f t="shared" ref="H69:H134" si="4">MONTH(A69)</f>
        <v>3</v>
      </c>
    </row>
    <row r="70" spans="1:8" s="8" customFormat="1" outlineLevel="2" x14ac:dyDescent="0.25">
      <c r="A70" s="14">
        <v>42070</v>
      </c>
      <c r="B70" s="7">
        <v>0</v>
      </c>
      <c r="C70" s="7">
        <v>0</v>
      </c>
      <c r="D70" s="7">
        <f t="shared" si="3"/>
        <v>0</v>
      </c>
      <c r="E70" s="7">
        <f>D70-Tableau3[Minute]</f>
        <v>-2.7777777777777776E-2</v>
      </c>
      <c r="F70" s="12">
        <f>IF(AND(E70&lt;Tableau4[DJS],D70&gt;0),Tableau4[DJS]-E70,0)</f>
        <v>0</v>
      </c>
      <c r="G70" s="12">
        <f>IF(E70&gt;Tableau4[DJS],'4'!E70-Tableau4[DJS],0)</f>
        <v>0</v>
      </c>
      <c r="H70" s="8">
        <f t="shared" si="4"/>
        <v>3</v>
      </c>
    </row>
    <row r="71" spans="1:8" s="8" customFormat="1" outlineLevel="2" x14ac:dyDescent="0.25">
      <c r="A71" s="14">
        <v>42071</v>
      </c>
      <c r="B71" s="7">
        <v>0</v>
      </c>
      <c r="C71" s="7">
        <v>0</v>
      </c>
      <c r="D71" s="7">
        <f t="shared" si="3"/>
        <v>0</v>
      </c>
      <c r="E71" s="7">
        <f>D71-Tableau3[Minute]</f>
        <v>-2.7777777777777776E-2</v>
      </c>
      <c r="F71" s="12">
        <f>IF(AND(E71&lt;Tableau4[DJS],D71&gt;0),Tableau4[DJS]-E71,0)</f>
        <v>0</v>
      </c>
      <c r="G71" s="12">
        <f>IF(E71&gt;Tableau4[DJS],'4'!E71-Tableau4[DJS],0)</f>
        <v>0</v>
      </c>
      <c r="H71" s="8">
        <f t="shared" si="4"/>
        <v>3</v>
      </c>
    </row>
    <row r="72" spans="1:8" s="8" customFormat="1" outlineLevel="2" x14ac:dyDescent="0.25">
      <c r="A72" s="14">
        <v>42072</v>
      </c>
      <c r="B72" s="7">
        <v>0</v>
      </c>
      <c r="C72" s="7">
        <v>0</v>
      </c>
      <c r="D72" s="7">
        <f t="shared" si="3"/>
        <v>0</v>
      </c>
      <c r="E72" s="7">
        <f>D72-Tableau3[Minute]</f>
        <v>-2.7777777777777776E-2</v>
      </c>
      <c r="F72" s="12">
        <f>IF(AND(E72&lt;Tableau4[DJS],D72&gt;0),Tableau4[DJS]-E72,0)</f>
        <v>0</v>
      </c>
      <c r="G72" s="12">
        <f>IF(E72&gt;Tableau4[DJS],'4'!E72-Tableau4[DJS],0)</f>
        <v>0</v>
      </c>
      <c r="H72" s="8">
        <f t="shared" si="4"/>
        <v>3</v>
      </c>
    </row>
    <row r="73" spans="1:8" s="8" customFormat="1" outlineLevel="2" x14ac:dyDescent="0.25">
      <c r="A73" s="14">
        <v>42073</v>
      </c>
      <c r="B73" s="7">
        <v>0</v>
      </c>
      <c r="C73" s="7">
        <v>0</v>
      </c>
      <c r="D73" s="7">
        <f t="shared" si="3"/>
        <v>0</v>
      </c>
      <c r="E73" s="7">
        <f>D73-Tableau3[Minute]</f>
        <v>-2.7777777777777776E-2</v>
      </c>
      <c r="F73" s="12">
        <f>IF(AND(E73&lt;Tableau4[DJS],D73&gt;0),Tableau4[DJS]-E73,0)</f>
        <v>0</v>
      </c>
      <c r="G73" s="12">
        <f>IF(E73&gt;Tableau4[DJS],'4'!E73-Tableau4[DJS],0)</f>
        <v>0</v>
      </c>
      <c r="H73" s="8">
        <f t="shared" si="4"/>
        <v>3</v>
      </c>
    </row>
    <row r="74" spans="1:8" s="8" customFormat="1" outlineLevel="2" x14ac:dyDescent="0.25">
      <c r="A74" s="14">
        <v>42074</v>
      </c>
      <c r="B74" s="7">
        <v>0</v>
      </c>
      <c r="C74" s="7">
        <v>0</v>
      </c>
      <c r="D74" s="7">
        <f t="shared" si="3"/>
        <v>0</v>
      </c>
      <c r="E74" s="7">
        <f>D74-Tableau3[Minute]</f>
        <v>-2.7777777777777776E-2</v>
      </c>
      <c r="F74" s="12">
        <f>IF(AND(E74&lt;Tableau4[DJS],D74&gt;0),Tableau4[DJS]-E74,0)</f>
        <v>0</v>
      </c>
      <c r="G74" s="12">
        <f>IF(E74&gt;Tableau4[DJS],'4'!E74-Tableau4[DJS],0)</f>
        <v>0</v>
      </c>
      <c r="H74" s="8">
        <f t="shared" si="4"/>
        <v>3</v>
      </c>
    </row>
    <row r="75" spans="1:8" s="8" customFormat="1" outlineLevel="2" x14ac:dyDescent="0.25">
      <c r="A75" s="14">
        <v>42075</v>
      </c>
      <c r="B75" s="7">
        <v>0</v>
      </c>
      <c r="C75" s="7">
        <v>0</v>
      </c>
      <c r="D75" s="7">
        <f t="shared" si="3"/>
        <v>0</v>
      </c>
      <c r="E75" s="7">
        <f>D75-Tableau3[Minute]</f>
        <v>-2.7777777777777776E-2</v>
      </c>
      <c r="F75" s="12">
        <f>IF(AND(E75&lt;Tableau4[DJS],D75&gt;0),Tableau4[DJS]-E75,0)</f>
        <v>0</v>
      </c>
      <c r="G75" s="12">
        <f>IF(E75&gt;Tableau4[DJS],'4'!E75-Tableau4[DJS],0)</f>
        <v>0</v>
      </c>
      <c r="H75" s="8">
        <f t="shared" si="4"/>
        <v>3</v>
      </c>
    </row>
    <row r="76" spans="1:8" s="8" customFormat="1" outlineLevel="2" x14ac:dyDescent="0.25">
      <c r="A76" s="14">
        <v>42076</v>
      </c>
      <c r="B76" s="7">
        <v>0</v>
      </c>
      <c r="C76" s="7">
        <v>0</v>
      </c>
      <c r="D76" s="7">
        <f t="shared" si="3"/>
        <v>0</v>
      </c>
      <c r="E76" s="7">
        <f>D76-Tableau3[Minute]</f>
        <v>-2.7777777777777776E-2</v>
      </c>
      <c r="F76" s="12">
        <f>IF(AND(E76&lt;Tableau4[DJS],D76&gt;0),Tableau4[DJS]-E76,0)</f>
        <v>0</v>
      </c>
      <c r="G76" s="12">
        <f>IF(E76&gt;Tableau4[DJS],'4'!E76-Tableau4[DJS],0)</f>
        <v>0</v>
      </c>
      <c r="H76" s="8">
        <f t="shared" si="4"/>
        <v>3</v>
      </c>
    </row>
    <row r="77" spans="1:8" s="8" customFormat="1" outlineLevel="2" x14ac:dyDescent="0.25">
      <c r="A77" s="14">
        <v>42077</v>
      </c>
      <c r="B77" s="7">
        <v>0</v>
      </c>
      <c r="C77" s="7">
        <v>0</v>
      </c>
      <c r="D77" s="7">
        <f t="shared" si="3"/>
        <v>0</v>
      </c>
      <c r="E77" s="7">
        <f>D77-Tableau3[Minute]</f>
        <v>-2.7777777777777776E-2</v>
      </c>
      <c r="F77" s="12">
        <f>IF(AND(E77&lt;Tableau4[DJS],D77&gt;0),Tableau4[DJS]-E77,0)</f>
        <v>0</v>
      </c>
      <c r="G77" s="12">
        <f>IF(E77&gt;Tableau4[DJS],'4'!E77-Tableau4[DJS],0)</f>
        <v>0</v>
      </c>
      <c r="H77" s="8">
        <f t="shared" si="4"/>
        <v>3</v>
      </c>
    </row>
    <row r="78" spans="1:8" s="8" customFormat="1" outlineLevel="2" x14ac:dyDescent="0.25">
      <c r="A78" s="14">
        <v>42078</v>
      </c>
      <c r="B78" s="7">
        <v>0</v>
      </c>
      <c r="C78" s="7">
        <v>0</v>
      </c>
      <c r="D78" s="7">
        <f t="shared" si="3"/>
        <v>0</v>
      </c>
      <c r="E78" s="7">
        <f>D78-Tableau3[Minute]</f>
        <v>-2.7777777777777776E-2</v>
      </c>
      <c r="F78" s="12">
        <f>IF(AND(E78&lt;Tableau4[DJS],D78&gt;0),Tableau4[DJS]-E78,0)</f>
        <v>0</v>
      </c>
      <c r="G78" s="12">
        <f>IF(E78&gt;Tableau4[DJS],'4'!E78-Tableau4[DJS],0)</f>
        <v>0</v>
      </c>
      <c r="H78" s="8">
        <f t="shared" si="4"/>
        <v>3</v>
      </c>
    </row>
    <row r="79" spans="1:8" s="8" customFormat="1" outlineLevel="2" x14ac:dyDescent="0.25">
      <c r="A79" s="14">
        <v>42079</v>
      </c>
      <c r="B79" s="7">
        <v>0</v>
      </c>
      <c r="C79" s="7">
        <v>0</v>
      </c>
      <c r="D79" s="7">
        <f t="shared" si="3"/>
        <v>0</v>
      </c>
      <c r="E79" s="7">
        <f>D79-Tableau3[Minute]</f>
        <v>-2.7777777777777776E-2</v>
      </c>
      <c r="F79" s="12">
        <f>IF(AND(E79&lt;Tableau4[DJS],D79&gt;0),Tableau4[DJS]-E79,0)</f>
        <v>0</v>
      </c>
      <c r="G79" s="12">
        <f>IF(E79&gt;Tableau4[DJS],'4'!E79-Tableau4[DJS],0)</f>
        <v>0</v>
      </c>
      <c r="H79" s="8">
        <f t="shared" si="4"/>
        <v>3</v>
      </c>
    </row>
    <row r="80" spans="1:8" s="8" customFormat="1" outlineLevel="2" x14ac:dyDescent="0.25">
      <c r="A80" s="14">
        <v>42080</v>
      </c>
      <c r="B80" s="7">
        <v>0</v>
      </c>
      <c r="C80" s="7">
        <v>0</v>
      </c>
      <c r="D80" s="7">
        <f t="shared" si="3"/>
        <v>0</v>
      </c>
      <c r="E80" s="7">
        <f>D80-Tableau3[Minute]</f>
        <v>-2.7777777777777776E-2</v>
      </c>
      <c r="F80" s="12">
        <f>IF(AND(E80&lt;Tableau4[DJS],D80&gt;0),Tableau4[DJS]-E80,0)</f>
        <v>0</v>
      </c>
      <c r="G80" s="12">
        <f>IF(E80&gt;Tableau4[DJS],'4'!E80-Tableau4[DJS],0)</f>
        <v>0</v>
      </c>
      <c r="H80" s="8">
        <f t="shared" si="4"/>
        <v>3</v>
      </c>
    </row>
    <row r="81" spans="1:8" s="8" customFormat="1" outlineLevel="2" x14ac:dyDescent="0.25">
      <c r="A81" s="14">
        <v>42081</v>
      </c>
      <c r="B81" s="7">
        <v>0</v>
      </c>
      <c r="C81" s="7">
        <v>0</v>
      </c>
      <c r="D81" s="7">
        <f t="shared" si="3"/>
        <v>0</v>
      </c>
      <c r="E81" s="7">
        <f>D81-Tableau3[Minute]</f>
        <v>-2.7777777777777776E-2</v>
      </c>
      <c r="F81" s="12">
        <f>IF(AND(E81&lt;Tableau4[DJS],D81&gt;0),Tableau4[DJS]-E81,0)</f>
        <v>0</v>
      </c>
      <c r="G81" s="12">
        <f>IF(E81&gt;Tableau4[DJS],'4'!E81-Tableau4[DJS],0)</f>
        <v>0</v>
      </c>
      <c r="H81" s="8">
        <f t="shared" si="4"/>
        <v>3</v>
      </c>
    </row>
    <row r="82" spans="1:8" s="8" customFormat="1" outlineLevel="2" x14ac:dyDescent="0.25">
      <c r="A82" s="14">
        <v>42082</v>
      </c>
      <c r="B82" s="7">
        <v>0</v>
      </c>
      <c r="C82" s="7">
        <v>0</v>
      </c>
      <c r="D82" s="7">
        <f t="shared" si="3"/>
        <v>0</v>
      </c>
      <c r="E82" s="7">
        <f>D82-Tableau3[Minute]</f>
        <v>-2.7777777777777776E-2</v>
      </c>
      <c r="F82" s="12">
        <f>IF(AND(E82&lt;Tableau4[DJS],D82&gt;0),Tableau4[DJS]-E82,0)</f>
        <v>0</v>
      </c>
      <c r="G82" s="12">
        <f>IF(E82&gt;Tableau4[DJS],'4'!E82-Tableau4[DJS],0)</f>
        <v>0</v>
      </c>
      <c r="H82" s="8">
        <f t="shared" si="4"/>
        <v>3</v>
      </c>
    </row>
    <row r="83" spans="1:8" s="8" customFormat="1" outlineLevel="2" x14ac:dyDescent="0.25">
      <c r="A83" s="14">
        <v>42083</v>
      </c>
      <c r="B83" s="7">
        <v>0</v>
      </c>
      <c r="C83" s="7">
        <v>0</v>
      </c>
      <c r="D83" s="7">
        <f t="shared" si="3"/>
        <v>0</v>
      </c>
      <c r="E83" s="7">
        <f>D83-Tableau3[Minute]</f>
        <v>-2.7777777777777776E-2</v>
      </c>
      <c r="F83" s="12">
        <f>IF(AND(E83&lt;Tableau4[DJS],D83&gt;0),Tableau4[DJS]-E83,0)</f>
        <v>0</v>
      </c>
      <c r="G83" s="12">
        <f>IF(E83&gt;Tableau4[DJS],'4'!E83-Tableau4[DJS],0)</f>
        <v>0</v>
      </c>
      <c r="H83" s="8">
        <f t="shared" si="4"/>
        <v>3</v>
      </c>
    </row>
    <row r="84" spans="1:8" s="8" customFormat="1" outlineLevel="2" x14ac:dyDescent="0.25">
      <c r="A84" s="14">
        <v>42084</v>
      </c>
      <c r="B84" s="7">
        <v>0</v>
      </c>
      <c r="C84" s="7">
        <v>0</v>
      </c>
      <c r="D84" s="7">
        <f t="shared" si="3"/>
        <v>0</v>
      </c>
      <c r="E84" s="7">
        <f>D84-Tableau3[Minute]</f>
        <v>-2.7777777777777776E-2</v>
      </c>
      <c r="F84" s="12">
        <f>IF(AND(E84&lt;Tableau4[DJS],D84&gt;0),Tableau4[DJS]-E84,0)</f>
        <v>0</v>
      </c>
      <c r="G84" s="12">
        <f>IF(E84&gt;Tableau4[DJS],'4'!E84-Tableau4[DJS],0)</f>
        <v>0</v>
      </c>
      <c r="H84" s="8">
        <f t="shared" si="4"/>
        <v>3</v>
      </c>
    </row>
    <row r="85" spans="1:8" s="8" customFormat="1" outlineLevel="2" x14ac:dyDescent="0.25">
      <c r="A85" s="14">
        <v>42085</v>
      </c>
      <c r="B85" s="7">
        <v>0</v>
      </c>
      <c r="C85" s="7">
        <v>0</v>
      </c>
      <c r="D85" s="7">
        <f t="shared" si="3"/>
        <v>0</v>
      </c>
      <c r="E85" s="7">
        <f>D85-Tableau3[Minute]</f>
        <v>-2.7777777777777776E-2</v>
      </c>
      <c r="F85" s="12">
        <f>IF(AND(E85&lt;Tableau4[DJS],D85&gt;0),Tableau4[DJS]-E85,0)</f>
        <v>0</v>
      </c>
      <c r="G85" s="12">
        <f>IF(E85&gt;Tableau4[DJS],'4'!E85-Tableau4[DJS],0)</f>
        <v>0</v>
      </c>
      <c r="H85" s="8">
        <f t="shared" si="4"/>
        <v>3</v>
      </c>
    </row>
    <row r="86" spans="1:8" s="8" customFormat="1" outlineLevel="2" x14ac:dyDescent="0.25">
      <c r="A86" s="14">
        <v>42086</v>
      </c>
      <c r="B86" s="7">
        <v>0</v>
      </c>
      <c r="C86" s="7">
        <v>0</v>
      </c>
      <c r="D86" s="7">
        <f t="shared" si="3"/>
        <v>0</v>
      </c>
      <c r="E86" s="7">
        <f>D86-Tableau3[Minute]</f>
        <v>-2.7777777777777776E-2</v>
      </c>
      <c r="F86" s="12">
        <f>IF(AND(E86&lt;Tableau4[DJS],D86&gt;0),Tableau4[DJS]-E86,0)</f>
        <v>0</v>
      </c>
      <c r="G86" s="12">
        <f>IF(E86&gt;Tableau4[DJS],'4'!E86-Tableau4[DJS],0)</f>
        <v>0</v>
      </c>
      <c r="H86" s="8">
        <f t="shared" si="4"/>
        <v>3</v>
      </c>
    </row>
    <row r="87" spans="1:8" s="8" customFormat="1" outlineLevel="2" x14ac:dyDescent="0.25">
      <c r="A87" s="14">
        <v>42087</v>
      </c>
      <c r="B87" s="7">
        <v>0</v>
      </c>
      <c r="C87" s="7">
        <v>0</v>
      </c>
      <c r="D87" s="7">
        <f t="shared" si="3"/>
        <v>0</v>
      </c>
      <c r="E87" s="7">
        <f>D87-Tableau3[Minute]</f>
        <v>-2.7777777777777776E-2</v>
      </c>
      <c r="F87" s="12">
        <f>IF(AND(E87&lt;Tableau4[DJS],D87&gt;0),Tableau4[DJS]-E87,0)</f>
        <v>0</v>
      </c>
      <c r="G87" s="12">
        <f>IF(E87&gt;Tableau4[DJS],'4'!E87-Tableau4[DJS],0)</f>
        <v>0</v>
      </c>
      <c r="H87" s="8">
        <f t="shared" si="4"/>
        <v>3</v>
      </c>
    </row>
    <row r="88" spans="1:8" s="8" customFormat="1" outlineLevel="2" x14ac:dyDescent="0.25">
      <c r="A88" s="14">
        <v>42088</v>
      </c>
      <c r="B88" s="7">
        <v>0</v>
      </c>
      <c r="C88" s="7">
        <v>0</v>
      </c>
      <c r="D88" s="7">
        <f t="shared" si="3"/>
        <v>0</v>
      </c>
      <c r="E88" s="7">
        <f>D88-Tableau3[Minute]</f>
        <v>-2.7777777777777776E-2</v>
      </c>
      <c r="F88" s="12">
        <f>IF(AND(E88&lt;Tableau4[DJS],D88&gt;0),Tableau4[DJS]-E88,0)</f>
        <v>0</v>
      </c>
      <c r="G88" s="12">
        <f>IF(E88&gt;Tableau4[DJS],'4'!E88-Tableau4[DJS],0)</f>
        <v>0</v>
      </c>
      <c r="H88" s="8">
        <f t="shared" si="4"/>
        <v>3</v>
      </c>
    </row>
    <row r="89" spans="1:8" s="8" customFormat="1" outlineLevel="2" x14ac:dyDescent="0.25">
      <c r="A89" s="14">
        <v>42089</v>
      </c>
      <c r="B89" s="7">
        <v>0</v>
      </c>
      <c r="C89" s="7">
        <v>0</v>
      </c>
      <c r="D89" s="7">
        <f t="shared" si="3"/>
        <v>0</v>
      </c>
      <c r="E89" s="7">
        <f>D89-Tableau3[Minute]</f>
        <v>-2.7777777777777776E-2</v>
      </c>
      <c r="F89" s="12">
        <f>IF(AND(E89&lt;Tableau4[DJS],D89&gt;0),Tableau4[DJS]-E89,0)</f>
        <v>0</v>
      </c>
      <c r="G89" s="12">
        <f>IF(E89&gt;Tableau4[DJS],'4'!E89-Tableau4[DJS],0)</f>
        <v>0</v>
      </c>
      <c r="H89" s="8">
        <f t="shared" si="4"/>
        <v>3</v>
      </c>
    </row>
    <row r="90" spans="1:8" s="8" customFormat="1" outlineLevel="2" x14ac:dyDescent="0.25">
      <c r="A90" s="14">
        <v>42090</v>
      </c>
      <c r="B90" s="7">
        <v>0</v>
      </c>
      <c r="C90" s="7">
        <v>0</v>
      </c>
      <c r="D90" s="7">
        <f t="shared" si="3"/>
        <v>0</v>
      </c>
      <c r="E90" s="7">
        <f>D90-Tableau3[Minute]</f>
        <v>-2.7777777777777776E-2</v>
      </c>
      <c r="F90" s="12">
        <f>IF(AND(E90&lt;Tableau4[DJS],D90&gt;0),Tableau4[DJS]-E90,0)</f>
        <v>0</v>
      </c>
      <c r="G90" s="12">
        <f>IF(E90&gt;Tableau4[DJS],'4'!E90-Tableau4[DJS],0)</f>
        <v>0</v>
      </c>
      <c r="H90" s="8">
        <f t="shared" si="4"/>
        <v>3</v>
      </c>
    </row>
    <row r="91" spans="1:8" s="8" customFormat="1" outlineLevel="2" x14ac:dyDescent="0.25">
      <c r="A91" s="14">
        <v>42091</v>
      </c>
      <c r="B91" s="7">
        <v>0</v>
      </c>
      <c r="C91" s="7">
        <v>0</v>
      </c>
      <c r="D91" s="7">
        <f t="shared" si="3"/>
        <v>0</v>
      </c>
      <c r="E91" s="7">
        <f>D91-Tableau3[Minute]</f>
        <v>-2.7777777777777776E-2</v>
      </c>
      <c r="F91" s="12">
        <f>IF(AND(E91&lt;Tableau4[DJS],D91&gt;0),Tableau4[DJS]-E91,0)</f>
        <v>0</v>
      </c>
      <c r="G91" s="12">
        <f>IF(E91&gt;Tableau4[DJS],'4'!E91-Tableau4[DJS],0)</f>
        <v>0</v>
      </c>
      <c r="H91" s="8">
        <f t="shared" si="4"/>
        <v>3</v>
      </c>
    </row>
    <row r="92" spans="1:8" s="8" customFormat="1" outlineLevel="2" x14ac:dyDescent="0.25">
      <c r="A92" s="14">
        <v>42092</v>
      </c>
      <c r="B92" s="7">
        <v>0</v>
      </c>
      <c r="C92" s="7">
        <v>0</v>
      </c>
      <c r="D92" s="7">
        <f t="shared" si="3"/>
        <v>0</v>
      </c>
      <c r="E92" s="7">
        <f>D92-Tableau3[Minute]</f>
        <v>-2.7777777777777776E-2</v>
      </c>
      <c r="F92" s="12">
        <f>IF(AND(E92&lt;Tableau4[DJS],D92&gt;0),Tableau4[DJS]-E92,0)</f>
        <v>0</v>
      </c>
      <c r="G92" s="12">
        <f>IF(E92&gt;Tableau4[DJS],'4'!E92-Tableau4[DJS],0)</f>
        <v>0</v>
      </c>
      <c r="H92" s="8">
        <f t="shared" si="4"/>
        <v>3</v>
      </c>
    </row>
    <row r="93" spans="1:8" s="8" customFormat="1" outlineLevel="2" x14ac:dyDescent="0.25">
      <c r="A93" s="14">
        <v>42093</v>
      </c>
      <c r="B93" s="7">
        <v>0</v>
      </c>
      <c r="C93" s="7">
        <v>0</v>
      </c>
      <c r="D93" s="7">
        <f t="shared" si="3"/>
        <v>0</v>
      </c>
      <c r="E93" s="7">
        <f>D93-Tableau3[Minute]</f>
        <v>-2.7777777777777776E-2</v>
      </c>
      <c r="F93" s="12">
        <f>IF(AND(E93&lt;Tableau4[DJS],D93&gt;0),Tableau4[DJS]-E93,0)</f>
        <v>0</v>
      </c>
      <c r="G93" s="12">
        <f>IF(E93&gt;Tableau4[DJS],'4'!E93-Tableau4[DJS],0)</f>
        <v>0</v>
      </c>
      <c r="H93" s="8">
        <f t="shared" si="4"/>
        <v>3</v>
      </c>
    </row>
    <row r="94" spans="1:8" s="8" customFormat="1" outlineLevel="1" x14ac:dyDescent="0.25">
      <c r="A94" s="14"/>
      <c r="B94" s="7"/>
      <c r="C94" s="7"/>
      <c r="D94" s="11"/>
      <c r="E94" s="7"/>
      <c r="F94" s="12">
        <f>SUBTOTAL(9,F63:F93)</f>
        <v>0</v>
      </c>
      <c r="G94" s="12">
        <f>SUBTOTAL(9,G63:G93)</f>
        <v>0</v>
      </c>
      <c r="H94" s="10" t="s">
        <v>41</v>
      </c>
    </row>
    <row r="95" spans="1:8" s="8" customFormat="1" outlineLevel="2" x14ac:dyDescent="0.25">
      <c r="A95" s="14">
        <v>42094</v>
      </c>
      <c r="B95" s="7">
        <v>0</v>
      </c>
      <c r="C95" s="7">
        <v>0</v>
      </c>
      <c r="D95" s="7">
        <f t="shared" si="3"/>
        <v>0</v>
      </c>
      <c r="E95" s="7">
        <f>D95-Tableau3[Minute]</f>
        <v>-2.7777777777777776E-2</v>
      </c>
      <c r="F95" s="12">
        <f>IF(AND(E95&lt;Tableau4[DJS],D95&gt;0),Tableau4[DJS]-E95,0)</f>
        <v>0</v>
      </c>
      <c r="G95" s="12">
        <f>IF(E95&gt;Tableau4[DJS],'4'!E95-Tableau4[DJS],0)</f>
        <v>0</v>
      </c>
      <c r="H95" s="8">
        <f t="shared" si="4"/>
        <v>4</v>
      </c>
    </row>
    <row r="96" spans="1:8" s="8" customFormat="1" outlineLevel="2" x14ac:dyDescent="0.25">
      <c r="A96" s="14">
        <v>42095</v>
      </c>
      <c r="B96" s="7">
        <v>0</v>
      </c>
      <c r="C96" s="7">
        <v>0</v>
      </c>
      <c r="D96" s="7">
        <f t="shared" si="3"/>
        <v>0</v>
      </c>
      <c r="E96" s="7">
        <f>D96-Tableau3[Minute]</f>
        <v>-2.7777777777777776E-2</v>
      </c>
      <c r="F96" s="12">
        <f>IF(AND(E96&lt;Tableau4[DJS],D96&gt;0),Tableau4[DJS]-E96,0)</f>
        <v>0</v>
      </c>
      <c r="G96" s="12">
        <f>IF(E96&gt;Tableau4[DJS],'4'!E96-Tableau4[DJS],0)</f>
        <v>0</v>
      </c>
      <c r="H96" s="8">
        <f t="shared" si="4"/>
        <v>4</v>
      </c>
    </row>
    <row r="97" spans="1:8" s="8" customFormat="1" outlineLevel="2" x14ac:dyDescent="0.25">
      <c r="A97" s="14">
        <v>42096</v>
      </c>
      <c r="B97" s="7">
        <v>0</v>
      </c>
      <c r="C97" s="7">
        <v>0</v>
      </c>
      <c r="D97" s="7">
        <f t="shared" si="3"/>
        <v>0</v>
      </c>
      <c r="E97" s="7">
        <f>D97-Tableau3[Minute]</f>
        <v>-2.7777777777777776E-2</v>
      </c>
      <c r="F97" s="12">
        <f>IF(AND(E97&lt;Tableau4[DJS],D97&gt;0),Tableau4[DJS]-E97,0)</f>
        <v>0</v>
      </c>
      <c r="G97" s="12">
        <f>IF(E97&gt;Tableau4[DJS],'4'!E97-Tableau4[DJS],0)</f>
        <v>0</v>
      </c>
      <c r="H97" s="8">
        <f t="shared" si="4"/>
        <v>4</v>
      </c>
    </row>
    <row r="98" spans="1:8" s="8" customFormat="1" outlineLevel="2" x14ac:dyDescent="0.25">
      <c r="A98" s="14">
        <v>42097</v>
      </c>
      <c r="B98" s="7">
        <v>0</v>
      </c>
      <c r="C98" s="7">
        <v>0</v>
      </c>
      <c r="D98" s="7">
        <f t="shared" si="3"/>
        <v>0</v>
      </c>
      <c r="E98" s="7">
        <f>D98-Tableau3[Minute]</f>
        <v>-2.7777777777777776E-2</v>
      </c>
      <c r="F98" s="12">
        <f>IF(AND(E98&lt;Tableau4[DJS],D98&gt;0),Tableau4[DJS]-E98,0)</f>
        <v>0</v>
      </c>
      <c r="G98" s="12">
        <f>IF(E98&gt;Tableau4[DJS],'4'!E98-Tableau4[DJS],0)</f>
        <v>0</v>
      </c>
      <c r="H98" s="8">
        <f t="shared" si="4"/>
        <v>4</v>
      </c>
    </row>
    <row r="99" spans="1:8" s="8" customFormat="1" outlineLevel="2" x14ac:dyDescent="0.25">
      <c r="A99" s="14">
        <v>42098</v>
      </c>
      <c r="B99" s="7">
        <v>0</v>
      </c>
      <c r="C99" s="7">
        <v>0</v>
      </c>
      <c r="D99" s="7">
        <f t="shared" si="3"/>
        <v>0</v>
      </c>
      <c r="E99" s="7">
        <f>D99-Tableau3[Minute]</f>
        <v>-2.7777777777777776E-2</v>
      </c>
      <c r="F99" s="12">
        <f>IF(AND(E99&lt;Tableau4[DJS],D99&gt;0),Tableau4[DJS]-E99,0)</f>
        <v>0</v>
      </c>
      <c r="G99" s="12">
        <f>IF(E99&gt;Tableau4[DJS],'4'!E99-Tableau4[DJS],0)</f>
        <v>0</v>
      </c>
      <c r="H99" s="8">
        <f t="shared" si="4"/>
        <v>4</v>
      </c>
    </row>
    <row r="100" spans="1:8" s="8" customFormat="1" outlineLevel="2" x14ac:dyDescent="0.25">
      <c r="A100" s="14">
        <v>42099</v>
      </c>
      <c r="B100" s="7">
        <v>0</v>
      </c>
      <c r="C100" s="7">
        <v>0</v>
      </c>
      <c r="D100" s="7">
        <f t="shared" si="3"/>
        <v>0</v>
      </c>
      <c r="E100" s="7">
        <f>D100-Tableau3[Minute]</f>
        <v>-2.7777777777777776E-2</v>
      </c>
      <c r="F100" s="12">
        <f>IF(AND(E100&lt;Tableau4[DJS],D100&gt;0),Tableau4[DJS]-E100,0)</f>
        <v>0</v>
      </c>
      <c r="G100" s="12">
        <f>IF(E100&gt;Tableau4[DJS],'4'!E100-Tableau4[DJS],0)</f>
        <v>0</v>
      </c>
      <c r="H100" s="8">
        <f t="shared" si="4"/>
        <v>4</v>
      </c>
    </row>
    <row r="101" spans="1:8" s="8" customFormat="1" outlineLevel="2" x14ac:dyDescent="0.25">
      <c r="A101" s="14">
        <v>42100</v>
      </c>
      <c r="B101" s="7">
        <v>0</v>
      </c>
      <c r="C101" s="7">
        <v>0</v>
      </c>
      <c r="D101" s="7">
        <f t="shared" si="3"/>
        <v>0</v>
      </c>
      <c r="E101" s="7">
        <f>D101-Tableau3[Minute]</f>
        <v>-2.7777777777777776E-2</v>
      </c>
      <c r="F101" s="12">
        <f>IF(AND(E101&lt;Tableau4[DJS],D101&gt;0),Tableau4[DJS]-E101,0)</f>
        <v>0</v>
      </c>
      <c r="G101" s="12">
        <f>IF(E101&gt;Tableau4[DJS],'4'!E101-Tableau4[DJS],0)</f>
        <v>0</v>
      </c>
      <c r="H101" s="8">
        <f t="shared" si="4"/>
        <v>4</v>
      </c>
    </row>
    <row r="102" spans="1:8" s="8" customFormat="1" outlineLevel="2" x14ac:dyDescent="0.25">
      <c r="A102" s="14">
        <v>42101</v>
      </c>
      <c r="B102" s="7">
        <v>0</v>
      </c>
      <c r="C102" s="7">
        <v>0</v>
      </c>
      <c r="D102" s="7">
        <f t="shared" si="3"/>
        <v>0</v>
      </c>
      <c r="E102" s="7">
        <f>D102-Tableau3[Minute]</f>
        <v>-2.7777777777777776E-2</v>
      </c>
      <c r="F102" s="12">
        <f>IF(AND(E102&lt;Tableau4[DJS],D102&gt;0),Tableau4[DJS]-E102,0)</f>
        <v>0</v>
      </c>
      <c r="G102" s="12">
        <f>IF(E102&gt;Tableau4[DJS],'4'!E102-Tableau4[DJS],0)</f>
        <v>0</v>
      </c>
      <c r="H102" s="8">
        <f t="shared" si="4"/>
        <v>4</v>
      </c>
    </row>
    <row r="103" spans="1:8" s="8" customFormat="1" outlineLevel="2" x14ac:dyDescent="0.25">
      <c r="A103" s="14">
        <v>42102</v>
      </c>
      <c r="B103" s="7">
        <v>0</v>
      </c>
      <c r="C103" s="7">
        <v>0</v>
      </c>
      <c r="D103" s="7">
        <f t="shared" si="3"/>
        <v>0</v>
      </c>
      <c r="E103" s="7">
        <f>D103-Tableau3[Minute]</f>
        <v>-2.7777777777777776E-2</v>
      </c>
      <c r="F103" s="12">
        <f>IF(AND(E103&lt;Tableau4[DJS],D103&gt;0),Tableau4[DJS]-E103,0)</f>
        <v>0</v>
      </c>
      <c r="G103" s="12">
        <f>IF(E103&gt;Tableau4[DJS],'4'!E103-Tableau4[DJS],0)</f>
        <v>0</v>
      </c>
      <c r="H103" s="8">
        <f t="shared" si="4"/>
        <v>4</v>
      </c>
    </row>
    <row r="104" spans="1:8" s="8" customFormat="1" outlineLevel="2" x14ac:dyDescent="0.25">
      <c r="A104" s="14">
        <v>42103</v>
      </c>
      <c r="B104" s="7">
        <v>0</v>
      </c>
      <c r="C104" s="7">
        <v>0</v>
      </c>
      <c r="D104" s="7">
        <f t="shared" si="3"/>
        <v>0</v>
      </c>
      <c r="E104" s="7">
        <f>D104-Tableau3[Minute]</f>
        <v>-2.7777777777777776E-2</v>
      </c>
      <c r="F104" s="12">
        <f>IF(AND(E104&lt;Tableau4[DJS],D104&gt;0),Tableau4[DJS]-E104,0)</f>
        <v>0</v>
      </c>
      <c r="G104" s="12">
        <f>IF(E104&gt;Tableau4[DJS],'4'!E104-Tableau4[DJS],0)</f>
        <v>0</v>
      </c>
      <c r="H104" s="8">
        <f t="shared" si="4"/>
        <v>4</v>
      </c>
    </row>
    <row r="105" spans="1:8" s="8" customFormat="1" outlineLevel="2" x14ac:dyDescent="0.25">
      <c r="A105" s="14">
        <v>42104</v>
      </c>
      <c r="B105" s="7">
        <v>0</v>
      </c>
      <c r="C105" s="7">
        <v>0</v>
      </c>
      <c r="D105" s="7">
        <f t="shared" si="3"/>
        <v>0</v>
      </c>
      <c r="E105" s="7">
        <f>D105-Tableau3[Minute]</f>
        <v>-2.7777777777777776E-2</v>
      </c>
      <c r="F105" s="12">
        <f>IF(AND(E105&lt;Tableau4[DJS],D105&gt;0),Tableau4[DJS]-E105,0)</f>
        <v>0</v>
      </c>
      <c r="G105" s="12">
        <f>IF(E105&gt;Tableau4[DJS],'4'!E105-Tableau4[DJS],0)</f>
        <v>0</v>
      </c>
      <c r="H105" s="8">
        <f t="shared" si="4"/>
        <v>4</v>
      </c>
    </row>
    <row r="106" spans="1:8" s="8" customFormat="1" outlineLevel="2" x14ac:dyDescent="0.25">
      <c r="A106" s="14">
        <v>42105</v>
      </c>
      <c r="B106" s="7">
        <v>0</v>
      </c>
      <c r="C106" s="7">
        <v>0</v>
      </c>
      <c r="D106" s="7">
        <f t="shared" si="3"/>
        <v>0</v>
      </c>
      <c r="E106" s="7">
        <f>D106-Tableau3[Minute]</f>
        <v>-2.7777777777777776E-2</v>
      </c>
      <c r="F106" s="12">
        <f>IF(AND(E106&lt;Tableau4[DJS],D106&gt;0),Tableau4[DJS]-E106,0)</f>
        <v>0</v>
      </c>
      <c r="G106" s="12">
        <f>IF(E106&gt;Tableau4[DJS],'4'!E106-Tableau4[DJS],0)</f>
        <v>0</v>
      </c>
      <c r="H106" s="8">
        <f t="shared" si="4"/>
        <v>4</v>
      </c>
    </row>
    <row r="107" spans="1:8" s="8" customFormat="1" outlineLevel="2" x14ac:dyDescent="0.25">
      <c r="A107" s="14">
        <v>42106</v>
      </c>
      <c r="B107" s="7">
        <v>0</v>
      </c>
      <c r="C107" s="7">
        <v>0</v>
      </c>
      <c r="D107" s="7">
        <f t="shared" si="3"/>
        <v>0</v>
      </c>
      <c r="E107" s="7">
        <f>D107-Tableau3[Minute]</f>
        <v>-2.7777777777777776E-2</v>
      </c>
      <c r="F107" s="12">
        <f>IF(AND(E107&lt;Tableau4[DJS],D107&gt;0),Tableau4[DJS]-E107,0)</f>
        <v>0</v>
      </c>
      <c r="G107" s="12">
        <f>IF(E107&gt;Tableau4[DJS],'4'!E107-Tableau4[DJS],0)</f>
        <v>0</v>
      </c>
      <c r="H107" s="8">
        <f t="shared" si="4"/>
        <v>4</v>
      </c>
    </row>
    <row r="108" spans="1:8" s="8" customFormat="1" outlineLevel="2" x14ac:dyDescent="0.25">
      <c r="A108" s="14">
        <v>42107</v>
      </c>
      <c r="B108" s="7">
        <v>0</v>
      </c>
      <c r="C108" s="7">
        <v>0</v>
      </c>
      <c r="D108" s="7">
        <f t="shared" si="3"/>
        <v>0</v>
      </c>
      <c r="E108" s="7">
        <f>D108-Tableau3[Minute]</f>
        <v>-2.7777777777777776E-2</v>
      </c>
      <c r="F108" s="12">
        <f>IF(AND(E108&lt;Tableau4[DJS],D108&gt;0),Tableau4[DJS]-E108,0)</f>
        <v>0</v>
      </c>
      <c r="G108" s="12">
        <f>IF(E108&gt;Tableau4[DJS],'4'!E108-Tableau4[DJS],0)</f>
        <v>0</v>
      </c>
      <c r="H108" s="8">
        <f t="shared" si="4"/>
        <v>4</v>
      </c>
    </row>
    <row r="109" spans="1:8" s="8" customFormat="1" outlineLevel="2" x14ac:dyDescent="0.25">
      <c r="A109" s="14">
        <v>42108</v>
      </c>
      <c r="B109" s="7">
        <v>0</v>
      </c>
      <c r="C109" s="7">
        <v>0</v>
      </c>
      <c r="D109" s="7">
        <f t="shared" si="3"/>
        <v>0</v>
      </c>
      <c r="E109" s="7">
        <f>D109-Tableau3[Minute]</f>
        <v>-2.7777777777777776E-2</v>
      </c>
      <c r="F109" s="12">
        <f>IF(AND(E109&lt;Tableau4[DJS],D109&gt;0),Tableau4[DJS]-E109,0)</f>
        <v>0</v>
      </c>
      <c r="G109" s="12">
        <f>IF(E109&gt;Tableau4[DJS],'4'!E109-Tableau4[DJS],0)</f>
        <v>0</v>
      </c>
      <c r="H109" s="8">
        <f t="shared" si="4"/>
        <v>4</v>
      </c>
    </row>
    <row r="110" spans="1:8" s="8" customFormat="1" outlineLevel="2" x14ac:dyDescent="0.25">
      <c r="A110" s="14">
        <v>42109</v>
      </c>
      <c r="B110" s="7">
        <v>0</v>
      </c>
      <c r="C110" s="7">
        <v>0</v>
      </c>
      <c r="D110" s="7">
        <f t="shared" si="3"/>
        <v>0</v>
      </c>
      <c r="E110" s="7">
        <f>D110-Tableau3[Minute]</f>
        <v>-2.7777777777777776E-2</v>
      </c>
      <c r="F110" s="12">
        <f>IF(AND(E110&lt;Tableau4[DJS],D110&gt;0),Tableau4[DJS]-E110,0)</f>
        <v>0</v>
      </c>
      <c r="G110" s="12">
        <f>IF(E110&gt;Tableau4[DJS],'4'!E110-Tableau4[DJS],0)</f>
        <v>0</v>
      </c>
      <c r="H110" s="8">
        <f t="shared" si="4"/>
        <v>4</v>
      </c>
    </row>
    <row r="111" spans="1:8" s="8" customFormat="1" outlineLevel="2" x14ac:dyDescent="0.25">
      <c r="A111" s="14">
        <v>42110</v>
      </c>
      <c r="B111" s="7">
        <v>0</v>
      </c>
      <c r="C111" s="7">
        <v>0</v>
      </c>
      <c r="D111" s="7">
        <f t="shared" si="3"/>
        <v>0</v>
      </c>
      <c r="E111" s="7">
        <f>D111-Tableau3[Minute]</f>
        <v>-2.7777777777777776E-2</v>
      </c>
      <c r="F111" s="12">
        <f>IF(AND(E111&lt;Tableau4[DJS],D111&gt;0),Tableau4[DJS]-E111,0)</f>
        <v>0</v>
      </c>
      <c r="G111" s="12">
        <f>IF(E111&gt;Tableau4[DJS],'4'!E111-Tableau4[DJS],0)</f>
        <v>0</v>
      </c>
      <c r="H111" s="8">
        <f t="shared" si="4"/>
        <v>4</v>
      </c>
    </row>
    <row r="112" spans="1:8" s="8" customFormat="1" outlineLevel="2" x14ac:dyDescent="0.25">
      <c r="A112" s="14">
        <v>42111</v>
      </c>
      <c r="B112" s="7">
        <v>0</v>
      </c>
      <c r="C112" s="7">
        <v>0</v>
      </c>
      <c r="D112" s="7">
        <f t="shared" si="3"/>
        <v>0</v>
      </c>
      <c r="E112" s="7">
        <f>D112-Tableau3[Minute]</f>
        <v>-2.7777777777777776E-2</v>
      </c>
      <c r="F112" s="12">
        <f>IF(AND(E112&lt;Tableau4[DJS],D112&gt;0),Tableau4[DJS]-E112,0)</f>
        <v>0</v>
      </c>
      <c r="G112" s="12">
        <f>IF(E112&gt;Tableau4[DJS],'4'!E112-Tableau4[DJS],0)</f>
        <v>0</v>
      </c>
      <c r="H112" s="8">
        <f t="shared" si="4"/>
        <v>4</v>
      </c>
    </row>
    <row r="113" spans="1:8" s="8" customFormat="1" outlineLevel="2" x14ac:dyDescent="0.25">
      <c r="A113" s="14">
        <v>42112</v>
      </c>
      <c r="B113" s="7">
        <v>0</v>
      </c>
      <c r="C113" s="7">
        <v>0</v>
      </c>
      <c r="D113" s="7">
        <f t="shared" si="3"/>
        <v>0</v>
      </c>
      <c r="E113" s="7">
        <f>D113-Tableau3[Minute]</f>
        <v>-2.7777777777777776E-2</v>
      </c>
      <c r="F113" s="12">
        <f>IF(AND(E113&lt;Tableau4[DJS],D113&gt;0),Tableau4[DJS]-E113,0)</f>
        <v>0</v>
      </c>
      <c r="G113" s="12">
        <f>IF(E113&gt;Tableau4[DJS],'4'!E113-Tableau4[DJS],0)</f>
        <v>0</v>
      </c>
      <c r="H113" s="8">
        <f t="shared" si="4"/>
        <v>4</v>
      </c>
    </row>
    <row r="114" spans="1:8" s="8" customFormat="1" outlineLevel="2" x14ac:dyDescent="0.25">
      <c r="A114" s="14">
        <v>42113</v>
      </c>
      <c r="B114" s="7">
        <v>0</v>
      </c>
      <c r="C114" s="7">
        <v>0</v>
      </c>
      <c r="D114" s="7">
        <f t="shared" si="3"/>
        <v>0</v>
      </c>
      <c r="E114" s="7">
        <f>D114-Tableau3[Minute]</f>
        <v>-2.7777777777777776E-2</v>
      </c>
      <c r="F114" s="12">
        <f>IF(AND(E114&lt;Tableau4[DJS],D114&gt;0),Tableau4[DJS]-E114,0)</f>
        <v>0</v>
      </c>
      <c r="G114" s="12">
        <f>IF(E114&gt;Tableau4[DJS],'4'!E114-Tableau4[DJS],0)</f>
        <v>0</v>
      </c>
      <c r="H114" s="8">
        <f t="shared" si="4"/>
        <v>4</v>
      </c>
    </row>
    <row r="115" spans="1:8" s="8" customFormat="1" outlineLevel="2" x14ac:dyDescent="0.25">
      <c r="A115" s="14">
        <v>42114</v>
      </c>
      <c r="B115" s="7">
        <v>0</v>
      </c>
      <c r="C115" s="7">
        <v>0</v>
      </c>
      <c r="D115" s="7">
        <f t="shared" si="3"/>
        <v>0</v>
      </c>
      <c r="E115" s="7">
        <f>D115-Tableau3[Minute]</f>
        <v>-2.7777777777777776E-2</v>
      </c>
      <c r="F115" s="12">
        <f>IF(AND(E115&lt;Tableau4[DJS],D115&gt;0),Tableau4[DJS]-E115,0)</f>
        <v>0</v>
      </c>
      <c r="G115" s="12">
        <f>IF(E115&gt;Tableau4[DJS],'4'!E115-Tableau4[DJS],0)</f>
        <v>0</v>
      </c>
      <c r="H115" s="8">
        <f t="shared" si="4"/>
        <v>4</v>
      </c>
    </row>
    <row r="116" spans="1:8" s="8" customFormat="1" outlineLevel="2" x14ac:dyDescent="0.25">
      <c r="A116" s="14">
        <v>42115</v>
      </c>
      <c r="B116" s="7">
        <v>0</v>
      </c>
      <c r="C116" s="7">
        <v>0</v>
      </c>
      <c r="D116" s="7">
        <f t="shared" si="3"/>
        <v>0</v>
      </c>
      <c r="E116" s="7">
        <f>D116-Tableau3[Minute]</f>
        <v>-2.7777777777777776E-2</v>
      </c>
      <c r="F116" s="12">
        <f>IF(AND(E116&lt;Tableau4[DJS],D116&gt;0),Tableau4[DJS]-E116,0)</f>
        <v>0</v>
      </c>
      <c r="G116" s="12">
        <f>IF(E116&gt;Tableau4[DJS],'4'!E116-Tableau4[DJS],0)</f>
        <v>0</v>
      </c>
      <c r="H116" s="8">
        <f t="shared" si="4"/>
        <v>4</v>
      </c>
    </row>
    <row r="117" spans="1:8" s="8" customFormat="1" outlineLevel="2" x14ac:dyDescent="0.25">
      <c r="A117" s="14">
        <v>42116</v>
      </c>
      <c r="B117" s="7">
        <v>0</v>
      </c>
      <c r="C117" s="7">
        <v>0</v>
      </c>
      <c r="D117" s="7">
        <f t="shared" si="3"/>
        <v>0</v>
      </c>
      <c r="E117" s="7">
        <f>D117-Tableau3[Minute]</f>
        <v>-2.7777777777777776E-2</v>
      </c>
      <c r="F117" s="12">
        <f>IF(AND(E117&lt;Tableau4[DJS],D117&gt;0),Tableau4[DJS]-E117,0)</f>
        <v>0</v>
      </c>
      <c r="G117" s="12">
        <f>IF(E117&gt;Tableau4[DJS],'4'!E117-Tableau4[DJS],0)</f>
        <v>0</v>
      </c>
      <c r="H117" s="8">
        <f t="shared" si="4"/>
        <v>4</v>
      </c>
    </row>
    <row r="118" spans="1:8" s="8" customFormat="1" outlineLevel="2" x14ac:dyDescent="0.25">
      <c r="A118" s="14">
        <v>42117</v>
      </c>
      <c r="B118" s="7">
        <v>0</v>
      </c>
      <c r="C118" s="7">
        <v>0</v>
      </c>
      <c r="D118" s="7">
        <f t="shared" si="3"/>
        <v>0</v>
      </c>
      <c r="E118" s="7">
        <f>D118-Tableau3[Minute]</f>
        <v>-2.7777777777777776E-2</v>
      </c>
      <c r="F118" s="12">
        <f>IF(AND(E118&lt;Tableau4[DJS],D118&gt;0),Tableau4[DJS]-E118,0)</f>
        <v>0</v>
      </c>
      <c r="G118" s="12">
        <f>IF(E118&gt;Tableau4[DJS],'4'!E118-Tableau4[DJS],0)</f>
        <v>0</v>
      </c>
      <c r="H118" s="8">
        <f t="shared" si="4"/>
        <v>4</v>
      </c>
    </row>
    <row r="119" spans="1:8" s="8" customFormat="1" outlineLevel="2" x14ac:dyDescent="0.25">
      <c r="A119" s="14">
        <v>42118</v>
      </c>
      <c r="B119" s="7">
        <v>0</v>
      </c>
      <c r="C119" s="7">
        <v>0</v>
      </c>
      <c r="D119" s="7">
        <f t="shared" si="3"/>
        <v>0</v>
      </c>
      <c r="E119" s="7">
        <f>D119-Tableau3[Minute]</f>
        <v>-2.7777777777777776E-2</v>
      </c>
      <c r="F119" s="12">
        <f>IF(AND(E119&lt;Tableau4[DJS],D119&gt;0),Tableau4[DJS]-E119,0)</f>
        <v>0</v>
      </c>
      <c r="G119" s="12">
        <f>IF(E119&gt;Tableau4[DJS],'4'!E119-Tableau4[DJS],0)</f>
        <v>0</v>
      </c>
      <c r="H119" s="8">
        <f t="shared" si="4"/>
        <v>4</v>
      </c>
    </row>
    <row r="120" spans="1:8" s="8" customFormat="1" outlineLevel="2" x14ac:dyDescent="0.25">
      <c r="A120" s="14">
        <v>42119</v>
      </c>
      <c r="B120" s="7">
        <v>0</v>
      </c>
      <c r="C120" s="7">
        <v>0</v>
      </c>
      <c r="D120" s="7">
        <f t="shared" si="3"/>
        <v>0</v>
      </c>
      <c r="E120" s="7">
        <f>D120-Tableau3[Minute]</f>
        <v>-2.7777777777777776E-2</v>
      </c>
      <c r="F120" s="12">
        <f>IF(AND(E120&lt;Tableau4[DJS],D120&gt;0),Tableau4[DJS]-E120,0)</f>
        <v>0</v>
      </c>
      <c r="G120" s="12">
        <f>IF(E120&gt;Tableau4[DJS],'4'!E120-Tableau4[DJS],0)</f>
        <v>0</v>
      </c>
      <c r="H120" s="8">
        <f t="shared" si="4"/>
        <v>4</v>
      </c>
    </row>
    <row r="121" spans="1:8" s="8" customFormat="1" outlineLevel="2" x14ac:dyDescent="0.25">
      <c r="A121" s="14">
        <v>42120</v>
      </c>
      <c r="B121" s="7">
        <v>0</v>
      </c>
      <c r="C121" s="7">
        <v>0</v>
      </c>
      <c r="D121" s="7">
        <f t="shared" si="3"/>
        <v>0</v>
      </c>
      <c r="E121" s="7">
        <f>D121-Tableau3[Minute]</f>
        <v>-2.7777777777777776E-2</v>
      </c>
      <c r="F121" s="12">
        <f>IF(AND(E121&lt;Tableau4[DJS],D121&gt;0),Tableau4[DJS]-E121,0)</f>
        <v>0</v>
      </c>
      <c r="G121" s="12">
        <f>IF(E121&gt;Tableau4[DJS],'4'!E121-Tableau4[DJS],0)</f>
        <v>0</v>
      </c>
      <c r="H121" s="8">
        <f t="shared" si="4"/>
        <v>4</v>
      </c>
    </row>
    <row r="122" spans="1:8" s="8" customFormat="1" outlineLevel="2" x14ac:dyDescent="0.25">
      <c r="A122" s="14">
        <v>42121</v>
      </c>
      <c r="B122" s="7">
        <v>0</v>
      </c>
      <c r="C122" s="7">
        <v>0</v>
      </c>
      <c r="D122" s="7">
        <f t="shared" si="3"/>
        <v>0</v>
      </c>
      <c r="E122" s="7">
        <f>D122-Tableau3[Minute]</f>
        <v>-2.7777777777777776E-2</v>
      </c>
      <c r="F122" s="12">
        <f>IF(AND(E122&lt;Tableau4[DJS],D122&gt;0),Tableau4[DJS]-E122,0)</f>
        <v>0</v>
      </c>
      <c r="G122" s="12">
        <f>IF(E122&gt;Tableau4[DJS],'4'!E122-Tableau4[DJS],0)</f>
        <v>0</v>
      </c>
      <c r="H122" s="8">
        <f t="shared" si="4"/>
        <v>4</v>
      </c>
    </row>
    <row r="123" spans="1:8" s="8" customFormat="1" outlineLevel="2" x14ac:dyDescent="0.25">
      <c r="A123" s="14">
        <v>42122</v>
      </c>
      <c r="B123" s="7">
        <v>0</v>
      </c>
      <c r="C123" s="7">
        <v>0</v>
      </c>
      <c r="D123" s="7">
        <f t="shared" si="3"/>
        <v>0</v>
      </c>
      <c r="E123" s="7">
        <f>D123-Tableau3[Minute]</f>
        <v>-2.7777777777777776E-2</v>
      </c>
      <c r="F123" s="12">
        <f>IF(AND(E123&lt;Tableau4[DJS],D123&gt;0),Tableau4[DJS]-E123,0)</f>
        <v>0</v>
      </c>
      <c r="G123" s="12">
        <f>IF(E123&gt;Tableau4[DJS],'4'!E123-Tableau4[DJS],0)</f>
        <v>0</v>
      </c>
      <c r="H123" s="8">
        <f t="shared" si="4"/>
        <v>4</v>
      </c>
    </row>
    <row r="124" spans="1:8" s="8" customFormat="1" outlineLevel="2" x14ac:dyDescent="0.25">
      <c r="A124" s="14">
        <v>42123</v>
      </c>
      <c r="B124" s="7">
        <v>0</v>
      </c>
      <c r="C124" s="7">
        <v>0</v>
      </c>
      <c r="D124" s="7">
        <f t="shared" si="3"/>
        <v>0</v>
      </c>
      <c r="E124" s="7">
        <f>D124-Tableau3[Minute]</f>
        <v>-2.7777777777777776E-2</v>
      </c>
      <c r="F124" s="12">
        <f>IF(AND(E124&lt;Tableau4[DJS],D124&gt;0),Tableau4[DJS]-E124,0)</f>
        <v>0</v>
      </c>
      <c r="G124" s="12">
        <f>IF(E124&gt;Tableau4[DJS],'4'!E124-Tableau4[DJS],0)</f>
        <v>0</v>
      </c>
      <c r="H124" s="8">
        <f t="shared" si="4"/>
        <v>4</v>
      </c>
    </row>
    <row r="125" spans="1:8" s="8" customFormat="1" outlineLevel="1" x14ac:dyDescent="0.25">
      <c r="A125" s="14"/>
      <c r="B125" s="7"/>
      <c r="C125" s="7"/>
      <c r="D125" s="11"/>
      <c r="E125" s="7"/>
      <c r="F125" s="12">
        <f>SUBTOTAL(9,F95:F124)</f>
        <v>0</v>
      </c>
      <c r="G125" s="12">
        <f>SUBTOTAL(9,G95:G124)</f>
        <v>0</v>
      </c>
      <c r="H125" s="10" t="s">
        <v>42</v>
      </c>
    </row>
    <row r="126" spans="1:8" s="8" customFormat="1" outlineLevel="2" x14ac:dyDescent="0.25">
      <c r="A126" s="14">
        <v>42124</v>
      </c>
      <c r="B126" s="7">
        <v>0</v>
      </c>
      <c r="C126" s="7">
        <v>0</v>
      </c>
      <c r="D126" s="7">
        <f t="shared" si="3"/>
        <v>0</v>
      </c>
      <c r="E126" s="7">
        <f>D126-Tableau3[Minute]</f>
        <v>-2.7777777777777776E-2</v>
      </c>
      <c r="F126" s="12">
        <f>IF(AND(E126&lt;Tableau4[DJS],D126&gt;0),Tableau4[DJS]-E126,0)</f>
        <v>0</v>
      </c>
      <c r="G126" s="12">
        <f>IF(E126&gt;Tableau4[DJS],'4'!E126-Tableau4[DJS],0)</f>
        <v>0</v>
      </c>
      <c r="H126" s="8">
        <f t="shared" si="4"/>
        <v>5</v>
      </c>
    </row>
    <row r="127" spans="1:8" s="8" customFormat="1" outlineLevel="2" x14ac:dyDescent="0.25">
      <c r="A127" s="14">
        <v>42125</v>
      </c>
      <c r="B127" s="7">
        <v>0</v>
      </c>
      <c r="C127" s="7">
        <v>0</v>
      </c>
      <c r="D127" s="7">
        <f t="shared" si="3"/>
        <v>0</v>
      </c>
      <c r="E127" s="7">
        <f>D127-Tableau3[Minute]</f>
        <v>-2.7777777777777776E-2</v>
      </c>
      <c r="F127" s="12">
        <f>IF(AND(E127&lt;Tableau4[DJS],D127&gt;0),Tableau4[DJS]-E127,0)</f>
        <v>0</v>
      </c>
      <c r="G127" s="12">
        <f>IF(E127&gt;Tableau4[DJS],'4'!E127-Tableau4[DJS],0)</f>
        <v>0</v>
      </c>
      <c r="H127" s="8">
        <f t="shared" si="4"/>
        <v>5</v>
      </c>
    </row>
    <row r="128" spans="1:8" s="8" customFormat="1" outlineLevel="2" x14ac:dyDescent="0.25">
      <c r="A128" s="14">
        <v>42126</v>
      </c>
      <c r="B128" s="7">
        <v>0</v>
      </c>
      <c r="C128" s="7">
        <v>0</v>
      </c>
      <c r="D128" s="7">
        <f t="shared" si="3"/>
        <v>0</v>
      </c>
      <c r="E128" s="7">
        <f>D128-Tableau3[Minute]</f>
        <v>-2.7777777777777776E-2</v>
      </c>
      <c r="F128" s="12">
        <f>IF(AND(E128&lt;Tableau4[DJS],D128&gt;0),Tableau4[DJS]-E128,0)</f>
        <v>0</v>
      </c>
      <c r="G128" s="12">
        <f>IF(E128&gt;Tableau4[DJS],'4'!E128-Tableau4[DJS],0)</f>
        <v>0</v>
      </c>
      <c r="H128" s="8">
        <f t="shared" si="4"/>
        <v>5</v>
      </c>
    </row>
    <row r="129" spans="1:8" s="8" customFormat="1" outlineLevel="2" x14ac:dyDescent="0.25">
      <c r="A129" s="14">
        <v>42127</v>
      </c>
      <c r="B129" s="7">
        <v>0</v>
      </c>
      <c r="C129" s="7">
        <v>0</v>
      </c>
      <c r="D129" s="7">
        <f t="shared" si="3"/>
        <v>0</v>
      </c>
      <c r="E129" s="7">
        <f>D129-Tableau3[Minute]</f>
        <v>-2.7777777777777776E-2</v>
      </c>
      <c r="F129" s="12">
        <f>IF(AND(E129&lt;Tableau4[DJS],D129&gt;0),Tableau4[DJS]-E129,0)</f>
        <v>0</v>
      </c>
      <c r="G129" s="12">
        <f>IF(E129&gt;Tableau4[DJS],'4'!E129-Tableau4[DJS],0)</f>
        <v>0</v>
      </c>
      <c r="H129" s="8">
        <f t="shared" si="4"/>
        <v>5</v>
      </c>
    </row>
    <row r="130" spans="1:8" s="8" customFormat="1" outlineLevel="2" x14ac:dyDescent="0.25">
      <c r="A130" s="14">
        <v>42128</v>
      </c>
      <c r="B130" s="7">
        <v>0</v>
      </c>
      <c r="C130" s="7">
        <v>0</v>
      </c>
      <c r="D130" s="7">
        <f t="shared" si="3"/>
        <v>0</v>
      </c>
      <c r="E130" s="7">
        <f>D130-Tableau3[Minute]</f>
        <v>-2.7777777777777776E-2</v>
      </c>
      <c r="F130" s="12">
        <f>IF(AND(E130&lt;Tableau4[DJS],D130&gt;0),Tableau4[DJS]-E130,0)</f>
        <v>0</v>
      </c>
      <c r="G130" s="12">
        <f>IF(E130&gt;Tableau4[DJS],'4'!E130-Tableau4[DJS],0)</f>
        <v>0</v>
      </c>
      <c r="H130" s="8">
        <f t="shared" si="4"/>
        <v>5</v>
      </c>
    </row>
    <row r="131" spans="1:8" s="8" customFormat="1" outlineLevel="2" x14ac:dyDescent="0.25">
      <c r="A131" s="14">
        <v>42129</v>
      </c>
      <c r="B131" s="7">
        <v>0</v>
      </c>
      <c r="C131" s="7">
        <v>0</v>
      </c>
      <c r="D131" s="7">
        <f t="shared" ref="D131:D194" si="5">C131-B131</f>
        <v>0</v>
      </c>
      <c r="E131" s="7">
        <f>D131-Tableau3[Minute]</f>
        <v>-2.7777777777777776E-2</v>
      </c>
      <c r="F131" s="12">
        <f>IF(AND(E131&lt;Tableau4[DJS],D131&gt;0),Tableau4[DJS]-E131,0)</f>
        <v>0</v>
      </c>
      <c r="G131" s="12">
        <f>IF(E131&gt;Tableau4[DJS],'4'!E131-Tableau4[DJS],0)</f>
        <v>0</v>
      </c>
      <c r="H131" s="8">
        <f t="shared" si="4"/>
        <v>5</v>
      </c>
    </row>
    <row r="132" spans="1:8" s="8" customFormat="1" outlineLevel="2" x14ac:dyDescent="0.25">
      <c r="A132" s="14">
        <v>42130</v>
      </c>
      <c r="B132" s="7">
        <v>0</v>
      </c>
      <c r="C132" s="7">
        <v>0</v>
      </c>
      <c r="D132" s="7">
        <f t="shared" si="5"/>
        <v>0</v>
      </c>
      <c r="E132" s="7">
        <f>D132-Tableau3[Minute]</f>
        <v>-2.7777777777777776E-2</v>
      </c>
      <c r="F132" s="12">
        <f>IF(AND(E132&lt;Tableau4[DJS],D132&gt;0),Tableau4[DJS]-E132,0)</f>
        <v>0</v>
      </c>
      <c r="G132" s="12">
        <f>IF(E132&gt;Tableau4[DJS],'4'!E132-Tableau4[DJS],0)</f>
        <v>0</v>
      </c>
      <c r="H132" s="8">
        <f t="shared" si="4"/>
        <v>5</v>
      </c>
    </row>
    <row r="133" spans="1:8" s="8" customFormat="1" outlineLevel="2" x14ac:dyDescent="0.25">
      <c r="A133" s="14">
        <v>42131</v>
      </c>
      <c r="B133" s="7">
        <v>0</v>
      </c>
      <c r="C133" s="7">
        <v>0</v>
      </c>
      <c r="D133" s="7">
        <f t="shared" si="5"/>
        <v>0</v>
      </c>
      <c r="E133" s="7">
        <f>D133-Tableau3[Minute]</f>
        <v>-2.7777777777777776E-2</v>
      </c>
      <c r="F133" s="12">
        <f>IF(AND(E133&lt;Tableau4[DJS],D133&gt;0),Tableau4[DJS]-E133,0)</f>
        <v>0</v>
      </c>
      <c r="G133" s="12">
        <f>IF(E133&gt;Tableau4[DJS],'4'!E133-Tableau4[DJS],0)</f>
        <v>0</v>
      </c>
      <c r="H133" s="8">
        <f t="shared" si="4"/>
        <v>5</v>
      </c>
    </row>
    <row r="134" spans="1:8" s="8" customFormat="1" outlineLevel="2" x14ac:dyDescent="0.25">
      <c r="A134" s="14">
        <v>42132</v>
      </c>
      <c r="B134" s="7">
        <v>0</v>
      </c>
      <c r="C134" s="7">
        <v>0</v>
      </c>
      <c r="D134" s="7">
        <f t="shared" si="5"/>
        <v>0</v>
      </c>
      <c r="E134" s="7">
        <f>D134-Tableau3[Minute]</f>
        <v>-2.7777777777777776E-2</v>
      </c>
      <c r="F134" s="12">
        <f>IF(AND(E134&lt;Tableau4[DJS],D134&gt;0),Tableau4[DJS]-E134,0)</f>
        <v>0</v>
      </c>
      <c r="G134" s="12">
        <f>IF(E134&gt;Tableau4[DJS],'4'!E134-Tableau4[DJS],0)</f>
        <v>0</v>
      </c>
      <c r="H134" s="8">
        <f t="shared" si="4"/>
        <v>5</v>
      </c>
    </row>
    <row r="135" spans="1:8" s="8" customFormat="1" outlineLevel="2" x14ac:dyDescent="0.25">
      <c r="A135" s="14">
        <v>42133</v>
      </c>
      <c r="B135" s="7">
        <v>0</v>
      </c>
      <c r="C135" s="7">
        <v>0</v>
      </c>
      <c r="D135" s="7">
        <f t="shared" si="5"/>
        <v>0</v>
      </c>
      <c r="E135" s="7">
        <f>D135-Tableau3[Minute]</f>
        <v>-2.7777777777777776E-2</v>
      </c>
      <c r="F135" s="12">
        <f>IF(AND(E135&lt;Tableau4[DJS],D135&gt;0),Tableau4[DJS]-E135,0)</f>
        <v>0</v>
      </c>
      <c r="G135" s="12">
        <f>IF(E135&gt;Tableau4[DJS],'4'!E135-Tableau4[DJS],0)</f>
        <v>0</v>
      </c>
      <c r="H135" s="8">
        <f t="shared" ref="H135:H200" si="6">MONTH(A135)</f>
        <v>5</v>
      </c>
    </row>
    <row r="136" spans="1:8" s="8" customFormat="1" outlineLevel="2" x14ac:dyDescent="0.25">
      <c r="A136" s="14">
        <v>42134</v>
      </c>
      <c r="B136" s="7">
        <v>0</v>
      </c>
      <c r="C136" s="7">
        <v>0</v>
      </c>
      <c r="D136" s="7">
        <f t="shared" si="5"/>
        <v>0</v>
      </c>
      <c r="E136" s="7">
        <f>D136-Tableau3[Minute]</f>
        <v>-2.7777777777777776E-2</v>
      </c>
      <c r="F136" s="12">
        <f>IF(AND(E136&lt;Tableau4[DJS],D136&gt;0),Tableau4[DJS]-E136,0)</f>
        <v>0</v>
      </c>
      <c r="G136" s="12">
        <f>IF(E136&gt;Tableau4[DJS],'4'!E136-Tableau4[DJS],0)</f>
        <v>0</v>
      </c>
      <c r="H136" s="8">
        <f t="shared" si="6"/>
        <v>5</v>
      </c>
    </row>
    <row r="137" spans="1:8" s="8" customFormat="1" outlineLevel="2" x14ac:dyDescent="0.25">
      <c r="A137" s="14">
        <v>42135</v>
      </c>
      <c r="B137" s="7">
        <v>0</v>
      </c>
      <c r="C137" s="7">
        <v>0</v>
      </c>
      <c r="D137" s="7">
        <f t="shared" si="5"/>
        <v>0</v>
      </c>
      <c r="E137" s="7">
        <f>D137-Tableau3[Minute]</f>
        <v>-2.7777777777777776E-2</v>
      </c>
      <c r="F137" s="12">
        <f>IF(AND(E137&lt;Tableau4[DJS],D137&gt;0),Tableau4[DJS]-E137,0)</f>
        <v>0</v>
      </c>
      <c r="G137" s="12">
        <f>IF(E137&gt;Tableau4[DJS],'4'!E137-Tableau4[DJS],0)</f>
        <v>0</v>
      </c>
      <c r="H137" s="8">
        <f t="shared" si="6"/>
        <v>5</v>
      </c>
    </row>
    <row r="138" spans="1:8" s="8" customFormat="1" outlineLevel="2" x14ac:dyDescent="0.25">
      <c r="A138" s="14">
        <v>42136</v>
      </c>
      <c r="B138" s="7">
        <v>0</v>
      </c>
      <c r="C138" s="7">
        <v>0</v>
      </c>
      <c r="D138" s="7">
        <f t="shared" si="5"/>
        <v>0</v>
      </c>
      <c r="E138" s="7">
        <f>D138-Tableau3[Minute]</f>
        <v>-2.7777777777777776E-2</v>
      </c>
      <c r="F138" s="12">
        <f>IF(AND(E138&lt;Tableau4[DJS],D138&gt;0),Tableau4[DJS]-E138,0)</f>
        <v>0</v>
      </c>
      <c r="G138" s="12">
        <f>IF(E138&gt;Tableau4[DJS],'4'!E138-Tableau4[DJS],0)</f>
        <v>0</v>
      </c>
      <c r="H138" s="8">
        <f t="shared" si="6"/>
        <v>5</v>
      </c>
    </row>
    <row r="139" spans="1:8" s="8" customFormat="1" outlineLevel="2" x14ac:dyDescent="0.25">
      <c r="A139" s="14">
        <v>42137</v>
      </c>
      <c r="B139" s="7">
        <v>0</v>
      </c>
      <c r="C139" s="7">
        <v>0</v>
      </c>
      <c r="D139" s="7">
        <f t="shared" si="5"/>
        <v>0</v>
      </c>
      <c r="E139" s="7">
        <f>D139-Tableau3[Minute]</f>
        <v>-2.7777777777777776E-2</v>
      </c>
      <c r="F139" s="12">
        <f>IF(AND(E139&lt;Tableau4[DJS],D139&gt;0),Tableau4[DJS]-E139,0)</f>
        <v>0</v>
      </c>
      <c r="G139" s="12">
        <f>IF(E139&gt;Tableau4[DJS],'4'!E139-Tableau4[DJS],0)</f>
        <v>0</v>
      </c>
      <c r="H139" s="8">
        <f t="shared" si="6"/>
        <v>5</v>
      </c>
    </row>
    <row r="140" spans="1:8" s="8" customFormat="1" outlineLevel="2" x14ac:dyDescent="0.25">
      <c r="A140" s="14">
        <v>42138</v>
      </c>
      <c r="B140" s="7">
        <v>0</v>
      </c>
      <c r="C140" s="7">
        <v>0</v>
      </c>
      <c r="D140" s="7">
        <f t="shared" si="5"/>
        <v>0</v>
      </c>
      <c r="E140" s="7">
        <f>D140-Tableau3[Minute]</f>
        <v>-2.7777777777777776E-2</v>
      </c>
      <c r="F140" s="12">
        <f>IF(AND(E140&lt;Tableau4[DJS],D140&gt;0),Tableau4[DJS]-E140,0)</f>
        <v>0</v>
      </c>
      <c r="G140" s="12">
        <f>IF(E140&gt;Tableau4[DJS],'4'!E140-Tableau4[DJS],0)</f>
        <v>0</v>
      </c>
      <c r="H140" s="8">
        <f t="shared" si="6"/>
        <v>5</v>
      </c>
    </row>
    <row r="141" spans="1:8" s="8" customFormat="1" outlineLevel="2" x14ac:dyDescent="0.25">
      <c r="A141" s="14">
        <v>42139</v>
      </c>
      <c r="B141" s="7">
        <v>0</v>
      </c>
      <c r="C141" s="7">
        <v>0</v>
      </c>
      <c r="D141" s="7">
        <f t="shared" si="5"/>
        <v>0</v>
      </c>
      <c r="E141" s="7">
        <f>D141-Tableau3[Minute]</f>
        <v>-2.7777777777777776E-2</v>
      </c>
      <c r="F141" s="12">
        <f>IF(AND(E141&lt;Tableau4[DJS],D141&gt;0),Tableau4[DJS]-E141,0)</f>
        <v>0</v>
      </c>
      <c r="G141" s="12">
        <f>IF(E141&gt;Tableau4[DJS],'4'!E141-Tableau4[DJS],0)</f>
        <v>0</v>
      </c>
      <c r="H141" s="8">
        <f t="shared" si="6"/>
        <v>5</v>
      </c>
    </row>
    <row r="142" spans="1:8" s="8" customFormat="1" outlineLevel="2" x14ac:dyDescent="0.25">
      <c r="A142" s="14">
        <v>42140</v>
      </c>
      <c r="B142" s="7">
        <v>0</v>
      </c>
      <c r="C142" s="7">
        <v>0</v>
      </c>
      <c r="D142" s="7">
        <f t="shared" si="5"/>
        <v>0</v>
      </c>
      <c r="E142" s="7">
        <f>D142-Tableau3[Minute]</f>
        <v>-2.7777777777777776E-2</v>
      </c>
      <c r="F142" s="12">
        <f>IF(AND(E142&lt;Tableau4[DJS],D142&gt;0),Tableau4[DJS]-E142,0)</f>
        <v>0</v>
      </c>
      <c r="G142" s="12">
        <f>IF(E142&gt;Tableau4[DJS],'4'!E142-Tableau4[DJS],0)</f>
        <v>0</v>
      </c>
      <c r="H142" s="8">
        <f t="shared" si="6"/>
        <v>5</v>
      </c>
    </row>
    <row r="143" spans="1:8" s="8" customFormat="1" outlineLevel="2" x14ac:dyDescent="0.25">
      <c r="A143" s="14">
        <v>42141</v>
      </c>
      <c r="B143" s="7">
        <v>0</v>
      </c>
      <c r="C143" s="7">
        <v>0</v>
      </c>
      <c r="D143" s="7">
        <f t="shared" si="5"/>
        <v>0</v>
      </c>
      <c r="E143" s="7">
        <f>D143-Tableau3[Minute]</f>
        <v>-2.7777777777777776E-2</v>
      </c>
      <c r="F143" s="12">
        <f>IF(AND(E143&lt;Tableau4[DJS],D143&gt;0),Tableau4[DJS]-E143,0)</f>
        <v>0</v>
      </c>
      <c r="G143" s="12">
        <f>IF(E143&gt;Tableau4[DJS],'4'!E143-Tableau4[DJS],0)</f>
        <v>0</v>
      </c>
      <c r="H143" s="8">
        <f t="shared" si="6"/>
        <v>5</v>
      </c>
    </row>
    <row r="144" spans="1:8" s="8" customFormat="1" outlineLevel="2" x14ac:dyDescent="0.25">
      <c r="A144" s="14">
        <v>42142</v>
      </c>
      <c r="B144" s="7">
        <v>0</v>
      </c>
      <c r="C144" s="7">
        <v>0</v>
      </c>
      <c r="D144" s="7">
        <f t="shared" si="5"/>
        <v>0</v>
      </c>
      <c r="E144" s="7">
        <f>D144-Tableau3[Minute]</f>
        <v>-2.7777777777777776E-2</v>
      </c>
      <c r="F144" s="12">
        <f>IF(AND(E144&lt;Tableau4[DJS],D144&gt;0),Tableau4[DJS]-E144,0)</f>
        <v>0</v>
      </c>
      <c r="G144" s="12">
        <f>IF(E144&gt;Tableau4[DJS],'4'!E144-Tableau4[DJS],0)</f>
        <v>0</v>
      </c>
      <c r="H144" s="8">
        <f t="shared" si="6"/>
        <v>5</v>
      </c>
    </row>
    <row r="145" spans="1:8" s="8" customFormat="1" outlineLevel="2" x14ac:dyDescent="0.25">
      <c r="A145" s="14">
        <v>42143</v>
      </c>
      <c r="B145" s="7">
        <v>0</v>
      </c>
      <c r="C145" s="7">
        <v>0</v>
      </c>
      <c r="D145" s="7">
        <f t="shared" si="5"/>
        <v>0</v>
      </c>
      <c r="E145" s="7">
        <f>D145-Tableau3[Minute]</f>
        <v>-2.7777777777777776E-2</v>
      </c>
      <c r="F145" s="12">
        <f>IF(AND(E145&lt;Tableau4[DJS],D145&gt;0),Tableau4[DJS]-E145,0)</f>
        <v>0</v>
      </c>
      <c r="G145" s="12">
        <f>IF(E145&gt;Tableau4[DJS],'4'!E145-Tableau4[DJS],0)</f>
        <v>0</v>
      </c>
      <c r="H145" s="8">
        <f t="shared" si="6"/>
        <v>5</v>
      </c>
    </row>
    <row r="146" spans="1:8" s="8" customFormat="1" outlineLevel="2" x14ac:dyDescent="0.25">
      <c r="A146" s="14">
        <v>42144</v>
      </c>
      <c r="B146" s="7">
        <v>0</v>
      </c>
      <c r="C146" s="7">
        <v>0</v>
      </c>
      <c r="D146" s="7">
        <f t="shared" si="5"/>
        <v>0</v>
      </c>
      <c r="E146" s="7">
        <f>D146-Tableau3[Minute]</f>
        <v>-2.7777777777777776E-2</v>
      </c>
      <c r="F146" s="12">
        <f>IF(AND(E146&lt;Tableau4[DJS],D146&gt;0),Tableau4[DJS]-E146,0)</f>
        <v>0</v>
      </c>
      <c r="G146" s="12">
        <f>IF(E146&gt;Tableau4[DJS],'4'!E146-Tableau4[DJS],0)</f>
        <v>0</v>
      </c>
      <c r="H146" s="8">
        <f t="shared" si="6"/>
        <v>5</v>
      </c>
    </row>
    <row r="147" spans="1:8" s="8" customFormat="1" outlineLevel="2" x14ac:dyDescent="0.25">
      <c r="A147" s="14">
        <v>42145</v>
      </c>
      <c r="B147" s="7">
        <v>0</v>
      </c>
      <c r="C147" s="7">
        <v>0</v>
      </c>
      <c r="D147" s="7">
        <f t="shared" si="5"/>
        <v>0</v>
      </c>
      <c r="E147" s="7">
        <f>D147-Tableau3[Minute]</f>
        <v>-2.7777777777777776E-2</v>
      </c>
      <c r="F147" s="12">
        <f>IF(AND(E147&lt;Tableau4[DJS],D147&gt;0),Tableau4[DJS]-E147,0)</f>
        <v>0</v>
      </c>
      <c r="G147" s="12">
        <f>IF(E147&gt;Tableau4[DJS],'4'!E147-Tableau4[DJS],0)</f>
        <v>0</v>
      </c>
      <c r="H147" s="8">
        <f t="shared" si="6"/>
        <v>5</v>
      </c>
    </row>
    <row r="148" spans="1:8" s="8" customFormat="1" outlineLevel="2" x14ac:dyDescent="0.25">
      <c r="A148" s="14">
        <v>42146</v>
      </c>
      <c r="B148" s="7">
        <v>0</v>
      </c>
      <c r="C148" s="7">
        <v>0</v>
      </c>
      <c r="D148" s="7">
        <f t="shared" si="5"/>
        <v>0</v>
      </c>
      <c r="E148" s="7">
        <f>D148-Tableau3[Minute]</f>
        <v>-2.7777777777777776E-2</v>
      </c>
      <c r="F148" s="12">
        <f>IF(AND(E148&lt;Tableau4[DJS],D148&gt;0),Tableau4[DJS]-E148,0)</f>
        <v>0</v>
      </c>
      <c r="G148" s="12">
        <f>IF(E148&gt;Tableau4[DJS],'4'!E148-Tableau4[DJS],0)</f>
        <v>0</v>
      </c>
      <c r="H148" s="8">
        <f t="shared" si="6"/>
        <v>5</v>
      </c>
    </row>
    <row r="149" spans="1:8" s="8" customFormat="1" outlineLevel="2" x14ac:dyDescent="0.25">
      <c r="A149" s="14">
        <v>42147</v>
      </c>
      <c r="B149" s="7">
        <v>0</v>
      </c>
      <c r="C149" s="7">
        <v>0</v>
      </c>
      <c r="D149" s="7">
        <f t="shared" si="5"/>
        <v>0</v>
      </c>
      <c r="E149" s="7">
        <f>D149-Tableau3[Minute]</f>
        <v>-2.7777777777777776E-2</v>
      </c>
      <c r="F149" s="12">
        <f>IF(AND(E149&lt;Tableau4[DJS],D149&gt;0),Tableau4[DJS]-E149,0)</f>
        <v>0</v>
      </c>
      <c r="G149" s="12">
        <f>IF(E149&gt;Tableau4[DJS],'4'!E149-Tableau4[DJS],0)</f>
        <v>0</v>
      </c>
      <c r="H149" s="8">
        <f t="shared" si="6"/>
        <v>5</v>
      </c>
    </row>
    <row r="150" spans="1:8" s="8" customFormat="1" outlineLevel="2" x14ac:dyDescent="0.25">
      <c r="A150" s="14">
        <v>42148</v>
      </c>
      <c r="B150" s="7">
        <v>0</v>
      </c>
      <c r="C150" s="7">
        <v>0</v>
      </c>
      <c r="D150" s="7">
        <f t="shared" si="5"/>
        <v>0</v>
      </c>
      <c r="E150" s="7">
        <f>D150-Tableau3[Minute]</f>
        <v>-2.7777777777777776E-2</v>
      </c>
      <c r="F150" s="12">
        <f>IF(AND(E150&lt;Tableau4[DJS],D150&gt;0),Tableau4[DJS]-E150,0)</f>
        <v>0</v>
      </c>
      <c r="G150" s="12">
        <f>IF(E150&gt;Tableau4[DJS],'4'!E150-Tableau4[DJS],0)</f>
        <v>0</v>
      </c>
      <c r="H150" s="8">
        <f t="shared" si="6"/>
        <v>5</v>
      </c>
    </row>
    <row r="151" spans="1:8" s="8" customFormat="1" outlineLevel="2" x14ac:dyDescent="0.25">
      <c r="A151" s="14">
        <v>42149</v>
      </c>
      <c r="B151" s="7">
        <v>0</v>
      </c>
      <c r="C151" s="7">
        <v>0</v>
      </c>
      <c r="D151" s="7">
        <f t="shared" si="5"/>
        <v>0</v>
      </c>
      <c r="E151" s="7">
        <f>D151-Tableau3[Minute]</f>
        <v>-2.7777777777777776E-2</v>
      </c>
      <c r="F151" s="12">
        <f>IF(AND(E151&lt;Tableau4[DJS],D151&gt;0),Tableau4[DJS]-E151,0)</f>
        <v>0</v>
      </c>
      <c r="G151" s="12">
        <f>IF(E151&gt;Tableau4[DJS],'4'!E151-Tableau4[DJS],0)</f>
        <v>0</v>
      </c>
      <c r="H151" s="8">
        <f t="shared" si="6"/>
        <v>5</v>
      </c>
    </row>
    <row r="152" spans="1:8" s="8" customFormat="1" outlineLevel="2" x14ac:dyDescent="0.25">
      <c r="A152" s="14">
        <v>42150</v>
      </c>
      <c r="B152" s="7">
        <v>0</v>
      </c>
      <c r="C152" s="7">
        <v>0</v>
      </c>
      <c r="D152" s="7">
        <f t="shared" si="5"/>
        <v>0</v>
      </c>
      <c r="E152" s="7">
        <f>D152-Tableau3[Minute]</f>
        <v>-2.7777777777777776E-2</v>
      </c>
      <c r="F152" s="12">
        <f>IF(AND(E152&lt;Tableau4[DJS],D152&gt;0),Tableau4[DJS]-E152,0)</f>
        <v>0</v>
      </c>
      <c r="G152" s="12">
        <f>IF(E152&gt;Tableau4[DJS],'4'!E152-Tableau4[DJS],0)</f>
        <v>0</v>
      </c>
      <c r="H152" s="8">
        <f t="shared" si="6"/>
        <v>5</v>
      </c>
    </row>
    <row r="153" spans="1:8" s="8" customFormat="1" outlineLevel="2" x14ac:dyDescent="0.25">
      <c r="A153" s="14">
        <v>42151</v>
      </c>
      <c r="B153" s="7">
        <v>0</v>
      </c>
      <c r="C153" s="7">
        <v>0</v>
      </c>
      <c r="D153" s="7">
        <f t="shared" si="5"/>
        <v>0</v>
      </c>
      <c r="E153" s="7">
        <f>D153-Tableau3[Minute]</f>
        <v>-2.7777777777777776E-2</v>
      </c>
      <c r="F153" s="12">
        <f>IF(AND(E153&lt;Tableau4[DJS],D153&gt;0),Tableau4[DJS]-E153,0)</f>
        <v>0</v>
      </c>
      <c r="G153" s="12">
        <f>IF(E153&gt;Tableau4[DJS],'4'!E153-Tableau4[DJS],0)</f>
        <v>0</v>
      </c>
      <c r="H153" s="8">
        <f t="shared" si="6"/>
        <v>5</v>
      </c>
    </row>
    <row r="154" spans="1:8" s="8" customFormat="1" outlineLevel="2" x14ac:dyDescent="0.25">
      <c r="A154" s="14">
        <v>42152</v>
      </c>
      <c r="B154" s="7">
        <v>0</v>
      </c>
      <c r="C154" s="7">
        <v>0</v>
      </c>
      <c r="D154" s="7">
        <f t="shared" si="5"/>
        <v>0</v>
      </c>
      <c r="E154" s="7">
        <f>D154-Tableau3[Minute]</f>
        <v>-2.7777777777777776E-2</v>
      </c>
      <c r="F154" s="12">
        <f>IF(AND(E154&lt;Tableau4[DJS],D154&gt;0),Tableau4[DJS]-E154,0)</f>
        <v>0</v>
      </c>
      <c r="G154" s="12">
        <f>IF(E154&gt;Tableau4[DJS],'4'!E154-Tableau4[DJS],0)</f>
        <v>0</v>
      </c>
      <c r="H154" s="8">
        <f t="shared" si="6"/>
        <v>5</v>
      </c>
    </row>
    <row r="155" spans="1:8" s="8" customFormat="1" outlineLevel="2" x14ac:dyDescent="0.25">
      <c r="A155" s="14">
        <v>42153</v>
      </c>
      <c r="B155" s="7">
        <v>0</v>
      </c>
      <c r="C155" s="7">
        <v>0</v>
      </c>
      <c r="D155" s="7">
        <f t="shared" si="5"/>
        <v>0</v>
      </c>
      <c r="E155" s="7">
        <f>D155-Tableau3[Minute]</f>
        <v>-2.7777777777777776E-2</v>
      </c>
      <c r="F155" s="12">
        <f>IF(AND(E155&lt;Tableau4[DJS],D155&gt;0),Tableau4[DJS]-E155,0)</f>
        <v>0</v>
      </c>
      <c r="G155" s="12">
        <f>IF(E155&gt;Tableau4[DJS],'4'!E155-Tableau4[DJS],0)</f>
        <v>0</v>
      </c>
      <c r="H155" s="8">
        <f t="shared" si="6"/>
        <v>5</v>
      </c>
    </row>
    <row r="156" spans="1:8" s="8" customFormat="1" outlineLevel="2" x14ac:dyDescent="0.25">
      <c r="A156" s="14">
        <v>42154</v>
      </c>
      <c r="B156" s="7">
        <v>0</v>
      </c>
      <c r="C156" s="7">
        <v>0</v>
      </c>
      <c r="D156" s="7">
        <f t="shared" si="5"/>
        <v>0</v>
      </c>
      <c r="E156" s="7">
        <f>D156-Tableau3[Minute]</f>
        <v>-2.7777777777777776E-2</v>
      </c>
      <c r="F156" s="12">
        <f>IF(AND(E156&lt;Tableau4[DJS],D156&gt;0),Tableau4[DJS]-E156,0)</f>
        <v>0</v>
      </c>
      <c r="G156" s="12">
        <f>IF(E156&gt;Tableau4[DJS],'4'!E156-Tableau4[DJS],0)</f>
        <v>0</v>
      </c>
      <c r="H156" s="8">
        <f t="shared" si="6"/>
        <v>5</v>
      </c>
    </row>
    <row r="157" spans="1:8" s="8" customFormat="1" outlineLevel="1" x14ac:dyDescent="0.25">
      <c r="A157" s="14"/>
      <c r="B157" s="7"/>
      <c r="C157" s="7"/>
      <c r="D157" s="11"/>
      <c r="E157" s="7"/>
      <c r="F157" s="12">
        <f>SUBTOTAL(9,F126:F156)</f>
        <v>0</v>
      </c>
      <c r="G157" s="12">
        <f>SUBTOTAL(9,G126:G156)</f>
        <v>0</v>
      </c>
      <c r="H157" s="10" t="s">
        <v>43</v>
      </c>
    </row>
    <row r="158" spans="1:8" s="8" customFormat="1" outlineLevel="2" x14ac:dyDescent="0.25">
      <c r="A158" s="14">
        <v>42155</v>
      </c>
      <c r="B158" s="7">
        <v>0</v>
      </c>
      <c r="C158" s="7">
        <v>0</v>
      </c>
      <c r="D158" s="7">
        <f t="shared" si="5"/>
        <v>0</v>
      </c>
      <c r="E158" s="7">
        <f>D158-Tableau3[Minute]</f>
        <v>-2.7777777777777776E-2</v>
      </c>
      <c r="F158" s="12">
        <f>IF(AND(E158&lt;Tableau4[DJS],D158&gt;0),Tableau4[DJS]-E158,0)</f>
        <v>0</v>
      </c>
      <c r="G158" s="12">
        <f>IF(E158&gt;Tableau4[DJS],'4'!E158-Tableau4[DJS],0)</f>
        <v>0</v>
      </c>
      <c r="H158" s="8">
        <f t="shared" si="6"/>
        <v>6</v>
      </c>
    </row>
    <row r="159" spans="1:8" s="8" customFormat="1" outlineLevel="2" x14ac:dyDescent="0.25">
      <c r="A159" s="14">
        <v>42156</v>
      </c>
      <c r="B159" s="7">
        <v>0</v>
      </c>
      <c r="C159" s="7">
        <v>0</v>
      </c>
      <c r="D159" s="7">
        <f t="shared" si="5"/>
        <v>0</v>
      </c>
      <c r="E159" s="7">
        <f>D159-Tableau3[Minute]</f>
        <v>-2.7777777777777776E-2</v>
      </c>
      <c r="F159" s="12">
        <f>IF(AND(E159&lt;Tableau4[DJS],D159&gt;0),Tableau4[DJS]-E159,0)</f>
        <v>0</v>
      </c>
      <c r="G159" s="12">
        <f>IF(E159&gt;Tableau4[DJS],'4'!E159-Tableau4[DJS],0)</f>
        <v>0</v>
      </c>
      <c r="H159" s="8">
        <f t="shared" si="6"/>
        <v>6</v>
      </c>
    </row>
    <row r="160" spans="1:8" s="8" customFormat="1" outlineLevel="2" x14ac:dyDescent="0.25">
      <c r="A160" s="14">
        <v>42157</v>
      </c>
      <c r="B160" s="7">
        <v>0</v>
      </c>
      <c r="C160" s="7">
        <v>0</v>
      </c>
      <c r="D160" s="7">
        <f t="shared" si="5"/>
        <v>0</v>
      </c>
      <c r="E160" s="7">
        <f>D160-Tableau3[Minute]</f>
        <v>-2.7777777777777776E-2</v>
      </c>
      <c r="F160" s="12">
        <f>IF(AND(E160&lt;Tableau4[DJS],D160&gt;0),Tableau4[DJS]-E160,0)</f>
        <v>0</v>
      </c>
      <c r="G160" s="12">
        <f>IF(E160&gt;Tableau4[DJS],'4'!E160-Tableau4[DJS],0)</f>
        <v>0</v>
      </c>
      <c r="H160" s="8">
        <f t="shared" si="6"/>
        <v>6</v>
      </c>
    </row>
    <row r="161" spans="1:8" s="8" customFormat="1" outlineLevel="2" x14ac:dyDescent="0.25">
      <c r="A161" s="14">
        <v>42158</v>
      </c>
      <c r="B161" s="7">
        <v>0</v>
      </c>
      <c r="C161" s="7">
        <v>0</v>
      </c>
      <c r="D161" s="7">
        <f t="shared" si="5"/>
        <v>0</v>
      </c>
      <c r="E161" s="7">
        <f>D161-Tableau3[Minute]</f>
        <v>-2.7777777777777776E-2</v>
      </c>
      <c r="F161" s="12">
        <f>IF(AND(E161&lt;Tableau4[DJS],D161&gt;0),Tableau4[DJS]-E161,0)</f>
        <v>0</v>
      </c>
      <c r="G161" s="12">
        <f>IF(E161&gt;Tableau4[DJS],'4'!E161-Tableau4[DJS],0)</f>
        <v>0</v>
      </c>
      <c r="H161" s="8">
        <f t="shared" si="6"/>
        <v>6</v>
      </c>
    </row>
    <row r="162" spans="1:8" s="8" customFormat="1" outlineLevel="2" x14ac:dyDescent="0.25">
      <c r="A162" s="14">
        <v>42159</v>
      </c>
      <c r="B162" s="7">
        <v>0</v>
      </c>
      <c r="C162" s="7">
        <v>0</v>
      </c>
      <c r="D162" s="7">
        <f t="shared" si="5"/>
        <v>0</v>
      </c>
      <c r="E162" s="7">
        <f>D162-Tableau3[Minute]</f>
        <v>-2.7777777777777776E-2</v>
      </c>
      <c r="F162" s="12">
        <f>IF(AND(E162&lt;Tableau4[DJS],D162&gt;0),Tableau4[DJS]-E162,0)</f>
        <v>0</v>
      </c>
      <c r="G162" s="12">
        <f>IF(E162&gt;Tableau4[DJS],'4'!E162-Tableau4[DJS],0)</f>
        <v>0</v>
      </c>
      <c r="H162" s="8">
        <f t="shared" si="6"/>
        <v>6</v>
      </c>
    </row>
    <row r="163" spans="1:8" s="8" customFormat="1" outlineLevel="2" x14ac:dyDescent="0.25">
      <c r="A163" s="14">
        <v>42160</v>
      </c>
      <c r="B163" s="7">
        <v>0</v>
      </c>
      <c r="C163" s="7">
        <v>0</v>
      </c>
      <c r="D163" s="7">
        <f t="shared" si="5"/>
        <v>0</v>
      </c>
      <c r="E163" s="7">
        <f>D163-Tableau3[Minute]</f>
        <v>-2.7777777777777776E-2</v>
      </c>
      <c r="F163" s="12">
        <f>IF(AND(E163&lt;Tableau4[DJS],D163&gt;0),Tableau4[DJS]-E163,0)</f>
        <v>0</v>
      </c>
      <c r="G163" s="12">
        <f>IF(E163&gt;Tableau4[DJS],'4'!E163-Tableau4[DJS],0)</f>
        <v>0</v>
      </c>
      <c r="H163" s="8">
        <f t="shared" si="6"/>
        <v>6</v>
      </c>
    </row>
    <row r="164" spans="1:8" s="8" customFormat="1" outlineLevel="2" x14ac:dyDescent="0.25">
      <c r="A164" s="14">
        <v>42161</v>
      </c>
      <c r="B164" s="7">
        <v>0</v>
      </c>
      <c r="C164" s="7">
        <v>0</v>
      </c>
      <c r="D164" s="7">
        <f t="shared" si="5"/>
        <v>0</v>
      </c>
      <c r="E164" s="7">
        <f>D164-Tableau3[Minute]</f>
        <v>-2.7777777777777776E-2</v>
      </c>
      <c r="F164" s="12">
        <f>IF(AND(E164&lt;Tableau4[DJS],D164&gt;0),Tableau4[DJS]-E164,0)</f>
        <v>0</v>
      </c>
      <c r="G164" s="12">
        <f>IF(E164&gt;Tableau4[DJS],'4'!E164-Tableau4[DJS],0)</f>
        <v>0</v>
      </c>
      <c r="H164" s="8">
        <f t="shared" si="6"/>
        <v>6</v>
      </c>
    </row>
    <row r="165" spans="1:8" s="8" customFormat="1" outlineLevel="2" x14ac:dyDescent="0.25">
      <c r="A165" s="14">
        <v>42162</v>
      </c>
      <c r="B165" s="7">
        <v>0</v>
      </c>
      <c r="C165" s="7">
        <v>0</v>
      </c>
      <c r="D165" s="7">
        <f t="shared" si="5"/>
        <v>0</v>
      </c>
      <c r="E165" s="7">
        <f>D165-Tableau3[Minute]</f>
        <v>-2.7777777777777776E-2</v>
      </c>
      <c r="F165" s="12">
        <f>IF(AND(E165&lt;Tableau4[DJS],D165&gt;0),Tableau4[DJS]-E165,0)</f>
        <v>0</v>
      </c>
      <c r="G165" s="12">
        <f>IF(E165&gt;Tableau4[DJS],'4'!E165-Tableau4[DJS],0)</f>
        <v>0</v>
      </c>
      <c r="H165" s="8">
        <f t="shared" si="6"/>
        <v>6</v>
      </c>
    </row>
    <row r="166" spans="1:8" s="8" customFormat="1" outlineLevel="2" x14ac:dyDescent="0.25">
      <c r="A166" s="14">
        <v>42163</v>
      </c>
      <c r="B166" s="7">
        <v>0</v>
      </c>
      <c r="C166" s="7">
        <v>0</v>
      </c>
      <c r="D166" s="7">
        <f t="shared" si="5"/>
        <v>0</v>
      </c>
      <c r="E166" s="7">
        <f>D166-Tableau3[Minute]</f>
        <v>-2.7777777777777776E-2</v>
      </c>
      <c r="F166" s="12">
        <f>IF(AND(E166&lt;Tableau4[DJS],D166&gt;0),Tableau4[DJS]-E166,0)</f>
        <v>0</v>
      </c>
      <c r="G166" s="12">
        <f>IF(E166&gt;Tableau4[DJS],'4'!E166-Tableau4[DJS],0)</f>
        <v>0</v>
      </c>
      <c r="H166" s="8">
        <f t="shared" si="6"/>
        <v>6</v>
      </c>
    </row>
    <row r="167" spans="1:8" s="8" customFormat="1" outlineLevel="2" x14ac:dyDescent="0.25">
      <c r="A167" s="14">
        <v>42164</v>
      </c>
      <c r="B167" s="7">
        <v>0</v>
      </c>
      <c r="C167" s="7">
        <v>0</v>
      </c>
      <c r="D167" s="7">
        <f t="shared" si="5"/>
        <v>0</v>
      </c>
      <c r="E167" s="7">
        <f>D167-Tableau3[Minute]</f>
        <v>-2.7777777777777776E-2</v>
      </c>
      <c r="F167" s="12">
        <f>IF(AND(E167&lt;Tableau4[DJS],D167&gt;0),Tableau4[DJS]-E167,0)</f>
        <v>0</v>
      </c>
      <c r="G167" s="12">
        <f>IF(E167&gt;Tableau4[DJS],'4'!E167-Tableau4[DJS],0)</f>
        <v>0</v>
      </c>
      <c r="H167" s="8">
        <f t="shared" si="6"/>
        <v>6</v>
      </c>
    </row>
    <row r="168" spans="1:8" s="8" customFormat="1" outlineLevel="2" x14ac:dyDescent="0.25">
      <c r="A168" s="14">
        <v>42165</v>
      </c>
      <c r="B168" s="7">
        <v>0</v>
      </c>
      <c r="C168" s="7">
        <v>0</v>
      </c>
      <c r="D168" s="7">
        <f t="shared" si="5"/>
        <v>0</v>
      </c>
      <c r="E168" s="7">
        <f>D168-Tableau3[Minute]</f>
        <v>-2.7777777777777776E-2</v>
      </c>
      <c r="F168" s="12">
        <f>IF(AND(E168&lt;Tableau4[DJS],D168&gt;0),Tableau4[DJS]-E168,0)</f>
        <v>0</v>
      </c>
      <c r="G168" s="12">
        <f>IF(E168&gt;Tableau4[DJS],'4'!E168-Tableau4[DJS],0)</f>
        <v>0</v>
      </c>
      <c r="H168" s="8">
        <f t="shared" si="6"/>
        <v>6</v>
      </c>
    </row>
    <row r="169" spans="1:8" s="8" customFormat="1" outlineLevel="2" x14ac:dyDescent="0.25">
      <c r="A169" s="14">
        <v>42166</v>
      </c>
      <c r="B169" s="7">
        <v>0</v>
      </c>
      <c r="C169" s="7">
        <v>0</v>
      </c>
      <c r="D169" s="7">
        <f t="shared" si="5"/>
        <v>0</v>
      </c>
      <c r="E169" s="7">
        <f>D169-Tableau3[Minute]</f>
        <v>-2.7777777777777776E-2</v>
      </c>
      <c r="F169" s="12">
        <f>IF(AND(E169&lt;Tableau4[DJS],D169&gt;0),Tableau4[DJS]-E169,0)</f>
        <v>0</v>
      </c>
      <c r="G169" s="12">
        <f>IF(E169&gt;Tableau4[DJS],'4'!E169-Tableau4[DJS],0)</f>
        <v>0</v>
      </c>
      <c r="H169" s="8">
        <f t="shared" si="6"/>
        <v>6</v>
      </c>
    </row>
    <row r="170" spans="1:8" s="8" customFormat="1" outlineLevel="2" x14ac:dyDescent="0.25">
      <c r="A170" s="14">
        <v>42167</v>
      </c>
      <c r="B170" s="7">
        <v>0</v>
      </c>
      <c r="C170" s="7">
        <v>0</v>
      </c>
      <c r="D170" s="7">
        <f t="shared" si="5"/>
        <v>0</v>
      </c>
      <c r="E170" s="7">
        <f>D170-Tableau3[Minute]</f>
        <v>-2.7777777777777776E-2</v>
      </c>
      <c r="F170" s="12">
        <f>IF(AND(E170&lt;Tableau4[DJS],D170&gt;0),Tableau4[DJS]-E170,0)</f>
        <v>0</v>
      </c>
      <c r="G170" s="12">
        <f>IF(E170&gt;Tableau4[DJS],'4'!E170-Tableau4[DJS],0)</f>
        <v>0</v>
      </c>
      <c r="H170" s="8">
        <f t="shared" si="6"/>
        <v>6</v>
      </c>
    </row>
    <row r="171" spans="1:8" s="8" customFormat="1" outlineLevel="2" x14ac:dyDescent="0.25">
      <c r="A171" s="14">
        <v>42168</v>
      </c>
      <c r="B171" s="7">
        <v>0</v>
      </c>
      <c r="C171" s="7">
        <v>0</v>
      </c>
      <c r="D171" s="7">
        <f t="shared" si="5"/>
        <v>0</v>
      </c>
      <c r="E171" s="7">
        <f>D171-Tableau3[Minute]</f>
        <v>-2.7777777777777776E-2</v>
      </c>
      <c r="F171" s="12">
        <f>IF(AND(E171&lt;Tableau4[DJS],D171&gt;0),Tableau4[DJS]-E171,0)</f>
        <v>0</v>
      </c>
      <c r="G171" s="12">
        <f>IF(E171&gt;Tableau4[DJS],'4'!E171-Tableau4[DJS],0)</f>
        <v>0</v>
      </c>
      <c r="H171" s="8">
        <f t="shared" si="6"/>
        <v>6</v>
      </c>
    </row>
    <row r="172" spans="1:8" s="8" customFormat="1" outlineLevel="2" x14ac:dyDescent="0.25">
      <c r="A172" s="14">
        <v>42169</v>
      </c>
      <c r="B172" s="7">
        <v>0</v>
      </c>
      <c r="C172" s="7">
        <v>0</v>
      </c>
      <c r="D172" s="7">
        <f t="shared" si="5"/>
        <v>0</v>
      </c>
      <c r="E172" s="7">
        <f>D172-Tableau3[Minute]</f>
        <v>-2.7777777777777776E-2</v>
      </c>
      <c r="F172" s="12">
        <f>IF(AND(E172&lt;Tableau4[DJS],D172&gt;0),Tableau4[DJS]-E172,0)</f>
        <v>0</v>
      </c>
      <c r="G172" s="12">
        <f>IF(E172&gt;Tableau4[DJS],'4'!E172-Tableau4[DJS],0)</f>
        <v>0</v>
      </c>
      <c r="H172" s="8">
        <f t="shared" si="6"/>
        <v>6</v>
      </c>
    </row>
    <row r="173" spans="1:8" s="8" customFormat="1" outlineLevel="2" x14ac:dyDescent="0.25">
      <c r="A173" s="14">
        <v>42170</v>
      </c>
      <c r="B173" s="7">
        <v>0</v>
      </c>
      <c r="C173" s="7">
        <v>0</v>
      </c>
      <c r="D173" s="7">
        <f t="shared" si="5"/>
        <v>0</v>
      </c>
      <c r="E173" s="7">
        <f>D173-Tableau3[Minute]</f>
        <v>-2.7777777777777776E-2</v>
      </c>
      <c r="F173" s="12">
        <f>IF(AND(E173&lt;Tableau4[DJS],D173&gt;0),Tableau4[DJS]-E173,0)</f>
        <v>0</v>
      </c>
      <c r="G173" s="12">
        <f>IF(E173&gt;Tableau4[DJS],'4'!E173-Tableau4[DJS],0)</f>
        <v>0</v>
      </c>
      <c r="H173" s="8">
        <f t="shared" si="6"/>
        <v>6</v>
      </c>
    </row>
    <row r="174" spans="1:8" s="8" customFormat="1" outlineLevel="2" x14ac:dyDescent="0.25">
      <c r="A174" s="14">
        <v>42171</v>
      </c>
      <c r="B174" s="7">
        <v>0</v>
      </c>
      <c r="C174" s="7">
        <v>0</v>
      </c>
      <c r="D174" s="7">
        <f t="shared" si="5"/>
        <v>0</v>
      </c>
      <c r="E174" s="7">
        <f>D174-Tableau3[Minute]</f>
        <v>-2.7777777777777776E-2</v>
      </c>
      <c r="F174" s="12">
        <f>IF(AND(E174&lt;Tableau4[DJS],D174&gt;0),Tableau4[DJS]-E174,0)</f>
        <v>0</v>
      </c>
      <c r="G174" s="12">
        <f>IF(E174&gt;Tableau4[DJS],'4'!E174-Tableau4[DJS],0)</f>
        <v>0</v>
      </c>
      <c r="H174" s="8">
        <f t="shared" si="6"/>
        <v>6</v>
      </c>
    </row>
    <row r="175" spans="1:8" s="8" customFormat="1" outlineLevel="2" x14ac:dyDescent="0.25">
      <c r="A175" s="14">
        <v>42172</v>
      </c>
      <c r="B175" s="7">
        <v>0</v>
      </c>
      <c r="C175" s="7">
        <v>0</v>
      </c>
      <c r="D175" s="7">
        <f t="shared" si="5"/>
        <v>0</v>
      </c>
      <c r="E175" s="7">
        <f>D175-Tableau3[Minute]</f>
        <v>-2.7777777777777776E-2</v>
      </c>
      <c r="F175" s="12">
        <f>IF(AND(E175&lt;Tableau4[DJS],D175&gt;0),Tableau4[DJS]-E175,0)</f>
        <v>0</v>
      </c>
      <c r="G175" s="12">
        <f>IF(E175&gt;Tableau4[DJS],'4'!E175-Tableau4[DJS],0)</f>
        <v>0</v>
      </c>
      <c r="H175" s="8">
        <f t="shared" si="6"/>
        <v>6</v>
      </c>
    </row>
    <row r="176" spans="1:8" s="8" customFormat="1" outlineLevel="2" x14ac:dyDescent="0.25">
      <c r="A176" s="14">
        <v>42173</v>
      </c>
      <c r="B176" s="7">
        <v>0</v>
      </c>
      <c r="C176" s="7">
        <v>0</v>
      </c>
      <c r="D176" s="7">
        <f t="shared" si="5"/>
        <v>0</v>
      </c>
      <c r="E176" s="7">
        <f>D176-Tableau3[Minute]</f>
        <v>-2.7777777777777776E-2</v>
      </c>
      <c r="F176" s="12">
        <f>IF(AND(E176&lt;Tableau4[DJS],D176&gt;0),Tableau4[DJS]-E176,0)</f>
        <v>0</v>
      </c>
      <c r="G176" s="12">
        <f>IF(E176&gt;Tableau4[DJS],'4'!E176-Tableau4[DJS],0)</f>
        <v>0</v>
      </c>
      <c r="H176" s="8">
        <f t="shared" si="6"/>
        <v>6</v>
      </c>
    </row>
    <row r="177" spans="1:8" s="8" customFormat="1" outlineLevel="2" x14ac:dyDescent="0.25">
      <c r="A177" s="14">
        <v>42174</v>
      </c>
      <c r="B177" s="7">
        <v>0</v>
      </c>
      <c r="C177" s="7">
        <v>0</v>
      </c>
      <c r="D177" s="7">
        <f t="shared" si="5"/>
        <v>0</v>
      </c>
      <c r="E177" s="7">
        <f>D177-Tableau3[Minute]</f>
        <v>-2.7777777777777776E-2</v>
      </c>
      <c r="F177" s="12">
        <f>IF(AND(E177&lt;Tableau4[DJS],D177&gt;0),Tableau4[DJS]-E177,0)</f>
        <v>0</v>
      </c>
      <c r="G177" s="12">
        <f>IF(E177&gt;Tableau4[DJS],'4'!E177-Tableau4[DJS],0)</f>
        <v>0</v>
      </c>
      <c r="H177" s="8">
        <f t="shared" si="6"/>
        <v>6</v>
      </c>
    </row>
    <row r="178" spans="1:8" s="8" customFormat="1" outlineLevel="2" x14ac:dyDescent="0.25">
      <c r="A178" s="14">
        <v>42175</v>
      </c>
      <c r="B178" s="7">
        <v>0</v>
      </c>
      <c r="C178" s="7">
        <v>0</v>
      </c>
      <c r="D178" s="7">
        <f t="shared" si="5"/>
        <v>0</v>
      </c>
      <c r="E178" s="7">
        <f>D178-Tableau3[Minute]</f>
        <v>-2.7777777777777776E-2</v>
      </c>
      <c r="F178" s="12">
        <f>IF(AND(E178&lt;Tableau4[DJS],D178&gt;0),Tableau4[DJS]-E178,0)</f>
        <v>0</v>
      </c>
      <c r="G178" s="12">
        <f>IF(E178&gt;Tableau4[DJS],'4'!E178-Tableau4[DJS],0)</f>
        <v>0</v>
      </c>
      <c r="H178" s="8">
        <f t="shared" si="6"/>
        <v>6</v>
      </c>
    </row>
    <row r="179" spans="1:8" s="8" customFormat="1" outlineLevel="2" x14ac:dyDescent="0.25">
      <c r="A179" s="14">
        <v>42176</v>
      </c>
      <c r="B179" s="7">
        <v>0</v>
      </c>
      <c r="C179" s="7">
        <v>0</v>
      </c>
      <c r="D179" s="7">
        <f t="shared" si="5"/>
        <v>0</v>
      </c>
      <c r="E179" s="7">
        <f>D179-Tableau3[Minute]</f>
        <v>-2.7777777777777776E-2</v>
      </c>
      <c r="F179" s="12">
        <f>IF(AND(E179&lt;Tableau4[DJS],D179&gt;0),Tableau4[DJS]-E179,0)</f>
        <v>0</v>
      </c>
      <c r="G179" s="12">
        <f>IF(E179&gt;Tableau4[DJS],'4'!E179-Tableau4[DJS],0)</f>
        <v>0</v>
      </c>
      <c r="H179" s="8">
        <f t="shared" si="6"/>
        <v>6</v>
      </c>
    </row>
    <row r="180" spans="1:8" s="8" customFormat="1" outlineLevel="2" x14ac:dyDescent="0.25">
      <c r="A180" s="14">
        <v>42177</v>
      </c>
      <c r="B180" s="7">
        <v>0</v>
      </c>
      <c r="C180" s="7">
        <v>0</v>
      </c>
      <c r="D180" s="7">
        <f t="shared" si="5"/>
        <v>0</v>
      </c>
      <c r="E180" s="7">
        <f>D180-Tableau3[Minute]</f>
        <v>-2.7777777777777776E-2</v>
      </c>
      <c r="F180" s="12">
        <f>IF(AND(E180&lt;Tableau4[DJS],D180&gt;0),Tableau4[DJS]-E180,0)</f>
        <v>0</v>
      </c>
      <c r="G180" s="12">
        <f>IF(E180&gt;Tableau4[DJS],'4'!E180-Tableau4[DJS],0)</f>
        <v>0</v>
      </c>
      <c r="H180" s="8">
        <f t="shared" si="6"/>
        <v>6</v>
      </c>
    </row>
    <row r="181" spans="1:8" s="8" customFormat="1" outlineLevel="2" x14ac:dyDescent="0.25">
      <c r="A181" s="14">
        <v>42178</v>
      </c>
      <c r="B181" s="7">
        <v>0</v>
      </c>
      <c r="C181" s="7">
        <v>0</v>
      </c>
      <c r="D181" s="7">
        <f t="shared" si="5"/>
        <v>0</v>
      </c>
      <c r="E181" s="7">
        <f>D181-Tableau3[Minute]</f>
        <v>-2.7777777777777776E-2</v>
      </c>
      <c r="F181" s="12">
        <f>IF(AND(E181&lt;Tableau4[DJS],D181&gt;0),Tableau4[DJS]-E181,0)</f>
        <v>0</v>
      </c>
      <c r="G181" s="12">
        <f>IF(E181&gt;Tableau4[DJS],'4'!E181-Tableau4[DJS],0)</f>
        <v>0</v>
      </c>
      <c r="H181" s="8">
        <f t="shared" si="6"/>
        <v>6</v>
      </c>
    </row>
    <row r="182" spans="1:8" s="8" customFormat="1" outlineLevel="2" x14ac:dyDescent="0.25">
      <c r="A182" s="14">
        <v>42179</v>
      </c>
      <c r="B182" s="7">
        <v>0</v>
      </c>
      <c r="C182" s="7">
        <v>0</v>
      </c>
      <c r="D182" s="7">
        <f t="shared" si="5"/>
        <v>0</v>
      </c>
      <c r="E182" s="7">
        <f>D182-Tableau3[Minute]</f>
        <v>-2.7777777777777776E-2</v>
      </c>
      <c r="F182" s="12">
        <f>IF(AND(E182&lt;Tableau4[DJS],D182&gt;0),Tableau4[DJS]-E182,0)</f>
        <v>0</v>
      </c>
      <c r="G182" s="12">
        <f>IF(E182&gt;Tableau4[DJS],'4'!E182-Tableau4[DJS],0)</f>
        <v>0</v>
      </c>
      <c r="H182" s="8">
        <f t="shared" si="6"/>
        <v>6</v>
      </c>
    </row>
    <row r="183" spans="1:8" s="8" customFormat="1" outlineLevel="2" x14ac:dyDescent="0.25">
      <c r="A183" s="14">
        <v>42180</v>
      </c>
      <c r="B183" s="7">
        <v>0</v>
      </c>
      <c r="C183" s="7">
        <v>0</v>
      </c>
      <c r="D183" s="7">
        <f t="shared" si="5"/>
        <v>0</v>
      </c>
      <c r="E183" s="7">
        <f>D183-Tableau3[Minute]</f>
        <v>-2.7777777777777776E-2</v>
      </c>
      <c r="F183" s="12">
        <f>IF(AND(E183&lt;Tableau4[DJS],D183&gt;0),Tableau4[DJS]-E183,0)</f>
        <v>0</v>
      </c>
      <c r="G183" s="12">
        <f>IF(E183&gt;Tableau4[DJS],'4'!E183-Tableau4[DJS],0)</f>
        <v>0</v>
      </c>
      <c r="H183" s="8">
        <f t="shared" si="6"/>
        <v>6</v>
      </c>
    </row>
    <row r="184" spans="1:8" s="8" customFormat="1" outlineLevel="2" x14ac:dyDescent="0.25">
      <c r="A184" s="14">
        <v>42181</v>
      </c>
      <c r="B184" s="7">
        <v>0</v>
      </c>
      <c r="C184" s="7">
        <v>0</v>
      </c>
      <c r="D184" s="7">
        <f t="shared" si="5"/>
        <v>0</v>
      </c>
      <c r="E184" s="7">
        <f>D184-Tableau3[Minute]</f>
        <v>-2.7777777777777776E-2</v>
      </c>
      <c r="F184" s="12">
        <f>IF(AND(E184&lt;Tableau4[DJS],D184&gt;0),Tableau4[DJS]-E184,0)</f>
        <v>0</v>
      </c>
      <c r="G184" s="12">
        <f>IF(E184&gt;Tableau4[DJS],'4'!E184-Tableau4[DJS],0)</f>
        <v>0</v>
      </c>
      <c r="H184" s="8">
        <f t="shared" si="6"/>
        <v>6</v>
      </c>
    </row>
    <row r="185" spans="1:8" s="8" customFormat="1" outlineLevel="2" x14ac:dyDescent="0.25">
      <c r="A185" s="14">
        <v>42182</v>
      </c>
      <c r="B185" s="7">
        <v>0</v>
      </c>
      <c r="C185" s="7">
        <v>0</v>
      </c>
      <c r="D185" s="7">
        <f t="shared" si="5"/>
        <v>0</v>
      </c>
      <c r="E185" s="7">
        <f>D185-Tableau3[Minute]</f>
        <v>-2.7777777777777776E-2</v>
      </c>
      <c r="F185" s="12">
        <f>IF(AND(E185&lt;Tableau4[DJS],D185&gt;0),Tableau4[DJS]-E185,0)</f>
        <v>0</v>
      </c>
      <c r="G185" s="12">
        <f>IF(E185&gt;Tableau4[DJS],'4'!E185-Tableau4[DJS],0)</f>
        <v>0</v>
      </c>
      <c r="H185" s="8">
        <f t="shared" si="6"/>
        <v>6</v>
      </c>
    </row>
    <row r="186" spans="1:8" s="8" customFormat="1" outlineLevel="2" x14ac:dyDescent="0.25">
      <c r="A186" s="14">
        <v>42183</v>
      </c>
      <c r="B186" s="7">
        <v>0</v>
      </c>
      <c r="C186" s="7">
        <v>0</v>
      </c>
      <c r="D186" s="7">
        <f t="shared" si="5"/>
        <v>0</v>
      </c>
      <c r="E186" s="7">
        <f>D186-Tableau3[Minute]</f>
        <v>-2.7777777777777776E-2</v>
      </c>
      <c r="F186" s="12">
        <f>IF(AND(E186&lt;Tableau4[DJS],D186&gt;0),Tableau4[DJS]-E186,0)</f>
        <v>0</v>
      </c>
      <c r="G186" s="12">
        <f>IF(E186&gt;Tableau4[DJS],'4'!E186-Tableau4[DJS],0)</f>
        <v>0</v>
      </c>
      <c r="H186" s="8">
        <f t="shared" si="6"/>
        <v>6</v>
      </c>
    </row>
    <row r="187" spans="1:8" s="8" customFormat="1" outlineLevel="2" x14ac:dyDescent="0.25">
      <c r="A187" s="14">
        <v>42184</v>
      </c>
      <c r="B187" s="7">
        <v>0</v>
      </c>
      <c r="C187" s="7">
        <v>0</v>
      </c>
      <c r="D187" s="7">
        <f t="shared" si="5"/>
        <v>0</v>
      </c>
      <c r="E187" s="7">
        <f>D187-Tableau3[Minute]</f>
        <v>-2.7777777777777776E-2</v>
      </c>
      <c r="F187" s="12">
        <f>IF(AND(E187&lt;Tableau4[DJS],D187&gt;0),Tableau4[DJS]-E187,0)</f>
        <v>0</v>
      </c>
      <c r="G187" s="12">
        <f>IF(E187&gt;Tableau4[DJS],'4'!E187-Tableau4[DJS],0)</f>
        <v>0</v>
      </c>
      <c r="H187" s="8">
        <f t="shared" si="6"/>
        <v>6</v>
      </c>
    </row>
    <row r="188" spans="1:8" s="8" customFormat="1" outlineLevel="1" x14ac:dyDescent="0.25">
      <c r="A188" s="14"/>
      <c r="B188" s="7"/>
      <c r="C188" s="7"/>
      <c r="D188" s="11"/>
      <c r="E188" s="7"/>
      <c r="F188" s="12">
        <f>SUBTOTAL(9,F158:F187)</f>
        <v>0</v>
      </c>
      <c r="G188" s="12">
        <f>SUBTOTAL(9,G158:G187)</f>
        <v>0</v>
      </c>
      <c r="H188" s="10" t="s">
        <v>44</v>
      </c>
    </row>
    <row r="189" spans="1:8" s="8" customFormat="1" outlineLevel="2" x14ac:dyDescent="0.25">
      <c r="A189" s="14">
        <v>42185</v>
      </c>
      <c r="B189" s="7">
        <v>0</v>
      </c>
      <c r="C189" s="7">
        <v>0</v>
      </c>
      <c r="D189" s="7">
        <f t="shared" si="5"/>
        <v>0</v>
      </c>
      <c r="E189" s="7">
        <f>D189-Tableau3[Minute]</f>
        <v>-2.7777777777777776E-2</v>
      </c>
      <c r="F189" s="12">
        <f>IF(AND(E189&lt;Tableau4[DJS],D189&gt;0),Tableau4[DJS]-E189,0)</f>
        <v>0</v>
      </c>
      <c r="G189" s="12">
        <f>IF(E189&gt;Tableau4[DJS],'4'!E189-Tableau4[DJS],0)</f>
        <v>0</v>
      </c>
      <c r="H189" s="8">
        <f t="shared" si="6"/>
        <v>7</v>
      </c>
    </row>
    <row r="190" spans="1:8" s="8" customFormat="1" outlineLevel="2" x14ac:dyDescent="0.25">
      <c r="A190" s="14">
        <v>42186</v>
      </c>
      <c r="B190" s="7">
        <v>0</v>
      </c>
      <c r="C190" s="7">
        <v>0</v>
      </c>
      <c r="D190" s="7">
        <f t="shared" si="5"/>
        <v>0</v>
      </c>
      <c r="E190" s="7">
        <f>D190-Tableau3[Minute]</f>
        <v>-2.7777777777777776E-2</v>
      </c>
      <c r="F190" s="12">
        <f>IF(AND(E190&lt;Tableau4[DJS],D190&gt;0),Tableau4[DJS]-E190,0)</f>
        <v>0</v>
      </c>
      <c r="G190" s="12">
        <f>IF(E190&gt;Tableau4[DJS],'4'!E190-Tableau4[DJS],0)</f>
        <v>0</v>
      </c>
      <c r="H190" s="8">
        <f t="shared" si="6"/>
        <v>7</v>
      </c>
    </row>
    <row r="191" spans="1:8" s="8" customFormat="1" outlineLevel="2" x14ac:dyDescent="0.25">
      <c r="A191" s="14">
        <v>42187</v>
      </c>
      <c r="B191" s="7">
        <v>0</v>
      </c>
      <c r="C191" s="7">
        <v>0</v>
      </c>
      <c r="D191" s="7">
        <f t="shared" si="5"/>
        <v>0</v>
      </c>
      <c r="E191" s="7">
        <f>D191-Tableau3[Minute]</f>
        <v>-2.7777777777777776E-2</v>
      </c>
      <c r="F191" s="12">
        <f>IF(AND(E191&lt;Tableau4[DJS],D191&gt;0),Tableau4[DJS]-E191,0)</f>
        <v>0</v>
      </c>
      <c r="G191" s="12">
        <f>IF(E191&gt;Tableau4[DJS],'4'!E191-Tableau4[DJS],0)</f>
        <v>0</v>
      </c>
      <c r="H191" s="8">
        <f t="shared" si="6"/>
        <v>7</v>
      </c>
    </row>
    <row r="192" spans="1:8" s="8" customFormat="1" outlineLevel="2" x14ac:dyDescent="0.25">
      <c r="A192" s="14">
        <v>42188</v>
      </c>
      <c r="B192" s="7">
        <v>0</v>
      </c>
      <c r="C192" s="7">
        <v>0</v>
      </c>
      <c r="D192" s="7">
        <f t="shared" si="5"/>
        <v>0</v>
      </c>
      <c r="E192" s="7">
        <f>D192-Tableau3[Minute]</f>
        <v>-2.7777777777777776E-2</v>
      </c>
      <c r="F192" s="12">
        <f>IF(AND(E192&lt;Tableau4[DJS],D192&gt;0),Tableau4[DJS]-E192,0)</f>
        <v>0</v>
      </c>
      <c r="G192" s="12">
        <f>IF(E192&gt;Tableau4[DJS],'4'!E192-Tableau4[DJS],0)</f>
        <v>0</v>
      </c>
      <c r="H192" s="8">
        <f t="shared" si="6"/>
        <v>7</v>
      </c>
    </row>
    <row r="193" spans="1:8" s="8" customFormat="1" outlineLevel="2" x14ac:dyDescent="0.25">
      <c r="A193" s="14">
        <v>42189</v>
      </c>
      <c r="B193" s="7">
        <v>0</v>
      </c>
      <c r="C193" s="7">
        <v>0</v>
      </c>
      <c r="D193" s="7">
        <f t="shared" si="5"/>
        <v>0</v>
      </c>
      <c r="E193" s="7">
        <f>D193-Tableau3[Minute]</f>
        <v>-2.7777777777777776E-2</v>
      </c>
      <c r="F193" s="12">
        <f>IF(AND(E193&lt;Tableau4[DJS],D193&gt;0),Tableau4[DJS]-E193,0)</f>
        <v>0</v>
      </c>
      <c r="G193" s="12">
        <f>IF(E193&gt;Tableau4[DJS],'4'!E193-Tableau4[DJS],0)</f>
        <v>0</v>
      </c>
      <c r="H193" s="8">
        <f t="shared" si="6"/>
        <v>7</v>
      </c>
    </row>
    <row r="194" spans="1:8" s="8" customFormat="1" outlineLevel="2" x14ac:dyDescent="0.25">
      <c r="A194" s="14">
        <v>42190</v>
      </c>
      <c r="B194" s="7">
        <v>0</v>
      </c>
      <c r="C194" s="7">
        <v>0</v>
      </c>
      <c r="D194" s="7">
        <f t="shared" si="5"/>
        <v>0</v>
      </c>
      <c r="E194" s="7">
        <f>D194-Tableau3[Minute]</f>
        <v>-2.7777777777777776E-2</v>
      </c>
      <c r="F194" s="12">
        <f>IF(AND(E194&lt;Tableau4[DJS],D194&gt;0),Tableau4[DJS]-E194,0)</f>
        <v>0</v>
      </c>
      <c r="G194" s="12">
        <f>IF(E194&gt;Tableau4[DJS],'4'!E194-Tableau4[DJS],0)</f>
        <v>0</v>
      </c>
      <c r="H194" s="8">
        <f t="shared" si="6"/>
        <v>7</v>
      </c>
    </row>
    <row r="195" spans="1:8" s="8" customFormat="1" outlineLevel="2" x14ac:dyDescent="0.25">
      <c r="A195" s="14">
        <v>42191</v>
      </c>
      <c r="B195" s="7">
        <v>0</v>
      </c>
      <c r="C195" s="7">
        <v>0</v>
      </c>
      <c r="D195" s="7">
        <f t="shared" ref="D195:D258" si="7">C195-B195</f>
        <v>0</v>
      </c>
      <c r="E195" s="7">
        <f>D195-Tableau3[Minute]</f>
        <v>-2.7777777777777776E-2</v>
      </c>
      <c r="F195" s="12">
        <f>IF(AND(E195&lt;Tableau4[DJS],D195&gt;0),Tableau4[DJS]-E195,0)</f>
        <v>0</v>
      </c>
      <c r="G195" s="12">
        <f>IF(E195&gt;Tableau4[DJS],'4'!E195-Tableau4[DJS],0)</f>
        <v>0</v>
      </c>
      <c r="H195" s="8">
        <f t="shared" si="6"/>
        <v>7</v>
      </c>
    </row>
    <row r="196" spans="1:8" s="8" customFormat="1" outlineLevel="2" x14ac:dyDescent="0.25">
      <c r="A196" s="14">
        <v>42192</v>
      </c>
      <c r="B196" s="7">
        <v>0</v>
      </c>
      <c r="C196" s="7">
        <v>0</v>
      </c>
      <c r="D196" s="7">
        <f t="shared" si="7"/>
        <v>0</v>
      </c>
      <c r="E196" s="7">
        <f>D196-Tableau3[Minute]</f>
        <v>-2.7777777777777776E-2</v>
      </c>
      <c r="F196" s="12">
        <f>IF(AND(E196&lt;Tableau4[DJS],D196&gt;0),Tableau4[DJS]-E196,0)</f>
        <v>0</v>
      </c>
      <c r="G196" s="12">
        <f>IF(E196&gt;Tableau4[DJS],'4'!E196-Tableau4[DJS],0)</f>
        <v>0</v>
      </c>
      <c r="H196" s="8">
        <f t="shared" si="6"/>
        <v>7</v>
      </c>
    </row>
    <row r="197" spans="1:8" s="8" customFormat="1" outlineLevel="2" x14ac:dyDescent="0.25">
      <c r="A197" s="14">
        <v>42193</v>
      </c>
      <c r="B197" s="7">
        <v>0</v>
      </c>
      <c r="C197" s="7">
        <v>0</v>
      </c>
      <c r="D197" s="7">
        <f t="shared" si="7"/>
        <v>0</v>
      </c>
      <c r="E197" s="7">
        <f>D197-Tableau3[Minute]</f>
        <v>-2.7777777777777776E-2</v>
      </c>
      <c r="F197" s="12">
        <f>IF(AND(E197&lt;Tableau4[DJS],D197&gt;0),Tableau4[DJS]-E197,0)</f>
        <v>0</v>
      </c>
      <c r="G197" s="12">
        <f>IF(E197&gt;Tableau4[DJS],'4'!E197-Tableau4[DJS],0)</f>
        <v>0</v>
      </c>
      <c r="H197" s="8">
        <f t="shared" si="6"/>
        <v>7</v>
      </c>
    </row>
    <row r="198" spans="1:8" s="8" customFormat="1" outlineLevel="2" x14ac:dyDescent="0.25">
      <c r="A198" s="14">
        <v>42194</v>
      </c>
      <c r="B198" s="7">
        <v>0</v>
      </c>
      <c r="C198" s="7">
        <v>0</v>
      </c>
      <c r="D198" s="7">
        <f t="shared" si="7"/>
        <v>0</v>
      </c>
      <c r="E198" s="7">
        <f>D198-Tableau3[Minute]</f>
        <v>-2.7777777777777776E-2</v>
      </c>
      <c r="F198" s="12">
        <f>IF(AND(E198&lt;Tableau4[DJS],D198&gt;0),Tableau4[DJS]-E198,0)</f>
        <v>0</v>
      </c>
      <c r="G198" s="12">
        <f>IF(E198&gt;Tableau4[DJS],'4'!E198-Tableau4[DJS],0)</f>
        <v>0</v>
      </c>
      <c r="H198" s="8">
        <f t="shared" si="6"/>
        <v>7</v>
      </c>
    </row>
    <row r="199" spans="1:8" s="8" customFormat="1" outlineLevel="2" x14ac:dyDescent="0.25">
      <c r="A199" s="14">
        <v>42195</v>
      </c>
      <c r="B199" s="7">
        <v>0</v>
      </c>
      <c r="C199" s="7">
        <v>0</v>
      </c>
      <c r="D199" s="7">
        <f t="shared" si="7"/>
        <v>0</v>
      </c>
      <c r="E199" s="7">
        <f>D199-Tableau3[Minute]</f>
        <v>-2.7777777777777776E-2</v>
      </c>
      <c r="F199" s="12">
        <f>IF(AND(E199&lt;Tableau4[DJS],D199&gt;0),Tableau4[DJS]-E199,0)</f>
        <v>0</v>
      </c>
      <c r="G199" s="12">
        <f>IF(E199&gt;Tableau4[DJS],'4'!E199-Tableau4[DJS],0)</f>
        <v>0</v>
      </c>
      <c r="H199" s="8">
        <f t="shared" si="6"/>
        <v>7</v>
      </c>
    </row>
    <row r="200" spans="1:8" s="8" customFormat="1" outlineLevel="2" x14ac:dyDescent="0.25">
      <c r="A200" s="14">
        <v>42196</v>
      </c>
      <c r="B200" s="7">
        <v>0</v>
      </c>
      <c r="C200" s="7">
        <v>0</v>
      </c>
      <c r="D200" s="7">
        <f t="shared" si="7"/>
        <v>0</v>
      </c>
      <c r="E200" s="7">
        <f>D200-Tableau3[Minute]</f>
        <v>-2.7777777777777776E-2</v>
      </c>
      <c r="F200" s="12">
        <f>IF(AND(E200&lt;Tableau4[DJS],D200&gt;0),Tableau4[DJS]-E200,0)</f>
        <v>0</v>
      </c>
      <c r="G200" s="12">
        <f>IF(E200&gt;Tableau4[DJS],'4'!E200-Tableau4[DJS],0)</f>
        <v>0</v>
      </c>
      <c r="H200" s="8">
        <f t="shared" si="6"/>
        <v>7</v>
      </c>
    </row>
    <row r="201" spans="1:8" s="8" customFormat="1" outlineLevel="2" x14ac:dyDescent="0.25">
      <c r="A201" s="14">
        <v>42197</v>
      </c>
      <c r="B201" s="7">
        <v>0</v>
      </c>
      <c r="C201" s="7">
        <v>0</v>
      </c>
      <c r="D201" s="7">
        <f t="shared" si="7"/>
        <v>0</v>
      </c>
      <c r="E201" s="7">
        <f>D201-Tableau3[Minute]</f>
        <v>-2.7777777777777776E-2</v>
      </c>
      <c r="F201" s="12">
        <f>IF(AND(E201&lt;Tableau4[DJS],D201&gt;0),Tableau4[DJS]-E201,0)</f>
        <v>0</v>
      </c>
      <c r="G201" s="12">
        <f>IF(E201&gt;Tableau4[DJS],'4'!E201-Tableau4[DJS],0)</f>
        <v>0</v>
      </c>
      <c r="H201" s="8">
        <f t="shared" ref="H201:H266" si="8">MONTH(A201)</f>
        <v>7</v>
      </c>
    </row>
    <row r="202" spans="1:8" s="8" customFormat="1" outlineLevel="2" x14ac:dyDescent="0.25">
      <c r="A202" s="14">
        <v>42198</v>
      </c>
      <c r="B202" s="7">
        <v>0</v>
      </c>
      <c r="C202" s="7">
        <v>0</v>
      </c>
      <c r="D202" s="7">
        <f t="shared" si="7"/>
        <v>0</v>
      </c>
      <c r="E202" s="7">
        <f>D202-Tableau3[Minute]</f>
        <v>-2.7777777777777776E-2</v>
      </c>
      <c r="F202" s="12">
        <f>IF(AND(E202&lt;Tableau4[DJS],D202&gt;0),Tableau4[DJS]-E202,0)</f>
        <v>0</v>
      </c>
      <c r="G202" s="12">
        <f>IF(E202&gt;Tableau4[DJS],'4'!E202-Tableau4[DJS],0)</f>
        <v>0</v>
      </c>
      <c r="H202" s="8">
        <f t="shared" si="8"/>
        <v>7</v>
      </c>
    </row>
    <row r="203" spans="1:8" s="8" customFormat="1" outlineLevel="2" x14ac:dyDescent="0.25">
      <c r="A203" s="14">
        <v>42199</v>
      </c>
      <c r="B203" s="7">
        <v>0</v>
      </c>
      <c r="C203" s="7">
        <v>0</v>
      </c>
      <c r="D203" s="7">
        <f t="shared" si="7"/>
        <v>0</v>
      </c>
      <c r="E203" s="7">
        <f>D203-Tableau3[Minute]</f>
        <v>-2.7777777777777776E-2</v>
      </c>
      <c r="F203" s="12">
        <f>IF(AND(E203&lt;Tableau4[DJS],D203&gt;0),Tableau4[DJS]-E203,0)</f>
        <v>0</v>
      </c>
      <c r="G203" s="12">
        <f>IF(E203&gt;Tableau4[DJS],'4'!E203-Tableau4[DJS],0)</f>
        <v>0</v>
      </c>
      <c r="H203" s="8">
        <f t="shared" si="8"/>
        <v>7</v>
      </c>
    </row>
    <row r="204" spans="1:8" s="8" customFormat="1" outlineLevel="2" x14ac:dyDescent="0.25">
      <c r="A204" s="14">
        <v>42200</v>
      </c>
      <c r="B204" s="7">
        <v>0</v>
      </c>
      <c r="C204" s="7">
        <v>0</v>
      </c>
      <c r="D204" s="7">
        <f t="shared" si="7"/>
        <v>0</v>
      </c>
      <c r="E204" s="7">
        <f>D204-Tableau3[Minute]</f>
        <v>-2.7777777777777776E-2</v>
      </c>
      <c r="F204" s="12">
        <f>IF(AND(E204&lt;Tableau4[DJS],D204&gt;0),Tableau4[DJS]-E204,0)</f>
        <v>0</v>
      </c>
      <c r="G204" s="12">
        <f>IF(E204&gt;Tableau4[DJS],'4'!E204-Tableau4[DJS],0)</f>
        <v>0</v>
      </c>
      <c r="H204" s="8">
        <f t="shared" si="8"/>
        <v>7</v>
      </c>
    </row>
    <row r="205" spans="1:8" s="8" customFormat="1" outlineLevel="2" x14ac:dyDescent="0.25">
      <c r="A205" s="14">
        <v>42201</v>
      </c>
      <c r="B205" s="7">
        <v>0</v>
      </c>
      <c r="C205" s="7">
        <v>0</v>
      </c>
      <c r="D205" s="7">
        <f t="shared" si="7"/>
        <v>0</v>
      </c>
      <c r="E205" s="7">
        <f>D205-Tableau3[Minute]</f>
        <v>-2.7777777777777776E-2</v>
      </c>
      <c r="F205" s="12">
        <f>IF(AND(E205&lt;Tableau4[DJS],D205&gt;0),Tableau4[DJS]-E205,0)</f>
        <v>0</v>
      </c>
      <c r="G205" s="12">
        <f>IF(E205&gt;Tableau4[DJS],'4'!E205-Tableau4[DJS],0)</f>
        <v>0</v>
      </c>
      <c r="H205" s="8">
        <f t="shared" si="8"/>
        <v>7</v>
      </c>
    </row>
    <row r="206" spans="1:8" s="8" customFormat="1" outlineLevel="2" x14ac:dyDescent="0.25">
      <c r="A206" s="14">
        <v>42202</v>
      </c>
      <c r="B206" s="7">
        <v>0</v>
      </c>
      <c r="C206" s="7">
        <v>0</v>
      </c>
      <c r="D206" s="7">
        <f t="shared" si="7"/>
        <v>0</v>
      </c>
      <c r="E206" s="7">
        <f>D206-Tableau3[Minute]</f>
        <v>-2.7777777777777776E-2</v>
      </c>
      <c r="F206" s="12">
        <f>IF(AND(E206&lt;Tableau4[DJS],D206&gt;0),Tableau4[DJS]-E206,0)</f>
        <v>0</v>
      </c>
      <c r="G206" s="12">
        <f>IF(E206&gt;Tableau4[DJS],'4'!E206-Tableau4[DJS],0)</f>
        <v>0</v>
      </c>
      <c r="H206" s="8">
        <f t="shared" si="8"/>
        <v>7</v>
      </c>
    </row>
    <row r="207" spans="1:8" s="8" customFormat="1" outlineLevel="2" x14ac:dyDescent="0.25">
      <c r="A207" s="14">
        <v>42203</v>
      </c>
      <c r="B207" s="7">
        <v>0</v>
      </c>
      <c r="C207" s="7">
        <v>0</v>
      </c>
      <c r="D207" s="7">
        <f t="shared" si="7"/>
        <v>0</v>
      </c>
      <c r="E207" s="7">
        <f>D207-Tableau3[Minute]</f>
        <v>-2.7777777777777776E-2</v>
      </c>
      <c r="F207" s="12">
        <f>IF(AND(E207&lt;Tableau4[DJS],D207&gt;0),Tableau4[DJS]-E207,0)</f>
        <v>0</v>
      </c>
      <c r="G207" s="12">
        <f>IF(E207&gt;Tableau4[DJS],'4'!E207-Tableau4[DJS],0)</f>
        <v>0</v>
      </c>
      <c r="H207" s="8">
        <f t="shared" si="8"/>
        <v>7</v>
      </c>
    </row>
    <row r="208" spans="1:8" s="8" customFormat="1" outlineLevel="2" x14ac:dyDescent="0.25">
      <c r="A208" s="14">
        <v>42204</v>
      </c>
      <c r="B208" s="7">
        <v>0</v>
      </c>
      <c r="C208" s="7">
        <v>0</v>
      </c>
      <c r="D208" s="7">
        <f t="shared" si="7"/>
        <v>0</v>
      </c>
      <c r="E208" s="7">
        <f>D208-Tableau3[Minute]</f>
        <v>-2.7777777777777776E-2</v>
      </c>
      <c r="F208" s="12">
        <f>IF(AND(E208&lt;Tableau4[DJS],D208&gt;0),Tableau4[DJS]-E208,0)</f>
        <v>0</v>
      </c>
      <c r="G208" s="12">
        <f>IF(E208&gt;Tableau4[DJS],'4'!E208-Tableau4[DJS],0)</f>
        <v>0</v>
      </c>
      <c r="H208" s="8">
        <f t="shared" si="8"/>
        <v>7</v>
      </c>
    </row>
    <row r="209" spans="1:8" s="8" customFormat="1" outlineLevel="2" x14ac:dyDescent="0.25">
      <c r="A209" s="14">
        <v>42205</v>
      </c>
      <c r="B209" s="7">
        <v>0</v>
      </c>
      <c r="C209" s="7">
        <v>0</v>
      </c>
      <c r="D209" s="7">
        <f t="shared" si="7"/>
        <v>0</v>
      </c>
      <c r="E209" s="7">
        <f>D209-Tableau3[Minute]</f>
        <v>-2.7777777777777776E-2</v>
      </c>
      <c r="F209" s="12">
        <f>IF(AND(E209&lt;Tableau4[DJS],D209&gt;0),Tableau4[DJS]-E209,0)</f>
        <v>0</v>
      </c>
      <c r="G209" s="12">
        <f>IF(E209&gt;Tableau4[DJS],'4'!E209-Tableau4[DJS],0)</f>
        <v>0</v>
      </c>
      <c r="H209" s="8">
        <f t="shared" si="8"/>
        <v>7</v>
      </c>
    </row>
    <row r="210" spans="1:8" s="8" customFormat="1" outlineLevel="2" x14ac:dyDescent="0.25">
      <c r="A210" s="14">
        <v>42206</v>
      </c>
      <c r="B210" s="7">
        <v>0</v>
      </c>
      <c r="C210" s="7">
        <v>0</v>
      </c>
      <c r="D210" s="7">
        <f t="shared" si="7"/>
        <v>0</v>
      </c>
      <c r="E210" s="7">
        <f>D210-Tableau3[Minute]</f>
        <v>-2.7777777777777776E-2</v>
      </c>
      <c r="F210" s="12">
        <f>IF(AND(E210&lt;Tableau4[DJS],D210&gt;0),Tableau4[DJS]-E210,0)</f>
        <v>0</v>
      </c>
      <c r="G210" s="12">
        <f>IF(E210&gt;Tableau4[DJS],'4'!E210-Tableau4[DJS],0)</f>
        <v>0</v>
      </c>
      <c r="H210" s="8">
        <f t="shared" si="8"/>
        <v>7</v>
      </c>
    </row>
    <row r="211" spans="1:8" s="8" customFormat="1" outlineLevel="2" x14ac:dyDescent="0.25">
      <c r="A211" s="14">
        <v>42207</v>
      </c>
      <c r="B211" s="7">
        <v>0</v>
      </c>
      <c r="C211" s="7">
        <v>0</v>
      </c>
      <c r="D211" s="7">
        <f t="shared" si="7"/>
        <v>0</v>
      </c>
      <c r="E211" s="7">
        <f>D211-Tableau3[Minute]</f>
        <v>-2.7777777777777776E-2</v>
      </c>
      <c r="F211" s="12">
        <f>IF(AND(E211&lt;Tableau4[DJS],D211&gt;0),Tableau4[DJS]-E211,0)</f>
        <v>0</v>
      </c>
      <c r="G211" s="12">
        <f>IF(E211&gt;Tableau4[DJS],'4'!E211-Tableau4[DJS],0)</f>
        <v>0</v>
      </c>
      <c r="H211" s="8">
        <f t="shared" si="8"/>
        <v>7</v>
      </c>
    </row>
    <row r="212" spans="1:8" s="8" customFormat="1" outlineLevel="2" x14ac:dyDescent="0.25">
      <c r="A212" s="14">
        <v>42208</v>
      </c>
      <c r="B212" s="7">
        <v>0</v>
      </c>
      <c r="C212" s="7">
        <v>0</v>
      </c>
      <c r="D212" s="7">
        <f t="shared" si="7"/>
        <v>0</v>
      </c>
      <c r="E212" s="7">
        <f>D212-Tableau3[Minute]</f>
        <v>-2.7777777777777776E-2</v>
      </c>
      <c r="F212" s="12">
        <f>IF(AND(E212&lt;Tableau4[DJS],D212&gt;0),Tableau4[DJS]-E212,0)</f>
        <v>0</v>
      </c>
      <c r="G212" s="12">
        <f>IF(E212&gt;Tableau4[DJS],'4'!E212-Tableau4[DJS],0)</f>
        <v>0</v>
      </c>
      <c r="H212" s="8">
        <f t="shared" si="8"/>
        <v>7</v>
      </c>
    </row>
    <row r="213" spans="1:8" s="8" customFormat="1" outlineLevel="2" x14ac:dyDescent="0.25">
      <c r="A213" s="14">
        <v>42209</v>
      </c>
      <c r="B213" s="7">
        <v>0</v>
      </c>
      <c r="C213" s="7">
        <v>0</v>
      </c>
      <c r="D213" s="7">
        <f t="shared" si="7"/>
        <v>0</v>
      </c>
      <c r="E213" s="7">
        <f>D213-Tableau3[Minute]</f>
        <v>-2.7777777777777776E-2</v>
      </c>
      <c r="F213" s="12">
        <f>IF(AND(E213&lt;Tableau4[DJS],D213&gt;0),Tableau4[DJS]-E213,0)</f>
        <v>0</v>
      </c>
      <c r="G213" s="12">
        <f>IF(E213&gt;Tableau4[DJS],'4'!E213-Tableau4[DJS],0)</f>
        <v>0</v>
      </c>
      <c r="H213" s="8">
        <f t="shared" si="8"/>
        <v>7</v>
      </c>
    </row>
    <row r="214" spans="1:8" s="8" customFormat="1" outlineLevel="2" x14ac:dyDescent="0.25">
      <c r="A214" s="14">
        <v>42210</v>
      </c>
      <c r="B214" s="7">
        <v>0</v>
      </c>
      <c r="C214" s="7">
        <v>0</v>
      </c>
      <c r="D214" s="7">
        <f t="shared" si="7"/>
        <v>0</v>
      </c>
      <c r="E214" s="7">
        <f>D214-Tableau3[Minute]</f>
        <v>-2.7777777777777776E-2</v>
      </c>
      <c r="F214" s="12">
        <f>IF(AND(E214&lt;Tableau4[DJS],D214&gt;0),Tableau4[DJS]-E214,0)</f>
        <v>0</v>
      </c>
      <c r="G214" s="12">
        <f>IF(E214&gt;Tableau4[DJS],'4'!E214-Tableau4[DJS],0)</f>
        <v>0</v>
      </c>
      <c r="H214" s="8">
        <f t="shared" si="8"/>
        <v>7</v>
      </c>
    </row>
    <row r="215" spans="1:8" s="8" customFormat="1" outlineLevel="2" x14ac:dyDescent="0.25">
      <c r="A215" s="14">
        <v>42211</v>
      </c>
      <c r="B215" s="7">
        <v>0</v>
      </c>
      <c r="C215" s="7">
        <v>0</v>
      </c>
      <c r="D215" s="7">
        <f t="shared" si="7"/>
        <v>0</v>
      </c>
      <c r="E215" s="7">
        <f>D215-Tableau3[Minute]</f>
        <v>-2.7777777777777776E-2</v>
      </c>
      <c r="F215" s="12">
        <f>IF(AND(E215&lt;Tableau4[DJS],D215&gt;0),Tableau4[DJS]-E215,0)</f>
        <v>0</v>
      </c>
      <c r="G215" s="12">
        <f>IF(E215&gt;Tableau4[DJS],'4'!E215-Tableau4[DJS],0)</f>
        <v>0</v>
      </c>
      <c r="H215" s="8">
        <f t="shared" si="8"/>
        <v>7</v>
      </c>
    </row>
    <row r="216" spans="1:8" s="8" customFormat="1" outlineLevel="2" x14ac:dyDescent="0.25">
      <c r="A216" s="14">
        <v>42212</v>
      </c>
      <c r="B216" s="7">
        <v>0</v>
      </c>
      <c r="C216" s="7">
        <v>0</v>
      </c>
      <c r="D216" s="7">
        <f t="shared" si="7"/>
        <v>0</v>
      </c>
      <c r="E216" s="7">
        <f>D216-Tableau3[Minute]</f>
        <v>-2.7777777777777776E-2</v>
      </c>
      <c r="F216" s="12">
        <f>IF(AND(E216&lt;Tableau4[DJS],D216&gt;0),Tableau4[DJS]-E216,0)</f>
        <v>0</v>
      </c>
      <c r="G216" s="12">
        <f>IF(E216&gt;Tableau4[DJS],'4'!E216-Tableau4[DJS],0)</f>
        <v>0</v>
      </c>
      <c r="H216" s="8">
        <f t="shared" si="8"/>
        <v>7</v>
      </c>
    </row>
    <row r="217" spans="1:8" s="8" customFormat="1" outlineLevel="2" x14ac:dyDescent="0.25">
      <c r="A217" s="14">
        <v>42213</v>
      </c>
      <c r="B217" s="7">
        <v>0</v>
      </c>
      <c r="C217" s="7">
        <v>0</v>
      </c>
      <c r="D217" s="7">
        <f t="shared" si="7"/>
        <v>0</v>
      </c>
      <c r="E217" s="7">
        <f>D217-Tableau3[Minute]</f>
        <v>-2.7777777777777776E-2</v>
      </c>
      <c r="F217" s="12">
        <f>IF(AND(E217&lt;Tableau4[DJS],D217&gt;0),Tableau4[DJS]-E217,0)</f>
        <v>0</v>
      </c>
      <c r="G217" s="12">
        <f>IF(E217&gt;Tableau4[DJS],'4'!E217-Tableau4[DJS],0)</f>
        <v>0</v>
      </c>
      <c r="H217" s="8">
        <f t="shared" si="8"/>
        <v>7</v>
      </c>
    </row>
    <row r="218" spans="1:8" s="8" customFormat="1" outlineLevel="2" x14ac:dyDescent="0.25">
      <c r="A218" s="14">
        <v>42214</v>
      </c>
      <c r="B218" s="7">
        <v>0</v>
      </c>
      <c r="C218" s="7">
        <v>0</v>
      </c>
      <c r="D218" s="7">
        <f t="shared" si="7"/>
        <v>0</v>
      </c>
      <c r="E218" s="7">
        <f>D218-Tableau3[Minute]</f>
        <v>-2.7777777777777776E-2</v>
      </c>
      <c r="F218" s="12">
        <f>IF(AND(E218&lt;Tableau4[DJS],D218&gt;0),Tableau4[DJS]-E218,0)</f>
        <v>0</v>
      </c>
      <c r="G218" s="12">
        <f>IF(E218&gt;Tableau4[DJS],'4'!E218-Tableau4[DJS],0)</f>
        <v>0</v>
      </c>
      <c r="H218" s="8">
        <f t="shared" si="8"/>
        <v>7</v>
      </c>
    </row>
    <row r="219" spans="1:8" s="8" customFormat="1" outlineLevel="2" x14ac:dyDescent="0.25">
      <c r="A219" s="14">
        <v>42215</v>
      </c>
      <c r="B219" s="7">
        <v>0</v>
      </c>
      <c r="C219" s="7">
        <v>0</v>
      </c>
      <c r="D219" s="7">
        <f t="shared" si="7"/>
        <v>0</v>
      </c>
      <c r="E219" s="7">
        <f>D219-Tableau3[Minute]</f>
        <v>-2.7777777777777776E-2</v>
      </c>
      <c r="F219" s="12">
        <f>IF(AND(E219&lt;Tableau4[DJS],D219&gt;0),Tableau4[DJS]-E219,0)</f>
        <v>0</v>
      </c>
      <c r="G219" s="12">
        <f>IF(E219&gt;Tableau4[DJS],'4'!E219-Tableau4[DJS],0)</f>
        <v>0</v>
      </c>
      <c r="H219" s="8">
        <f t="shared" si="8"/>
        <v>7</v>
      </c>
    </row>
    <row r="220" spans="1:8" s="8" customFormat="1" outlineLevel="1" x14ac:dyDescent="0.25">
      <c r="A220" s="14"/>
      <c r="B220" s="7"/>
      <c r="C220" s="7"/>
      <c r="D220" s="11"/>
      <c r="E220" s="7"/>
      <c r="F220" s="12">
        <f>SUBTOTAL(9,F189:F219)</f>
        <v>0</v>
      </c>
      <c r="G220" s="12">
        <f>SUBTOTAL(9,G189:G219)</f>
        <v>0</v>
      </c>
      <c r="H220" s="10" t="s">
        <v>45</v>
      </c>
    </row>
    <row r="221" spans="1:8" s="8" customFormat="1" outlineLevel="2" x14ac:dyDescent="0.25">
      <c r="A221" s="14">
        <v>42216</v>
      </c>
      <c r="B221" s="7">
        <v>0</v>
      </c>
      <c r="C221" s="7">
        <v>0</v>
      </c>
      <c r="D221" s="7">
        <f t="shared" si="7"/>
        <v>0</v>
      </c>
      <c r="E221" s="7">
        <f>D221-Tableau3[Minute]</f>
        <v>-2.7777777777777776E-2</v>
      </c>
      <c r="F221" s="12">
        <f>IF(AND(E221&lt;Tableau4[DJS],D221&gt;0),Tableau4[DJS]-E221,0)</f>
        <v>0</v>
      </c>
      <c r="G221" s="12">
        <f>IF(E221&gt;Tableau4[DJS],'4'!E221-Tableau4[DJS],0)</f>
        <v>0</v>
      </c>
      <c r="H221" s="8">
        <f t="shared" si="8"/>
        <v>8</v>
      </c>
    </row>
    <row r="222" spans="1:8" s="8" customFormat="1" outlineLevel="2" x14ac:dyDescent="0.25">
      <c r="A222" s="14">
        <v>42217</v>
      </c>
      <c r="B222" s="7">
        <v>0</v>
      </c>
      <c r="C222" s="7">
        <v>0</v>
      </c>
      <c r="D222" s="7">
        <f t="shared" si="7"/>
        <v>0</v>
      </c>
      <c r="E222" s="7">
        <f>D222-Tableau3[Minute]</f>
        <v>-2.7777777777777776E-2</v>
      </c>
      <c r="F222" s="12">
        <f>IF(AND(E222&lt;Tableau4[DJS],D222&gt;0),Tableau4[DJS]-E222,0)</f>
        <v>0</v>
      </c>
      <c r="G222" s="12">
        <f>IF(E222&gt;Tableau4[DJS],'4'!E222-Tableau4[DJS],0)</f>
        <v>0</v>
      </c>
      <c r="H222" s="8">
        <f t="shared" si="8"/>
        <v>8</v>
      </c>
    </row>
    <row r="223" spans="1:8" s="8" customFormat="1" outlineLevel="2" x14ac:dyDescent="0.25">
      <c r="A223" s="14">
        <v>42218</v>
      </c>
      <c r="B223" s="7">
        <v>0</v>
      </c>
      <c r="C223" s="7">
        <v>0</v>
      </c>
      <c r="D223" s="7">
        <f t="shared" si="7"/>
        <v>0</v>
      </c>
      <c r="E223" s="7">
        <f>D223-Tableau3[Minute]</f>
        <v>-2.7777777777777776E-2</v>
      </c>
      <c r="F223" s="12">
        <f>IF(AND(E223&lt;Tableau4[DJS],D223&gt;0),Tableau4[DJS]-E223,0)</f>
        <v>0</v>
      </c>
      <c r="G223" s="12">
        <f>IF(E223&gt;Tableau4[DJS],'4'!E223-Tableau4[DJS],0)</f>
        <v>0</v>
      </c>
      <c r="H223" s="8">
        <f t="shared" si="8"/>
        <v>8</v>
      </c>
    </row>
    <row r="224" spans="1:8" s="8" customFormat="1" outlineLevel="2" x14ac:dyDescent="0.25">
      <c r="A224" s="14">
        <v>42219</v>
      </c>
      <c r="B224" s="7">
        <v>0</v>
      </c>
      <c r="C224" s="7">
        <v>0</v>
      </c>
      <c r="D224" s="7">
        <f t="shared" si="7"/>
        <v>0</v>
      </c>
      <c r="E224" s="7">
        <f>D224-Tableau3[Minute]</f>
        <v>-2.7777777777777776E-2</v>
      </c>
      <c r="F224" s="12">
        <f>IF(AND(E224&lt;Tableau4[DJS],D224&gt;0),Tableau4[DJS]-E224,0)</f>
        <v>0</v>
      </c>
      <c r="G224" s="12">
        <f>IF(E224&gt;Tableau4[DJS],'4'!E224-Tableau4[DJS],0)</f>
        <v>0</v>
      </c>
      <c r="H224" s="8">
        <f t="shared" si="8"/>
        <v>8</v>
      </c>
    </row>
    <row r="225" spans="1:8" s="8" customFormat="1" outlineLevel="2" x14ac:dyDescent="0.25">
      <c r="A225" s="14">
        <v>42220</v>
      </c>
      <c r="B225" s="7">
        <v>0</v>
      </c>
      <c r="C225" s="7">
        <v>0</v>
      </c>
      <c r="D225" s="7">
        <f t="shared" si="7"/>
        <v>0</v>
      </c>
      <c r="E225" s="7">
        <f>D225-Tableau3[Minute]</f>
        <v>-2.7777777777777776E-2</v>
      </c>
      <c r="F225" s="12">
        <f>IF(AND(E225&lt;Tableau4[DJS],D225&gt;0),Tableau4[DJS]-E225,0)</f>
        <v>0</v>
      </c>
      <c r="G225" s="12">
        <f>IF(E225&gt;Tableau4[DJS],'4'!E225-Tableau4[DJS],0)</f>
        <v>0</v>
      </c>
      <c r="H225" s="8">
        <f t="shared" si="8"/>
        <v>8</v>
      </c>
    </row>
    <row r="226" spans="1:8" s="8" customFormat="1" outlineLevel="2" x14ac:dyDescent="0.25">
      <c r="A226" s="14">
        <v>42221</v>
      </c>
      <c r="B226" s="7">
        <v>0</v>
      </c>
      <c r="C226" s="7">
        <v>0</v>
      </c>
      <c r="D226" s="7">
        <f t="shared" si="7"/>
        <v>0</v>
      </c>
      <c r="E226" s="7">
        <f>D226-Tableau3[Minute]</f>
        <v>-2.7777777777777776E-2</v>
      </c>
      <c r="F226" s="12">
        <f>IF(AND(E226&lt;Tableau4[DJS],D226&gt;0),Tableau4[DJS]-E226,0)</f>
        <v>0</v>
      </c>
      <c r="G226" s="12">
        <f>IF(E226&gt;Tableau4[DJS],'4'!E226-Tableau4[DJS],0)</f>
        <v>0</v>
      </c>
      <c r="H226" s="8">
        <f t="shared" si="8"/>
        <v>8</v>
      </c>
    </row>
    <row r="227" spans="1:8" s="8" customFormat="1" outlineLevel="2" x14ac:dyDescent="0.25">
      <c r="A227" s="14">
        <v>42222</v>
      </c>
      <c r="B227" s="7">
        <v>0</v>
      </c>
      <c r="C227" s="7">
        <v>0</v>
      </c>
      <c r="D227" s="7">
        <f t="shared" si="7"/>
        <v>0</v>
      </c>
      <c r="E227" s="7">
        <f>D227-Tableau3[Minute]</f>
        <v>-2.7777777777777776E-2</v>
      </c>
      <c r="F227" s="12">
        <f>IF(AND(E227&lt;Tableau4[DJS],D227&gt;0),Tableau4[DJS]-E227,0)</f>
        <v>0</v>
      </c>
      <c r="G227" s="12">
        <f>IF(E227&gt;Tableau4[DJS],'4'!E227-Tableau4[DJS],0)</f>
        <v>0</v>
      </c>
      <c r="H227" s="8">
        <f t="shared" si="8"/>
        <v>8</v>
      </c>
    </row>
    <row r="228" spans="1:8" s="8" customFormat="1" outlineLevel="2" x14ac:dyDescent="0.25">
      <c r="A228" s="14">
        <v>42223</v>
      </c>
      <c r="B228" s="7">
        <v>0</v>
      </c>
      <c r="C228" s="7">
        <v>0</v>
      </c>
      <c r="D228" s="7">
        <f t="shared" si="7"/>
        <v>0</v>
      </c>
      <c r="E228" s="7">
        <f>D228-Tableau3[Minute]</f>
        <v>-2.7777777777777776E-2</v>
      </c>
      <c r="F228" s="12">
        <f>IF(AND(E228&lt;Tableau4[DJS],D228&gt;0),Tableau4[DJS]-E228,0)</f>
        <v>0</v>
      </c>
      <c r="G228" s="12">
        <f>IF(E228&gt;Tableau4[DJS],'4'!E228-Tableau4[DJS],0)</f>
        <v>0</v>
      </c>
      <c r="H228" s="8">
        <f t="shared" si="8"/>
        <v>8</v>
      </c>
    </row>
    <row r="229" spans="1:8" s="8" customFormat="1" outlineLevel="2" x14ac:dyDescent="0.25">
      <c r="A229" s="14">
        <v>42224</v>
      </c>
      <c r="B229" s="7">
        <v>0</v>
      </c>
      <c r="C229" s="7">
        <v>0</v>
      </c>
      <c r="D229" s="7">
        <f t="shared" si="7"/>
        <v>0</v>
      </c>
      <c r="E229" s="7">
        <f>D229-Tableau3[Minute]</f>
        <v>-2.7777777777777776E-2</v>
      </c>
      <c r="F229" s="12">
        <f>IF(AND(E229&lt;Tableau4[DJS],D229&gt;0),Tableau4[DJS]-E229,0)</f>
        <v>0</v>
      </c>
      <c r="G229" s="12">
        <f>IF(E229&gt;Tableau4[DJS],'4'!E229-Tableau4[DJS],0)</f>
        <v>0</v>
      </c>
      <c r="H229" s="8">
        <f t="shared" si="8"/>
        <v>8</v>
      </c>
    </row>
    <row r="230" spans="1:8" s="8" customFormat="1" outlineLevel="2" x14ac:dyDescent="0.25">
      <c r="A230" s="14">
        <v>42225</v>
      </c>
      <c r="B230" s="7">
        <v>0</v>
      </c>
      <c r="C230" s="7">
        <v>0</v>
      </c>
      <c r="D230" s="7">
        <f t="shared" si="7"/>
        <v>0</v>
      </c>
      <c r="E230" s="7">
        <f>D230-Tableau3[Minute]</f>
        <v>-2.7777777777777776E-2</v>
      </c>
      <c r="F230" s="12">
        <f>IF(AND(E230&lt;Tableau4[DJS],D230&gt;0),Tableau4[DJS]-E230,0)</f>
        <v>0</v>
      </c>
      <c r="G230" s="12">
        <f>IF(E230&gt;Tableau4[DJS],'4'!E230-Tableau4[DJS],0)</f>
        <v>0</v>
      </c>
      <c r="H230" s="8">
        <f t="shared" si="8"/>
        <v>8</v>
      </c>
    </row>
    <row r="231" spans="1:8" s="8" customFormat="1" outlineLevel="2" x14ac:dyDescent="0.25">
      <c r="A231" s="14">
        <v>42226</v>
      </c>
      <c r="B231" s="7">
        <v>0</v>
      </c>
      <c r="C231" s="7">
        <v>0</v>
      </c>
      <c r="D231" s="7">
        <f t="shared" si="7"/>
        <v>0</v>
      </c>
      <c r="E231" s="7">
        <f>D231-Tableau3[Minute]</f>
        <v>-2.7777777777777776E-2</v>
      </c>
      <c r="F231" s="12">
        <f>IF(AND(E231&lt;Tableau4[DJS],D231&gt;0),Tableau4[DJS]-E231,0)</f>
        <v>0</v>
      </c>
      <c r="G231" s="12">
        <f>IF(E231&gt;Tableau4[DJS],'4'!E231-Tableau4[DJS],0)</f>
        <v>0</v>
      </c>
      <c r="H231" s="8">
        <f t="shared" si="8"/>
        <v>8</v>
      </c>
    </row>
    <row r="232" spans="1:8" s="8" customFormat="1" outlineLevel="2" x14ac:dyDescent="0.25">
      <c r="A232" s="14">
        <v>42227</v>
      </c>
      <c r="B232" s="7">
        <v>0</v>
      </c>
      <c r="C232" s="7">
        <v>0</v>
      </c>
      <c r="D232" s="7">
        <f t="shared" si="7"/>
        <v>0</v>
      </c>
      <c r="E232" s="7">
        <f>D232-Tableau3[Minute]</f>
        <v>-2.7777777777777776E-2</v>
      </c>
      <c r="F232" s="12">
        <f>IF(AND(E232&lt;Tableau4[DJS],D232&gt;0),Tableau4[DJS]-E232,0)</f>
        <v>0</v>
      </c>
      <c r="G232" s="12">
        <f>IF(E232&gt;Tableau4[DJS],'4'!E232-Tableau4[DJS],0)</f>
        <v>0</v>
      </c>
      <c r="H232" s="8">
        <f t="shared" si="8"/>
        <v>8</v>
      </c>
    </row>
    <row r="233" spans="1:8" s="8" customFormat="1" outlineLevel="2" x14ac:dyDescent="0.25">
      <c r="A233" s="14">
        <v>42228</v>
      </c>
      <c r="B233" s="7">
        <v>0</v>
      </c>
      <c r="C233" s="7">
        <v>0</v>
      </c>
      <c r="D233" s="7">
        <f t="shared" si="7"/>
        <v>0</v>
      </c>
      <c r="E233" s="7">
        <f>D233-Tableau3[Minute]</f>
        <v>-2.7777777777777776E-2</v>
      </c>
      <c r="F233" s="12">
        <f>IF(AND(E233&lt;Tableau4[DJS],D233&gt;0),Tableau4[DJS]-E233,0)</f>
        <v>0</v>
      </c>
      <c r="G233" s="12">
        <f>IF(E233&gt;Tableau4[DJS],'4'!E233-Tableau4[DJS],0)</f>
        <v>0</v>
      </c>
      <c r="H233" s="8">
        <f t="shared" si="8"/>
        <v>8</v>
      </c>
    </row>
    <row r="234" spans="1:8" s="8" customFormat="1" outlineLevel="2" x14ac:dyDescent="0.25">
      <c r="A234" s="14">
        <v>42229</v>
      </c>
      <c r="B234" s="7">
        <v>0</v>
      </c>
      <c r="C234" s="7">
        <v>0</v>
      </c>
      <c r="D234" s="7">
        <f t="shared" si="7"/>
        <v>0</v>
      </c>
      <c r="E234" s="7">
        <f>D234-Tableau3[Minute]</f>
        <v>-2.7777777777777776E-2</v>
      </c>
      <c r="F234" s="12">
        <f>IF(AND(E234&lt;Tableau4[DJS],D234&gt;0),Tableau4[DJS]-E234,0)</f>
        <v>0</v>
      </c>
      <c r="G234" s="12">
        <f>IF(E234&gt;Tableau4[DJS],'4'!E234-Tableau4[DJS],0)</f>
        <v>0</v>
      </c>
      <c r="H234" s="8">
        <f t="shared" si="8"/>
        <v>8</v>
      </c>
    </row>
    <row r="235" spans="1:8" s="8" customFormat="1" outlineLevel="2" x14ac:dyDescent="0.25">
      <c r="A235" s="14">
        <v>42230</v>
      </c>
      <c r="B235" s="7">
        <v>0</v>
      </c>
      <c r="C235" s="7">
        <v>0</v>
      </c>
      <c r="D235" s="7">
        <f t="shared" si="7"/>
        <v>0</v>
      </c>
      <c r="E235" s="7">
        <f>D235-Tableau3[Minute]</f>
        <v>-2.7777777777777776E-2</v>
      </c>
      <c r="F235" s="12">
        <f>IF(AND(E235&lt;Tableau4[DJS],D235&gt;0),Tableau4[DJS]-E235,0)</f>
        <v>0</v>
      </c>
      <c r="G235" s="12">
        <f>IF(E235&gt;Tableau4[DJS],'4'!E235-Tableau4[DJS],0)</f>
        <v>0</v>
      </c>
      <c r="H235" s="8">
        <f t="shared" si="8"/>
        <v>8</v>
      </c>
    </row>
    <row r="236" spans="1:8" s="8" customFormat="1" outlineLevel="2" x14ac:dyDescent="0.25">
      <c r="A236" s="14">
        <v>42231</v>
      </c>
      <c r="B236" s="7">
        <v>0</v>
      </c>
      <c r="C236" s="7">
        <v>0</v>
      </c>
      <c r="D236" s="7">
        <f t="shared" si="7"/>
        <v>0</v>
      </c>
      <c r="E236" s="7">
        <f>D236-Tableau3[Minute]</f>
        <v>-2.7777777777777776E-2</v>
      </c>
      <c r="F236" s="12">
        <f>IF(AND(E236&lt;Tableau4[DJS],D236&gt;0),Tableau4[DJS]-E236,0)</f>
        <v>0</v>
      </c>
      <c r="G236" s="12">
        <f>IF(E236&gt;Tableau4[DJS],'4'!E236-Tableau4[DJS],0)</f>
        <v>0</v>
      </c>
      <c r="H236" s="8">
        <f t="shared" si="8"/>
        <v>8</v>
      </c>
    </row>
    <row r="237" spans="1:8" s="8" customFormat="1" outlineLevel="2" x14ac:dyDescent="0.25">
      <c r="A237" s="14">
        <v>42232</v>
      </c>
      <c r="B237" s="7">
        <v>0</v>
      </c>
      <c r="C237" s="7">
        <v>0</v>
      </c>
      <c r="D237" s="7">
        <f t="shared" si="7"/>
        <v>0</v>
      </c>
      <c r="E237" s="7">
        <f>D237-Tableau3[Minute]</f>
        <v>-2.7777777777777776E-2</v>
      </c>
      <c r="F237" s="12">
        <f>IF(AND(E237&lt;Tableau4[DJS],D237&gt;0),Tableau4[DJS]-E237,0)</f>
        <v>0</v>
      </c>
      <c r="G237" s="12">
        <f>IF(E237&gt;Tableau4[DJS],'4'!E237-Tableau4[DJS],0)</f>
        <v>0</v>
      </c>
      <c r="H237" s="8">
        <f t="shared" si="8"/>
        <v>8</v>
      </c>
    </row>
    <row r="238" spans="1:8" s="8" customFormat="1" outlineLevel="2" x14ac:dyDescent="0.25">
      <c r="A238" s="14">
        <v>42233</v>
      </c>
      <c r="B238" s="7">
        <v>0</v>
      </c>
      <c r="C238" s="7">
        <v>0</v>
      </c>
      <c r="D238" s="7">
        <f t="shared" si="7"/>
        <v>0</v>
      </c>
      <c r="E238" s="7">
        <f>D238-Tableau3[Minute]</f>
        <v>-2.7777777777777776E-2</v>
      </c>
      <c r="F238" s="12">
        <f>IF(AND(E238&lt;Tableau4[DJS],D238&gt;0),Tableau4[DJS]-E238,0)</f>
        <v>0</v>
      </c>
      <c r="G238" s="12">
        <f>IF(E238&gt;Tableau4[DJS],'4'!E238-Tableau4[DJS],0)</f>
        <v>0</v>
      </c>
      <c r="H238" s="8">
        <f t="shared" si="8"/>
        <v>8</v>
      </c>
    </row>
    <row r="239" spans="1:8" s="8" customFormat="1" outlineLevel="2" x14ac:dyDescent="0.25">
      <c r="A239" s="14">
        <v>42234</v>
      </c>
      <c r="B239" s="7">
        <v>0</v>
      </c>
      <c r="C239" s="7">
        <v>0</v>
      </c>
      <c r="D239" s="7">
        <f t="shared" si="7"/>
        <v>0</v>
      </c>
      <c r="E239" s="7">
        <f>D239-Tableau3[Minute]</f>
        <v>-2.7777777777777776E-2</v>
      </c>
      <c r="F239" s="12">
        <f>IF(AND(E239&lt;Tableau4[DJS],D239&gt;0),Tableau4[DJS]-E239,0)</f>
        <v>0</v>
      </c>
      <c r="G239" s="12">
        <f>IF(E239&gt;Tableau4[DJS],'4'!E239-Tableau4[DJS],0)</f>
        <v>0</v>
      </c>
      <c r="H239" s="8">
        <f t="shared" si="8"/>
        <v>8</v>
      </c>
    </row>
    <row r="240" spans="1:8" s="8" customFormat="1" outlineLevel="2" x14ac:dyDescent="0.25">
      <c r="A240" s="14">
        <v>42235</v>
      </c>
      <c r="B240" s="7">
        <v>0</v>
      </c>
      <c r="C240" s="7">
        <v>0</v>
      </c>
      <c r="D240" s="7">
        <f t="shared" si="7"/>
        <v>0</v>
      </c>
      <c r="E240" s="7">
        <f>D240-Tableau3[Minute]</f>
        <v>-2.7777777777777776E-2</v>
      </c>
      <c r="F240" s="12">
        <f>IF(AND(E240&lt;Tableau4[DJS],D240&gt;0),Tableau4[DJS]-E240,0)</f>
        <v>0</v>
      </c>
      <c r="G240" s="12">
        <f>IF(E240&gt;Tableau4[DJS],'4'!E240-Tableau4[DJS],0)</f>
        <v>0</v>
      </c>
      <c r="H240" s="8">
        <f t="shared" si="8"/>
        <v>8</v>
      </c>
    </row>
    <row r="241" spans="1:8" s="8" customFormat="1" outlineLevel="2" x14ac:dyDescent="0.25">
      <c r="A241" s="14">
        <v>42236</v>
      </c>
      <c r="B241" s="7">
        <v>0</v>
      </c>
      <c r="C241" s="7">
        <v>0</v>
      </c>
      <c r="D241" s="7">
        <f t="shared" si="7"/>
        <v>0</v>
      </c>
      <c r="E241" s="7">
        <f>D241-Tableau3[Minute]</f>
        <v>-2.7777777777777776E-2</v>
      </c>
      <c r="F241" s="12">
        <f>IF(AND(E241&lt;Tableau4[DJS],D241&gt;0),Tableau4[DJS]-E241,0)</f>
        <v>0</v>
      </c>
      <c r="G241" s="12">
        <f>IF(E241&gt;Tableau4[DJS],'4'!E241-Tableau4[DJS],0)</f>
        <v>0</v>
      </c>
      <c r="H241" s="8">
        <f t="shared" si="8"/>
        <v>8</v>
      </c>
    </row>
    <row r="242" spans="1:8" s="8" customFormat="1" outlineLevel="2" x14ac:dyDescent="0.25">
      <c r="A242" s="14">
        <v>42237</v>
      </c>
      <c r="B242" s="7">
        <v>0</v>
      </c>
      <c r="C242" s="7">
        <v>0</v>
      </c>
      <c r="D242" s="7">
        <f t="shared" si="7"/>
        <v>0</v>
      </c>
      <c r="E242" s="7">
        <f>D242-Tableau3[Minute]</f>
        <v>-2.7777777777777776E-2</v>
      </c>
      <c r="F242" s="12">
        <f>IF(AND(E242&lt;Tableau4[DJS],D242&gt;0),Tableau4[DJS]-E242,0)</f>
        <v>0</v>
      </c>
      <c r="G242" s="12">
        <f>IF(E242&gt;Tableau4[DJS],'4'!E242-Tableau4[DJS],0)</f>
        <v>0</v>
      </c>
      <c r="H242" s="8">
        <f t="shared" si="8"/>
        <v>8</v>
      </c>
    </row>
    <row r="243" spans="1:8" s="8" customFormat="1" outlineLevel="2" x14ac:dyDescent="0.25">
      <c r="A243" s="14">
        <v>42238</v>
      </c>
      <c r="B243" s="7">
        <v>0</v>
      </c>
      <c r="C243" s="7">
        <v>0</v>
      </c>
      <c r="D243" s="7">
        <f t="shared" si="7"/>
        <v>0</v>
      </c>
      <c r="E243" s="7">
        <f>D243-Tableau3[Minute]</f>
        <v>-2.7777777777777776E-2</v>
      </c>
      <c r="F243" s="12">
        <f>IF(AND(E243&lt;Tableau4[DJS],D243&gt;0),Tableau4[DJS]-E243,0)</f>
        <v>0</v>
      </c>
      <c r="G243" s="12">
        <f>IF(E243&gt;Tableau4[DJS],'4'!E243-Tableau4[DJS],0)</f>
        <v>0</v>
      </c>
      <c r="H243" s="8">
        <f t="shared" si="8"/>
        <v>8</v>
      </c>
    </row>
    <row r="244" spans="1:8" s="8" customFormat="1" outlineLevel="2" x14ac:dyDescent="0.25">
      <c r="A244" s="14">
        <v>42239</v>
      </c>
      <c r="B244" s="7">
        <v>0</v>
      </c>
      <c r="C244" s="7">
        <v>0</v>
      </c>
      <c r="D244" s="7">
        <f t="shared" si="7"/>
        <v>0</v>
      </c>
      <c r="E244" s="7">
        <f>D244-Tableau3[Minute]</f>
        <v>-2.7777777777777776E-2</v>
      </c>
      <c r="F244" s="12">
        <f>IF(AND(E244&lt;Tableau4[DJS],D244&gt;0),Tableau4[DJS]-E244,0)</f>
        <v>0</v>
      </c>
      <c r="G244" s="12">
        <f>IF(E244&gt;Tableau4[DJS],'4'!E244-Tableau4[DJS],0)</f>
        <v>0</v>
      </c>
      <c r="H244" s="8">
        <f t="shared" si="8"/>
        <v>8</v>
      </c>
    </row>
    <row r="245" spans="1:8" s="8" customFormat="1" outlineLevel="2" x14ac:dyDescent="0.25">
      <c r="A245" s="14">
        <v>42240</v>
      </c>
      <c r="B245" s="7">
        <v>0</v>
      </c>
      <c r="C245" s="7">
        <v>0</v>
      </c>
      <c r="D245" s="7">
        <f t="shared" si="7"/>
        <v>0</v>
      </c>
      <c r="E245" s="7">
        <f>D245-Tableau3[Minute]</f>
        <v>-2.7777777777777776E-2</v>
      </c>
      <c r="F245" s="12">
        <f>IF(AND(E245&lt;Tableau4[DJS],D245&gt;0),Tableau4[DJS]-E245,0)</f>
        <v>0</v>
      </c>
      <c r="G245" s="12">
        <f>IF(E245&gt;Tableau4[DJS],'4'!E245-Tableau4[DJS],0)</f>
        <v>0</v>
      </c>
      <c r="H245" s="8">
        <f t="shared" si="8"/>
        <v>8</v>
      </c>
    </row>
    <row r="246" spans="1:8" s="8" customFormat="1" outlineLevel="2" x14ac:dyDescent="0.25">
      <c r="A246" s="14">
        <v>42241</v>
      </c>
      <c r="B246" s="7">
        <v>0</v>
      </c>
      <c r="C246" s="7">
        <v>0</v>
      </c>
      <c r="D246" s="7">
        <f t="shared" si="7"/>
        <v>0</v>
      </c>
      <c r="E246" s="7">
        <f>D246-Tableau3[Minute]</f>
        <v>-2.7777777777777776E-2</v>
      </c>
      <c r="F246" s="12">
        <f>IF(AND(E246&lt;Tableau4[DJS],D246&gt;0),Tableau4[DJS]-E246,0)</f>
        <v>0</v>
      </c>
      <c r="G246" s="12">
        <f>IF(E246&gt;Tableau4[DJS],'4'!E246-Tableau4[DJS],0)</f>
        <v>0</v>
      </c>
      <c r="H246" s="8">
        <f t="shared" si="8"/>
        <v>8</v>
      </c>
    </row>
    <row r="247" spans="1:8" s="8" customFormat="1" outlineLevel="2" x14ac:dyDescent="0.25">
      <c r="A247" s="14">
        <v>42242</v>
      </c>
      <c r="B247" s="7">
        <v>0</v>
      </c>
      <c r="C247" s="7">
        <v>0</v>
      </c>
      <c r="D247" s="7">
        <f t="shared" si="7"/>
        <v>0</v>
      </c>
      <c r="E247" s="7">
        <f>D247-Tableau3[Minute]</f>
        <v>-2.7777777777777776E-2</v>
      </c>
      <c r="F247" s="12">
        <f>IF(AND(E247&lt;Tableau4[DJS],D247&gt;0),Tableau4[DJS]-E247,0)</f>
        <v>0</v>
      </c>
      <c r="G247" s="12">
        <f>IF(E247&gt;Tableau4[DJS],'4'!E247-Tableau4[DJS],0)</f>
        <v>0</v>
      </c>
      <c r="H247" s="8">
        <f t="shared" si="8"/>
        <v>8</v>
      </c>
    </row>
    <row r="248" spans="1:8" s="8" customFormat="1" outlineLevel="2" x14ac:dyDescent="0.25">
      <c r="A248" s="14">
        <v>42243</v>
      </c>
      <c r="B248" s="7">
        <v>0</v>
      </c>
      <c r="C248" s="7">
        <v>0</v>
      </c>
      <c r="D248" s="7">
        <f t="shared" si="7"/>
        <v>0</v>
      </c>
      <c r="E248" s="7">
        <f>D248-Tableau3[Minute]</f>
        <v>-2.7777777777777776E-2</v>
      </c>
      <c r="F248" s="12">
        <f>IF(AND(E248&lt;Tableau4[DJS],D248&gt;0),Tableau4[DJS]-E248,0)</f>
        <v>0</v>
      </c>
      <c r="G248" s="12">
        <f>IF(E248&gt;Tableau4[DJS],'4'!E248-Tableau4[DJS],0)</f>
        <v>0</v>
      </c>
      <c r="H248" s="8">
        <f t="shared" si="8"/>
        <v>8</v>
      </c>
    </row>
    <row r="249" spans="1:8" s="8" customFormat="1" outlineLevel="2" x14ac:dyDescent="0.25">
      <c r="A249" s="14">
        <v>42244</v>
      </c>
      <c r="B249" s="7">
        <v>0</v>
      </c>
      <c r="C249" s="7">
        <v>0</v>
      </c>
      <c r="D249" s="7">
        <f t="shared" si="7"/>
        <v>0</v>
      </c>
      <c r="E249" s="7">
        <f>D249-Tableau3[Minute]</f>
        <v>-2.7777777777777776E-2</v>
      </c>
      <c r="F249" s="12">
        <f>IF(AND(E249&lt;Tableau4[DJS],D249&gt;0),Tableau4[DJS]-E249,0)</f>
        <v>0</v>
      </c>
      <c r="G249" s="12">
        <f>IF(E249&gt;Tableau4[DJS],'4'!E249-Tableau4[DJS],0)</f>
        <v>0</v>
      </c>
      <c r="H249" s="8">
        <f t="shared" si="8"/>
        <v>8</v>
      </c>
    </row>
    <row r="250" spans="1:8" s="8" customFormat="1" outlineLevel="2" x14ac:dyDescent="0.25">
      <c r="A250" s="14">
        <v>42245</v>
      </c>
      <c r="B250" s="7">
        <v>0</v>
      </c>
      <c r="C250" s="7">
        <v>0</v>
      </c>
      <c r="D250" s="7">
        <f t="shared" si="7"/>
        <v>0</v>
      </c>
      <c r="E250" s="7">
        <f>D250-Tableau3[Minute]</f>
        <v>-2.7777777777777776E-2</v>
      </c>
      <c r="F250" s="12">
        <f>IF(AND(E250&lt;Tableau4[DJS],D250&gt;0),Tableau4[DJS]-E250,0)</f>
        <v>0</v>
      </c>
      <c r="G250" s="12">
        <f>IF(E250&gt;Tableau4[DJS],'4'!E250-Tableau4[DJS],0)</f>
        <v>0</v>
      </c>
      <c r="H250" s="8">
        <f t="shared" si="8"/>
        <v>8</v>
      </c>
    </row>
    <row r="251" spans="1:8" s="8" customFormat="1" outlineLevel="2" x14ac:dyDescent="0.25">
      <c r="A251" s="14">
        <v>42246</v>
      </c>
      <c r="B251" s="7">
        <v>0</v>
      </c>
      <c r="C251" s="7">
        <v>0</v>
      </c>
      <c r="D251" s="7">
        <f t="shared" si="7"/>
        <v>0</v>
      </c>
      <c r="E251" s="7">
        <f>D251-Tableau3[Minute]</f>
        <v>-2.7777777777777776E-2</v>
      </c>
      <c r="F251" s="12">
        <f>IF(AND(E251&lt;Tableau4[DJS],D251&gt;0),Tableau4[DJS]-E251,0)</f>
        <v>0</v>
      </c>
      <c r="G251" s="12">
        <f>IF(E251&gt;Tableau4[DJS],'4'!E251-Tableau4[DJS],0)</f>
        <v>0</v>
      </c>
      <c r="H251" s="8">
        <f t="shared" si="8"/>
        <v>8</v>
      </c>
    </row>
    <row r="252" spans="1:8" s="8" customFormat="1" outlineLevel="1" x14ac:dyDescent="0.25">
      <c r="A252" s="14"/>
      <c r="B252" s="7"/>
      <c r="C252" s="7"/>
      <c r="D252" s="11"/>
      <c r="E252" s="7"/>
      <c r="F252" s="12">
        <f>SUBTOTAL(9,F221:F251)</f>
        <v>0</v>
      </c>
      <c r="G252" s="12">
        <f>SUBTOTAL(9,G221:G251)</f>
        <v>0</v>
      </c>
      <c r="H252" s="10" t="s">
        <v>46</v>
      </c>
    </row>
    <row r="253" spans="1:8" s="8" customFormat="1" outlineLevel="2" x14ac:dyDescent="0.25">
      <c r="A253" s="14">
        <v>42247</v>
      </c>
      <c r="B253" s="7">
        <v>0</v>
      </c>
      <c r="C253" s="7">
        <v>0</v>
      </c>
      <c r="D253" s="7">
        <f t="shared" si="7"/>
        <v>0</v>
      </c>
      <c r="E253" s="7">
        <f>D253-Tableau3[Minute]</f>
        <v>-2.7777777777777776E-2</v>
      </c>
      <c r="F253" s="12">
        <f>IF(AND(E253&lt;Tableau4[DJS],D253&gt;0),Tableau4[DJS]-E253,0)</f>
        <v>0</v>
      </c>
      <c r="G253" s="12">
        <f>IF(E253&gt;Tableau4[DJS],'4'!E253-Tableau4[DJS],0)</f>
        <v>0</v>
      </c>
      <c r="H253" s="8">
        <f t="shared" si="8"/>
        <v>9</v>
      </c>
    </row>
    <row r="254" spans="1:8" s="8" customFormat="1" outlineLevel="2" x14ac:dyDescent="0.25">
      <c r="A254" s="14">
        <v>42248</v>
      </c>
      <c r="B254" s="7">
        <v>0</v>
      </c>
      <c r="C254" s="7">
        <v>0</v>
      </c>
      <c r="D254" s="7">
        <f t="shared" si="7"/>
        <v>0</v>
      </c>
      <c r="E254" s="7">
        <f>D254-Tableau3[Minute]</f>
        <v>-2.7777777777777776E-2</v>
      </c>
      <c r="F254" s="12">
        <f>IF(AND(E254&lt;Tableau4[DJS],D254&gt;0),Tableau4[DJS]-E254,0)</f>
        <v>0</v>
      </c>
      <c r="G254" s="12">
        <f>IF(E254&gt;Tableau4[DJS],'4'!E254-Tableau4[DJS],0)</f>
        <v>0</v>
      </c>
      <c r="H254" s="8">
        <f t="shared" si="8"/>
        <v>9</v>
      </c>
    </row>
    <row r="255" spans="1:8" s="8" customFormat="1" outlineLevel="2" x14ac:dyDescent="0.25">
      <c r="A255" s="14">
        <v>42249</v>
      </c>
      <c r="B255" s="7">
        <v>0</v>
      </c>
      <c r="C255" s="7">
        <v>0</v>
      </c>
      <c r="D255" s="7">
        <f t="shared" si="7"/>
        <v>0</v>
      </c>
      <c r="E255" s="7">
        <f>D255-Tableau3[Minute]</f>
        <v>-2.7777777777777776E-2</v>
      </c>
      <c r="F255" s="12">
        <f>IF(AND(E255&lt;Tableau4[DJS],D255&gt;0),Tableau4[DJS]-E255,0)</f>
        <v>0</v>
      </c>
      <c r="G255" s="12">
        <f>IF(E255&gt;Tableau4[DJS],'4'!E255-Tableau4[DJS],0)</f>
        <v>0</v>
      </c>
      <c r="H255" s="8">
        <f t="shared" si="8"/>
        <v>9</v>
      </c>
    </row>
    <row r="256" spans="1:8" s="8" customFormat="1" outlineLevel="2" x14ac:dyDescent="0.25">
      <c r="A256" s="14">
        <v>42250</v>
      </c>
      <c r="B256" s="7">
        <v>0</v>
      </c>
      <c r="C256" s="7">
        <v>0</v>
      </c>
      <c r="D256" s="7">
        <f t="shared" si="7"/>
        <v>0</v>
      </c>
      <c r="E256" s="7">
        <f>D256-Tableau3[Minute]</f>
        <v>-2.7777777777777776E-2</v>
      </c>
      <c r="F256" s="12">
        <f>IF(AND(E256&lt;Tableau4[DJS],D256&gt;0),Tableau4[DJS]-E256,0)</f>
        <v>0</v>
      </c>
      <c r="G256" s="12">
        <f>IF(E256&gt;Tableau4[DJS],'4'!E256-Tableau4[DJS],0)</f>
        <v>0</v>
      </c>
      <c r="H256" s="8">
        <f t="shared" si="8"/>
        <v>9</v>
      </c>
    </row>
    <row r="257" spans="1:8" s="8" customFormat="1" outlineLevel="2" x14ac:dyDescent="0.25">
      <c r="A257" s="14">
        <v>42251</v>
      </c>
      <c r="B257" s="7">
        <v>0</v>
      </c>
      <c r="C257" s="7">
        <v>0</v>
      </c>
      <c r="D257" s="7">
        <f t="shared" si="7"/>
        <v>0</v>
      </c>
      <c r="E257" s="7">
        <f>D257-Tableau3[Minute]</f>
        <v>-2.7777777777777776E-2</v>
      </c>
      <c r="F257" s="12">
        <f>IF(AND(E257&lt;Tableau4[DJS],D257&gt;0),Tableau4[DJS]-E257,0)</f>
        <v>0</v>
      </c>
      <c r="G257" s="12">
        <f>IF(E257&gt;Tableau4[DJS],'4'!E257-Tableau4[DJS],0)</f>
        <v>0</v>
      </c>
      <c r="H257" s="8">
        <f t="shared" si="8"/>
        <v>9</v>
      </c>
    </row>
    <row r="258" spans="1:8" s="8" customFormat="1" outlineLevel="2" x14ac:dyDescent="0.25">
      <c r="A258" s="14">
        <v>42252</v>
      </c>
      <c r="B258" s="7">
        <v>0</v>
      </c>
      <c r="C258" s="7">
        <v>0</v>
      </c>
      <c r="D258" s="7">
        <f t="shared" si="7"/>
        <v>0</v>
      </c>
      <c r="E258" s="7">
        <f>D258-Tableau3[Minute]</f>
        <v>-2.7777777777777776E-2</v>
      </c>
      <c r="F258" s="12">
        <f>IF(AND(E258&lt;Tableau4[DJS],D258&gt;0),Tableau4[DJS]-E258,0)</f>
        <v>0</v>
      </c>
      <c r="G258" s="12">
        <f>IF(E258&gt;Tableau4[DJS],'4'!E258-Tableau4[DJS],0)</f>
        <v>0</v>
      </c>
      <c r="H258" s="8">
        <f t="shared" si="8"/>
        <v>9</v>
      </c>
    </row>
    <row r="259" spans="1:8" s="8" customFormat="1" outlineLevel="2" x14ac:dyDescent="0.25">
      <c r="A259" s="14">
        <v>42253</v>
      </c>
      <c r="B259" s="7">
        <v>0</v>
      </c>
      <c r="C259" s="7">
        <v>0</v>
      </c>
      <c r="D259" s="7">
        <f t="shared" ref="D259:D322" si="9">C259-B259</f>
        <v>0</v>
      </c>
      <c r="E259" s="7">
        <f>D259-Tableau3[Minute]</f>
        <v>-2.7777777777777776E-2</v>
      </c>
      <c r="F259" s="12">
        <f>IF(AND(E259&lt;Tableau4[DJS],D259&gt;0),Tableau4[DJS]-E259,0)</f>
        <v>0</v>
      </c>
      <c r="G259" s="12">
        <f>IF(E259&gt;Tableau4[DJS],'4'!E259-Tableau4[DJS],0)</f>
        <v>0</v>
      </c>
      <c r="H259" s="8">
        <f t="shared" si="8"/>
        <v>9</v>
      </c>
    </row>
    <row r="260" spans="1:8" s="8" customFormat="1" outlineLevel="2" x14ac:dyDescent="0.25">
      <c r="A260" s="14">
        <v>42254</v>
      </c>
      <c r="B260" s="7">
        <v>0</v>
      </c>
      <c r="C260" s="7">
        <v>0</v>
      </c>
      <c r="D260" s="7">
        <f t="shared" si="9"/>
        <v>0</v>
      </c>
      <c r="E260" s="7">
        <f>D260-Tableau3[Minute]</f>
        <v>-2.7777777777777776E-2</v>
      </c>
      <c r="F260" s="12">
        <f>IF(AND(E260&lt;Tableau4[DJS],D260&gt;0),Tableau4[DJS]-E260,0)</f>
        <v>0</v>
      </c>
      <c r="G260" s="12">
        <f>IF(E260&gt;Tableau4[DJS],'4'!E260-Tableau4[DJS],0)</f>
        <v>0</v>
      </c>
      <c r="H260" s="8">
        <f t="shared" si="8"/>
        <v>9</v>
      </c>
    </row>
    <row r="261" spans="1:8" s="8" customFormat="1" outlineLevel="2" x14ac:dyDescent="0.25">
      <c r="A261" s="14">
        <v>42255</v>
      </c>
      <c r="B261" s="7">
        <v>0</v>
      </c>
      <c r="C261" s="7">
        <v>0</v>
      </c>
      <c r="D261" s="7">
        <f t="shared" si="9"/>
        <v>0</v>
      </c>
      <c r="E261" s="7">
        <f>D261-Tableau3[Minute]</f>
        <v>-2.7777777777777776E-2</v>
      </c>
      <c r="F261" s="12">
        <f>IF(AND(E261&lt;Tableau4[DJS],D261&gt;0),Tableau4[DJS]-E261,0)</f>
        <v>0</v>
      </c>
      <c r="G261" s="12">
        <f>IF(E261&gt;Tableau4[DJS],'4'!E261-Tableau4[DJS],0)</f>
        <v>0</v>
      </c>
      <c r="H261" s="8">
        <f t="shared" si="8"/>
        <v>9</v>
      </c>
    </row>
    <row r="262" spans="1:8" s="8" customFormat="1" outlineLevel="2" x14ac:dyDescent="0.25">
      <c r="A262" s="14">
        <v>42256</v>
      </c>
      <c r="B262" s="7">
        <v>0</v>
      </c>
      <c r="C262" s="7">
        <v>0</v>
      </c>
      <c r="D262" s="7">
        <f t="shared" si="9"/>
        <v>0</v>
      </c>
      <c r="E262" s="7">
        <f>D262-Tableau3[Minute]</f>
        <v>-2.7777777777777776E-2</v>
      </c>
      <c r="F262" s="12">
        <f>IF(AND(E262&lt;Tableau4[DJS],D262&gt;0),Tableau4[DJS]-E262,0)</f>
        <v>0</v>
      </c>
      <c r="G262" s="12">
        <f>IF(E262&gt;Tableau4[DJS],'4'!E262-Tableau4[DJS],0)</f>
        <v>0</v>
      </c>
      <c r="H262" s="8">
        <f t="shared" si="8"/>
        <v>9</v>
      </c>
    </row>
    <row r="263" spans="1:8" s="8" customFormat="1" outlineLevel="2" x14ac:dyDescent="0.25">
      <c r="A263" s="14">
        <v>42257</v>
      </c>
      <c r="B263" s="7">
        <v>0</v>
      </c>
      <c r="C263" s="7">
        <v>0</v>
      </c>
      <c r="D263" s="7">
        <f t="shared" si="9"/>
        <v>0</v>
      </c>
      <c r="E263" s="7">
        <f>D263-Tableau3[Minute]</f>
        <v>-2.7777777777777776E-2</v>
      </c>
      <c r="F263" s="12">
        <f>IF(AND(E263&lt;Tableau4[DJS],D263&gt;0),Tableau4[DJS]-E263,0)</f>
        <v>0</v>
      </c>
      <c r="G263" s="12">
        <f>IF(E263&gt;Tableau4[DJS],'4'!E263-Tableau4[DJS],0)</f>
        <v>0</v>
      </c>
      <c r="H263" s="8">
        <f t="shared" si="8"/>
        <v>9</v>
      </c>
    </row>
    <row r="264" spans="1:8" s="8" customFormat="1" outlineLevel="2" x14ac:dyDescent="0.25">
      <c r="A264" s="14">
        <v>42258</v>
      </c>
      <c r="B264" s="7">
        <v>0</v>
      </c>
      <c r="C264" s="7">
        <v>0</v>
      </c>
      <c r="D264" s="7">
        <f t="shared" si="9"/>
        <v>0</v>
      </c>
      <c r="E264" s="7">
        <f>D264-Tableau3[Minute]</f>
        <v>-2.7777777777777776E-2</v>
      </c>
      <c r="F264" s="12">
        <f>IF(AND(E264&lt;Tableau4[DJS],D264&gt;0),Tableau4[DJS]-E264,0)</f>
        <v>0</v>
      </c>
      <c r="G264" s="12">
        <f>IF(E264&gt;Tableau4[DJS],'4'!E264-Tableau4[DJS],0)</f>
        <v>0</v>
      </c>
      <c r="H264" s="8">
        <f t="shared" si="8"/>
        <v>9</v>
      </c>
    </row>
    <row r="265" spans="1:8" s="8" customFormat="1" outlineLevel="2" x14ac:dyDescent="0.25">
      <c r="A265" s="14">
        <v>42259</v>
      </c>
      <c r="B265" s="7">
        <v>0</v>
      </c>
      <c r="C265" s="7">
        <v>0</v>
      </c>
      <c r="D265" s="7">
        <f t="shared" si="9"/>
        <v>0</v>
      </c>
      <c r="E265" s="7">
        <f>D265-Tableau3[Minute]</f>
        <v>-2.7777777777777776E-2</v>
      </c>
      <c r="F265" s="12">
        <f>IF(AND(E265&lt;Tableau4[DJS],D265&gt;0),Tableau4[DJS]-E265,0)</f>
        <v>0</v>
      </c>
      <c r="G265" s="12">
        <f>IF(E265&gt;Tableau4[DJS],'4'!E265-Tableau4[DJS],0)</f>
        <v>0</v>
      </c>
      <c r="H265" s="8">
        <f t="shared" si="8"/>
        <v>9</v>
      </c>
    </row>
    <row r="266" spans="1:8" s="8" customFormat="1" outlineLevel="2" x14ac:dyDescent="0.25">
      <c r="A266" s="14">
        <v>42260</v>
      </c>
      <c r="B266" s="7">
        <v>0</v>
      </c>
      <c r="C266" s="7">
        <v>0</v>
      </c>
      <c r="D266" s="7">
        <f t="shared" si="9"/>
        <v>0</v>
      </c>
      <c r="E266" s="7">
        <f>D266-Tableau3[Minute]</f>
        <v>-2.7777777777777776E-2</v>
      </c>
      <c r="F266" s="12">
        <f>IF(AND(E266&lt;Tableau4[DJS],D266&gt;0),Tableau4[DJS]-E266,0)</f>
        <v>0</v>
      </c>
      <c r="G266" s="12">
        <f>IF(E266&gt;Tableau4[DJS],'4'!E266-Tableau4[DJS],0)</f>
        <v>0</v>
      </c>
      <c r="H266" s="8">
        <f t="shared" si="8"/>
        <v>9</v>
      </c>
    </row>
    <row r="267" spans="1:8" s="8" customFormat="1" outlineLevel="2" x14ac:dyDescent="0.25">
      <c r="A267" s="14">
        <v>42261</v>
      </c>
      <c r="B267" s="7">
        <v>0</v>
      </c>
      <c r="C267" s="7">
        <v>0</v>
      </c>
      <c r="D267" s="7">
        <f t="shared" si="9"/>
        <v>0</v>
      </c>
      <c r="E267" s="7">
        <f>D267-Tableau3[Minute]</f>
        <v>-2.7777777777777776E-2</v>
      </c>
      <c r="F267" s="12">
        <f>IF(AND(E267&lt;Tableau4[DJS],D267&gt;0),Tableau4[DJS]-E267,0)</f>
        <v>0</v>
      </c>
      <c r="G267" s="12">
        <f>IF(E267&gt;Tableau4[DJS],'4'!E267-Tableau4[DJS],0)</f>
        <v>0</v>
      </c>
      <c r="H267" s="8">
        <f t="shared" ref="H267:H332" si="10">MONTH(A267)</f>
        <v>9</v>
      </c>
    </row>
    <row r="268" spans="1:8" s="8" customFormat="1" outlineLevel="2" x14ac:dyDescent="0.25">
      <c r="A268" s="14">
        <v>42262</v>
      </c>
      <c r="B268" s="7">
        <v>0</v>
      </c>
      <c r="C268" s="7">
        <v>0</v>
      </c>
      <c r="D268" s="7">
        <f t="shared" si="9"/>
        <v>0</v>
      </c>
      <c r="E268" s="7">
        <f>D268-Tableau3[Minute]</f>
        <v>-2.7777777777777776E-2</v>
      </c>
      <c r="F268" s="12">
        <f>IF(AND(E268&lt;Tableau4[DJS],D268&gt;0),Tableau4[DJS]-E268,0)</f>
        <v>0</v>
      </c>
      <c r="G268" s="12">
        <f>IF(E268&gt;Tableau4[DJS],'4'!E268-Tableau4[DJS],0)</f>
        <v>0</v>
      </c>
      <c r="H268" s="8">
        <f t="shared" si="10"/>
        <v>9</v>
      </c>
    </row>
    <row r="269" spans="1:8" s="8" customFormat="1" outlineLevel="2" x14ac:dyDescent="0.25">
      <c r="A269" s="14">
        <v>42263</v>
      </c>
      <c r="B269" s="7">
        <v>0</v>
      </c>
      <c r="C269" s="7">
        <v>0</v>
      </c>
      <c r="D269" s="7">
        <f t="shared" si="9"/>
        <v>0</v>
      </c>
      <c r="E269" s="7">
        <f>D269-Tableau3[Minute]</f>
        <v>-2.7777777777777776E-2</v>
      </c>
      <c r="F269" s="12">
        <f>IF(AND(E269&lt;Tableau4[DJS],D269&gt;0),Tableau4[DJS]-E269,0)</f>
        <v>0</v>
      </c>
      <c r="G269" s="12">
        <f>IF(E269&gt;Tableau4[DJS],'4'!E269-Tableau4[DJS],0)</f>
        <v>0</v>
      </c>
      <c r="H269" s="8">
        <f t="shared" si="10"/>
        <v>9</v>
      </c>
    </row>
    <row r="270" spans="1:8" s="8" customFormat="1" outlineLevel="2" x14ac:dyDescent="0.25">
      <c r="A270" s="14">
        <v>42264</v>
      </c>
      <c r="B270" s="7">
        <v>0</v>
      </c>
      <c r="C270" s="7">
        <v>0</v>
      </c>
      <c r="D270" s="7">
        <f t="shared" si="9"/>
        <v>0</v>
      </c>
      <c r="E270" s="7">
        <f>D270-Tableau3[Minute]</f>
        <v>-2.7777777777777776E-2</v>
      </c>
      <c r="F270" s="12">
        <f>IF(AND(E270&lt;Tableau4[DJS],D270&gt;0),Tableau4[DJS]-E270,0)</f>
        <v>0</v>
      </c>
      <c r="G270" s="12">
        <f>IF(E270&gt;Tableau4[DJS],'4'!E270-Tableau4[DJS],0)</f>
        <v>0</v>
      </c>
      <c r="H270" s="8">
        <f t="shared" si="10"/>
        <v>9</v>
      </c>
    </row>
    <row r="271" spans="1:8" s="8" customFormat="1" outlineLevel="2" x14ac:dyDescent="0.25">
      <c r="A271" s="14">
        <v>42265</v>
      </c>
      <c r="B271" s="7">
        <v>0</v>
      </c>
      <c r="C271" s="7">
        <v>0</v>
      </c>
      <c r="D271" s="7">
        <f t="shared" si="9"/>
        <v>0</v>
      </c>
      <c r="E271" s="7">
        <f>D271-Tableau3[Minute]</f>
        <v>-2.7777777777777776E-2</v>
      </c>
      <c r="F271" s="12">
        <f>IF(AND(E271&lt;Tableau4[DJS],D271&gt;0),Tableau4[DJS]-E271,0)</f>
        <v>0</v>
      </c>
      <c r="G271" s="12">
        <f>IF(E271&gt;Tableau4[DJS],'4'!E271-Tableau4[DJS],0)</f>
        <v>0</v>
      </c>
      <c r="H271" s="8">
        <f t="shared" si="10"/>
        <v>9</v>
      </c>
    </row>
    <row r="272" spans="1:8" s="8" customFormat="1" outlineLevel="2" x14ac:dyDescent="0.25">
      <c r="A272" s="14">
        <v>42266</v>
      </c>
      <c r="B272" s="7">
        <v>0</v>
      </c>
      <c r="C272" s="7">
        <v>0</v>
      </c>
      <c r="D272" s="7">
        <f t="shared" si="9"/>
        <v>0</v>
      </c>
      <c r="E272" s="7">
        <f>D272-Tableau3[Minute]</f>
        <v>-2.7777777777777776E-2</v>
      </c>
      <c r="F272" s="12">
        <f>IF(AND(E272&lt;Tableau4[DJS],D272&gt;0),Tableau4[DJS]-E272,0)</f>
        <v>0</v>
      </c>
      <c r="G272" s="12">
        <f>IF(E272&gt;Tableau4[DJS],'4'!E272-Tableau4[DJS],0)</f>
        <v>0</v>
      </c>
      <c r="H272" s="8">
        <f t="shared" si="10"/>
        <v>9</v>
      </c>
    </row>
    <row r="273" spans="1:8" s="8" customFormat="1" outlineLevel="2" x14ac:dyDescent="0.25">
      <c r="A273" s="14">
        <v>42267</v>
      </c>
      <c r="B273" s="7">
        <v>0</v>
      </c>
      <c r="C273" s="7">
        <v>0</v>
      </c>
      <c r="D273" s="7">
        <f t="shared" si="9"/>
        <v>0</v>
      </c>
      <c r="E273" s="7">
        <f>D273-Tableau3[Minute]</f>
        <v>-2.7777777777777776E-2</v>
      </c>
      <c r="F273" s="12">
        <f>IF(AND(E273&lt;Tableau4[DJS],D273&gt;0),Tableau4[DJS]-E273,0)</f>
        <v>0</v>
      </c>
      <c r="G273" s="12">
        <f>IF(E273&gt;Tableau4[DJS],'4'!E273-Tableau4[DJS],0)</f>
        <v>0</v>
      </c>
      <c r="H273" s="8">
        <f t="shared" si="10"/>
        <v>9</v>
      </c>
    </row>
    <row r="274" spans="1:8" s="8" customFormat="1" outlineLevel="2" x14ac:dyDescent="0.25">
      <c r="A274" s="14">
        <v>42268</v>
      </c>
      <c r="B274" s="7">
        <v>0</v>
      </c>
      <c r="C274" s="7">
        <v>0</v>
      </c>
      <c r="D274" s="7">
        <f t="shared" si="9"/>
        <v>0</v>
      </c>
      <c r="E274" s="7">
        <f>D274-Tableau3[Minute]</f>
        <v>-2.7777777777777776E-2</v>
      </c>
      <c r="F274" s="12">
        <f>IF(AND(E274&lt;Tableau4[DJS],D274&gt;0),Tableau4[DJS]-E274,0)</f>
        <v>0</v>
      </c>
      <c r="G274" s="12">
        <f>IF(E274&gt;Tableau4[DJS],'4'!E274-Tableau4[DJS],0)</f>
        <v>0</v>
      </c>
      <c r="H274" s="8">
        <f t="shared" si="10"/>
        <v>9</v>
      </c>
    </row>
    <row r="275" spans="1:8" s="8" customFormat="1" outlineLevel="2" x14ac:dyDescent="0.25">
      <c r="A275" s="14">
        <v>42269</v>
      </c>
      <c r="B275" s="7">
        <v>0</v>
      </c>
      <c r="C275" s="7">
        <v>0</v>
      </c>
      <c r="D275" s="7">
        <f t="shared" si="9"/>
        <v>0</v>
      </c>
      <c r="E275" s="7">
        <f>D275-Tableau3[Minute]</f>
        <v>-2.7777777777777776E-2</v>
      </c>
      <c r="F275" s="12">
        <f>IF(AND(E275&lt;Tableau4[DJS],D275&gt;0),Tableau4[DJS]-E275,0)</f>
        <v>0</v>
      </c>
      <c r="G275" s="12">
        <f>IF(E275&gt;Tableau4[DJS],'4'!E275-Tableau4[DJS],0)</f>
        <v>0</v>
      </c>
      <c r="H275" s="8">
        <f t="shared" si="10"/>
        <v>9</v>
      </c>
    </row>
    <row r="276" spans="1:8" s="8" customFormat="1" outlineLevel="2" x14ac:dyDescent="0.25">
      <c r="A276" s="14">
        <v>42270</v>
      </c>
      <c r="B276" s="7">
        <v>0</v>
      </c>
      <c r="C276" s="7">
        <v>0</v>
      </c>
      <c r="D276" s="7">
        <f t="shared" si="9"/>
        <v>0</v>
      </c>
      <c r="E276" s="7">
        <f>D276-Tableau3[Minute]</f>
        <v>-2.7777777777777776E-2</v>
      </c>
      <c r="F276" s="12">
        <f>IF(AND(E276&lt;Tableau4[DJS],D276&gt;0),Tableau4[DJS]-E276,0)</f>
        <v>0</v>
      </c>
      <c r="G276" s="12">
        <f>IF(E276&gt;Tableau4[DJS],'4'!E276-Tableau4[DJS],0)</f>
        <v>0</v>
      </c>
      <c r="H276" s="8">
        <f t="shared" si="10"/>
        <v>9</v>
      </c>
    </row>
    <row r="277" spans="1:8" s="8" customFormat="1" outlineLevel="2" x14ac:dyDescent="0.25">
      <c r="A277" s="14">
        <v>42271</v>
      </c>
      <c r="B277" s="7">
        <v>0</v>
      </c>
      <c r="C277" s="7">
        <v>0</v>
      </c>
      <c r="D277" s="7">
        <f t="shared" si="9"/>
        <v>0</v>
      </c>
      <c r="E277" s="7">
        <f>D277-Tableau3[Minute]</f>
        <v>-2.7777777777777776E-2</v>
      </c>
      <c r="F277" s="12">
        <f>IF(AND(E277&lt;Tableau4[DJS],D277&gt;0),Tableau4[DJS]-E277,0)</f>
        <v>0</v>
      </c>
      <c r="G277" s="12">
        <f>IF(E277&gt;Tableau4[DJS],'4'!E277-Tableau4[DJS],0)</f>
        <v>0</v>
      </c>
      <c r="H277" s="8">
        <f t="shared" si="10"/>
        <v>9</v>
      </c>
    </row>
    <row r="278" spans="1:8" s="8" customFormat="1" outlineLevel="2" x14ac:dyDescent="0.25">
      <c r="A278" s="14">
        <v>42272</v>
      </c>
      <c r="B278" s="7">
        <v>0</v>
      </c>
      <c r="C278" s="7">
        <v>0</v>
      </c>
      <c r="D278" s="7">
        <f t="shared" si="9"/>
        <v>0</v>
      </c>
      <c r="E278" s="7">
        <f>D278-Tableau3[Minute]</f>
        <v>-2.7777777777777776E-2</v>
      </c>
      <c r="F278" s="12">
        <f>IF(AND(E278&lt;Tableau4[DJS],D278&gt;0),Tableau4[DJS]-E278,0)</f>
        <v>0</v>
      </c>
      <c r="G278" s="12">
        <f>IF(E278&gt;Tableau4[DJS],'4'!E278-Tableau4[DJS],0)</f>
        <v>0</v>
      </c>
      <c r="H278" s="8">
        <f t="shared" si="10"/>
        <v>9</v>
      </c>
    </row>
    <row r="279" spans="1:8" s="8" customFormat="1" outlineLevel="2" x14ac:dyDescent="0.25">
      <c r="A279" s="14">
        <v>42273</v>
      </c>
      <c r="B279" s="7">
        <v>0</v>
      </c>
      <c r="C279" s="7">
        <v>0</v>
      </c>
      <c r="D279" s="7">
        <f t="shared" si="9"/>
        <v>0</v>
      </c>
      <c r="E279" s="7">
        <f>D279-Tableau3[Minute]</f>
        <v>-2.7777777777777776E-2</v>
      </c>
      <c r="F279" s="12">
        <f>IF(AND(E279&lt;Tableau4[DJS],D279&gt;0),Tableau4[DJS]-E279,0)</f>
        <v>0</v>
      </c>
      <c r="G279" s="12">
        <f>IF(E279&gt;Tableau4[DJS],'4'!E279-Tableau4[DJS],0)</f>
        <v>0</v>
      </c>
      <c r="H279" s="8">
        <f t="shared" si="10"/>
        <v>9</v>
      </c>
    </row>
    <row r="280" spans="1:8" s="8" customFormat="1" outlineLevel="2" x14ac:dyDescent="0.25">
      <c r="A280" s="14">
        <v>42274</v>
      </c>
      <c r="B280" s="7">
        <v>0</v>
      </c>
      <c r="C280" s="7">
        <v>0</v>
      </c>
      <c r="D280" s="7">
        <f t="shared" si="9"/>
        <v>0</v>
      </c>
      <c r="E280" s="7">
        <f>D280-Tableau3[Minute]</f>
        <v>-2.7777777777777776E-2</v>
      </c>
      <c r="F280" s="12">
        <f>IF(AND(E280&lt;Tableau4[DJS],D280&gt;0),Tableau4[DJS]-E280,0)</f>
        <v>0</v>
      </c>
      <c r="G280" s="12">
        <f>IF(E280&gt;Tableau4[DJS],'4'!E280-Tableau4[DJS],0)</f>
        <v>0</v>
      </c>
      <c r="H280" s="8">
        <f t="shared" si="10"/>
        <v>9</v>
      </c>
    </row>
    <row r="281" spans="1:8" s="8" customFormat="1" outlineLevel="2" x14ac:dyDescent="0.25">
      <c r="A281" s="14">
        <v>42275</v>
      </c>
      <c r="B281" s="7">
        <v>0</v>
      </c>
      <c r="C281" s="7">
        <v>0</v>
      </c>
      <c r="D281" s="7">
        <f t="shared" si="9"/>
        <v>0</v>
      </c>
      <c r="E281" s="7">
        <f>D281-Tableau3[Minute]</f>
        <v>-2.7777777777777776E-2</v>
      </c>
      <c r="F281" s="12">
        <f>IF(AND(E281&lt;Tableau4[DJS],D281&gt;0),Tableau4[DJS]-E281,0)</f>
        <v>0</v>
      </c>
      <c r="G281" s="12">
        <f>IF(E281&gt;Tableau4[DJS],'4'!E281-Tableau4[DJS],0)</f>
        <v>0</v>
      </c>
      <c r="H281" s="8">
        <f t="shared" si="10"/>
        <v>9</v>
      </c>
    </row>
    <row r="282" spans="1:8" s="8" customFormat="1" outlineLevel="2" x14ac:dyDescent="0.25">
      <c r="A282" s="14">
        <v>42276</v>
      </c>
      <c r="B282" s="7">
        <v>0</v>
      </c>
      <c r="C282" s="7">
        <v>0</v>
      </c>
      <c r="D282" s="7">
        <f t="shared" si="9"/>
        <v>0</v>
      </c>
      <c r="E282" s="7">
        <f>D282-Tableau3[Minute]</f>
        <v>-2.7777777777777776E-2</v>
      </c>
      <c r="F282" s="12">
        <f>IF(AND(E282&lt;Tableau4[DJS],D282&gt;0),Tableau4[DJS]-E282,0)</f>
        <v>0</v>
      </c>
      <c r="G282" s="12">
        <f>IF(E282&gt;Tableau4[DJS],'4'!E282-Tableau4[DJS],0)</f>
        <v>0</v>
      </c>
      <c r="H282" s="8">
        <f t="shared" si="10"/>
        <v>9</v>
      </c>
    </row>
    <row r="283" spans="1:8" s="8" customFormat="1" outlineLevel="1" x14ac:dyDescent="0.25">
      <c r="A283" s="14"/>
      <c r="B283" s="7"/>
      <c r="C283" s="7"/>
      <c r="D283" s="11"/>
      <c r="E283" s="7"/>
      <c r="F283" s="12">
        <f>SUBTOTAL(9,F253:F282)</f>
        <v>0</v>
      </c>
      <c r="G283" s="12">
        <f>SUBTOTAL(9,G253:G282)</f>
        <v>0</v>
      </c>
      <c r="H283" s="10" t="s">
        <v>47</v>
      </c>
    </row>
    <row r="284" spans="1:8" s="8" customFormat="1" outlineLevel="2" x14ac:dyDescent="0.25">
      <c r="A284" s="14">
        <v>42277</v>
      </c>
      <c r="B284" s="7">
        <v>0</v>
      </c>
      <c r="C284" s="7">
        <v>0</v>
      </c>
      <c r="D284" s="7">
        <f t="shared" si="9"/>
        <v>0</v>
      </c>
      <c r="E284" s="7">
        <f>D284-Tableau3[Minute]</f>
        <v>-2.7777777777777776E-2</v>
      </c>
      <c r="F284" s="12">
        <f>IF(AND(E284&lt;Tableau4[DJS],D284&gt;0),Tableau4[DJS]-E284,0)</f>
        <v>0</v>
      </c>
      <c r="G284" s="12">
        <f>IF(E284&gt;Tableau4[DJS],'4'!E284-Tableau4[DJS],0)</f>
        <v>0</v>
      </c>
      <c r="H284" s="8">
        <f t="shared" si="10"/>
        <v>10</v>
      </c>
    </row>
    <row r="285" spans="1:8" s="8" customFormat="1" outlineLevel="2" x14ac:dyDescent="0.25">
      <c r="A285" s="14">
        <v>42278</v>
      </c>
      <c r="B285" s="7">
        <v>0</v>
      </c>
      <c r="C285" s="7">
        <v>0</v>
      </c>
      <c r="D285" s="7">
        <f t="shared" si="9"/>
        <v>0</v>
      </c>
      <c r="E285" s="7">
        <f>D285-Tableau3[Minute]</f>
        <v>-2.7777777777777776E-2</v>
      </c>
      <c r="F285" s="12">
        <f>IF(AND(E285&lt;Tableau4[DJS],D285&gt;0),Tableau4[DJS]-E285,0)</f>
        <v>0</v>
      </c>
      <c r="G285" s="12">
        <f>IF(E285&gt;Tableau4[DJS],'4'!E285-Tableau4[DJS],0)</f>
        <v>0</v>
      </c>
      <c r="H285" s="8">
        <f t="shared" si="10"/>
        <v>10</v>
      </c>
    </row>
    <row r="286" spans="1:8" s="8" customFormat="1" outlineLevel="2" x14ac:dyDescent="0.25">
      <c r="A286" s="14">
        <v>42279</v>
      </c>
      <c r="B286" s="7">
        <v>0</v>
      </c>
      <c r="C286" s="7">
        <v>0</v>
      </c>
      <c r="D286" s="7">
        <f t="shared" si="9"/>
        <v>0</v>
      </c>
      <c r="E286" s="7">
        <f>D286-Tableau3[Minute]</f>
        <v>-2.7777777777777776E-2</v>
      </c>
      <c r="F286" s="12">
        <f>IF(AND(E286&lt;Tableau4[DJS],D286&gt;0),Tableau4[DJS]-E286,0)</f>
        <v>0</v>
      </c>
      <c r="G286" s="12">
        <f>IF(E286&gt;Tableau4[DJS],'4'!E286-Tableau4[DJS],0)</f>
        <v>0</v>
      </c>
      <c r="H286" s="8">
        <f t="shared" si="10"/>
        <v>10</v>
      </c>
    </row>
    <row r="287" spans="1:8" s="8" customFormat="1" outlineLevel="2" x14ac:dyDescent="0.25">
      <c r="A287" s="14">
        <v>42280</v>
      </c>
      <c r="B287" s="7">
        <v>0</v>
      </c>
      <c r="C287" s="7">
        <v>0</v>
      </c>
      <c r="D287" s="7">
        <f t="shared" si="9"/>
        <v>0</v>
      </c>
      <c r="E287" s="7">
        <f>D287-Tableau3[Minute]</f>
        <v>-2.7777777777777776E-2</v>
      </c>
      <c r="F287" s="12">
        <f>IF(AND(E287&lt;Tableau4[DJS],D287&gt;0),Tableau4[DJS]-E287,0)</f>
        <v>0</v>
      </c>
      <c r="G287" s="12">
        <f>IF(E287&gt;Tableau4[DJS],'4'!E287-Tableau4[DJS],0)</f>
        <v>0</v>
      </c>
      <c r="H287" s="8">
        <f t="shared" si="10"/>
        <v>10</v>
      </c>
    </row>
    <row r="288" spans="1:8" s="8" customFormat="1" outlineLevel="2" x14ac:dyDescent="0.25">
      <c r="A288" s="14">
        <v>42281</v>
      </c>
      <c r="B288" s="7">
        <v>0</v>
      </c>
      <c r="C288" s="7">
        <v>0</v>
      </c>
      <c r="D288" s="7">
        <f t="shared" si="9"/>
        <v>0</v>
      </c>
      <c r="E288" s="7">
        <f>D288-Tableau3[Minute]</f>
        <v>-2.7777777777777776E-2</v>
      </c>
      <c r="F288" s="12">
        <f>IF(AND(E288&lt;Tableau4[DJS],D288&gt;0),Tableau4[DJS]-E288,0)</f>
        <v>0</v>
      </c>
      <c r="G288" s="12">
        <f>IF(E288&gt;Tableau4[DJS],'4'!E288-Tableau4[DJS],0)</f>
        <v>0</v>
      </c>
      <c r="H288" s="8">
        <f t="shared" si="10"/>
        <v>10</v>
      </c>
    </row>
    <row r="289" spans="1:8" s="8" customFormat="1" outlineLevel="2" x14ac:dyDescent="0.25">
      <c r="A289" s="14">
        <v>42282</v>
      </c>
      <c r="B289" s="7">
        <v>0</v>
      </c>
      <c r="C289" s="7">
        <v>0</v>
      </c>
      <c r="D289" s="7">
        <f t="shared" si="9"/>
        <v>0</v>
      </c>
      <c r="E289" s="7">
        <f>D289-Tableau3[Minute]</f>
        <v>-2.7777777777777776E-2</v>
      </c>
      <c r="F289" s="12">
        <f>IF(AND(E289&lt;Tableau4[DJS],D289&gt;0),Tableau4[DJS]-E289,0)</f>
        <v>0</v>
      </c>
      <c r="G289" s="12">
        <f>IF(E289&gt;Tableau4[DJS],'4'!E289-Tableau4[DJS],0)</f>
        <v>0</v>
      </c>
      <c r="H289" s="8">
        <f t="shared" si="10"/>
        <v>10</v>
      </c>
    </row>
    <row r="290" spans="1:8" s="8" customFormat="1" outlineLevel="2" x14ac:dyDescent="0.25">
      <c r="A290" s="14">
        <v>42283</v>
      </c>
      <c r="B290" s="7">
        <v>0</v>
      </c>
      <c r="C290" s="7">
        <v>0</v>
      </c>
      <c r="D290" s="7">
        <f t="shared" si="9"/>
        <v>0</v>
      </c>
      <c r="E290" s="7">
        <f>D290-Tableau3[Minute]</f>
        <v>-2.7777777777777776E-2</v>
      </c>
      <c r="F290" s="12">
        <f>IF(AND(E290&lt;Tableau4[DJS],D290&gt;0),Tableau4[DJS]-E290,0)</f>
        <v>0</v>
      </c>
      <c r="G290" s="12">
        <f>IF(E290&gt;Tableau4[DJS],'4'!E290-Tableau4[DJS],0)</f>
        <v>0</v>
      </c>
      <c r="H290" s="8">
        <f t="shared" si="10"/>
        <v>10</v>
      </c>
    </row>
    <row r="291" spans="1:8" s="8" customFormat="1" outlineLevel="2" x14ac:dyDescent="0.25">
      <c r="A291" s="14">
        <v>42284</v>
      </c>
      <c r="B291" s="7">
        <v>0</v>
      </c>
      <c r="C291" s="7">
        <v>0</v>
      </c>
      <c r="D291" s="7">
        <f t="shared" si="9"/>
        <v>0</v>
      </c>
      <c r="E291" s="7">
        <f>D291-Tableau3[Minute]</f>
        <v>-2.7777777777777776E-2</v>
      </c>
      <c r="F291" s="12">
        <f>IF(AND(E291&lt;Tableau4[DJS],D291&gt;0),Tableau4[DJS]-E291,0)</f>
        <v>0</v>
      </c>
      <c r="G291" s="12">
        <f>IF(E291&gt;Tableau4[DJS],'4'!E291-Tableau4[DJS],0)</f>
        <v>0</v>
      </c>
      <c r="H291" s="8">
        <f t="shared" si="10"/>
        <v>10</v>
      </c>
    </row>
    <row r="292" spans="1:8" s="8" customFormat="1" outlineLevel="2" x14ac:dyDescent="0.25">
      <c r="A292" s="14">
        <v>42285</v>
      </c>
      <c r="B292" s="7">
        <v>0</v>
      </c>
      <c r="C292" s="7">
        <v>0</v>
      </c>
      <c r="D292" s="7">
        <f t="shared" si="9"/>
        <v>0</v>
      </c>
      <c r="E292" s="7">
        <f>D292-Tableau3[Minute]</f>
        <v>-2.7777777777777776E-2</v>
      </c>
      <c r="F292" s="12">
        <f>IF(AND(E292&lt;Tableau4[DJS],D292&gt;0),Tableau4[DJS]-E292,0)</f>
        <v>0</v>
      </c>
      <c r="G292" s="12">
        <f>IF(E292&gt;Tableau4[DJS],'4'!E292-Tableau4[DJS],0)</f>
        <v>0</v>
      </c>
      <c r="H292" s="8">
        <f t="shared" si="10"/>
        <v>10</v>
      </c>
    </row>
    <row r="293" spans="1:8" s="8" customFormat="1" outlineLevel="2" x14ac:dyDescent="0.25">
      <c r="A293" s="14">
        <v>42286</v>
      </c>
      <c r="B293" s="7">
        <v>0</v>
      </c>
      <c r="C293" s="7">
        <v>0</v>
      </c>
      <c r="D293" s="7">
        <f t="shared" si="9"/>
        <v>0</v>
      </c>
      <c r="E293" s="7">
        <f>D293-Tableau3[Minute]</f>
        <v>-2.7777777777777776E-2</v>
      </c>
      <c r="F293" s="12">
        <f>IF(AND(E293&lt;Tableau4[DJS],D293&gt;0),Tableau4[DJS]-E293,0)</f>
        <v>0</v>
      </c>
      <c r="G293" s="12">
        <f>IF(E293&gt;Tableau4[DJS],'4'!E293-Tableau4[DJS],0)</f>
        <v>0</v>
      </c>
      <c r="H293" s="8">
        <f t="shared" si="10"/>
        <v>10</v>
      </c>
    </row>
    <row r="294" spans="1:8" s="8" customFormat="1" outlineLevel="2" x14ac:dyDescent="0.25">
      <c r="A294" s="14">
        <v>42287</v>
      </c>
      <c r="B294" s="7">
        <v>0</v>
      </c>
      <c r="C294" s="7">
        <v>0</v>
      </c>
      <c r="D294" s="7">
        <f t="shared" si="9"/>
        <v>0</v>
      </c>
      <c r="E294" s="7">
        <f>D294-Tableau3[Minute]</f>
        <v>-2.7777777777777776E-2</v>
      </c>
      <c r="F294" s="12">
        <f>IF(AND(E294&lt;Tableau4[DJS],D294&gt;0),Tableau4[DJS]-E294,0)</f>
        <v>0</v>
      </c>
      <c r="G294" s="12">
        <f>IF(E294&gt;Tableau4[DJS],'4'!E294-Tableau4[DJS],0)</f>
        <v>0</v>
      </c>
      <c r="H294" s="8">
        <f t="shared" si="10"/>
        <v>10</v>
      </c>
    </row>
    <row r="295" spans="1:8" s="8" customFormat="1" outlineLevel="2" x14ac:dyDescent="0.25">
      <c r="A295" s="14">
        <v>42288</v>
      </c>
      <c r="B295" s="7">
        <v>0</v>
      </c>
      <c r="C295" s="7">
        <v>0</v>
      </c>
      <c r="D295" s="7">
        <f t="shared" si="9"/>
        <v>0</v>
      </c>
      <c r="E295" s="7">
        <f>D295-Tableau3[Minute]</f>
        <v>-2.7777777777777776E-2</v>
      </c>
      <c r="F295" s="12">
        <f>IF(AND(E295&lt;Tableau4[DJS],D295&gt;0),Tableau4[DJS]-E295,0)</f>
        <v>0</v>
      </c>
      <c r="G295" s="12">
        <f>IF(E295&gt;Tableau4[DJS],'4'!E295-Tableau4[DJS],0)</f>
        <v>0</v>
      </c>
      <c r="H295" s="8">
        <f t="shared" si="10"/>
        <v>10</v>
      </c>
    </row>
    <row r="296" spans="1:8" s="8" customFormat="1" outlineLevel="2" x14ac:dyDescent="0.25">
      <c r="A296" s="14">
        <v>42289</v>
      </c>
      <c r="B296" s="7">
        <v>0</v>
      </c>
      <c r="C296" s="7">
        <v>0</v>
      </c>
      <c r="D296" s="7">
        <f t="shared" si="9"/>
        <v>0</v>
      </c>
      <c r="E296" s="7">
        <f>D296-Tableau3[Minute]</f>
        <v>-2.7777777777777776E-2</v>
      </c>
      <c r="F296" s="12">
        <f>IF(AND(E296&lt;Tableau4[DJS],D296&gt;0),Tableau4[DJS]-E296,0)</f>
        <v>0</v>
      </c>
      <c r="G296" s="12">
        <f>IF(E296&gt;Tableau4[DJS],'4'!E296-Tableau4[DJS],0)</f>
        <v>0</v>
      </c>
      <c r="H296" s="8">
        <f t="shared" si="10"/>
        <v>10</v>
      </c>
    </row>
    <row r="297" spans="1:8" s="8" customFormat="1" outlineLevel="2" x14ac:dyDescent="0.25">
      <c r="A297" s="14">
        <v>42290</v>
      </c>
      <c r="B297" s="7">
        <v>0</v>
      </c>
      <c r="C297" s="7">
        <v>0</v>
      </c>
      <c r="D297" s="7">
        <f t="shared" si="9"/>
        <v>0</v>
      </c>
      <c r="E297" s="7">
        <f>D297-Tableau3[Minute]</f>
        <v>-2.7777777777777776E-2</v>
      </c>
      <c r="F297" s="12">
        <f>IF(AND(E297&lt;Tableau4[DJS],D297&gt;0),Tableau4[DJS]-E297,0)</f>
        <v>0</v>
      </c>
      <c r="G297" s="12">
        <f>IF(E297&gt;Tableau4[DJS],'4'!E297-Tableau4[DJS],0)</f>
        <v>0</v>
      </c>
      <c r="H297" s="8">
        <f t="shared" si="10"/>
        <v>10</v>
      </c>
    </row>
    <row r="298" spans="1:8" s="8" customFormat="1" outlineLevel="2" x14ac:dyDescent="0.25">
      <c r="A298" s="14">
        <v>42291</v>
      </c>
      <c r="B298" s="7">
        <v>0</v>
      </c>
      <c r="C298" s="7">
        <v>0</v>
      </c>
      <c r="D298" s="7">
        <f t="shared" si="9"/>
        <v>0</v>
      </c>
      <c r="E298" s="7">
        <f>D298-Tableau3[Minute]</f>
        <v>-2.7777777777777776E-2</v>
      </c>
      <c r="F298" s="12">
        <f>IF(AND(E298&lt;Tableau4[DJS],D298&gt;0),Tableau4[DJS]-E298,0)</f>
        <v>0</v>
      </c>
      <c r="G298" s="12">
        <f>IF(E298&gt;Tableau4[DJS],'4'!E298-Tableau4[DJS],0)</f>
        <v>0</v>
      </c>
      <c r="H298" s="8">
        <f t="shared" si="10"/>
        <v>10</v>
      </c>
    </row>
    <row r="299" spans="1:8" s="8" customFormat="1" outlineLevel="2" x14ac:dyDescent="0.25">
      <c r="A299" s="14">
        <v>42292</v>
      </c>
      <c r="B299" s="7">
        <v>0</v>
      </c>
      <c r="C299" s="7">
        <v>0</v>
      </c>
      <c r="D299" s="7">
        <f t="shared" si="9"/>
        <v>0</v>
      </c>
      <c r="E299" s="7">
        <f>D299-Tableau3[Minute]</f>
        <v>-2.7777777777777776E-2</v>
      </c>
      <c r="F299" s="12">
        <f>IF(AND(E299&lt;Tableau4[DJS],D299&gt;0),Tableau4[DJS]-E299,0)</f>
        <v>0</v>
      </c>
      <c r="G299" s="12">
        <f>IF(E299&gt;Tableau4[DJS],'4'!E299-Tableau4[DJS],0)</f>
        <v>0</v>
      </c>
      <c r="H299" s="8">
        <f t="shared" si="10"/>
        <v>10</v>
      </c>
    </row>
    <row r="300" spans="1:8" s="8" customFormat="1" outlineLevel="2" x14ac:dyDescent="0.25">
      <c r="A300" s="14">
        <v>42293</v>
      </c>
      <c r="B300" s="7">
        <v>0</v>
      </c>
      <c r="C300" s="7">
        <v>0</v>
      </c>
      <c r="D300" s="7">
        <f t="shared" si="9"/>
        <v>0</v>
      </c>
      <c r="E300" s="7">
        <f>D300-Tableau3[Minute]</f>
        <v>-2.7777777777777776E-2</v>
      </c>
      <c r="F300" s="12">
        <f>IF(AND(E300&lt;Tableau4[DJS],D300&gt;0),Tableau4[DJS]-E300,0)</f>
        <v>0</v>
      </c>
      <c r="G300" s="12">
        <f>IF(E300&gt;Tableau4[DJS],'4'!E300-Tableau4[DJS],0)</f>
        <v>0</v>
      </c>
      <c r="H300" s="8">
        <f t="shared" si="10"/>
        <v>10</v>
      </c>
    </row>
    <row r="301" spans="1:8" s="8" customFormat="1" outlineLevel="2" x14ac:dyDescent="0.25">
      <c r="A301" s="14">
        <v>42294</v>
      </c>
      <c r="B301" s="7">
        <v>0</v>
      </c>
      <c r="C301" s="7">
        <v>0</v>
      </c>
      <c r="D301" s="7">
        <f t="shared" si="9"/>
        <v>0</v>
      </c>
      <c r="E301" s="7">
        <f>D301-Tableau3[Minute]</f>
        <v>-2.7777777777777776E-2</v>
      </c>
      <c r="F301" s="12">
        <f>IF(AND(E301&lt;Tableau4[DJS],D301&gt;0),Tableau4[DJS]-E301,0)</f>
        <v>0</v>
      </c>
      <c r="G301" s="12">
        <f>IF(E301&gt;Tableau4[DJS],'4'!E301-Tableau4[DJS],0)</f>
        <v>0</v>
      </c>
      <c r="H301" s="8">
        <f t="shared" si="10"/>
        <v>10</v>
      </c>
    </row>
    <row r="302" spans="1:8" s="8" customFormat="1" outlineLevel="2" x14ac:dyDescent="0.25">
      <c r="A302" s="14">
        <v>42295</v>
      </c>
      <c r="B302" s="7">
        <v>0</v>
      </c>
      <c r="C302" s="7">
        <v>0</v>
      </c>
      <c r="D302" s="7">
        <f t="shared" si="9"/>
        <v>0</v>
      </c>
      <c r="E302" s="7">
        <f>D302-Tableau3[Minute]</f>
        <v>-2.7777777777777776E-2</v>
      </c>
      <c r="F302" s="12">
        <f>IF(AND(E302&lt;Tableau4[DJS],D302&gt;0),Tableau4[DJS]-E302,0)</f>
        <v>0</v>
      </c>
      <c r="G302" s="12">
        <f>IF(E302&gt;Tableau4[DJS],'4'!E302-Tableau4[DJS],0)</f>
        <v>0</v>
      </c>
      <c r="H302" s="8">
        <f t="shared" si="10"/>
        <v>10</v>
      </c>
    </row>
    <row r="303" spans="1:8" s="8" customFormat="1" outlineLevel="2" x14ac:dyDescent="0.25">
      <c r="A303" s="14">
        <v>42296</v>
      </c>
      <c r="B303" s="7">
        <v>0</v>
      </c>
      <c r="C303" s="7">
        <v>0</v>
      </c>
      <c r="D303" s="7">
        <f t="shared" si="9"/>
        <v>0</v>
      </c>
      <c r="E303" s="7">
        <f>D303-Tableau3[Minute]</f>
        <v>-2.7777777777777776E-2</v>
      </c>
      <c r="F303" s="12">
        <f>IF(AND(E303&lt;Tableau4[DJS],D303&gt;0),Tableau4[DJS]-E303,0)</f>
        <v>0</v>
      </c>
      <c r="G303" s="12">
        <f>IF(E303&gt;Tableau4[DJS],'4'!E303-Tableau4[DJS],0)</f>
        <v>0</v>
      </c>
      <c r="H303" s="8">
        <f t="shared" si="10"/>
        <v>10</v>
      </c>
    </row>
    <row r="304" spans="1:8" s="8" customFormat="1" outlineLevel="2" x14ac:dyDescent="0.25">
      <c r="A304" s="14">
        <v>42297</v>
      </c>
      <c r="B304" s="7">
        <v>0</v>
      </c>
      <c r="C304" s="7">
        <v>0</v>
      </c>
      <c r="D304" s="7">
        <f t="shared" si="9"/>
        <v>0</v>
      </c>
      <c r="E304" s="7">
        <f>D304-Tableau3[Minute]</f>
        <v>-2.7777777777777776E-2</v>
      </c>
      <c r="F304" s="12">
        <f>IF(AND(E304&lt;Tableau4[DJS],D304&gt;0),Tableau4[DJS]-E304,0)</f>
        <v>0</v>
      </c>
      <c r="G304" s="12">
        <f>IF(E304&gt;Tableau4[DJS],'4'!E304-Tableau4[DJS],0)</f>
        <v>0</v>
      </c>
      <c r="H304" s="8">
        <f t="shared" si="10"/>
        <v>10</v>
      </c>
    </row>
    <row r="305" spans="1:8" s="8" customFormat="1" outlineLevel="2" x14ac:dyDescent="0.25">
      <c r="A305" s="14">
        <v>42298</v>
      </c>
      <c r="B305" s="7">
        <v>0</v>
      </c>
      <c r="C305" s="7">
        <v>0</v>
      </c>
      <c r="D305" s="7">
        <f t="shared" si="9"/>
        <v>0</v>
      </c>
      <c r="E305" s="7">
        <f>D305-Tableau3[Minute]</f>
        <v>-2.7777777777777776E-2</v>
      </c>
      <c r="F305" s="12">
        <f>IF(AND(E305&lt;Tableau4[DJS],D305&gt;0),Tableau4[DJS]-E305,0)</f>
        <v>0</v>
      </c>
      <c r="G305" s="12">
        <f>IF(E305&gt;Tableau4[DJS],'4'!E305-Tableau4[DJS],0)</f>
        <v>0</v>
      </c>
      <c r="H305" s="8">
        <f t="shared" si="10"/>
        <v>10</v>
      </c>
    </row>
    <row r="306" spans="1:8" s="8" customFormat="1" outlineLevel="2" x14ac:dyDescent="0.25">
      <c r="A306" s="14">
        <v>42299</v>
      </c>
      <c r="B306" s="7">
        <v>0</v>
      </c>
      <c r="C306" s="7">
        <v>0</v>
      </c>
      <c r="D306" s="7">
        <f t="shared" si="9"/>
        <v>0</v>
      </c>
      <c r="E306" s="7">
        <f>D306-Tableau3[Minute]</f>
        <v>-2.7777777777777776E-2</v>
      </c>
      <c r="F306" s="12">
        <f>IF(AND(E306&lt;Tableau4[DJS],D306&gt;0),Tableau4[DJS]-E306,0)</f>
        <v>0</v>
      </c>
      <c r="G306" s="12">
        <f>IF(E306&gt;Tableau4[DJS],'4'!E306-Tableau4[DJS],0)</f>
        <v>0</v>
      </c>
      <c r="H306" s="8">
        <f t="shared" si="10"/>
        <v>10</v>
      </c>
    </row>
    <row r="307" spans="1:8" s="8" customFormat="1" outlineLevel="2" x14ac:dyDescent="0.25">
      <c r="A307" s="14">
        <v>42300</v>
      </c>
      <c r="B307" s="7">
        <v>0</v>
      </c>
      <c r="C307" s="7">
        <v>0</v>
      </c>
      <c r="D307" s="7">
        <f t="shared" si="9"/>
        <v>0</v>
      </c>
      <c r="E307" s="7">
        <f>D307-Tableau3[Minute]</f>
        <v>-2.7777777777777776E-2</v>
      </c>
      <c r="F307" s="12">
        <f>IF(AND(E307&lt;Tableau4[DJS],D307&gt;0),Tableau4[DJS]-E307,0)</f>
        <v>0</v>
      </c>
      <c r="G307" s="12">
        <f>IF(E307&gt;Tableau4[DJS],'4'!E307-Tableau4[DJS],0)</f>
        <v>0</v>
      </c>
      <c r="H307" s="8">
        <f t="shared" si="10"/>
        <v>10</v>
      </c>
    </row>
    <row r="308" spans="1:8" s="8" customFormat="1" outlineLevel="2" x14ac:dyDescent="0.25">
      <c r="A308" s="14">
        <v>42301</v>
      </c>
      <c r="B308" s="7">
        <v>0</v>
      </c>
      <c r="C308" s="7">
        <v>0</v>
      </c>
      <c r="D308" s="7">
        <f t="shared" si="9"/>
        <v>0</v>
      </c>
      <c r="E308" s="7">
        <f>D308-Tableau3[Minute]</f>
        <v>-2.7777777777777776E-2</v>
      </c>
      <c r="F308" s="12">
        <f>IF(AND(E308&lt;Tableau4[DJS],D308&gt;0),Tableau4[DJS]-E308,0)</f>
        <v>0</v>
      </c>
      <c r="G308" s="12">
        <f>IF(E308&gt;Tableau4[DJS],'4'!E308-Tableau4[DJS],0)</f>
        <v>0</v>
      </c>
      <c r="H308" s="8">
        <f t="shared" si="10"/>
        <v>10</v>
      </c>
    </row>
    <row r="309" spans="1:8" s="8" customFormat="1" outlineLevel="2" x14ac:dyDescent="0.25">
      <c r="A309" s="14">
        <v>42302</v>
      </c>
      <c r="B309" s="7">
        <v>0</v>
      </c>
      <c r="C309" s="7">
        <v>0</v>
      </c>
      <c r="D309" s="7">
        <f t="shared" si="9"/>
        <v>0</v>
      </c>
      <c r="E309" s="7">
        <f>D309-Tableau3[Minute]</f>
        <v>-2.7777777777777776E-2</v>
      </c>
      <c r="F309" s="12">
        <f>IF(AND(E309&lt;Tableau4[DJS],D309&gt;0),Tableau4[DJS]-E309,0)</f>
        <v>0</v>
      </c>
      <c r="G309" s="12">
        <f>IF(E309&gt;Tableau4[DJS],'4'!E309-Tableau4[DJS],0)</f>
        <v>0</v>
      </c>
      <c r="H309" s="8">
        <f t="shared" si="10"/>
        <v>10</v>
      </c>
    </row>
    <row r="310" spans="1:8" s="8" customFormat="1" outlineLevel="2" x14ac:dyDescent="0.25">
      <c r="A310" s="14">
        <v>42303</v>
      </c>
      <c r="B310" s="7">
        <v>0</v>
      </c>
      <c r="C310" s="7">
        <v>0</v>
      </c>
      <c r="D310" s="7">
        <f t="shared" si="9"/>
        <v>0</v>
      </c>
      <c r="E310" s="7">
        <f>D310-Tableau3[Minute]</f>
        <v>-2.7777777777777776E-2</v>
      </c>
      <c r="F310" s="12">
        <f>IF(AND(E310&lt;Tableau4[DJS],D310&gt;0),Tableau4[DJS]-E310,0)</f>
        <v>0</v>
      </c>
      <c r="G310" s="12">
        <f>IF(E310&gt;Tableau4[DJS],'4'!E310-Tableau4[DJS],0)</f>
        <v>0</v>
      </c>
      <c r="H310" s="8">
        <f t="shared" si="10"/>
        <v>10</v>
      </c>
    </row>
    <row r="311" spans="1:8" s="8" customFormat="1" outlineLevel="2" x14ac:dyDescent="0.25">
      <c r="A311" s="14">
        <v>42304</v>
      </c>
      <c r="B311" s="7">
        <v>0</v>
      </c>
      <c r="C311" s="7">
        <v>0</v>
      </c>
      <c r="D311" s="7">
        <f t="shared" si="9"/>
        <v>0</v>
      </c>
      <c r="E311" s="7">
        <f>D311-Tableau3[Minute]</f>
        <v>-2.7777777777777776E-2</v>
      </c>
      <c r="F311" s="12">
        <f>IF(AND(E311&lt;Tableau4[DJS],D311&gt;0),Tableau4[DJS]-E311,0)</f>
        <v>0</v>
      </c>
      <c r="G311" s="12">
        <f>IF(E311&gt;Tableau4[DJS],'4'!E311-Tableau4[DJS],0)</f>
        <v>0</v>
      </c>
      <c r="H311" s="8">
        <f t="shared" si="10"/>
        <v>10</v>
      </c>
    </row>
    <row r="312" spans="1:8" s="8" customFormat="1" outlineLevel="2" x14ac:dyDescent="0.25">
      <c r="A312" s="14">
        <v>42305</v>
      </c>
      <c r="B312" s="7">
        <v>0</v>
      </c>
      <c r="C312" s="7">
        <v>0</v>
      </c>
      <c r="D312" s="7">
        <f t="shared" si="9"/>
        <v>0</v>
      </c>
      <c r="E312" s="7">
        <f>D312-Tableau3[Minute]</f>
        <v>-2.7777777777777776E-2</v>
      </c>
      <c r="F312" s="12">
        <f>IF(AND(E312&lt;Tableau4[DJS],D312&gt;0),Tableau4[DJS]-E312,0)</f>
        <v>0</v>
      </c>
      <c r="G312" s="12">
        <f>IF(E312&gt;Tableau4[DJS],'4'!E312-Tableau4[DJS],0)</f>
        <v>0</v>
      </c>
      <c r="H312" s="8">
        <f t="shared" si="10"/>
        <v>10</v>
      </c>
    </row>
    <row r="313" spans="1:8" s="8" customFormat="1" outlineLevel="2" x14ac:dyDescent="0.25">
      <c r="A313" s="14">
        <v>42306</v>
      </c>
      <c r="B313" s="7">
        <v>0</v>
      </c>
      <c r="C313" s="7">
        <v>0</v>
      </c>
      <c r="D313" s="7">
        <f t="shared" si="9"/>
        <v>0</v>
      </c>
      <c r="E313" s="7">
        <f>D313-Tableau3[Minute]</f>
        <v>-2.7777777777777776E-2</v>
      </c>
      <c r="F313" s="12">
        <f>IF(AND(E313&lt;Tableau4[DJS],D313&gt;0),Tableau4[DJS]-E313,0)</f>
        <v>0</v>
      </c>
      <c r="G313" s="12">
        <f>IF(E313&gt;Tableau4[DJS],'4'!E313-Tableau4[DJS],0)</f>
        <v>0</v>
      </c>
      <c r="H313" s="8">
        <f t="shared" si="10"/>
        <v>10</v>
      </c>
    </row>
    <row r="314" spans="1:8" s="8" customFormat="1" outlineLevel="2" x14ac:dyDescent="0.25">
      <c r="A314" s="14">
        <v>42307</v>
      </c>
      <c r="B314" s="7">
        <v>0</v>
      </c>
      <c r="C314" s="7">
        <v>0</v>
      </c>
      <c r="D314" s="7">
        <f t="shared" si="9"/>
        <v>0</v>
      </c>
      <c r="E314" s="7">
        <f>D314-Tableau3[Minute]</f>
        <v>-2.7777777777777776E-2</v>
      </c>
      <c r="F314" s="12">
        <f>IF(AND(E314&lt;Tableau4[DJS],D314&gt;0),Tableau4[DJS]-E314,0)</f>
        <v>0</v>
      </c>
      <c r="G314" s="12">
        <f>IF(E314&gt;Tableau4[DJS],'4'!E314-Tableau4[DJS],0)</f>
        <v>0</v>
      </c>
      <c r="H314" s="8">
        <f t="shared" si="10"/>
        <v>10</v>
      </c>
    </row>
    <row r="315" spans="1:8" s="8" customFormat="1" outlineLevel="1" x14ac:dyDescent="0.25">
      <c r="A315" s="14"/>
      <c r="B315" s="7"/>
      <c r="C315" s="7"/>
      <c r="D315" s="11"/>
      <c r="E315" s="7"/>
      <c r="F315" s="12">
        <f>SUBTOTAL(9,F284:F314)</f>
        <v>0</v>
      </c>
      <c r="G315" s="12">
        <f>SUBTOTAL(9,G284:G314)</f>
        <v>0</v>
      </c>
      <c r="H315" s="10" t="s">
        <v>48</v>
      </c>
    </row>
    <row r="316" spans="1:8" s="8" customFormat="1" outlineLevel="2" x14ac:dyDescent="0.25">
      <c r="A316" s="14">
        <v>42308</v>
      </c>
      <c r="B316" s="7">
        <v>0</v>
      </c>
      <c r="C316" s="7">
        <v>0</v>
      </c>
      <c r="D316" s="7">
        <f t="shared" si="9"/>
        <v>0</v>
      </c>
      <c r="E316" s="7">
        <f>D316-Tableau3[Minute]</f>
        <v>-2.7777777777777776E-2</v>
      </c>
      <c r="F316" s="12">
        <f>IF(AND(E316&lt;Tableau4[DJS],D316&gt;0),Tableau4[DJS]-E316,0)</f>
        <v>0</v>
      </c>
      <c r="G316" s="12">
        <f>IF(E316&gt;Tableau4[DJS],'4'!E316-Tableau4[DJS],0)</f>
        <v>0</v>
      </c>
      <c r="H316" s="8">
        <f t="shared" si="10"/>
        <v>11</v>
      </c>
    </row>
    <row r="317" spans="1:8" s="8" customFormat="1" outlineLevel="2" x14ac:dyDescent="0.25">
      <c r="A317" s="14">
        <v>42309</v>
      </c>
      <c r="B317" s="7">
        <v>0</v>
      </c>
      <c r="C317" s="7">
        <v>0</v>
      </c>
      <c r="D317" s="7">
        <f t="shared" si="9"/>
        <v>0</v>
      </c>
      <c r="E317" s="7">
        <f>D317-Tableau3[Minute]</f>
        <v>-2.7777777777777776E-2</v>
      </c>
      <c r="F317" s="12">
        <f>IF(AND(E317&lt;Tableau4[DJS],D317&gt;0),Tableau4[DJS]-E317,0)</f>
        <v>0</v>
      </c>
      <c r="G317" s="12">
        <f>IF(E317&gt;Tableau4[DJS],'4'!E317-Tableau4[DJS],0)</f>
        <v>0</v>
      </c>
      <c r="H317" s="8">
        <f t="shared" si="10"/>
        <v>11</v>
      </c>
    </row>
    <row r="318" spans="1:8" s="8" customFormat="1" outlineLevel="2" x14ac:dyDescent="0.25">
      <c r="A318" s="14">
        <v>42310</v>
      </c>
      <c r="B318" s="7">
        <v>0</v>
      </c>
      <c r="C318" s="7">
        <v>0</v>
      </c>
      <c r="D318" s="7">
        <f t="shared" si="9"/>
        <v>0</v>
      </c>
      <c r="E318" s="7">
        <f>D318-Tableau3[Minute]</f>
        <v>-2.7777777777777776E-2</v>
      </c>
      <c r="F318" s="12">
        <f>IF(AND(E318&lt;Tableau4[DJS],D318&gt;0),Tableau4[DJS]-E318,0)</f>
        <v>0</v>
      </c>
      <c r="G318" s="12">
        <f>IF(E318&gt;Tableau4[DJS],'4'!E318-Tableau4[DJS],0)</f>
        <v>0</v>
      </c>
      <c r="H318" s="8">
        <f t="shared" si="10"/>
        <v>11</v>
      </c>
    </row>
    <row r="319" spans="1:8" s="8" customFormat="1" outlineLevel="2" x14ac:dyDescent="0.25">
      <c r="A319" s="14">
        <v>42311</v>
      </c>
      <c r="B319" s="7">
        <v>0</v>
      </c>
      <c r="C319" s="7">
        <v>0</v>
      </c>
      <c r="D319" s="7">
        <f t="shared" si="9"/>
        <v>0</v>
      </c>
      <c r="E319" s="7">
        <f>D319-Tableau3[Minute]</f>
        <v>-2.7777777777777776E-2</v>
      </c>
      <c r="F319" s="12">
        <f>IF(AND(E319&lt;Tableau4[DJS],D319&gt;0),Tableau4[DJS]-E319,0)</f>
        <v>0</v>
      </c>
      <c r="G319" s="12">
        <f>IF(E319&gt;Tableau4[DJS],'4'!E319-Tableau4[DJS],0)</f>
        <v>0</v>
      </c>
      <c r="H319" s="8">
        <f t="shared" si="10"/>
        <v>11</v>
      </c>
    </row>
    <row r="320" spans="1:8" s="8" customFormat="1" outlineLevel="2" x14ac:dyDescent="0.25">
      <c r="A320" s="14">
        <v>42312</v>
      </c>
      <c r="B320" s="7">
        <v>0</v>
      </c>
      <c r="C320" s="7">
        <v>0</v>
      </c>
      <c r="D320" s="7">
        <f t="shared" si="9"/>
        <v>0</v>
      </c>
      <c r="E320" s="7">
        <f>D320-Tableau3[Minute]</f>
        <v>-2.7777777777777776E-2</v>
      </c>
      <c r="F320" s="12">
        <f>IF(AND(E320&lt;Tableau4[DJS],D320&gt;0),Tableau4[DJS]-E320,0)</f>
        <v>0</v>
      </c>
      <c r="G320" s="12">
        <f>IF(E320&gt;Tableau4[DJS],'4'!E320-Tableau4[DJS],0)</f>
        <v>0</v>
      </c>
      <c r="H320" s="8">
        <f t="shared" si="10"/>
        <v>11</v>
      </c>
    </row>
    <row r="321" spans="1:8" s="8" customFormat="1" outlineLevel="2" x14ac:dyDescent="0.25">
      <c r="A321" s="14">
        <v>42313</v>
      </c>
      <c r="B321" s="7">
        <v>0</v>
      </c>
      <c r="C321" s="7">
        <v>0</v>
      </c>
      <c r="D321" s="7">
        <f t="shared" si="9"/>
        <v>0</v>
      </c>
      <c r="E321" s="7">
        <f>D321-Tableau3[Minute]</f>
        <v>-2.7777777777777776E-2</v>
      </c>
      <c r="F321" s="12">
        <f>IF(AND(E321&lt;Tableau4[DJS],D321&gt;0),Tableau4[DJS]-E321,0)</f>
        <v>0</v>
      </c>
      <c r="G321" s="12">
        <f>IF(E321&gt;Tableau4[DJS],'4'!E321-Tableau4[DJS],0)</f>
        <v>0</v>
      </c>
      <c r="H321" s="8">
        <f t="shared" si="10"/>
        <v>11</v>
      </c>
    </row>
    <row r="322" spans="1:8" s="8" customFormat="1" outlineLevel="2" x14ac:dyDescent="0.25">
      <c r="A322" s="14">
        <v>42314</v>
      </c>
      <c r="B322" s="7">
        <v>0</v>
      </c>
      <c r="C322" s="7">
        <v>0</v>
      </c>
      <c r="D322" s="7">
        <f t="shared" si="9"/>
        <v>0</v>
      </c>
      <c r="E322" s="7">
        <f>D322-Tableau3[Minute]</f>
        <v>-2.7777777777777776E-2</v>
      </c>
      <c r="F322" s="12">
        <f>IF(AND(E322&lt;Tableau4[DJS],D322&gt;0),Tableau4[DJS]-E322,0)</f>
        <v>0</v>
      </c>
      <c r="G322" s="12">
        <f>IF(E322&gt;Tableau4[DJS],'4'!E322-Tableau4[DJS],0)</f>
        <v>0</v>
      </c>
      <c r="H322" s="8">
        <f t="shared" si="10"/>
        <v>11</v>
      </c>
    </row>
    <row r="323" spans="1:8" s="8" customFormat="1" outlineLevel="2" x14ac:dyDescent="0.25">
      <c r="A323" s="14">
        <v>42315</v>
      </c>
      <c r="B323" s="7">
        <v>0</v>
      </c>
      <c r="C323" s="7">
        <v>0</v>
      </c>
      <c r="D323" s="7">
        <f t="shared" ref="D323:D377" si="11">C323-B323</f>
        <v>0</v>
      </c>
      <c r="E323" s="7">
        <f>D323-Tableau3[Minute]</f>
        <v>-2.7777777777777776E-2</v>
      </c>
      <c r="F323" s="12">
        <f>IF(AND(E323&lt;Tableau4[DJS],D323&gt;0),Tableau4[DJS]-E323,0)</f>
        <v>0</v>
      </c>
      <c r="G323" s="12">
        <f>IF(E323&gt;Tableau4[DJS],'4'!E323-Tableau4[DJS],0)</f>
        <v>0</v>
      </c>
      <c r="H323" s="8">
        <f t="shared" si="10"/>
        <v>11</v>
      </c>
    </row>
    <row r="324" spans="1:8" s="8" customFormat="1" outlineLevel="2" x14ac:dyDescent="0.25">
      <c r="A324" s="14">
        <v>42316</v>
      </c>
      <c r="B324" s="7">
        <v>0</v>
      </c>
      <c r="C324" s="7">
        <v>0</v>
      </c>
      <c r="D324" s="7">
        <f t="shared" si="11"/>
        <v>0</v>
      </c>
      <c r="E324" s="7">
        <f>D324-Tableau3[Minute]</f>
        <v>-2.7777777777777776E-2</v>
      </c>
      <c r="F324" s="12">
        <f>IF(AND(E324&lt;Tableau4[DJS],D324&gt;0),Tableau4[DJS]-E324,0)</f>
        <v>0</v>
      </c>
      <c r="G324" s="12">
        <f>IF(E324&gt;Tableau4[DJS],'4'!E324-Tableau4[DJS],0)</f>
        <v>0</v>
      </c>
      <c r="H324" s="8">
        <f t="shared" si="10"/>
        <v>11</v>
      </c>
    </row>
    <row r="325" spans="1:8" s="8" customFormat="1" outlineLevel="2" x14ac:dyDescent="0.25">
      <c r="A325" s="14">
        <v>42317</v>
      </c>
      <c r="B325" s="7">
        <v>0</v>
      </c>
      <c r="C325" s="7">
        <v>0</v>
      </c>
      <c r="D325" s="7">
        <f t="shared" si="11"/>
        <v>0</v>
      </c>
      <c r="E325" s="7">
        <f>D325-Tableau3[Minute]</f>
        <v>-2.7777777777777776E-2</v>
      </c>
      <c r="F325" s="12">
        <f>IF(AND(E325&lt;Tableau4[DJS],D325&gt;0),Tableau4[DJS]-E325,0)</f>
        <v>0</v>
      </c>
      <c r="G325" s="12">
        <f>IF(E325&gt;Tableau4[DJS],'4'!E325-Tableau4[DJS],0)</f>
        <v>0</v>
      </c>
      <c r="H325" s="8">
        <f t="shared" si="10"/>
        <v>11</v>
      </c>
    </row>
    <row r="326" spans="1:8" s="8" customFormat="1" outlineLevel="2" x14ac:dyDescent="0.25">
      <c r="A326" s="14">
        <v>42318</v>
      </c>
      <c r="B326" s="7">
        <v>0</v>
      </c>
      <c r="C326" s="7">
        <v>0</v>
      </c>
      <c r="D326" s="7">
        <f t="shared" si="11"/>
        <v>0</v>
      </c>
      <c r="E326" s="7">
        <f>D326-Tableau3[Minute]</f>
        <v>-2.7777777777777776E-2</v>
      </c>
      <c r="F326" s="12">
        <f>IF(AND(E326&lt;Tableau4[DJS],D326&gt;0),Tableau4[DJS]-E326,0)</f>
        <v>0</v>
      </c>
      <c r="G326" s="12">
        <f>IF(E326&gt;Tableau4[DJS],'4'!E326-Tableau4[DJS],0)</f>
        <v>0</v>
      </c>
      <c r="H326" s="8">
        <f t="shared" si="10"/>
        <v>11</v>
      </c>
    </row>
    <row r="327" spans="1:8" s="8" customFormat="1" outlineLevel="2" x14ac:dyDescent="0.25">
      <c r="A327" s="14">
        <v>42319</v>
      </c>
      <c r="B327" s="7">
        <v>0</v>
      </c>
      <c r="C327" s="7">
        <v>0</v>
      </c>
      <c r="D327" s="7">
        <f t="shared" si="11"/>
        <v>0</v>
      </c>
      <c r="E327" s="7">
        <f>D327-Tableau3[Minute]</f>
        <v>-2.7777777777777776E-2</v>
      </c>
      <c r="F327" s="12">
        <f>IF(AND(E327&lt;Tableau4[DJS],D327&gt;0),Tableau4[DJS]-E327,0)</f>
        <v>0</v>
      </c>
      <c r="G327" s="12">
        <f>IF(E327&gt;Tableau4[DJS],'4'!E327-Tableau4[DJS],0)</f>
        <v>0</v>
      </c>
      <c r="H327" s="8">
        <f t="shared" si="10"/>
        <v>11</v>
      </c>
    </row>
    <row r="328" spans="1:8" s="8" customFormat="1" outlineLevel="2" x14ac:dyDescent="0.25">
      <c r="A328" s="14">
        <v>42320</v>
      </c>
      <c r="B328" s="7">
        <v>0</v>
      </c>
      <c r="C328" s="7">
        <v>0</v>
      </c>
      <c r="D328" s="7">
        <f t="shared" si="11"/>
        <v>0</v>
      </c>
      <c r="E328" s="7">
        <f>D328-Tableau3[Minute]</f>
        <v>-2.7777777777777776E-2</v>
      </c>
      <c r="F328" s="12">
        <f>IF(AND(E328&lt;Tableau4[DJS],D328&gt;0),Tableau4[DJS]-E328,0)</f>
        <v>0</v>
      </c>
      <c r="G328" s="12">
        <f>IF(E328&gt;Tableau4[DJS],'4'!E328-Tableau4[DJS],0)</f>
        <v>0</v>
      </c>
      <c r="H328" s="8">
        <f t="shared" si="10"/>
        <v>11</v>
      </c>
    </row>
    <row r="329" spans="1:8" s="8" customFormat="1" outlineLevel="2" x14ac:dyDescent="0.25">
      <c r="A329" s="14">
        <v>42321</v>
      </c>
      <c r="B329" s="7">
        <v>0</v>
      </c>
      <c r="C329" s="7">
        <v>0</v>
      </c>
      <c r="D329" s="7">
        <f t="shared" si="11"/>
        <v>0</v>
      </c>
      <c r="E329" s="7">
        <f>D329-Tableau3[Minute]</f>
        <v>-2.7777777777777776E-2</v>
      </c>
      <c r="F329" s="12">
        <f>IF(AND(E329&lt;Tableau4[DJS],D329&gt;0),Tableau4[DJS]-E329,0)</f>
        <v>0</v>
      </c>
      <c r="G329" s="12">
        <f>IF(E329&gt;Tableau4[DJS],'4'!E329-Tableau4[DJS],0)</f>
        <v>0</v>
      </c>
      <c r="H329" s="8">
        <f t="shared" si="10"/>
        <v>11</v>
      </c>
    </row>
    <row r="330" spans="1:8" s="8" customFormat="1" outlineLevel="2" x14ac:dyDescent="0.25">
      <c r="A330" s="14">
        <v>42322</v>
      </c>
      <c r="B330" s="7">
        <v>0</v>
      </c>
      <c r="C330" s="7">
        <v>0</v>
      </c>
      <c r="D330" s="7">
        <f t="shared" si="11"/>
        <v>0</v>
      </c>
      <c r="E330" s="7">
        <f>D330-Tableau3[Minute]</f>
        <v>-2.7777777777777776E-2</v>
      </c>
      <c r="F330" s="12">
        <f>IF(AND(E330&lt;Tableau4[DJS],D330&gt;0),Tableau4[DJS]-E330,0)</f>
        <v>0</v>
      </c>
      <c r="G330" s="12">
        <f>IF(E330&gt;Tableau4[DJS],'4'!E330-Tableau4[DJS],0)</f>
        <v>0</v>
      </c>
      <c r="H330" s="8">
        <f t="shared" si="10"/>
        <v>11</v>
      </c>
    </row>
    <row r="331" spans="1:8" s="8" customFormat="1" outlineLevel="2" x14ac:dyDescent="0.25">
      <c r="A331" s="14">
        <v>42323</v>
      </c>
      <c r="B331" s="7">
        <v>0</v>
      </c>
      <c r="C331" s="7">
        <v>0</v>
      </c>
      <c r="D331" s="7">
        <f t="shared" si="11"/>
        <v>0</v>
      </c>
      <c r="E331" s="7">
        <f>D331-Tableau3[Minute]</f>
        <v>-2.7777777777777776E-2</v>
      </c>
      <c r="F331" s="12">
        <f>IF(AND(E331&lt;Tableau4[DJS],D331&gt;0),Tableau4[DJS]-E331,0)</f>
        <v>0</v>
      </c>
      <c r="G331" s="12">
        <f>IF(E331&gt;Tableau4[DJS],'4'!E331-Tableau4[DJS],0)</f>
        <v>0</v>
      </c>
      <c r="H331" s="8">
        <f t="shared" si="10"/>
        <v>11</v>
      </c>
    </row>
    <row r="332" spans="1:8" s="8" customFormat="1" outlineLevel="2" x14ac:dyDescent="0.25">
      <c r="A332" s="14">
        <v>42324</v>
      </c>
      <c r="B332" s="7">
        <v>0</v>
      </c>
      <c r="C332" s="7">
        <v>0</v>
      </c>
      <c r="D332" s="7">
        <f t="shared" si="11"/>
        <v>0</v>
      </c>
      <c r="E332" s="7">
        <f>D332-Tableau3[Minute]</f>
        <v>-2.7777777777777776E-2</v>
      </c>
      <c r="F332" s="12">
        <f>IF(AND(E332&lt;Tableau4[DJS],D332&gt;0),Tableau4[DJS]-E332,0)</f>
        <v>0</v>
      </c>
      <c r="G332" s="12">
        <f>IF(E332&gt;Tableau4[DJS],'4'!E332-Tableau4[DJS],0)</f>
        <v>0</v>
      </c>
      <c r="H332" s="8">
        <f t="shared" si="10"/>
        <v>11</v>
      </c>
    </row>
    <row r="333" spans="1:8" s="8" customFormat="1" outlineLevel="2" x14ac:dyDescent="0.25">
      <c r="A333" s="14">
        <v>42325</v>
      </c>
      <c r="B333" s="7">
        <v>0</v>
      </c>
      <c r="C333" s="7">
        <v>0</v>
      </c>
      <c r="D333" s="7">
        <f t="shared" si="11"/>
        <v>0</v>
      </c>
      <c r="E333" s="7">
        <f>D333-Tableau3[Minute]</f>
        <v>-2.7777777777777776E-2</v>
      </c>
      <c r="F333" s="12">
        <f>IF(AND(E333&lt;Tableau4[DJS],D333&gt;0),Tableau4[DJS]-E333,0)</f>
        <v>0</v>
      </c>
      <c r="G333" s="12">
        <f>IF(E333&gt;Tableau4[DJS],'4'!E333-Tableau4[DJS],0)</f>
        <v>0</v>
      </c>
      <c r="H333" s="8">
        <f t="shared" ref="H333:H377" si="12">MONTH(A333)</f>
        <v>11</v>
      </c>
    </row>
    <row r="334" spans="1:8" s="8" customFormat="1" outlineLevel="2" x14ac:dyDescent="0.25">
      <c r="A334" s="14">
        <v>42326</v>
      </c>
      <c r="B334" s="7">
        <v>0</v>
      </c>
      <c r="C334" s="7">
        <v>0</v>
      </c>
      <c r="D334" s="7">
        <f t="shared" si="11"/>
        <v>0</v>
      </c>
      <c r="E334" s="7">
        <f>D334-Tableau3[Minute]</f>
        <v>-2.7777777777777776E-2</v>
      </c>
      <c r="F334" s="12">
        <f>IF(AND(E334&lt;Tableau4[DJS],D334&gt;0),Tableau4[DJS]-E334,0)</f>
        <v>0</v>
      </c>
      <c r="G334" s="12">
        <f>IF(E334&gt;Tableau4[DJS],'4'!E334-Tableau4[DJS],0)</f>
        <v>0</v>
      </c>
      <c r="H334" s="8">
        <f t="shared" si="12"/>
        <v>11</v>
      </c>
    </row>
    <row r="335" spans="1:8" s="8" customFormat="1" outlineLevel="2" x14ac:dyDescent="0.25">
      <c r="A335" s="14">
        <v>42327</v>
      </c>
      <c r="B335" s="7">
        <v>0</v>
      </c>
      <c r="C335" s="7">
        <v>0</v>
      </c>
      <c r="D335" s="7">
        <f t="shared" si="11"/>
        <v>0</v>
      </c>
      <c r="E335" s="7">
        <f>D335-Tableau3[Minute]</f>
        <v>-2.7777777777777776E-2</v>
      </c>
      <c r="F335" s="12">
        <f>IF(AND(E335&lt;Tableau4[DJS],D335&gt;0),Tableau4[DJS]-E335,0)</f>
        <v>0</v>
      </c>
      <c r="G335" s="12">
        <f>IF(E335&gt;Tableau4[DJS],'4'!E335-Tableau4[DJS],0)</f>
        <v>0</v>
      </c>
      <c r="H335" s="8">
        <f t="shared" si="12"/>
        <v>11</v>
      </c>
    </row>
    <row r="336" spans="1:8" s="8" customFormat="1" outlineLevel="2" x14ac:dyDescent="0.25">
      <c r="A336" s="14">
        <v>42328</v>
      </c>
      <c r="B336" s="7">
        <v>0</v>
      </c>
      <c r="C336" s="7">
        <v>0</v>
      </c>
      <c r="D336" s="7">
        <f t="shared" si="11"/>
        <v>0</v>
      </c>
      <c r="E336" s="7">
        <f>D336-Tableau3[Minute]</f>
        <v>-2.7777777777777776E-2</v>
      </c>
      <c r="F336" s="12">
        <f>IF(AND(E336&lt;Tableau4[DJS],D336&gt;0),Tableau4[DJS]-E336,0)</f>
        <v>0</v>
      </c>
      <c r="G336" s="12">
        <f>IF(E336&gt;Tableau4[DJS],'4'!E336-Tableau4[DJS],0)</f>
        <v>0</v>
      </c>
      <c r="H336" s="8">
        <f t="shared" si="12"/>
        <v>11</v>
      </c>
    </row>
    <row r="337" spans="1:8" s="8" customFormat="1" outlineLevel="2" x14ac:dyDescent="0.25">
      <c r="A337" s="14">
        <v>42329</v>
      </c>
      <c r="B337" s="7">
        <v>0</v>
      </c>
      <c r="C337" s="7">
        <v>0</v>
      </c>
      <c r="D337" s="7">
        <f t="shared" si="11"/>
        <v>0</v>
      </c>
      <c r="E337" s="7">
        <f>D337-Tableau3[Minute]</f>
        <v>-2.7777777777777776E-2</v>
      </c>
      <c r="F337" s="12">
        <f>IF(AND(E337&lt;Tableau4[DJS],D337&gt;0),Tableau4[DJS]-E337,0)</f>
        <v>0</v>
      </c>
      <c r="G337" s="12">
        <f>IF(E337&gt;Tableau4[DJS],'4'!E337-Tableau4[DJS],0)</f>
        <v>0</v>
      </c>
      <c r="H337" s="8">
        <f t="shared" si="12"/>
        <v>11</v>
      </c>
    </row>
    <row r="338" spans="1:8" s="8" customFormat="1" outlineLevel="2" x14ac:dyDescent="0.25">
      <c r="A338" s="14">
        <v>42330</v>
      </c>
      <c r="B338" s="7">
        <v>0</v>
      </c>
      <c r="C338" s="7">
        <v>0</v>
      </c>
      <c r="D338" s="7">
        <f t="shared" si="11"/>
        <v>0</v>
      </c>
      <c r="E338" s="7">
        <f>D338-Tableau3[Minute]</f>
        <v>-2.7777777777777776E-2</v>
      </c>
      <c r="F338" s="12">
        <f>IF(AND(E338&lt;Tableau4[DJS],D338&gt;0),Tableau4[DJS]-E338,0)</f>
        <v>0</v>
      </c>
      <c r="G338" s="12">
        <f>IF(E338&gt;Tableau4[DJS],'4'!E338-Tableau4[DJS],0)</f>
        <v>0</v>
      </c>
      <c r="H338" s="8">
        <f t="shared" si="12"/>
        <v>11</v>
      </c>
    </row>
    <row r="339" spans="1:8" s="8" customFormat="1" outlineLevel="2" x14ac:dyDescent="0.25">
      <c r="A339" s="14">
        <v>42331</v>
      </c>
      <c r="B339" s="7">
        <v>0</v>
      </c>
      <c r="C339" s="7">
        <v>0</v>
      </c>
      <c r="D339" s="7">
        <f t="shared" si="11"/>
        <v>0</v>
      </c>
      <c r="E339" s="7">
        <f>D339-Tableau3[Minute]</f>
        <v>-2.7777777777777776E-2</v>
      </c>
      <c r="F339" s="12">
        <f>IF(AND(E339&lt;Tableau4[DJS],D339&gt;0),Tableau4[DJS]-E339,0)</f>
        <v>0</v>
      </c>
      <c r="G339" s="12">
        <f>IF(E339&gt;Tableau4[DJS],'4'!E339-Tableau4[DJS],0)</f>
        <v>0</v>
      </c>
      <c r="H339" s="8">
        <f t="shared" si="12"/>
        <v>11</v>
      </c>
    </row>
    <row r="340" spans="1:8" s="8" customFormat="1" outlineLevel="2" x14ac:dyDescent="0.25">
      <c r="A340" s="14">
        <v>42332</v>
      </c>
      <c r="B340" s="7">
        <v>0</v>
      </c>
      <c r="C340" s="7">
        <v>0</v>
      </c>
      <c r="D340" s="7">
        <f t="shared" si="11"/>
        <v>0</v>
      </c>
      <c r="E340" s="7">
        <f>D340-Tableau3[Minute]</f>
        <v>-2.7777777777777776E-2</v>
      </c>
      <c r="F340" s="12">
        <f>IF(AND(E340&lt;Tableau4[DJS],D340&gt;0),Tableau4[DJS]-E340,0)</f>
        <v>0</v>
      </c>
      <c r="G340" s="12">
        <f>IF(E340&gt;Tableau4[DJS],'4'!E340-Tableau4[DJS],0)</f>
        <v>0</v>
      </c>
      <c r="H340" s="8">
        <f t="shared" si="12"/>
        <v>11</v>
      </c>
    </row>
    <row r="341" spans="1:8" s="8" customFormat="1" outlineLevel="2" x14ac:dyDescent="0.25">
      <c r="A341" s="14">
        <v>42333</v>
      </c>
      <c r="B341" s="7">
        <v>0</v>
      </c>
      <c r="C341" s="7">
        <v>0</v>
      </c>
      <c r="D341" s="7">
        <f t="shared" si="11"/>
        <v>0</v>
      </c>
      <c r="E341" s="7">
        <f>D341-Tableau3[Minute]</f>
        <v>-2.7777777777777776E-2</v>
      </c>
      <c r="F341" s="12">
        <f>IF(AND(E341&lt;Tableau4[DJS],D341&gt;0),Tableau4[DJS]-E341,0)</f>
        <v>0</v>
      </c>
      <c r="G341" s="12">
        <f>IF(E341&gt;Tableau4[DJS],'4'!E341-Tableau4[DJS],0)</f>
        <v>0</v>
      </c>
      <c r="H341" s="8">
        <f t="shared" si="12"/>
        <v>11</v>
      </c>
    </row>
    <row r="342" spans="1:8" s="8" customFormat="1" outlineLevel="2" x14ac:dyDescent="0.25">
      <c r="A342" s="14">
        <v>42334</v>
      </c>
      <c r="B342" s="7">
        <v>0</v>
      </c>
      <c r="C342" s="7">
        <v>0</v>
      </c>
      <c r="D342" s="7">
        <f t="shared" si="11"/>
        <v>0</v>
      </c>
      <c r="E342" s="7">
        <f>D342-Tableau3[Minute]</f>
        <v>-2.7777777777777776E-2</v>
      </c>
      <c r="F342" s="12">
        <f>IF(AND(E342&lt;Tableau4[DJS],D342&gt;0),Tableau4[DJS]-E342,0)</f>
        <v>0</v>
      </c>
      <c r="G342" s="12">
        <f>IF(E342&gt;Tableau4[DJS],'4'!E342-Tableau4[DJS],0)</f>
        <v>0</v>
      </c>
      <c r="H342" s="8">
        <f t="shared" si="12"/>
        <v>11</v>
      </c>
    </row>
    <row r="343" spans="1:8" s="8" customFormat="1" outlineLevel="2" x14ac:dyDescent="0.25">
      <c r="A343" s="14">
        <v>42335</v>
      </c>
      <c r="B343" s="7">
        <v>0</v>
      </c>
      <c r="C343" s="7">
        <v>0</v>
      </c>
      <c r="D343" s="7">
        <f t="shared" si="11"/>
        <v>0</v>
      </c>
      <c r="E343" s="7">
        <f>D343-Tableau3[Minute]</f>
        <v>-2.7777777777777776E-2</v>
      </c>
      <c r="F343" s="12">
        <f>IF(AND(E343&lt;Tableau4[DJS],D343&gt;0),Tableau4[DJS]-E343,0)</f>
        <v>0</v>
      </c>
      <c r="G343" s="12">
        <f>IF(E343&gt;Tableau4[DJS],'4'!E343-Tableau4[DJS],0)</f>
        <v>0</v>
      </c>
      <c r="H343" s="8">
        <f t="shared" si="12"/>
        <v>11</v>
      </c>
    </row>
    <row r="344" spans="1:8" s="8" customFormat="1" outlineLevel="2" x14ac:dyDescent="0.25">
      <c r="A344" s="14">
        <v>42336</v>
      </c>
      <c r="B344" s="7">
        <v>0</v>
      </c>
      <c r="C344" s="7">
        <v>0</v>
      </c>
      <c r="D344" s="7">
        <f t="shared" si="11"/>
        <v>0</v>
      </c>
      <c r="E344" s="7">
        <f>D344-Tableau3[Minute]</f>
        <v>-2.7777777777777776E-2</v>
      </c>
      <c r="F344" s="12">
        <f>IF(AND(E344&lt;Tableau4[DJS],D344&gt;0),Tableau4[DJS]-E344,0)</f>
        <v>0</v>
      </c>
      <c r="G344" s="12">
        <f>IF(E344&gt;Tableau4[DJS],'4'!E344-Tableau4[DJS],0)</f>
        <v>0</v>
      </c>
      <c r="H344" s="8">
        <f t="shared" si="12"/>
        <v>11</v>
      </c>
    </row>
    <row r="345" spans="1:8" s="8" customFormat="1" outlineLevel="2" x14ac:dyDescent="0.25">
      <c r="A345" s="14">
        <v>42337</v>
      </c>
      <c r="B345" s="7">
        <v>0</v>
      </c>
      <c r="C345" s="7">
        <v>0</v>
      </c>
      <c r="D345" s="7">
        <f t="shared" si="11"/>
        <v>0</v>
      </c>
      <c r="E345" s="7">
        <f>D345-Tableau3[Minute]</f>
        <v>-2.7777777777777776E-2</v>
      </c>
      <c r="F345" s="12">
        <f>IF(AND(E345&lt;Tableau4[DJS],D345&gt;0),Tableau4[DJS]-E345,0)</f>
        <v>0</v>
      </c>
      <c r="G345" s="12">
        <f>IF(E345&gt;Tableau4[DJS],'4'!E345-Tableau4[DJS],0)</f>
        <v>0</v>
      </c>
      <c r="H345" s="8">
        <f t="shared" si="12"/>
        <v>11</v>
      </c>
    </row>
    <row r="346" spans="1:8" s="8" customFormat="1" outlineLevel="1" x14ac:dyDescent="0.25">
      <c r="A346" s="14"/>
      <c r="B346" s="7"/>
      <c r="C346" s="7"/>
      <c r="D346" s="11"/>
      <c r="E346" s="7"/>
      <c r="F346" s="12">
        <f>SUBTOTAL(9,F316:F345)</f>
        <v>0</v>
      </c>
      <c r="G346" s="12">
        <f>SUBTOTAL(9,G316:G345)</f>
        <v>0</v>
      </c>
      <c r="H346" s="10" t="s">
        <v>49</v>
      </c>
    </row>
    <row r="347" spans="1:8" s="8" customFormat="1" outlineLevel="2" x14ac:dyDescent="0.25">
      <c r="A347" s="14">
        <v>42338</v>
      </c>
      <c r="B347" s="7">
        <v>0</v>
      </c>
      <c r="C347" s="7">
        <v>0</v>
      </c>
      <c r="D347" s="7">
        <f t="shared" si="11"/>
        <v>0</v>
      </c>
      <c r="E347" s="7">
        <f>D347-Tableau3[Minute]</f>
        <v>-2.7777777777777776E-2</v>
      </c>
      <c r="F347" s="12">
        <f>IF(AND(E347&lt;Tableau4[DJS],D347&gt;0),Tableau4[DJS]-E347,0)</f>
        <v>0</v>
      </c>
      <c r="G347" s="12">
        <f>IF(E347&gt;Tableau4[DJS],'4'!E347-Tableau4[DJS],0)</f>
        <v>0</v>
      </c>
      <c r="H347" s="8">
        <f t="shared" si="12"/>
        <v>12</v>
      </c>
    </row>
    <row r="348" spans="1:8" s="8" customFormat="1" outlineLevel="2" x14ac:dyDescent="0.25">
      <c r="A348" s="14">
        <v>42339</v>
      </c>
      <c r="B348" s="7">
        <v>0</v>
      </c>
      <c r="C348" s="7">
        <v>0</v>
      </c>
      <c r="D348" s="7">
        <f t="shared" si="11"/>
        <v>0</v>
      </c>
      <c r="E348" s="7">
        <f>D348-Tableau3[Minute]</f>
        <v>-2.7777777777777776E-2</v>
      </c>
      <c r="F348" s="12">
        <f>IF(AND(E348&lt;Tableau4[DJS],D348&gt;0),Tableau4[DJS]-E348,0)</f>
        <v>0</v>
      </c>
      <c r="G348" s="12">
        <f>IF(E348&gt;Tableau4[DJS],'4'!E348-Tableau4[DJS],0)</f>
        <v>0</v>
      </c>
      <c r="H348" s="8">
        <f t="shared" si="12"/>
        <v>12</v>
      </c>
    </row>
    <row r="349" spans="1:8" s="8" customFormat="1" outlineLevel="2" x14ac:dyDescent="0.25">
      <c r="A349" s="14">
        <v>42340</v>
      </c>
      <c r="B349" s="7">
        <v>0</v>
      </c>
      <c r="C349" s="7">
        <v>0</v>
      </c>
      <c r="D349" s="7">
        <f t="shared" si="11"/>
        <v>0</v>
      </c>
      <c r="E349" s="7">
        <f>D349-Tableau3[Minute]</f>
        <v>-2.7777777777777776E-2</v>
      </c>
      <c r="F349" s="12">
        <f>IF(AND(E349&lt;Tableau4[DJS],D349&gt;0),Tableau4[DJS]-E349,0)</f>
        <v>0</v>
      </c>
      <c r="G349" s="12">
        <f>IF(E349&gt;Tableau4[DJS],'4'!E349-Tableau4[DJS],0)</f>
        <v>0</v>
      </c>
      <c r="H349" s="8">
        <f t="shared" si="12"/>
        <v>12</v>
      </c>
    </row>
    <row r="350" spans="1:8" s="8" customFormat="1" outlineLevel="2" x14ac:dyDescent="0.25">
      <c r="A350" s="14">
        <v>42341</v>
      </c>
      <c r="B350" s="7">
        <v>0</v>
      </c>
      <c r="C350" s="7">
        <v>0</v>
      </c>
      <c r="D350" s="7">
        <f t="shared" si="11"/>
        <v>0</v>
      </c>
      <c r="E350" s="7">
        <f>D350-Tableau3[Minute]</f>
        <v>-2.7777777777777776E-2</v>
      </c>
      <c r="F350" s="12">
        <f>IF(AND(E350&lt;Tableau4[DJS],D350&gt;0),Tableau4[DJS]-E350,0)</f>
        <v>0</v>
      </c>
      <c r="G350" s="12">
        <f>IF(E350&gt;Tableau4[DJS],'4'!E350-Tableau4[DJS],0)</f>
        <v>0</v>
      </c>
      <c r="H350" s="8">
        <f t="shared" si="12"/>
        <v>12</v>
      </c>
    </row>
    <row r="351" spans="1:8" s="8" customFormat="1" outlineLevel="2" x14ac:dyDescent="0.25">
      <c r="A351" s="14">
        <v>42342</v>
      </c>
      <c r="B351" s="7">
        <v>0</v>
      </c>
      <c r="C351" s="7">
        <v>0</v>
      </c>
      <c r="D351" s="7">
        <f t="shared" si="11"/>
        <v>0</v>
      </c>
      <c r="E351" s="7">
        <f>D351-Tableau3[Minute]</f>
        <v>-2.7777777777777776E-2</v>
      </c>
      <c r="F351" s="12">
        <f>IF(AND(E351&lt;Tableau4[DJS],D351&gt;0),Tableau4[DJS]-E351,0)</f>
        <v>0</v>
      </c>
      <c r="G351" s="12">
        <f>IF(E351&gt;Tableau4[DJS],'4'!E351-Tableau4[DJS],0)</f>
        <v>0</v>
      </c>
      <c r="H351" s="8">
        <f t="shared" si="12"/>
        <v>12</v>
      </c>
    </row>
    <row r="352" spans="1:8" s="8" customFormat="1" outlineLevel="2" x14ac:dyDescent="0.25">
      <c r="A352" s="14">
        <v>42343</v>
      </c>
      <c r="B352" s="7">
        <v>0</v>
      </c>
      <c r="C352" s="7">
        <v>0</v>
      </c>
      <c r="D352" s="7">
        <f t="shared" si="11"/>
        <v>0</v>
      </c>
      <c r="E352" s="7">
        <f>D352-Tableau3[Minute]</f>
        <v>-2.7777777777777776E-2</v>
      </c>
      <c r="F352" s="12">
        <f>IF(AND(E352&lt;Tableau4[DJS],D352&gt;0),Tableau4[DJS]-E352,0)</f>
        <v>0</v>
      </c>
      <c r="G352" s="12">
        <f>IF(E352&gt;Tableau4[DJS],'4'!E352-Tableau4[DJS],0)</f>
        <v>0</v>
      </c>
      <c r="H352" s="8">
        <f t="shared" si="12"/>
        <v>12</v>
      </c>
    </row>
    <row r="353" spans="1:12" outlineLevel="2" x14ac:dyDescent="0.25">
      <c r="A353" s="14">
        <v>42344</v>
      </c>
      <c r="B353" s="7">
        <v>0</v>
      </c>
      <c r="C353" s="7">
        <v>0</v>
      </c>
      <c r="D353" s="7">
        <f t="shared" si="11"/>
        <v>0</v>
      </c>
      <c r="E353" s="7">
        <f>D353-Tableau3[Minute]</f>
        <v>-2.7777777777777776E-2</v>
      </c>
      <c r="F353" s="12">
        <f>IF(AND(E353&lt;Tableau4[DJS],D353&gt;0),Tableau4[DJS]-E353,0)</f>
        <v>0</v>
      </c>
      <c r="G353" s="12">
        <f>IF(E353&gt;Tableau4[DJS],'4'!E353-Tableau4[DJS],0)</f>
        <v>0</v>
      </c>
      <c r="H353" s="8">
        <f t="shared" si="12"/>
        <v>12</v>
      </c>
    </row>
    <row r="354" spans="1:12" outlineLevel="2" x14ac:dyDescent="0.25">
      <c r="A354" s="14">
        <v>42345</v>
      </c>
      <c r="B354" s="7">
        <v>0</v>
      </c>
      <c r="C354" s="7">
        <v>0</v>
      </c>
      <c r="D354" s="7">
        <f t="shared" si="11"/>
        <v>0</v>
      </c>
      <c r="E354" s="7">
        <f>D354-Tableau3[Minute]</f>
        <v>-2.7777777777777776E-2</v>
      </c>
      <c r="F354" s="12">
        <f>IF(AND(E354&lt;Tableau4[DJS],D354&gt;0),Tableau4[DJS]-E354,0)</f>
        <v>0</v>
      </c>
      <c r="G354" s="12">
        <f>IF(E354&gt;Tableau4[DJS],'4'!E354-Tableau4[DJS],0)</f>
        <v>0</v>
      </c>
      <c r="H354" s="8">
        <f t="shared" si="12"/>
        <v>12</v>
      </c>
      <c r="L354" s="8" t="s">
        <v>52</v>
      </c>
    </row>
    <row r="355" spans="1:12" outlineLevel="2" x14ac:dyDescent="0.25">
      <c r="A355" s="14">
        <v>42346</v>
      </c>
      <c r="B355" s="7">
        <v>0</v>
      </c>
      <c r="C355" s="7">
        <v>0</v>
      </c>
      <c r="D355" s="7">
        <f t="shared" si="11"/>
        <v>0</v>
      </c>
      <c r="E355" s="7">
        <f>D355-Tableau3[Minute]</f>
        <v>-2.7777777777777776E-2</v>
      </c>
      <c r="F355" s="12">
        <f>IF(AND(E355&lt;Tableau4[DJS],D355&gt;0),Tableau4[DJS]-E355,0)</f>
        <v>0</v>
      </c>
      <c r="G355" s="12">
        <f>IF(E355&gt;Tableau4[DJS],'4'!E355-Tableau4[DJS],0)</f>
        <v>0</v>
      </c>
      <c r="H355" s="8">
        <f t="shared" si="12"/>
        <v>12</v>
      </c>
    </row>
    <row r="356" spans="1:12" outlineLevel="2" x14ac:dyDescent="0.25">
      <c r="A356" s="14">
        <v>42347</v>
      </c>
      <c r="B356" s="7">
        <v>0</v>
      </c>
      <c r="C356" s="7">
        <v>0</v>
      </c>
      <c r="D356" s="7">
        <f t="shared" si="11"/>
        <v>0</v>
      </c>
      <c r="E356" s="7">
        <f>D356-Tableau3[Minute]</f>
        <v>-2.7777777777777776E-2</v>
      </c>
      <c r="F356" s="12">
        <f>IF(AND(E356&lt;Tableau4[DJS],D356&gt;0),Tableau4[DJS]-E356,0)</f>
        <v>0</v>
      </c>
      <c r="G356" s="12">
        <f>IF(E356&gt;Tableau4[DJS],'4'!E356-Tableau4[DJS],0)</f>
        <v>0</v>
      </c>
      <c r="H356" s="8">
        <f t="shared" si="12"/>
        <v>12</v>
      </c>
    </row>
    <row r="357" spans="1:12" outlineLevel="2" x14ac:dyDescent="0.25">
      <c r="A357" s="14">
        <v>42348</v>
      </c>
      <c r="B357" s="7">
        <v>0</v>
      </c>
      <c r="C357" s="7">
        <v>0</v>
      </c>
      <c r="D357" s="7">
        <f t="shared" si="11"/>
        <v>0</v>
      </c>
      <c r="E357" s="7">
        <f>D357-Tableau3[Minute]</f>
        <v>-2.7777777777777776E-2</v>
      </c>
      <c r="F357" s="12">
        <f>IF(AND(E357&lt;Tableau4[DJS],D357&gt;0),Tableau4[DJS]-E357,0)</f>
        <v>0</v>
      </c>
      <c r="G357" s="12">
        <f>IF(E357&gt;Tableau4[DJS],'4'!E357-Tableau4[DJS],0)</f>
        <v>0</v>
      </c>
      <c r="H357" s="8">
        <f t="shared" si="12"/>
        <v>12</v>
      </c>
    </row>
    <row r="358" spans="1:12" outlineLevel="2" x14ac:dyDescent="0.25">
      <c r="A358" s="14">
        <v>42349</v>
      </c>
      <c r="B358" s="7">
        <v>0</v>
      </c>
      <c r="C358" s="7">
        <v>0</v>
      </c>
      <c r="D358" s="7">
        <f t="shared" si="11"/>
        <v>0</v>
      </c>
      <c r="E358" s="7">
        <f>D358-Tableau3[Minute]</f>
        <v>-2.7777777777777776E-2</v>
      </c>
      <c r="F358" s="12">
        <f>IF(AND(E358&lt;Tableau4[DJS],D358&gt;0),Tableau4[DJS]-E358,0)</f>
        <v>0</v>
      </c>
      <c r="G358" s="12">
        <f>IF(E358&gt;Tableau4[DJS],'4'!E358-Tableau4[DJS],0)</f>
        <v>0</v>
      </c>
      <c r="H358" s="8">
        <f t="shared" si="12"/>
        <v>12</v>
      </c>
    </row>
    <row r="359" spans="1:12" outlineLevel="2" x14ac:dyDescent="0.25">
      <c r="A359" s="14">
        <v>42350</v>
      </c>
      <c r="B359" s="7">
        <v>0</v>
      </c>
      <c r="C359" s="7">
        <v>0</v>
      </c>
      <c r="D359" s="7">
        <f t="shared" si="11"/>
        <v>0</v>
      </c>
      <c r="E359" s="7">
        <f>D359-Tableau3[Minute]</f>
        <v>-2.7777777777777776E-2</v>
      </c>
      <c r="F359" s="12">
        <f>IF(AND(E359&lt;Tableau4[DJS],D359&gt;0),Tableau4[DJS]-E359,0)</f>
        <v>0</v>
      </c>
      <c r="G359" s="12">
        <f>IF(E359&gt;Tableau4[DJS],'4'!E359-Tableau4[DJS],0)</f>
        <v>0</v>
      </c>
      <c r="H359" s="8">
        <f t="shared" si="12"/>
        <v>12</v>
      </c>
    </row>
    <row r="360" spans="1:12" outlineLevel="2" x14ac:dyDescent="0.25">
      <c r="A360" s="14">
        <v>42351</v>
      </c>
      <c r="B360" s="7">
        <v>0</v>
      </c>
      <c r="C360" s="7">
        <v>0</v>
      </c>
      <c r="D360" s="7">
        <f t="shared" si="11"/>
        <v>0</v>
      </c>
      <c r="E360" s="7">
        <f>D360-Tableau3[Minute]</f>
        <v>-2.7777777777777776E-2</v>
      </c>
      <c r="F360" s="12">
        <f>IF(AND(E360&lt;Tableau4[DJS],D360&gt;0),Tableau4[DJS]-E360,0)</f>
        <v>0</v>
      </c>
      <c r="G360" s="12">
        <f>IF(E360&gt;Tableau4[DJS],'4'!E360-Tableau4[DJS],0)</f>
        <v>0</v>
      </c>
      <c r="H360" s="8">
        <f t="shared" si="12"/>
        <v>12</v>
      </c>
    </row>
    <row r="361" spans="1:12" outlineLevel="2" x14ac:dyDescent="0.25">
      <c r="A361" s="14">
        <v>42352</v>
      </c>
      <c r="B361" s="7">
        <v>0</v>
      </c>
      <c r="C361" s="7">
        <v>0</v>
      </c>
      <c r="D361" s="7">
        <f t="shared" si="11"/>
        <v>0</v>
      </c>
      <c r="E361" s="7">
        <f>D361-Tableau3[Minute]</f>
        <v>-2.7777777777777776E-2</v>
      </c>
      <c r="F361" s="12">
        <f>IF(AND(E361&lt;Tableau4[DJS],D361&gt;0),Tableau4[DJS]-E361,0)</f>
        <v>0</v>
      </c>
      <c r="G361" s="12">
        <f>IF(E361&gt;Tableau4[DJS],'4'!E361-Tableau4[DJS],0)</f>
        <v>0</v>
      </c>
      <c r="H361" s="8">
        <f t="shared" si="12"/>
        <v>12</v>
      </c>
    </row>
    <row r="362" spans="1:12" outlineLevel="2" x14ac:dyDescent="0.25">
      <c r="A362" s="14">
        <v>42353</v>
      </c>
      <c r="B362" s="7">
        <v>0</v>
      </c>
      <c r="C362" s="7">
        <v>0</v>
      </c>
      <c r="D362" s="7">
        <f t="shared" si="11"/>
        <v>0</v>
      </c>
      <c r="E362" s="7">
        <f>D362-Tableau3[Minute]</f>
        <v>-2.7777777777777776E-2</v>
      </c>
      <c r="F362" s="12">
        <f>IF(AND(E362&lt;Tableau4[DJS],D362&gt;0),Tableau4[DJS]-E362,0)</f>
        <v>0</v>
      </c>
      <c r="G362" s="12">
        <f>IF(E362&gt;Tableau4[DJS],'4'!E362-Tableau4[DJS],0)</f>
        <v>0</v>
      </c>
      <c r="H362" s="8">
        <f t="shared" si="12"/>
        <v>12</v>
      </c>
    </row>
    <row r="363" spans="1:12" outlineLevel="2" x14ac:dyDescent="0.25">
      <c r="A363" s="14">
        <v>42354</v>
      </c>
      <c r="B363" s="7">
        <v>0</v>
      </c>
      <c r="C363" s="7">
        <v>0</v>
      </c>
      <c r="D363" s="7">
        <f t="shared" si="11"/>
        <v>0</v>
      </c>
      <c r="E363" s="7">
        <f>D363-Tableau3[Minute]</f>
        <v>-2.7777777777777776E-2</v>
      </c>
      <c r="F363" s="12">
        <f>IF(AND(E363&lt;Tableau4[DJS],D363&gt;0),Tableau4[DJS]-E363,0)</f>
        <v>0</v>
      </c>
      <c r="G363" s="12">
        <f>IF(E363&gt;Tableau4[DJS],'4'!E363-Tableau4[DJS],0)</f>
        <v>0</v>
      </c>
      <c r="H363" s="8">
        <f t="shared" si="12"/>
        <v>12</v>
      </c>
    </row>
    <row r="364" spans="1:12" outlineLevel="2" x14ac:dyDescent="0.25">
      <c r="A364" s="14">
        <v>42355</v>
      </c>
      <c r="B364" s="7">
        <v>0</v>
      </c>
      <c r="C364" s="7">
        <v>0</v>
      </c>
      <c r="D364" s="7">
        <f t="shared" si="11"/>
        <v>0</v>
      </c>
      <c r="E364" s="7">
        <f>D364-Tableau3[Minute]</f>
        <v>-2.7777777777777776E-2</v>
      </c>
      <c r="F364" s="12">
        <f>IF(AND(E364&lt;Tableau4[DJS],D364&gt;0),Tableau4[DJS]-E364,0)</f>
        <v>0</v>
      </c>
      <c r="G364" s="12">
        <f>IF(E364&gt;Tableau4[DJS],'4'!E364-Tableau4[DJS],0)</f>
        <v>0</v>
      </c>
      <c r="H364" s="8">
        <f t="shared" si="12"/>
        <v>12</v>
      </c>
    </row>
    <row r="365" spans="1:12" outlineLevel="2" x14ac:dyDescent="0.25">
      <c r="A365" s="14">
        <v>42356</v>
      </c>
      <c r="B365" s="7">
        <v>0</v>
      </c>
      <c r="C365" s="7">
        <v>0</v>
      </c>
      <c r="D365" s="7">
        <f t="shared" si="11"/>
        <v>0</v>
      </c>
      <c r="E365" s="7">
        <f>D365-Tableau3[Minute]</f>
        <v>-2.7777777777777776E-2</v>
      </c>
      <c r="F365" s="12">
        <f>IF(AND(E365&lt;Tableau4[DJS],D365&gt;0),Tableau4[DJS]-E365,0)</f>
        <v>0</v>
      </c>
      <c r="G365" s="12">
        <f>IF(E365&gt;Tableau4[DJS],'4'!E365-Tableau4[DJS],0)</f>
        <v>0</v>
      </c>
      <c r="H365" s="8">
        <f t="shared" si="12"/>
        <v>12</v>
      </c>
    </row>
    <row r="366" spans="1:12" outlineLevel="2" x14ac:dyDescent="0.25">
      <c r="A366" s="14">
        <v>42357</v>
      </c>
      <c r="B366" s="7">
        <v>0</v>
      </c>
      <c r="C366" s="7">
        <v>0</v>
      </c>
      <c r="D366" s="7">
        <f t="shared" si="11"/>
        <v>0</v>
      </c>
      <c r="E366" s="7">
        <f>D366-Tableau3[Minute]</f>
        <v>-2.7777777777777776E-2</v>
      </c>
      <c r="F366" s="12">
        <f>IF(AND(E366&lt;Tableau4[DJS],D366&gt;0),Tableau4[DJS]-E366,0)</f>
        <v>0</v>
      </c>
      <c r="G366" s="12">
        <f>IF(E366&gt;Tableau4[DJS],'4'!E366-Tableau4[DJS],0)</f>
        <v>0</v>
      </c>
      <c r="H366" s="8">
        <f t="shared" si="12"/>
        <v>12</v>
      </c>
    </row>
    <row r="367" spans="1:12" outlineLevel="2" x14ac:dyDescent="0.25">
      <c r="A367" s="14">
        <v>42358</v>
      </c>
      <c r="B367" s="7">
        <v>0</v>
      </c>
      <c r="C367" s="7">
        <v>0</v>
      </c>
      <c r="D367" s="7">
        <f t="shared" si="11"/>
        <v>0</v>
      </c>
      <c r="E367" s="7">
        <f>D367-Tableau3[Minute]</f>
        <v>-2.7777777777777776E-2</v>
      </c>
      <c r="F367" s="12">
        <f>IF(AND(E367&lt;Tableau4[DJS],D367&gt;0),Tableau4[DJS]-E367,0)</f>
        <v>0</v>
      </c>
      <c r="G367" s="12">
        <f>IF(E367&gt;Tableau4[DJS],'4'!E367-Tableau4[DJS],0)</f>
        <v>0</v>
      </c>
      <c r="H367" s="8">
        <f t="shared" si="12"/>
        <v>12</v>
      </c>
    </row>
    <row r="368" spans="1:12" outlineLevel="2" x14ac:dyDescent="0.25">
      <c r="A368" s="14">
        <v>42359</v>
      </c>
      <c r="B368" s="7">
        <v>0</v>
      </c>
      <c r="C368" s="7">
        <v>0</v>
      </c>
      <c r="D368" s="7">
        <f t="shared" si="11"/>
        <v>0</v>
      </c>
      <c r="E368" s="7">
        <f>D368-Tableau3[Minute]</f>
        <v>-2.7777777777777776E-2</v>
      </c>
      <c r="F368" s="12">
        <f>IF(AND(E368&lt;Tableau4[DJS],D368&gt;0),Tableau4[DJS]-E368,0)</f>
        <v>0</v>
      </c>
      <c r="G368" s="12">
        <f>IF(E368&gt;Tableau4[DJS],'4'!E368-Tableau4[DJS],0)</f>
        <v>0</v>
      </c>
      <c r="H368" s="8">
        <f t="shared" si="12"/>
        <v>12</v>
      </c>
    </row>
    <row r="369" spans="1:8" s="8" customFormat="1" outlineLevel="2" x14ac:dyDescent="0.25">
      <c r="A369" s="14">
        <v>42360</v>
      </c>
      <c r="B369" s="7">
        <v>0</v>
      </c>
      <c r="C369" s="7">
        <v>0</v>
      </c>
      <c r="D369" s="7">
        <f t="shared" si="11"/>
        <v>0</v>
      </c>
      <c r="E369" s="7">
        <f>D369-Tableau3[Minute]</f>
        <v>-2.7777777777777776E-2</v>
      </c>
      <c r="F369" s="12">
        <f>IF(AND(E369&lt;Tableau4[DJS],D369&gt;0),Tableau4[DJS]-E369,0)</f>
        <v>0</v>
      </c>
      <c r="G369" s="12">
        <f>IF(E369&gt;Tableau4[DJS],'4'!E369-Tableau4[DJS],0)</f>
        <v>0</v>
      </c>
      <c r="H369" s="8">
        <f t="shared" si="12"/>
        <v>12</v>
      </c>
    </row>
    <row r="370" spans="1:8" s="8" customFormat="1" outlineLevel="2" x14ac:dyDescent="0.25">
      <c r="A370" s="14">
        <v>42361</v>
      </c>
      <c r="B370" s="7">
        <v>0</v>
      </c>
      <c r="C370" s="7">
        <v>0</v>
      </c>
      <c r="D370" s="7">
        <f t="shared" si="11"/>
        <v>0</v>
      </c>
      <c r="E370" s="7">
        <f>D370-Tableau3[Minute]</f>
        <v>-2.7777777777777776E-2</v>
      </c>
      <c r="F370" s="12">
        <f>IF(AND(E370&lt;Tableau4[DJS],D370&gt;0),Tableau4[DJS]-E370,0)</f>
        <v>0</v>
      </c>
      <c r="G370" s="12">
        <f>IF(E370&gt;Tableau4[DJS],'4'!E370-Tableau4[DJS],0)</f>
        <v>0</v>
      </c>
      <c r="H370" s="8">
        <f t="shared" si="12"/>
        <v>12</v>
      </c>
    </row>
    <row r="371" spans="1:8" s="8" customFormat="1" outlineLevel="2" x14ac:dyDescent="0.25">
      <c r="A371" s="14">
        <v>42362</v>
      </c>
      <c r="B371" s="7">
        <v>0</v>
      </c>
      <c r="C371" s="7">
        <v>0</v>
      </c>
      <c r="D371" s="7">
        <f t="shared" si="11"/>
        <v>0</v>
      </c>
      <c r="E371" s="7">
        <f>D371-Tableau3[Minute]</f>
        <v>-2.7777777777777776E-2</v>
      </c>
      <c r="F371" s="12">
        <f>IF(AND(E371&lt;Tableau4[DJS],D371&gt;0),Tableau4[DJS]-E371,0)</f>
        <v>0</v>
      </c>
      <c r="G371" s="12">
        <f>IF(E371&gt;Tableau4[DJS],'4'!E371-Tableau4[DJS],0)</f>
        <v>0</v>
      </c>
      <c r="H371" s="8">
        <f t="shared" si="12"/>
        <v>12</v>
      </c>
    </row>
    <row r="372" spans="1:8" s="8" customFormat="1" outlineLevel="2" x14ac:dyDescent="0.25">
      <c r="A372" s="14">
        <v>42363</v>
      </c>
      <c r="B372" s="7">
        <v>0</v>
      </c>
      <c r="C372" s="7">
        <v>0</v>
      </c>
      <c r="D372" s="7">
        <f t="shared" si="11"/>
        <v>0</v>
      </c>
      <c r="E372" s="7">
        <f>D372-Tableau3[Minute]</f>
        <v>-2.7777777777777776E-2</v>
      </c>
      <c r="F372" s="12">
        <f>IF(AND(E372&lt;Tableau4[DJS],D372&gt;0),Tableau4[DJS]-E372,0)</f>
        <v>0</v>
      </c>
      <c r="G372" s="12">
        <f>IF(E372&gt;Tableau4[DJS],'4'!E372-Tableau4[DJS],0)</f>
        <v>0</v>
      </c>
      <c r="H372" s="8">
        <f t="shared" si="12"/>
        <v>12</v>
      </c>
    </row>
    <row r="373" spans="1:8" s="8" customFormat="1" outlineLevel="2" x14ac:dyDescent="0.25">
      <c r="A373" s="14">
        <v>42364</v>
      </c>
      <c r="B373" s="7">
        <v>0</v>
      </c>
      <c r="C373" s="7">
        <v>0</v>
      </c>
      <c r="D373" s="7">
        <f t="shared" si="11"/>
        <v>0</v>
      </c>
      <c r="E373" s="7">
        <f>D373-Tableau3[Minute]</f>
        <v>-2.7777777777777776E-2</v>
      </c>
      <c r="F373" s="12">
        <f>IF(AND(E373&lt;Tableau4[DJS],D373&gt;0),Tableau4[DJS]-E373,0)</f>
        <v>0</v>
      </c>
      <c r="G373" s="12">
        <f>IF(E373&gt;Tableau4[DJS],'4'!E373-Tableau4[DJS],0)</f>
        <v>0</v>
      </c>
      <c r="H373" s="8">
        <f t="shared" si="12"/>
        <v>12</v>
      </c>
    </row>
    <row r="374" spans="1:8" s="8" customFormat="1" outlineLevel="2" x14ac:dyDescent="0.25">
      <c r="A374" s="14">
        <v>42365</v>
      </c>
      <c r="B374" s="7">
        <v>0</v>
      </c>
      <c r="C374" s="7">
        <v>0</v>
      </c>
      <c r="D374" s="7">
        <f t="shared" si="11"/>
        <v>0</v>
      </c>
      <c r="E374" s="7">
        <f>D374-Tableau3[Minute]</f>
        <v>-2.7777777777777776E-2</v>
      </c>
      <c r="F374" s="12">
        <f>IF(AND(E374&lt;Tableau4[DJS],D374&gt;0),Tableau4[DJS]-E374,0)</f>
        <v>0</v>
      </c>
      <c r="G374" s="12">
        <f>IF(E374&gt;Tableau4[DJS],'4'!E374-Tableau4[DJS],0)</f>
        <v>0</v>
      </c>
      <c r="H374" s="8">
        <f t="shared" si="12"/>
        <v>12</v>
      </c>
    </row>
    <row r="375" spans="1:8" s="8" customFormat="1" outlineLevel="2" x14ac:dyDescent="0.25">
      <c r="A375" s="14">
        <v>42366</v>
      </c>
      <c r="B375" s="7">
        <v>0</v>
      </c>
      <c r="C375" s="7">
        <v>0</v>
      </c>
      <c r="D375" s="7">
        <f t="shared" si="11"/>
        <v>0</v>
      </c>
      <c r="E375" s="7">
        <f>D375-Tableau3[Minute]</f>
        <v>-2.7777777777777776E-2</v>
      </c>
      <c r="F375" s="12">
        <f>IF(AND(E375&lt;Tableau4[DJS],D375&gt;0),Tableau4[DJS]-E375,0)</f>
        <v>0</v>
      </c>
      <c r="G375" s="12">
        <f>IF(E375&gt;Tableau4[DJS],'4'!E375-Tableau4[DJS],0)</f>
        <v>0</v>
      </c>
      <c r="H375" s="8">
        <f t="shared" si="12"/>
        <v>12</v>
      </c>
    </row>
    <row r="376" spans="1:8" s="8" customFormat="1" outlineLevel="2" x14ac:dyDescent="0.25">
      <c r="A376" s="14">
        <v>42367</v>
      </c>
      <c r="B376" s="7">
        <v>0</v>
      </c>
      <c r="C376" s="7">
        <v>0</v>
      </c>
      <c r="D376" s="7">
        <f t="shared" si="11"/>
        <v>0</v>
      </c>
      <c r="E376" s="7">
        <f>D376-Tableau3[Minute]</f>
        <v>-2.7777777777777776E-2</v>
      </c>
      <c r="F376" s="12">
        <f>IF(AND(E376&lt;Tableau4[DJS],D376&gt;0),Tableau4[DJS]-E376,0)</f>
        <v>0</v>
      </c>
      <c r="G376" s="12">
        <f>IF(E376&gt;Tableau4[DJS],'4'!E376-Tableau4[DJS],0)</f>
        <v>0</v>
      </c>
      <c r="H376" s="8">
        <f t="shared" si="12"/>
        <v>12</v>
      </c>
    </row>
    <row r="377" spans="1:8" s="8" customFormat="1" outlineLevel="2" x14ac:dyDescent="0.25">
      <c r="A377" s="14">
        <v>42368</v>
      </c>
      <c r="B377" s="7">
        <v>0</v>
      </c>
      <c r="C377" s="7">
        <v>0</v>
      </c>
      <c r="D377" s="7">
        <f t="shared" si="11"/>
        <v>0</v>
      </c>
      <c r="E377" s="7">
        <f>D377-Tableau3[Minute]</f>
        <v>-2.7777777777777776E-2</v>
      </c>
      <c r="F377" s="12">
        <f>IF(AND(E377&lt;Tableau4[DJS],D377&gt;0),Tableau4[DJS]-E377,0)</f>
        <v>0</v>
      </c>
      <c r="G377" s="12">
        <f>IF(E377&gt;Tableau4[DJS],'4'!E377-Tableau4[DJS],0)</f>
        <v>0</v>
      </c>
      <c r="H377" s="8">
        <f t="shared" si="12"/>
        <v>12</v>
      </c>
    </row>
    <row r="378" spans="1:8" s="8" customFormat="1" outlineLevel="1" x14ac:dyDescent="0.25">
      <c r="A378" s="14"/>
      <c r="B378" s="7"/>
      <c r="C378" s="7"/>
      <c r="D378" s="11"/>
      <c r="E378" s="7"/>
      <c r="F378" s="12">
        <f>SUBTOTAL(9,F347:F377)</f>
        <v>0</v>
      </c>
      <c r="G378" s="12">
        <f>SUBTOTAL(9,G347:G377)</f>
        <v>0</v>
      </c>
      <c r="H378" s="10" t="s">
        <v>50</v>
      </c>
    </row>
    <row r="379" spans="1:8" s="8" customFormat="1" x14ac:dyDescent="0.25">
      <c r="A379" s="14"/>
      <c r="B379" s="7"/>
      <c r="C379" s="7"/>
      <c r="D379" s="11"/>
      <c r="E379" s="7"/>
      <c r="F379" s="12">
        <f>SUBTOTAL(9,F2:F377)</f>
        <v>0.15972222222222227</v>
      </c>
      <c r="G379" s="12">
        <f>SUBTOTAL(9,G2:G377)</f>
        <v>6.597222222222221E-2</v>
      </c>
      <c r="H379" s="10" t="s">
        <v>51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U966"/>
  <sheetViews>
    <sheetView workbookViewId="0">
      <selection activeCell="M17" sqref="M17"/>
    </sheetView>
  </sheetViews>
  <sheetFormatPr baseColWidth="10" defaultRowHeight="15" outlineLevelRow="2" x14ac:dyDescent="0.25"/>
  <cols>
    <col min="1" max="1" width="11.42578125" style="6"/>
    <col min="2" max="3" width="11.42578125" style="7"/>
    <col min="4" max="5" width="11.42578125" style="11"/>
    <col min="6" max="7" width="11.42578125" style="7"/>
    <col min="8" max="8" width="11.42578125" style="8"/>
    <col min="9" max="9" width="16.85546875" style="12" bestFit="1" customWidth="1"/>
    <col min="10" max="10" width="13.85546875" style="8" bestFit="1" customWidth="1"/>
    <col min="11" max="11" width="11.5703125" style="8" customWidth="1"/>
    <col min="12" max="17" width="11.42578125" style="8"/>
    <col min="18" max="18" width="13" style="8" customWidth="1"/>
    <col min="19" max="19" width="11.42578125" style="8"/>
    <col min="20" max="20" width="12.5703125" style="8" customWidth="1"/>
    <col min="21" max="21" width="12.28515625" style="8" customWidth="1"/>
    <col min="22" max="16384" width="11.42578125" style="8"/>
  </cols>
  <sheetData>
    <row r="1" spans="1:21" x14ac:dyDescent="0.25">
      <c r="A1" s="6" t="s">
        <v>29</v>
      </c>
      <c r="B1" s="7" t="s">
        <v>33</v>
      </c>
      <c r="C1" s="7" t="s">
        <v>34</v>
      </c>
      <c r="D1" s="11" t="s">
        <v>30</v>
      </c>
      <c r="E1" s="11" t="s">
        <v>31</v>
      </c>
      <c r="F1" s="7" t="s">
        <v>36</v>
      </c>
      <c r="G1" s="7" t="s">
        <v>35</v>
      </c>
      <c r="H1" s="8" t="s">
        <v>37</v>
      </c>
      <c r="I1" s="25" t="s">
        <v>56</v>
      </c>
      <c r="J1" s="26" t="s">
        <v>38</v>
      </c>
      <c r="K1" s="26" t="s">
        <v>55</v>
      </c>
      <c r="L1" s="26" t="s">
        <v>57</v>
      </c>
      <c r="M1" s="26" t="s">
        <v>58</v>
      </c>
      <c r="N1" s="26" t="s">
        <v>59</v>
      </c>
      <c r="O1" s="26" t="s">
        <v>60</v>
      </c>
      <c r="P1" s="26" t="s">
        <v>61</v>
      </c>
      <c r="Q1" s="26" t="s">
        <v>62</v>
      </c>
      <c r="R1" s="26" t="s">
        <v>63</v>
      </c>
      <c r="S1" s="26" t="s">
        <v>64</v>
      </c>
      <c r="T1" s="26" t="s">
        <v>65</v>
      </c>
      <c r="U1" s="27" t="s">
        <v>66</v>
      </c>
    </row>
    <row r="2" spans="1:21" outlineLevel="2" x14ac:dyDescent="0.25">
      <c r="A2" s="14">
        <v>42004</v>
      </c>
      <c r="B2" s="7">
        <v>0.33333333333333331</v>
      </c>
      <c r="C2" s="7">
        <v>0.625</v>
      </c>
      <c r="D2" s="7">
        <f>C2-B2</f>
        <v>0.29166666666666669</v>
      </c>
      <c r="E2" s="7">
        <f>D2-Tableau3[Minute]</f>
        <v>0.2638888888888889</v>
      </c>
      <c r="F2" s="7">
        <f>IF(E2&lt;Tableau4[DJS],Tableau4[DJS]-E2,0)</f>
        <v>5.902777777777779E-2</v>
      </c>
      <c r="G2" s="7">
        <f>IF(E2&gt;Tableau4[DJS],'4'!E2-Tableau4[DJS],0)</f>
        <v>0</v>
      </c>
      <c r="H2" s="8">
        <f>MONTH(A2)</f>
        <v>1</v>
      </c>
      <c r="I2" s="16" t="s">
        <v>53</v>
      </c>
      <c r="J2" s="16">
        <f>COUNTIF($D2:$D32,"&gt;0")*Tableau4[DJS]</f>
        <v>0.96875</v>
      </c>
      <c r="K2" s="16">
        <f>COUNTIF($D34:$D61,"&gt;0")*Tableau4[DJS]</f>
        <v>0</v>
      </c>
      <c r="L2" s="16">
        <f>COUNTIF($D63:$D93,"&gt;0")*Tableau4[DJS]</f>
        <v>0</v>
      </c>
      <c r="M2" s="16">
        <f>COUNTIF($D95:$D124,"&gt;0")*Tableau4[DJS]</f>
        <v>0</v>
      </c>
      <c r="N2" s="16">
        <f>COUNTIF($D126:$D156,"&gt;0")*Tableau4[DJS]</f>
        <v>0</v>
      </c>
      <c r="O2" s="16">
        <f>COUNTIF($D158:$D187,"&gt;0")*Tableau4[DJS]</f>
        <v>0</v>
      </c>
      <c r="P2" s="16">
        <f>COUNTIF($D189:$D219,"&gt;0")*Tableau4[DJS]</f>
        <v>0</v>
      </c>
      <c r="Q2" s="16">
        <f>COUNTIF($D221:$D251,"&gt;0")*Tableau4[DJS]</f>
        <v>0</v>
      </c>
      <c r="R2" s="16">
        <f>COUNTIF($D253:$D282,"&gt;0")*Tableau4[DJS]</f>
        <v>0</v>
      </c>
      <c r="S2" s="16">
        <f>COUNTIF($D284:$D314,"&gt;0")*Tableau4[DJS]</f>
        <v>0</v>
      </c>
      <c r="T2" s="16">
        <f>COUNTIF($D316:$D345,"&gt;0")*Tableau4[DJS]</f>
        <v>0</v>
      </c>
      <c r="U2" s="17">
        <f>COUNTIF($D347:$D377,"&gt;0")*Tableau4[DJS]</f>
        <v>0</v>
      </c>
    </row>
    <row r="3" spans="1:21" outlineLevel="2" x14ac:dyDescent="0.25">
      <c r="A3" s="14">
        <v>42005</v>
      </c>
      <c r="B3" s="7">
        <v>0.375</v>
      </c>
      <c r="C3" s="7">
        <v>0.625</v>
      </c>
      <c r="D3" s="7">
        <f t="shared" ref="D3:D66" si="0">C3-B3</f>
        <v>0.25</v>
      </c>
      <c r="E3" s="7">
        <f>D3-Tableau3[Minute]</f>
        <v>0.22222222222222221</v>
      </c>
      <c r="F3" s="7">
        <f>IF(E3&lt;Tableau4[DJS],Tableau4[DJS]-E3,0)</f>
        <v>0.10069444444444448</v>
      </c>
      <c r="G3" s="7">
        <f>IF(E3&gt;Tableau4[DJS],'4'!E3-Tableau4[DJS],0)</f>
        <v>0</v>
      </c>
      <c r="H3" s="8">
        <f t="shared" ref="H3:H68" si="1">MONTH(A3)</f>
        <v>1</v>
      </c>
      <c r="I3" s="15" t="s">
        <v>54</v>
      </c>
      <c r="J3" s="15">
        <f t="shared" ref="J3" si="2">(J2-F33+G33)-J2</f>
        <v>-9.3750000000000111E-2</v>
      </c>
      <c r="K3" s="12">
        <f>J$3+((K$2-F62+G62)-K$2)</f>
        <v>-9.3750000000000111E-2</v>
      </c>
      <c r="L3" s="15">
        <f>K$3+((L$2-$F94+$G94)-L$2)</f>
        <v>-9.3750000000000111E-2</v>
      </c>
      <c r="M3" s="15">
        <f>L$3+((M$2-$F125+$G125)-M$2)</f>
        <v>-9.3750000000000111E-2</v>
      </c>
      <c r="N3" s="15">
        <f>M$3+((N$2-$F157+$G157)-N$2)</f>
        <v>-9.3750000000000111E-2</v>
      </c>
      <c r="O3" s="15">
        <f>N$3+((O$2-$F188+$G188)-O$2)</f>
        <v>-9.3750000000000111E-2</v>
      </c>
      <c r="P3" s="15">
        <f>O$3+((P$2-$F220+$G220)-P$2)</f>
        <v>-9.3750000000000111E-2</v>
      </c>
      <c r="Q3" s="15">
        <f>P$3+((Q$2-$F252+$G252)-Q$2)</f>
        <v>-9.3750000000000111E-2</v>
      </c>
      <c r="R3" s="15">
        <f>Q$3+((R$2-$F283+$G283)-R$2)</f>
        <v>-9.3750000000000111E-2</v>
      </c>
      <c r="S3" s="15">
        <f>R$3+((S$2-$F315+$G315)-S$2)</f>
        <v>-9.3750000000000111E-2</v>
      </c>
      <c r="T3" s="15">
        <f>S$3+((T$2-$F346+$G346)-T$2)</f>
        <v>-9.3750000000000111E-2</v>
      </c>
      <c r="U3" s="15">
        <f>T$3+((U$2-$F378+$G378)-U$2)</f>
        <v>-9.3750000000000111E-2</v>
      </c>
    </row>
    <row r="4" spans="1:21" outlineLevel="2" x14ac:dyDescent="0.25">
      <c r="A4" s="14">
        <v>42006</v>
      </c>
      <c r="B4" s="7">
        <v>0.29166666666666669</v>
      </c>
      <c r="C4" s="7">
        <v>0.70833333333333337</v>
      </c>
      <c r="D4" s="7">
        <f t="shared" si="0"/>
        <v>0.41666666666666669</v>
      </c>
      <c r="E4" s="7">
        <f>D4-Tableau3[Minute]</f>
        <v>0.3888888888888889</v>
      </c>
      <c r="F4" s="7">
        <f>IF(E4&lt;Tableau4[DJS],Tableau4[DJS]-E4,0)</f>
        <v>0</v>
      </c>
      <c r="G4" s="7">
        <f>IF(E4&gt;Tableau4[DJS],'4'!E4-Tableau4[DJS],0)</f>
        <v>6.597222222222221E-2</v>
      </c>
      <c r="H4" s="8">
        <f t="shared" si="1"/>
        <v>1</v>
      </c>
    </row>
    <row r="5" spans="1:21" outlineLevel="2" x14ac:dyDescent="0.25">
      <c r="A5" s="14">
        <v>42007</v>
      </c>
      <c r="B5" s="7">
        <v>0</v>
      </c>
      <c r="C5" s="7">
        <v>0</v>
      </c>
      <c r="D5" s="7">
        <f t="shared" si="0"/>
        <v>0</v>
      </c>
      <c r="E5" s="7">
        <f>D5-Tableau3[Minute]</f>
        <v>-2.7777777777777776E-2</v>
      </c>
      <c r="F5" s="7">
        <f>IF(AND(E5&lt;Tableau4[DJS],D5&gt;0),Tableau4[DJS]-E5,0)</f>
        <v>0</v>
      </c>
      <c r="G5" s="7">
        <f>IF(E5&gt;Tableau4[DJS],'4'!E5-Tableau4[DJS],0)</f>
        <v>0</v>
      </c>
      <c r="H5" s="8">
        <f t="shared" si="1"/>
        <v>1</v>
      </c>
    </row>
    <row r="6" spans="1:21" outlineLevel="2" x14ac:dyDescent="0.25">
      <c r="A6" s="14">
        <v>42008</v>
      </c>
      <c r="B6" s="7">
        <v>0</v>
      </c>
      <c r="C6" s="7">
        <v>0</v>
      </c>
      <c r="D6" s="7">
        <f t="shared" si="0"/>
        <v>0</v>
      </c>
      <c r="E6" s="7">
        <f>D6-Tableau3[Minute]</f>
        <v>-2.7777777777777776E-2</v>
      </c>
      <c r="F6" s="7">
        <f>IF(AND(E6&lt;Tableau4[DJS],D6&gt;0),Tableau4[DJS]-E6,0)</f>
        <v>0</v>
      </c>
      <c r="G6" s="7">
        <f>IF(E6&gt;Tableau4[DJS],'4'!E6-Tableau4[DJS],0)</f>
        <v>0</v>
      </c>
      <c r="H6" s="8">
        <f t="shared" si="1"/>
        <v>1</v>
      </c>
    </row>
    <row r="7" spans="1:21" outlineLevel="2" x14ac:dyDescent="0.25">
      <c r="A7" s="14">
        <v>42009</v>
      </c>
      <c r="B7" s="7">
        <v>0</v>
      </c>
      <c r="C7" s="7">
        <v>0</v>
      </c>
      <c r="D7" s="7">
        <f t="shared" si="0"/>
        <v>0</v>
      </c>
      <c r="E7" s="7">
        <f>D7-Tableau3[Minute]</f>
        <v>-2.7777777777777776E-2</v>
      </c>
      <c r="F7" s="7">
        <f>IF(AND(E7&lt;Tableau4[DJS],D7&gt;0),Tableau4[DJS]-E7,0)</f>
        <v>0</v>
      </c>
      <c r="G7" s="7">
        <f>IF(E7&gt;Tableau4[DJS],'4'!E7-Tableau4[DJS],0)</f>
        <v>0</v>
      </c>
      <c r="H7" s="8">
        <f t="shared" si="1"/>
        <v>1</v>
      </c>
      <c r="J7" s="12"/>
    </row>
    <row r="8" spans="1:21" outlineLevel="2" x14ac:dyDescent="0.25">
      <c r="A8" s="14">
        <v>42010</v>
      </c>
      <c r="B8" s="7">
        <v>0</v>
      </c>
      <c r="C8" s="7">
        <v>0</v>
      </c>
      <c r="D8" s="7">
        <f t="shared" si="0"/>
        <v>0</v>
      </c>
      <c r="E8" s="7">
        <f>D8-Tableau3[Minute]</f>
        <v>-2.7777777777777776E-2</v>
      </c>
      <c r="F8" s="7">
        <f>IF(AND(E8&lt;Tableau4[DJS],D8&gt;0),Tableau4[DJS]-E8,0)</f>
        <v>0</v>
      </c>
      <c r="G8" s="7">
        <f>IF(E8&gt;Tableau4[DJS],'4'!E8-Tableau4[DJS],0)</f>
        <v>0</v>
      </c>
      <c r="H8" s="8">
        <f t="shared" si="1"/>
        <v>1</v>
      </c>
      <c r="J8" s="12"/>
    </row>
    <row r="9" spans="1:21" outlineLevel="2" x14ac:dyDescent="0.25">
      <c r="A9" s="14">
        <v>42011</v>
      </c>
      <c r="B9" s="7">
        <v>0</v>
      </c>
      <c r="C9" s="7">
        <v>0</v>
      </c>
      <c r="D9" s="7">
        <f t="shared" si="0"/>
        <v>0</v>
      </c>
      <c r="E9" s="7">
        <f>D9-Tableau3[Minute]</f>
        <v>-2.7777777777777776E-2</v>
      </c>
      <c r="F9" s="7">
        <f>IF(AND(E9&lt;Tableau4[DJS],D9&gt;0),Tableau4[DJS]-E9,0)</f>
        <v>0</v>
      </c>
      <c r="G9" s="7">
        <f>IF(E9&gt;Tableau4[DJS],'4'!E9-Tableau4[DJS],0)</f>
        <v>0</v>
      </c>
      <c r="H9" s="8">
        <f t="shared" si="1"/>
        <v>1</v>
      </c>
    </row>
    <row r="10" spans="1:21" outlineLevel="2" x14ac:dyDescent="0.25">
      <c r="A10" s="14">
        <v>42012</v>
      </c>
      <c r="B10" s="7">
        <v>0</v>
      </c>
      <c r="C10" s="7">
        <v>0</v>
      </c>
      <c r="D10" s="7">
        <f t="shared" si="0"/>
        <v>0</v>
      </c>
      <c r="E10" s="7">
        <f>D10-Tableau3[Minute]</f>
        <v>-2.7777777777777776E-2</v>
      </c>
      <c r="F10" s="7">
        <f>IF(AND(E10&lt;Tableau4[DJS],D10&gt;0),Tableau4[DJS]-E10,0)</f>
        <v>0</v>
      </c>
      <c r="G10" s="7">
        <f>IF(E10&gt;Tableau4[DJS],'4'!E10-Tableau4[DJS],0)</f>
        <v>0</v>
      </c>
      <c r="H10" s="8">
        <f t="shared" si="1"/>
        <v>1</v>
      </c>
    </row>
    <row r="11" spans="1:21" outlineLevel="2" x14ac:dyDescent="0.25">
      <c r="A11" s="14">
        <v>42013</v>
      </c>
      <c r="B11" s="7">
        <v>0</v>
      </c>
      <c r="C11" s="7">
        <v>0</v>
      </c>
      <c r="D11" s="7">
        <f t="shared" si="0"/>
        <v>0</v>
      </c>
      <c r="E11" s="7">
        <f>D11-Tableau3[Minute]</f>
        <v>-2.7777777777777776E-2</v>
      </c>
      <c r="F11" s="7">
        <f>IF(AND(E11&lt;Tableau4[DJS],D11&gt;0),Tableau4[DJS]-E11,0)</f>
        <v>0</v>
      </c>
      <c r="G11" s="7">
        <f>IF(E11&gt;Tableau4[DJS],'4'!E11-Tableau4[DJS],0)</f>
        <v>0</v>
      </c>
      <c r="H11" s="8">
        <f t="shared" si="1"/>
        <v>1</v>
      </c>
    </row>
    <row r="12" spans="1:21" outlineLevel="2" x14ac:dyDescent="0.25">
      <c r="A12" s="14">
        <v>42014</v>
      </c>
      <c r="B12" s="7">
        <v>0</v>
      </c>
      <c r="C12" s="7">
        <v>0</v>
      </c>
      <c r="D12" s="7">
        <f t="shared" si="0"/>
        <v>0</v>
      </c>
      <c r="E12" s="7">
        <f>D12-Tableau3[Minute]</f>
        <v>-2.7777777777777776E-2</v>
      </c>
      <c r="F12" s="7">
        <f>IF(AND(E12&lt;Tableau4[DJS],D12&gt;0),Tableau4[DJS]-E12,0)</f>
        <v>0</v>
      </c>
      <c r="G12" s="7">
        <f>IF(E12&gt;Tableau4[DJS],'4'!E12-Tableau4[DJS],0)</f>
        <v>0</v>
      </c>
      <c r="H12" s="8">
        <f t="shared" si="1"/>
        <v>1</v>
      </c>
    </row>
    <row r="13" spans="1:21" outlineLevel="2" x14ac:dyDescent="0.25">
      <c r="A13" s="14">
        <v>42015</v>
      </c>
      <c r="B13" s="7">
        <v>0</v>
      </c>
      <c r="C13" s="7">
        <v>0</v>
      </c>
      <c r="D13" s="7">
        <f t="shared" si="0"/>
        <v>0</v>
      </c>
      <c r="E13" s="7">
        <f>D13-Tableau3[Minute]</f>
        <v>-2.7777777777777776E-2</v>
      </c>
      <c r="F13" s="7">
        <f>IF(AND(E13&lt;Tableau4[DJS],D13&gt;0),Tableau4[DJS]-E13,0)</f>
        <v>0</v>
      </c>
      <c r="G13" s="7">
        <f>IF(E13&gt;Tableau4[DJS],'4'!E13-Tableau4[DJS],0)</f>
        <v>0</v>
      </c>
      <c r="H13" s="8">
        <f t="shared" si="1"/>
        <v>1</v>
      </c>
    </row>
    <row r="14" spans="1:21" outlineLevel="2" x14ac:dyDescent="0.25">
      <c r="A14" s="14">
        <v>42016</v>
      </c>
      <c r="B14" s="7">
        <v>0</v>
      </c>
      <c r="C14" s="7">
        <v>0</v>
      </c>
      <c r="D14" s="7">
        <f t="shared" si="0"/>
        <v>0</v>
      </c>
      <c r="E14" s="7">
        <f>D14-Tableau3[Minute]</f>
        <v>-2.7777777777777776E-2</v>
      </c>
      <c r="F14" s="7">
        <f>IF(AND(E14&lt;Tableau4[DJS],D14&gt;0),Tableau4[DJS]-E14,0)</f>
        <v>0</v>
      </c>
      <c r="G14" s="7">
        <f>IF(E14&gt;Tableau4[DJS],'4'!E14-Tableau4[DJS],0)</f>
        <v>0</v>
      </c>
      <c r="H14" s="8">
        <f t="shared" si="1"/>
        <v>1</v>
      </c>
    </row>
    <row r="15" spans="1:21" outlineLevel="2" x14ac:dyDescent="0.25">
      <c r="A15" s="14">
        <v>42017</v>
      </c>
      <c r="B15" s="7">
        <v>0</v>
      </c>
      <c r="C15" s="7">
        <v>0</v>
      </c>
      <c r="D15" s="7">
        <f t="shared" si="0"/>
        <v>0</v>
      </c>
      <c r="E15" s="7">
        <f>D15-Tableau3[Minute]</f>
        <v>-2.7777777777777776E-2</v>
      </c>
      <c r="F15" s="7">
        <f>IF(AND(E15&lt;Tableau4[DJS],D15&gt;0),Tableau4[DJS]-E15,0)</f>
        <v>0</v>
      </c>
      <c r="G15" s="7">
        <f>IF(E15&gt;Tableau4[DJS],'4'!E15-Tableau4[DJS],0)</f>
        <v>0</v>
      </c>
      <c r="H15" s="8">
        <f t="shared" si="1"/>
        <v>1</v>
      </c>
    </row>
    <row r="16" spans="1:21" outlineLevel="2" x14ac:dyDescent="0.25">
      <c r="A16" s="14">
        <v>42018</v>
      </c>
      <c r="B16" s="7">
        <v>0</v>
      </c>
      <c r="C16" s="7">
        <v>0</v>
      </c>
      <c r="D16" s="7">
        <f t="shared" si="0"/>
        <v>0</v>
      </c>
      <c r="E16" s="7">
        <f>D16-Tableau3[Minute]</f>
        <v>-2.7777777777777776E-2</v>
      </c>
      <c r="F16" s="7">
        <f>IF(AND(E16&lt;Tableau4[DJS],D16&gt;0),Tableau4[DJS]-E16,0)</f>
        <v>0</v>
      </c>
      <c r="G16" s="7">
        <f>IF(E16&gt;Tableau4[DJS],'4'!E16-Tableau4[DJS],0)</f>
        <v>0</v>
      </c>
      <c r="H16" s="8">
        <f t="shared" si="1"/>
        <v>1</v>
      </c>
    </row>
    <row r="17" spans="1:9" outlineLevel="2" x14ac:dyDescent="0.25">
      <c r="A17" s="14">
        <v>42019</v>
      </c>
      <c r="B17" s="7">
        <v>0</v>
      </c>
      <c r="C17" s="7">
        <v>0</v>
      </c>
      <c r="D17" s="7">
        <f t="shared" si="0"/>
        <v>0</v>
      </c>
      <c r="E17" s="7">
        <f>D17-Tableau3[Minute]</f>
        <v>-2.7777777777777776E-2</v>
      </c>
      <c r="F17" s="7">
        <f>IF(AND(E17&lt;Tableau4[DJS],D17&gt;0),Tableau4[DJS]-E17,0)</f>
        <v>0</v>
      </c>
      <c r="G17" s="7">
        <f>IF(E17&gt;Tableau4[DJS],'4'!E17-Tableau4[DJS],0)</f>
        <v>0</v>
      </c>
      <c r="H17" s="8">
        <f t="shared" si="1"/>
        <v>1</v>
      </c>
      <c r="I17" s="11"/>
    </row>
    <row r="18" spans="1:9" outlineLevel="2" x14ac:dyDescent="0.25">
      <c r="A18" s="14">
        <v>42020</v>
      </c>
      <c r="B18" s="7">
        <v>0</v>
      </c>
      <c r="C18" s="7">
        <v>0</v>
      </c>
      <c r="D18" s="7">
        <f t="shared" si="0"/>
        <v>0</v>
      </c>
      <c r="E18" s="7">
        <f>D18-Tableau3[Minute]</f>
        <v>-2.7777777777777776E-2</v>
      </c>
      <c r="F18" s="7">
        <f>IF(AND(E18&lt;Tableau4[DJS],D18&gt;0),Tableau4[DJS]-E18,0)</f>
        <v>0</v>
      </c>
      <c r="G18" s="7">
        <f>IF(E18&gt;Tableau4[DJS],'4'!E18-Tableau4[DJS],0)</f>
        <v>0</v>
      </c>
      <c r="H18" s="8">
        <f t="shared" si="1"/>
        <v>1</v>
      </c>
    </row>
    <row r="19" spans="1:9" outlineLevel="2" x14ac:dyDescent="0.25">
      <c r="A19" s="14">
        <v>42021</v>
      </c>
      <c r="B19" s="7">
        <v>0</v>
      </c>
      <c r="C19" s="7">
        <v>0</v>
      </c>
      <c r="D19" s="7">
        <f t="shared" si="0"/>
        <v>0</v>
      </c>
      <c r="E19" s="7">
        <f>D19-Tableau3[Minute]</f>
        <v>-2.7777777777777776E-2</v>
      </c>
      <c r="F19" s="7">
        <f>IF(AND(E19&lt;Tableau4[DJS],D19&gt;0),Tableau4[DJS]-E19,0)</f>
        <v>0</v>
      </c>
      <c r="G19" s="7">
        <f>IF(E19&gt;Tableau4[DJS],'4'!E19-Tableau4[DJS],0)</f>
        <v>0</v>
      </c>
      <c r="H19" s="8">
        <f t="shared" si="1"/>
        <v>1</v>
      </c>
    </row>
    <row r="20" spans="1:9" outlineLevel="2" x14ac:dyDescent="0.25">
      <c r="A20" s="14">
        <v>42022</v>
      </c>
      <c r="B20" s="7">
        <v>0</v>
      </c>
      <c r="C20" s="7">
        <v>0</v>
      </c>
      <c r="D20" s="7">
        <f t="shared" si="0"/>
        <v>0</v>
      </c>
      <c r="E20" s="7">
        <f>D20-Tableau3[Minute]</f>
        <v>-2.7777777777777776E-2</v>
      </c>
      <c r="F20" s="7">
        <f>IF(AND(E20&lt;Tableau4[DJS],D20&gt;0),Tableau4[DJS]-E20,0)</f>
        <v>0</v>
      </c>
      <c r="G20" s="7">
        <f>IF(E20&gt;Tableau4[DJS],'4'!E20-Tableau4[DJS],0)</f>
        <v>0</v>
      </c>
      <c r="H20" s="8">
        <f t="shared" si="1"/>
        <v>1</v>
      </c>
    </row>
    <row r="21" spans="1:9" outlineLevel="2" x14ac:dyDescent="0.25">
      <c r="A21" s="14">
        <v>42023</v>
      </c>
      <c r="B21" s="7">
        <v>0</v>
      </c>
      <c r="C21" s="7">
        <v>0</v>
      </c>
      <c r="D21" s="7">
        <f t="shared" si="0"/>
        <v>0</v>
      </c>
      <c r="E21" s="7">
        <f>D21-Tableau3[Minute]</f>
        <v>-2.7777777777777776E-2</v>
      </c>
      <c r="F21" s="7">
        <f>IF(AND(E21&lt;Tableau4[DJS],D21&gt;0),Tableau4[DJS]-E21,0)</f>
        <v>0</v>
      </c>
      <c r="G21" s="7">
        <f>IF(E21&gt;Tableau4[DJS],'4'!E21-Tableau4[DJS],0)</f>
        <v>0</v>
      </c>
      <c r="H21" s="8">
        <f t="shared" si="1"/>
        <v>1</v>
      </c>
    </row>
    <row r="22" spans="1:9" outlineLevel="2" x14ac:dyDescent="0.25">
      <c r="A22" s="14">
        <v>42024</v>
      </c>
      <c r="B22" s="7">
        <v>0</v>
      </c>
      <c r="C22" s="7">
        <v>0</v>
      </c>
      <c r="D22" s="7">
        <f t="shared" si="0"/>
        <v>0</v>
      </c>
      <c r="E22" s="7">
        <f>D22-Tableau3[Minute]</f>
        <v>-2.7777777777777776E-2</v>
      </c>
      <c r="F22" s="7">
        <f>IF(AND(E22&lt;Tableau4[DJS],D22&gt;0),Tableau4[DJS]-E22,0)</f>
        <v>0</v>
      </c>
      <c r="G22" s="7">
        <f>IF(E22&gt;Tableau4[DJS],'4'!E22-Tableau4[DJS],0)</f>
        <v>0</v>
      </c>
      <c r="H22" s="8">
        <f t="shared" si="1"/>
        <v>1</v>
      </c>
    </row>
    <row r="23" spans="1:9" outlineLevel="2" x14ac:dyDescent="0.25">
      <c r="A23" s="14">
        <v>42025</v>
      </c>
      <c r="B23" s="7">
        <v>0</v>
      </c>
      <c r="C23" s="7">
        <v>0</v>
      </c>
      <c r="D23" s="7">
        <f t="shared" si="0"/>
        <v>0</v>
      </c>
      <c r="E23" s="7">
        <f>D23-Tableau3[Minute]</f>
        <v>-2.7777777777777776E-2</v>
      </c>
      <c r="F23" s="7">
        <f>IF(AND(E23&lt;Tableau4[DJS],D23&gt;0),Tableau4[DJS]-E23,0)</f>
        <v>0</v>
      </c>
      <c r="G23" s="7">
        <f>IF(E23&gt;Tableau4[DJS],'4'!E23-Tableau4[DJS],0)</f>
        <v>0</v>
      </c>
      <c r="H23" s="8">
        <f t="shared" si="1"/>
        <v>1</v>
      </c>
    </row>
    <row r="24" spans="1:9" outlineLevel="2" x14ac:dyDescent="0.25">
      <c r="A24" s="14">
        <v>42026</v>
      </c>
      <c r="B24" s="7">
        <v>0</v>
      </c>
      <c r="C24" s="7">
        <v>0</v>
      </c>
      <c r="D24" s="7">
        <f t="shared" si="0"/>
        <v>0</v>
      </c>
      <c r="E24" s="7">
        <f>D24-Tableau3[Minute]</f>
        <v>-2.7777777777777776E-2</v>
      </c>
      <c r="F24" s="7">
        <f>IF(AND(E24&lt;Tableau4[DJS],D24&gt;0),Tableau4[DJS]-E24,0)</f>
        <v>0</v>
      </c>
      <c r="G24" s="7">
        <f>IF(E24&gt;Tableau4[DJS],'4'!E24-Tableau4[DJS],0)</f>
        <v>0</v>
      </c>
      <c r="H24" s="8">
        <f t="shared" si="1"/>
        <v>1</v>
      </c>
    </row>
    <row r="25" spans="1:9" outlineLevel="2" x14ac:dyDescent="0.25">
      <c r="A25" s="14">
        <v>42027</v>
      </c>
      <c r="B25" s="7">
        <v>0</v>
      </c>
      <c r="C25" s="7">
        <v>0</v>
      </c>
      <c r="D25" s="7">
        <f t="shared" si="0"/>
        <v>0</v>
      </c>
      <c r="E25" s="7">
        <f>D25-Tableau3[Minute]</f>
        <v>-2.7777777777777776E-2</v>
      </c>
      <c r="F25" s="7">
        <f>IF(AND(E25&lt;Tableau4[DJS],D25&gt;0),Tableau4[DJS]-E25,0)</f>
        <v>0</v>
      </c>
      <c r="G25" s="7">
        <f>IF(E25&gt;Tableau4[DJS],'4'!E25-Tableau4[DJS],0)</f>
        <v>0</v>
      </c>
      <c r="H25" s="8">
        <f t="shared" si="1"/>
        <v>1</v>
      </c>
    </row>
    <row r="26" spans="1:9" outlineLevel="2" x14ac:dyDescent="0.25">
      <c r="A26" s="14">
        <v>42028</v>
      </c>
      <c r="B26" s="7">
        <v>0</v>
      </c>
      <c r="C26" s="7">
        <v>0</v>
      </c>
      <c r="D26" s="7">
        <f t="shared" si="0"/>
        <v>0</v>
      </c>
      <c r="E26" s="7">
        <f>D26-Tableau3[Minute]</f>
        <v>-2.7777777777777776E-2</v>
      </c>
      <c r="F26" s="7">
        <f>IF(AND(E26&lt;Tableau4[DJS],D26&gt;0),Tableau4[DJS]-E26,0)</f>
        <v>0</v>
      </c>
      <c r="G26" s="7">
        <f>IF(E26&gt;Tableau4[DJS],'4'!E26-Tableau4[DJS],0)</f>
        <v>0</v>
      </c>
      <c r="H26" s="8">
        <f t="shared" si="1"/>
        <v>1</v>
      </c>
    </row>
    <row r="27" spans="1:9" outlineLevel="2" x14ac:dyDescent="0.25">
      <c r="A27" s="14">
        <v>42029</v>
      </c>
      <c r="B27" s="7">
        <v>0</v>
      </c>
      <c r="C27" s="7">
        <v>0</v>
      </c>
      <c r="D27" s="7">
        <f t="shared" si="0"/>
        <v>0</v>
      </c>
      <c r="E27" s="7">
        <f>D27-Tableau3[Minute]</f>
        <v>-2.7777777777777776E-2</v>
      </c>
      <c r="F27" s="7">
        <f>IF(AND(E27&lt;Tableau4[DJS],D27&gt;0),Tableau4[DJS]-E27,0)</f>
        <v>0</v>
      </c>
      <c r="G27" s="7">
        <f>IF(E27&gt;Tableau4[DJS],'4'!E27-Tableau4[DJS],0)</f>
        <v>0</v>
      </c>
      <c r="H27" s="8">
        <f t="shared" si="1"/>
        <v>1</v>
      </c>
    </row>
    <row r="28" spans="1:9" outlineLevel="2" x14ac:dyDescent="0.25">
      <c r="A28" s="14">
        <v>42030</v>
      </c>
      <c r="B28" s="7">
        <v>0</v>
      </c>
      <c r="C28" s="7">
        <v>0</v>
      </c>
      <c r="D28" s="7">
        <f t="shared" si="0"/>
        <v>0</v>
      </c>
      <c r="E28" s="7">
        <f>D28-Tableau3[Minute]</f>
        <v>-2.7777777777777776E-2</v>
      </c>
      <c r="F28" s="7">
        <f>IF(AND(E28&lt;Tableau4[DJS],D28&gt;0),Tableau4[DJS]-E28,0)</f>
        <v>0</v>
      </c>
      <c r="G28" s="7">
        <f>IF(E28&gt;Tableau4[DJS],'4'!E28-Tableau4[DJS],0)</f>
        <v>0</v>
      </c>
      <c r="H28" s="8">
        <f t="shared" si="1"/>
        <v>1</v>
      </c>
    </row>
    <row r="29" spans="1:9" outlineLevel="2" x14ac:dyDescent="0.25">
      <c r="A29" s="14">
        <v>42031</v>
      </c>
      <c r="B29" s="7">
        <v>0</v>
      </c>
      <c r="C29" s="7">
        <v>0</v>
      </c>
      <c r="D29" s="7">
        <f t="shared" si="0"/>
        <v>0</v>
      </c>
      <c r="E29" s="7">
        <f>D29-Tableau3[Minute]</f>
        <v>-2.7777777777777776E-2</v>
      </c>
      <c r="F29" s="7">
        <f>IF(AND(E29&lt;Tableau4[DJS],D29&gt;0),Tableau4[DJS]-E29,0)</f>
        <v>0</v>
      </c>
      <c r="G29" s="7">
        <f>IF(E29&gt;Tableau4[DJS],'4'!E29-Tableau4[DJS],0)</f>
        <v>0</v>
      </c>
      <c r="H29" s="8">
        <f t="shared" si="1"/>
        <v>1</v>
      </c>
    </row>
    <row r="30" spans="1:9" outlineLevel="2" x14ac:dyDescent="0.25">
      <c r="A30" s="14">
        <v>42032</v>
      </c>
      <c r="B30" s="7">
        <v>0</v>
      </c>
      <c r="C30" s="7">
        <v>0</v>
      </c>
      <c r="D30" s="7">
        <f t="shared" si="0"/>
        <v>0</v>
      </c>
      <c r="E30" s="7">
        <f>D30-Tableau3[Minute]</f>
        <v>-2.7777777777777776E-2</v>
      </c>
      <c r="F30" s="7">
        <f>IF(AND(E30&lt;Tableau4[DJS],D30&gt;0),Tableau4[DJS]-E30,0)</f>
        <v>0</v>
      </c>
      <c r="G30" s="7">
        <f>IF(E30&gt;Tableau4[DJS],'4'!E30-Tableau4[DJS],0)</f>
        <v>0</v>
      </c>
      <c r="H30" s="8">
        <f t="shared" si="1"/>
        <v>1</v>
      </c>
    </row>
    <row r="31" spans="1:9" outlineLevel="2" x14ac:dyDescent="0.25">
      <c r="A31" s="14">
        <v>42033</v>
      </c>
      <c r="B31" s="7">
        <v>0</v>
      </c>
      <c r="C31" s="7">
        <v>0</v>
      </c>
      <c r="D31" s="7">
        <f t="shared" si="0"/>
        <v>0</v>
      </c>
      <c r="E31" s="7">
        <f>D31-Tableau3[Minute]</f>
        <v>-2.7777777777777776E-2</v>
      </c>
      <c r="F31" s="7">
        <f>IF(AND(E31&lt;Tableau4[DJS],D31&gt;0),Tableau4[DJS]-E31,0)</f>
        <v>0</v>
      </c>
      <c r="G31" s="7">
        <f>IF(E31&gt;Tableau4[DJS],'4'!E31-Tableau4[DJS],0)</f>
        <v>0</v>
      </c>
      <c r="H31" s="8">
        <f t="shared" si="1"/>
        <v>1</v>
      </c>
    </row>
    <row r="32" spans="1:9" outlineLevel="2" x14ac:dyDescent="0.25">
      <c r="A32" s="14">
        <v>42034</v>
      </c>
      <c r="B32" s="7">
        <v>0</v>
      </c>
      <c r="C32" s="7">
        <v>0</v>
      </c>
      <c r="D32" s="7">
        <f t="shared" si="0"/>
        <v>0</v>
      </c>
      <c r="E32" s="7">
        <f>D32-Tableau3[Minute]</f>
        <v>-2.7777777777777776E-2</v>
      </c>
      <c r="F32" s="7">
        <f>IF(AND(E32&lt;Tableau4[DJS],D32&gt;0),Tableau4[DJS]-E32,0)</f>
        <v>0</v>
      </c>
      <c r="G32" s="7">
        <f>IF(E32&gt;Tableau4[DJS],'4'!E32-Tableau4[DJS],0)</f>
        <v>0</v>
      </c>
      <c r="H32" s="8">
        <f t="shared" si="1"/>
        <v>1</v>
      </c>
    </row>
    <row r="33" spans="1:8" s="8" customFormat="1" outlineLevel="1" x14ac:dyDescent="0.25">
      <c r="A33" s="14"/>
      <c r="B33" s="7"/>
      <c r="C33" s="7"/>
      <c r="D33" s="7"/>
      <c r="E33" s="7"/>
      <c r="F33" s="7">
        <f>SUBTOTAL(9,F2:F32)</f>
        <v>0.15972222222222227</v>
      </c>
      <c r="G33" s="7">
        <f>SUBTOTAL(9,G2:G32)</f>
        <v>6.597222222222221E-2</v>
      </c>
      <c r="H33" s="9" t="s">
        <v>39</v>
      </c>
    </row>
    <row r="34" spans="1:8" s="8" customFormat="1" outlineLevel="2" x14ac:dyDescent="0.25">
      <c r="A34" s="14">
        <v>42035</v>
      </c>
      <c r="B34" s="7">
        <v>0</v>
      </c>
      <c r="C34" s="7">
        <v>0</v>
      </c>
      <c r="D34" s="7">
        <f>C34-B34</f>
        <v>0</v>
      </c>
      <c r="E34" s="7">
        <f>D34-Tableau3[Minute]</f>
        <v>-2.7777777777777776E-2</v>
      </c>
      <c r="F34" s="12">
        <f>IF(AND(E34&lt;Tableau4[DJS],D34&gt;0),Tableau4[DJS]-E34,0)</f>
        <v>0</v>
      </c>
      <c r="G34" s="12">
        <f>IF(E34&gt;Tableau4[DJS],'4'!E34-Tableau4[DJS],0)</f>
        <v>0</v>
      </c>
      <c r="H34" s="8">
        <f t="shared" si="1"/>
        <v>2</v>
      </c>
    </row>
    <row r="35" spans="1:8" s="8" customFormat="1" outlineLevel="2" x14ac:dyDescent="0.25">
      <c r="A35" s="14">
        <v>42036</v>
      </c>
      <c r="B35" s="7">
        <v>0</v>
      </c>
      <c r="C35" s="7">
        <v>0</v>
      </c>
      <c r="D35" s="7">
        <f t="shared" si="0"/>
        <v>0</v>
      </c>
      <c r="E35" s="7">
        <f>D35-Tableau3[Minute]</f>
        <v>-2.7777777777777776E-2</v>
      </c>
      <c r="F35" s="12">
        <f>IF(AND(E35&lt;Tableau4[DJS],D35&gt;0),Tableau4[DJS]-E35,0)</f>
        <v>0</v>
      </c>
      <c r="G35" s="12">
        <f>IF(E35&gt;Tableau4[DJS],'4'!E35-Tableau4[DJS],0)</f>
        <v>0</v>
      </c>
      <c r="H35" s="8">
        <f t="shared" si="1"/>
        <v>2</v>
      </c>
    </row>
    <row r="36" spans="1:8" s="8" customFormat="1" outlineLevel="2" x14ac:dyDescent="0.25">
      <c r="A36" s="14">
        <v>42037</v>
      </c>
      <c r="B36" s="7">
        <v>0</v>
      </c>
      <c r="C36" s="7">
        <v>0</v>
      </c>
      <c r="D36" s="7">
        <f t="shared" si="0"/>
        <v>0</v>
      </c>
      <c r="E36" s="7">
        <f>D36-Tableau3[Minute]</f>
        <v>-2.7777777777777776E-2</v>
      </c>
      <c r="F36" s="12">
        <f>IF(AND(E36&lt;Tableau4[DJS],D36&gt;0),Tableau4[DJS]-E36,0)</f>
        <v>0</v>
      </c>
      <c r="G36" s="12">
        <f>IF(E36&gt;Tableau4[DJS],'4'!E36-Tableau4[DJS],0)</f>
        <v>0</v>
      </c>
      <c r="H36" s="8">
        <f t="shared" si="1"/>
        <v>2</v>
      </c>
    </row>
    <row r="37" spans="1:8" s="8" customFormat="1" outlineLevel="2" x14ac:dyDescent="0.25">
      <c r="A37" s="14">
        <v>42038</v>
      </c>
      <c r="B37" s="7">
        <v>0</v>
      </c>
      <c r="C37" s="7">
        <v>0</v>
      </c>
      <c r="D37" s="7">
        <f t="shared" si="0"/>
        <v>0</v>
      </c>
      <c r="E37" s="7">
        <f>D37-Tableau3[Minute]</f>
        <v>-2.7777777777777776E-2</v>
      </c>
      <c r="F37" s="12">
        <f>IF(AND(E37&lt;Tableau4[DJS],D37&gt;0),Tableau4[DJS]-E37,0)</f>
        <v>0</v>
      </c>
      <c r="G37" s="12">
        <f>IF(E37&gt;Tableau4[DJS],'4'!E37-Tableau4[DJS],0)</f>
        <v>0</v>
      </c>
      <c r="H37" s="8">
        <f t="shared" si="1"/>
        <v>2</v>
      </c>
    </row>
    <row r="38" spans="1:8" s="8" customFormat="1" outlineLevel="2" x14ac:dyDescent="0.25">
      <c r="A38" s="14">
        <v>42039</v>
      </c>
      <c r="B38" s="7">
        <v>0</v>
      </c>
      <c r="C38" s="7">
        <v>0</v>
      </c>
      <c r="D38" s="7">
        <f t="shared" si="0"/>
        <v>0</v>
      </c>
      <c r="E38" s="7">
        <f>D38-Tableau3[Minute]</f>
        <v>-2.7777777777777776E-2</v>
      </c>
      <c r="F38" s="12">
        <f>IF(AND(E38&lt;Tableau4[DJS],D38&gt;0),Tableau4[DJS]-E38,0)</f>
        <v>0</v>
      </c>
      <c r="G38" s="12">
        <f>IF(E38&gt;Tableau4[DJS],'4'!E38-Tableau4[DJS],0)</f>
        <v>0</v>
      </c>
      <c r="H38" s="8">
        <f t="shared" si="1"/>
        <v>2</v>
      </c>
    </row>
    <row r="39" spans="1:8" s="8" customFormat="1" outlineLevel="2" x14ac:dyDescent="0.25">
      <c r="A39" s="14">
        <v>42040</v>
      </c>
      <c r="B39" s="7">
        <v>0</v>
      </c>
      <c r="C39" s="7">
        <v>0</v>
      </c>
      <c r="D39" s="7">
        <f t="shared" si="0"/>
        <v>0</v>
      </c>
      <c r="E39" s="7">
        <f>D39-Tableau3[Minute]</f>
        <v>-2.7777777777777776E-2</v>
      </c>
      <c r="F39" s="12">
        <f>IF(AND(E39&lt;Tableau4[DJS],D39&gt;0),Tableau4[DJS]-E39,0)</f>
        <v>0</v>
      </c>
      <c r="G39" s="12">
        <f>IF(E39&gt;Tableau4[DJS],'4'!E39-Tableau4[DJS],0)</f>
        <v>0</v>
      </c>
      <c r="H39" s="8">
        <f t="shared" si="1"/>
        <v>2</v>
      </c>
    </row>
    <row r="40" spans="1:8" s="8" customFormat="1" outlineLevel="2" x14ac:dyDescent="0.25">
      <c r="A40" s="14">
        <v>42041</v>
      </c>
      <c r="B40" s="7">
        <v>0</v>
      </c>
      <c r="C40" s="7">
        <v>0</v>
      </c>
      <c r="D40" s="7">
        <f t="shared" si="0"/>
        <v>0</v>
      </c>
      <c r="E40" s="7">
        <f>D40-Tableau3[Minute]</f>
        <v>-2.7777777777777776E-2</v>
      </c>
      <c r="F40" s="12">
        <f>IF(AND(E40&lt;Tableau4[DJS],D40&gt;0),Tableau4[DJS]-E40,0)</f>
        <v>0</v>
      </c>
      <c r="G40" s="12">
        <f>IF(E40&gt;Tableau4[DJS],'4'!E40-Tableau4[DJS],0)</f>
        <v>0</v>
      </c>
      <c r="H40" s="8">
        <f t="shared" si="1"/>
        <v>2</v>
      </c>
    </row>
    <row r="41" spans="1:8" s="8" customFormat="1" outlineLevel="2" x14ac:dyDescent="0.25">
      <c r="A41" s="14">
        <v>42042</v>
      </c>
      <c r="B41" s="7">
        <v>0</v>
      </c>
      <c r="C41" s="7">
        <v>0</v>
      </c>
      <c r="D41" s="7">
        <f t="shared" si="0"/>
        <v>0</v>
      </c>
      <c r="E41" s="7">
        <f>D41-Tableau3[Minute]</f>
        <v>-2.7777777777777776E-2</v>
      </c>
      <c r="F41" s="12">
        <f>IF(AND(E41&lt;Tableau4[DJS],D41&gt;0),Tableau4[DJS]-E41,0)</f>
        <v>0</v>
      </c>
      <c r="G41" s="12">
        <f>IF(E41&gt;Tableau4[DJS],'4'!E41-Tableau4[DJS],0)</f>
        <v>0</v>
      </c>
      <c r="H41" s="8">
        <f t="shared" si="1"/>
        <v>2</v>
      </c>
    </row>
    <row r="42" spans="1:8" s="8" customFormat="1" outlineLevel="2" x14ac:dyDescent="0.25">
      <c r="A42" s="14">
        <v>42043</v>
      </c>
      <c r="B42" s="7">
        <v>0</v>
      </c>
      <c r="C42" s="7">
        <v>0</v>
      </c>
      <c r="D42" s="7">
        <f t="shared" si="0"/>
        <v>0</v>
      </c>
      <c r="E42" s="7">
        <f>D42-Tableau3[Minute]</f>
        <v>-2.7777777777777776E-2</v>
      </c>
      <c r="F42" s="12">
        <f>IF(AND(E42&lt;Tableau4[DJS],D42&gt;0),Tableau4[DJS]-E42,0)</f>
        <v>0</v>
      </c>
      <c r="G42" s="12">
        <f>IF(E42&gt;Tableau4[DJS],'4'!E42-Tableau4[DJS],0)</f>
        <v>0</v>
      </c>
      <c r="H42" s="8">
        <f t="shared" si="1"/>
        <v>2</v>
      </c>
    </row>
    <row r="43" spans="1:8" s="8" customFormat="1" outlineLevel="2" x14ac:dyDescent="0.25">
      <c r="A43" s="14">
        <v>42044</v>
      </c>
      <c r="B43" s="7">
        <v>0</v>
      </c>
      <c r="C43" s="7">
        <v>0</v>
      </c>
      <c r="D43" s="7">
        <f t="shared" si="0"/>
        <v>0</v>
      </c>
      <c r="E43" s="7">
        <f>D43-Tableau3[Minute]</f>
        <v>-2.7777777777777776E-2</v>
      </c>
      <c r="F43" s="12">
        <f>IF(AND(E43&lt;Tableau4[DJS],D43&gt;0),Tableau4[DJS]-E43,0)</f>
        <v>0</v>
      </c>
      <c r="G43" s="12">
        <f>IF(E43&gt;Tableau4[DJS],'4'!E43-Tableau4[DJS],0)</f>
        <v>0</v>
      </c>
      <c r="H43" s="8">
        <f t="shared" si="1"/>
        <v>2</v>
      </c>
    </row>
    <row r="44" spans="1:8" s="8" customFormat="1" outlineLevel="2" x14ac:dyDescent="0.25">
      <c r="A44" s="14">
        <v>42045</v>
      </c>
      <c r="B44" s="7">
        <v>0</v>
      </c>
      <c r="C44" s="7">
        <v>0</v>
      </c>
      <c r="D44" s="7">
        <f t="shared" si="0"/>
        <v>0</v>
      </c>
      <c r="E44" s="7">
        <f>D44-Tableau3[Minute]</f>
        <v>-2.7777777777777776E-2</v>
      </c>
      <c r="F44" s="12">
        <f>IF(AND(E44&lt;Tableau4[DJS],D44&gt;0),Tableau4[DJS]-E44,0)</f>
        <v>0</v>
      </c>
      <c r="G44" s="12">
        <f>IF(E44&gt;Tableau4[DJS],'4'!E44-Tableau4[DJS],0)</f>
        <v>0</v>
      </c>
      <c r="H44" s="8">
        <f t="shared" si="1"/>
        <v>2</v>
      </c>
    </row>
    <row r="45" spans="1:8" s="8" customFormat="1" outlineLevel="2" x14ac:dyDescent="0.25">
      <c r="A45" s="14">
        <v>42046</v>
      </c>
      <c r="B45" s="7">
        <v>0</v>
      </c>
      <c r="C45" s="7">
        <v>0</v>
      </c>
      <c r="D45" s="7">
        <f t="shared" si="0"/>
        <v>0</v>
      </c>
      <c r="E45" s="7">
        <f>D45-Tableau3[Minute]</f>
        <v>-2.7777777777777776E-2</v>
      </c>
      <c r="F45" s="12">
        <f>IF(AND(E45&lt;Tableau4[DJS],D45&gt;0),Tableau4[DJS]-E45,0)</f>
        <v>0</v>
      </c>
      <c r="G45" s="12">
        <f>IF(E45&gt;Tableau4[DJS],'4'!E45-Tableau4[DJS],0)</f>
        <v>0</v>
      </c>
      <c r="H45" s="8">
        <f t="shared" si="1"/>
        <v>2</v>
      </c>
    </row>
    <row r="46" spans="1:8" s="8" customFormat="1" outlineLevel="2" x14ac:dyDescent="0.25">
      <c r="A46" s="14">
        <v>42047</v>
      </c>
      <c r="B46" s="7">
        <v>0</v>
      </c>
      <c r="C46" s="7">
        <v>0</v>
      </c>
      <c r="D46" s="7">
        <f t="shared" si="0"/>
        <v>0</v>
      </c>
      <c r="E46" s="7">
        <f>D46-Tableau3[Minute]</f>
        <v>-2.7777777777777776E-2</v>
      </c>
      <c r="F46" s="12">
        <f>IF(AND(E46&lt;Tableau4[DJS],D46&gt;0),Tableau4[DJS]-E46,0)</f>
        <v>0</v>
      </c>
      <c r="G46" s="12">
        <f>IF(E46&gt;Tableau4[DJS],'4'!E46-Tableau4[DJS],0)</f>
        <v>0</v>
      </c>
      <c r="H46" s="8">
        <f t="shared" si="1"/>
        <v>2</v>
      </c>
    </row>
    <row r="47" spans="1:8" s="8" customFormat="1" outlineLevel="2" x14ac:dyDescent="0.25">
      <c r="A47" s="14">
        <v>42048</v>
      </c>
      <c r="B47" s="7">
        <v>0</v>
      </c>
      <c r="C47" s="7">
        <v>0</v>
      </c>
      <c r="D47" s="7">
        <f t="shared" si="0"/>
        <v>0</v>
      </c>
      <c r="E47" s="7">
        <f>D47-Tableau3[Minute]</f>
        <v>-2.7777777777777776E-2</v>
      </c>
      <c r="F47" s="12">
        <f>IF(AND(E47&lt;Tableau4[DJS],D47&gt;0),Tableau4[DJS]-E47,0)</f>
        <v>0</v>
      </c>
      <c r="G47" s="12">
        <f>IF(E47&gt;Tableau4[DJS],'4'!E47-Tableau4[DJS],0)</f>
        <v>0</v>
      </c>
      <c r="H47" s="8">
        <f t="shared" si="1"/>
        <v>2</v>
      </c>
    </row>
    <row r="48" spans="1:8" s="8" customFormat="1" outlineLevel="2" x14ac:dyDescent="0.25">
      <c r="A48" s="14">
        <v>42049</v>
      </c>
      <c r="B48" s="7">
        <v>0</v>
      </c>
      <c r="C48" s="7">
        <v>0</v>
      </c>
      <c r="D48" s="7">
        <f t="shared" si="0"/>
        <v>0</v>
      </c>
      <c r="E48" s="7">
        <f>D48-Tableau3[Minute]</f>
        <v>-2.7777777777777776E-2</v>
      </c>
      <c r="F48" s="12">
        <f>IF(AND(E48&lt;Tableau4[DJS],D48&gt;0),Tableau4[DJS]-E48,0)</f>
        <v>0</v>
      </c>
      <c r="G48" s="12">
        <f>IF(E48&gt;Tableau4[DJS],'4'!E48-Tableau4[DJS],0)</f>
        <v>0</v>
      </c>
      <c r="H48" s="8">
        <f t="shared" si="1"/>
        <v>2</v>
      </c>
    </row>
    <row r="49" spans="1:8" s="8" customFormat="1" outlineLevel="2" x14ac:dyDescent="0.25">
      <c r="A49" s="14">
        <v>42050</v>
      </c>
      <c r="B49" s="7">
        <v>0</v>
      </c>
      <c r="C49" s="7">
        <v>0</v>
      </c>
      <c r="D49" s="7">
        <f t="shared" si="0"/>
        <v>0</v>
      </c>
      <c r="E49" s="7">
        <f>D49-Tableau3[Minute]</f>
        <v>-2.7777777777777776E-2</v>
      </c>
      <c r="F49" s="12">
        <f>IF(AND(E49&lt;Tableau4[DJS],D49&gt;0),Tableau4[DJS]-E49,0)</f>
        <v>0</v>
      </c>
      <c r="G49" s="12">
        <f>IF(E49&gt;Tableau4[DJS],'4'!E49-Tableau4[DJS],0)</f>
        <v>0</v>
      </c>
      <c r="H49" s="8">
        <f t="shared" si="1"/>
        <v>2</v>
      </c>
    </row>
    <row r="50" spans="1:8" s="8" customFormat="1" outlineLevel="2" x14ac:dyDescent="0.25">
      <c r="A50" s="14">
        <v>42051</v>
      </c>
      <c r="B50" s="7">
        <v>0</v>
      </c>
      <c r="C50" s="7">
        <v>0</v>
      </c>
      <c r="D50" s="7">
        <f t="shared" si="0"/>
        <v>0</v>
      </c>
      <c r="E50" s="7">
        <f>D50-Tableau3[Minute]</f>
        <v>-2.7777777777777776E-2</v>
      </c>
      <c r="F50" s="12">
        <f>IF(AND(E50&lt;Tableau4[DJS],D50&gt;0),Tableau4[DJS]-E50,0)</f>
        <v>0</v>
      </c>
      <c r="G50" s="12">
        <f>IF(E50&gt;Tableau4[DJS],'4'!E50-Tableau4[DJS],0)</f>
        <v>0</v>
      </c>
      <c r="H50" s="8">
        <f t="shared" si="1"/>
        <v>2</v>
      </c>
    </row>
    <row r="51" spans="1:8" s="8" customFormat="1" outlineLevel="2" x14ac:dyDescent="0.25">
      <c r="A51" s="14">
        <v>42052</v>
      </c>
      <c r="B51" s="7">
        <v>0</v>
      </c>
      <c r="C51" s="7">
        <v>0</v>
      </c>
      <c r="D51" s="7">
        <f t="shared" si="0"/>
        <v>0</v>
      </c>
      <c r="E51" s="7">
        <f>D51-Tableau3[Minute]</f>
        <v>-2.7777777777777776E-2</v>
      </c>
      <c r="F51" s="12">
        <f>IF(AND(E51&lt;Tableau4[DJS],D51&gt;0),Tableau4[DJS]-E51,0)</f>
        <v>0</v>
      </c>
      <c r="G51" s="12">
        <f>IF(E51&gt;Tableau4[DJS],'4'!E51-Tableau4[DJS],0)</f>
        <v>0</v>
      </c>
      <c r="H51" s="8">
        <f t="shared" si="1"/>
        <v>2</v>
      </c>
    </row>
    <row r="52" spans="1:8" s="8" customFormat="1" outlineLevel="2" x14ac:dyDescent="0.25">
      <c r="A52" s="14">
        <v>42053</v>
      </c>
      <c r="B52" s="7">
        <v>0</v>
      </c>
      <c r="C52" s="7">
        <v>0</v>
      </c>
      <c r="D52" s="7">
        <f t="shared" si="0"/>
        <v>0</v>
      </c>
      <c r="E52" s="7">
        <f>D52-Tableau3[Minute]</f>
        <v>-2.7777777777777776E-2</v>
      </c>
      <c r="F52" s="12">
        <f>IF(AND(E52&lt;Tableau4[DJS],D52&gt;0),Tableau4[DJS]-E52,0)</f>
        <v>0</v>
      </c>
      <c r="G52" s="12">
        <f>IF(E52&gt;Tableau4[DJS],'4'!E52-Tableau4[DJS],0)</f>
        <v>0</v>
      </c>
      <c r="H52" s="8">
        <f t="shared" si="1"/>
        <v>2</v>
      </c>
    </row>
    <row r="53" spans="1:8" s="8" customFormat="1" outlineLevel="2" x14ac:dyDescent="0.25">
      <c r="A53" s="14">
        <v>42054</v>
      </c>
      <c r="B53" s="7">
        <v>0</v>
      </c>
      <c r="C53" s="7">
        <v>0</v>
      </c>
      <c r="D53" s="7">
        <f t="shared" si="0"/>
        <v>0</v>
      </c>
      <c r="E53" s="7">
        <f>D53-Tableau3[Minute]</f>
        <v>-2.7777777777777776E-2</v>
      </c>
      <c r="F53" s="12">
        <f>IF(AND(E53&lt;Tableau4[DJS],D53&gt;0),Tableau4[DJS]-E53,0)</f>
        <v>0</v>
      </c>
      <c r="G53" s="12">
        <f>IF(E53&gt;Tableau4[DJS],'4'!E53-Tableau4[DJS],0)</f>
        <v>0</v>
      </c>
      <c r="H53" s="8">
        <f t="shared" si="1"/>
        <v>2</v>
      </c>
    </row>
    <row r="54" spans="1:8" s="8" customFormat="1" outlineLevel="2" x14ac:dyDescent="0.25">
      <c r="A54" s="14">
        <v>42055</v>
      </c>
      <c r="B54" s="7">
        <v>0</v>
      </c>
      <c r="C54" s="7">
        <v>0</v>
      </c>
      <c r="D54" s="7">
        <f t="shared" si="0"/>
        <v>0</v>
      </c>
      <c r="E54" s="7">
        <f>D54-Tableau3[Minute]</f>
        <v>-2.7777777777777776E-2</v>
      </c>
      <c r="F54" s="12">
        <f>IF(AND(E54&lt;Tableau4[DJS],D54&gt;0),Tableau4[DJS]-E54,0)</f>
        <v>0</v>
      </c>
      <c r="G54" s="12">
        <f>IF(E54&gt;Tableau4[DJS],'4'!E54-Tableau4[DJS],0)</f>
        <v>0</v>
      </c>
      <c r="H54" s="8">
        <f t="shared" si="1"/>
        <v>2</v>
      </c>
    </row>
    <row r="55" spans="1:8" s="8" customFormat="1" outlineLevel="2" x14ac:dyDescent="0.25">
      <c r="A55" s="14">
        <v>42056</v>
      </c>
      <c r="B55" s="7">
        <v>0</v>
      </c>
      <c r="C55" s="7">
        <v>0</v>
      </c>
      <c r="D55" s="7">
        <f t="shared" si="0"/>
        <v>0</v>
      </c>
      <c r="E55" s="7">
        <f>D55-Tableau3[Minute]</f>
        <v>-2.7777777777777776E-2</v>
      </c>
      <c r="F55" s="12">
        <f>IF(AND(E55&lt;Tableau4[DJS],D55&gt;0),Tableau4[DJS]-E55,0)</f>
        <v>0</v>
      </c>
      <c r="G55" s="12">
        <f>IF(E55&gt;Tableau4[DJS],'4'!E55-Tableau4[DJS],0)</f>
        <v>0</v>
      </c>
      <c r="H55" s="8">
        <f t="shared" si="1"/>
        <v>2</v>
      </c>
    </row>
    <row r="56" spans="1:8" s="8" customFormat="1" outlineLevel="2" x14ac:dyDescent="0.25">
      <c r="A56" s="14">
        <v>42057</v>
      </c>
      <c r="B56" s="7">
        <v>0</v>
      </c>
      <c r="C56" s="7">
        <v>0</v>
      </c>
      <c r="D56" s="7">
        <f t="shared" si="0"/>
        <v>0</v>
      </c>
      <c r="E56" s="7">
        <f>D56-Tableau3[Minute]</f>
        <v>-2.7777777777777776E-2</v>
      </c>
      <c r="F56" s="12">
        <f>IF(AND(E56&lt;Tableau4[DJS],D56&gt;0),Tableau4[DJS]-E56,0)</f>
        <v>0</v>
      </c>
      <c r="G56" s="12">
        <f>IF(E56&gt;Tableau4[DJS],'4'!E56-Tableau4[DJS],0)</f>
        <v>0</v>
      </c>
      <c r="H56" s="8">
        <f t="shared" si="1"/>
        <v>2</v>
      </c>
    </row>
    <row r="57" spans="1:8" s="8" customFormat="1" outlineLevel="2" x14ac:dyDescent="0.25">
      <c r="A57" s="14">
        <v>42058</v>
      </c>
      <c r="B57" s="7">
        <v>0</v>
      </c>
      <c r="C57" s="7">
        <v>0</v>
      </c>
      <c r="D57" s="7">
        <f t="shared" si="0"/>
        <v>0</v>
      </c>
      <c r="E57" s="7">
        <f>D57-Tableau3[Minute]</f>
        <v>-2.7777777777777776E-2</v>
      </c>
      <c r="F57" s="12">
        <f>IF(AND(E57&lt;Tableau4[DJS],D57&gt;0),Tableau4[DJS]-E57,0)</f>
        <v>0</v>
      </c>
      <c r="G57" s="12">
        <f>IF(E57&gt;Tableau4[DJS],'4'!E57-Tableau4[DJS],0)</f>
        <v>0</v>
      </c>
      <c r="H57" s="8">
        <f t="shared" si="1"/>
        <v>2</v>
      </c>
    </row>
    <row r="58" spans="1:8" s="8" customFormat="1" outlineLevel="2" x14ac:dyDescent="0.25">
      <c r="A58" s="14">
        <v>42059</v>
      </c>
      <c r="B58" s="7">
        <v>0</v>
      </c>
      <c r="C58" s="7">
        <v>0</v>
      </c>
      <c r="D58" s="7">
        <f t="shared" si="0"/>
        <v>0</v>
      </c>
      <c r="E58" s="7">
        <f>D58-Tableau3[Minute]</f>
        <v>-2.7777777777777776E-2</v>
      </c>
      <c r="F58" s="12">
        <f>IF(AND(E58&lt;Tableau4[DJS],D58&gt;0),Tableau4[DJS]-E58,0)</f>
        <v>0</v>
      </c>
      <c r="G58" s="12">
        <f>IF(E58&gt;Tableau4[DJS],'4'!E58-Tableau4[DJS],0)</f>
        <v>0</v>
      </c>
      <c r="H58" s="8">
        <f t="shared" si="1"/>
        <v>2</v>
      </c>
    </row>
    <row r="59" spans="1:8" s="8" customFormat="1" outlineLevel="2" x14ac:dyDescent="0.25">
      <c r="A59" s="14">
        <v>42060</v>
      </c>
      <c r="B59" s="7">
        <v>0</v>
      </c>
      <c r="C59" s="7">
        <v>0</v>
      </c>
      <c r="D59" s="7">
        <f t="shared" si="0"/>
        <v>0</v>
      </c>
      <c r="E59" s="7">
        <f>D59-Tableau3[Minute]</f>
        <v>-2.7777777777777776E-2</v>
      </c>
      <c r="F59" s="12">
        <f>IF(AND(E59&lt;Tableau4[DJS],D59&gt;0),Tableau4[DJS]-E59,0)</f>
        <v>0</v>
      </c>
      <c r="G59" s="12">
        <f>IF(E59&gt;Tableau4[DJS],'4'!E59-Tableau4[DJS],0)</f>
        <v>0</v>
      </c>
      <c r="H59" s="8">
        <f t="shared" si="1"/>
        <v>2</v>
      </c>
    </row>
    <row r="60" spans="1:8" s="8" customFormat="1" outlineLevel="2" x14ac:dyDescent="0.25">
      <c r="A60" s="14">
        <v>42061</v>
      </c>
      <c r="B60" s="7">
        <v>0</v>
      </c>
      <c r="C60" s="7">
        <v>0</v>
      </c>
      <c r="D60" s="7">
        <f t="shared" si="0"/>
        <v>0</v>
      </c>
      <c r="E60" s="7">
        <f>D60-Tableau3[Minute]</f>
        <v>-2.7777777777777776E-2</v>
      </c>
      <c r="F60" s="12">
        <f>IF(AND(E60&lt;Tableau4[DJS],D60&gt;0),Tableau4[DJS]-E60,0)</f>
        <v>0</v>
      </c>
      <c r="G60" s="12">
        <f>IF(E60&gt;Tableau4[DJS],'4'!E60-Tableau4[DJS],0)</f>
        <v>0</v>
      </c>
      <c r="H60" s="8">
        <f t="shared" si="1"/>
        <v>2</v>
      </c>
    </row>
    <row r="61" spans="1:8" s="8" customFormat="1" outlineLevel="2" x14ac:dyDescent="0.25">
      <c r="A61" s="14">
        <v>42062</v>
      </c>
      <c r="B61" s="7">
        <v>0</v>
      </c>
      <c r="C61" s="7">
        <v>0</v>
      </c>
      <c r="D61" s="7">
        <f t="shared" si="0"/>
        <v>0</v>
      </c>
      <c r="E61" s="7">
        <f>D61-Tableau3[Minute]</f>
        <v>-2.7777777777777776E-2</v>
      </c>
      <c r="F61" s="12">
        <f>IF(AND(E61&lt;Tableau4[DJS],D61&gt;0),Tableau4[DJS]-E61,0)</f>
        <v>0</v>
      </c>
      <c r="G61" s="12">
        <f>IF(E61&gt;Tableau4[DJS],'4'!E61-Tableau4[DJS],0)</f>
        <v>0</v>
      </c>
      <c r="H61" s="8">
        <f t="shared" si="1"/>
        <v>2</v>
      </c>
    </row>
    <row r="62" spans="1:8" s="8" customFormat="1" outlineLevel="1" x14ac:dyDescent="0.25">
      <c r="A62" s="14"/>
      <c r="B62" s="7"/>
      <c r="C62" s="7"/>
      <c r="D62" s="11"/>
      <c r="E62" s="7"/>
      <c r="F62" s="12">
        <f>SUBTOTAL(9,F34:F61)</f>
        <v>0</v>
      </c>
      <c r="G62" s="12">
        <f>SUBTOTAL(9,G34:G61)</f>
        <v>0</v>
      </c>
      <c r="H62" s="10" t="s">
        <v>40</v>
      </c>
    </row>
    <row r="63" spans="1:8" s="8" customFormat="1" outlineLevel="2" x14ac:dyDescent="0.25">
      <c r="A63" s="14">
        <v>42063</v>
      </c>
      <c r="B63" s="7">
        <v>0</v>
      </c>
      <c r="C63" s="7">
        <v>0</v>
      </c>
      <c r="D63" s="7">
        <f t="shared" si="0"/>
        <v>0</v>
      </c>
      <c r="E63" s="7">
        <f>D63-Tableau3[Minute]</f>
        <v>-2.7777777777777776E-2</v>
      </c>
      <c r="F63" s="12">
        <f>IF(AND(E63&lt;Tableau4[DJS],D63&gt;0),Tableau4[DJS]-E63,0)</f>
        <v>0</v>
      </c>
      <c r="G63" s="12">
        <f>IF(E63&gt;Tableau4[DJS],'4'!E63-Tableau4[DJS],0)</f>
        <v>0</v>
      </c>
      <c r="H63" s="8">
        <f t="shared" si="1"/>
        <v>3</v>
      </c>
    </row>
    <row r="64" spans="1:8" s="8" customFormat="1" outlineLevel="2" x14ac:dyDescent="0.25">
      <c r="A64" s="14">
        <v>42064</v>
      </c>
      <c r="B64" s="7">
        <v>0</v>
      </c>
      <c r="C64" s="7">
        <v>0</v>
      </c>
      <c r="D64" s="7">
        <f>C64-B64</f>
        <v>0</v>
      </c>
      <c r="E64" s="7">
        <f>D64-Tableau3[Minute]</f>
        <v>-2.7777777777777776E-2</v>
      </c>
      <c r="F64" s="12">
        <f>IF(AND(E64&lt;Tableau4[DJS],D64&gt;0),Tableau4[DJS]-E64,0)</f>
        <v>0</v>
      </c>
      <c r="G64" s="12">
        <f>IF(E64&gt;Tableau4[DJS],'4'!E64-Tableau4[DJS],0)</f>
        <v>0</v>
      </c>
      <c r="H64" s="8">
        <f t="shared" si="1"/>
        <v>3</v>
      </c>
    </row>
    <row r="65" spans="1:8" s="8" customFormat="1" outlineLevel="2" x14ac:dyDescent="0.25">
      <c r="A65" s="14">
        <v>42065</v>
      </c>
      <c r="B65" s="7">
        <v>0</v>
      </c>
      <c r="C65" s="7">
        <v>0</v>
      </c>
      <c r="D65" s="7">
        <f t="shared" si="0"/>
        <v>0</v>
      </c>
      <c r="E65" s="7">
        <f>D65-Tableau3[Minute]</f>
        <v>-2.7777777777777776E-2</v>
      </c>
      <c r="F65" s="12">
        <f>IF(AND(E65&lt;Tableau4[DJS],D65&gt;0),Tableau4[DJS]-E65,0)</f>
        <v>0</v>
      </c>
      <c r="G65" s="12">
        <f>IF(E65&gt;Tableau4[DJS],'4'!E65-Tableau4[DJS],0)</f>
        <v>0</v>
      </c>
      <c r="H65" s="8">
        <f t="shared" si="1"/>
        <v>3</v>
      </c>
    </row>
    <row r="66" spans="1:8" s="8" customFormat="1" outlineLevel="2" x14ac:dyDescent="0.25">
      <c r="A66" s="14">
        <v>42066</v>
      </c>
      <c r="B66" s="7">
        <v>0</v>
      </c>
      <c r="C66" s="7">
        <v>0</v>
      </c>
      <c r="D66" s="7">
        <f>C66-B66</f>
        <v>0</v>
      </c>
      <c r="E66" s="7">
        <f>D66-Tableau3[Minute]</f>
        <v>-2.7777777777777776E-2</v>
      </c>
      <c r="F66" s="12">
        <f>IF(AND(E66&lt;Tableau4[DJS],D66&gt;0),Tableau4[DJS]-E66,0)</f>
        <v>0</v>
      </c>
      <c r="G66" s="12">
        <f>IF(E66&gt;Tableau4[DJS],'4'!E66-Tableau4[DJS],0)</f>
        <v>0</v>
      </c>
      <c r="H66" s="8">
        <f t="shared" si="1"/>
        <v>3</v>
      </c>
    </row>
    <row r="67" spans="1:8" s="8" customFormat="1" outlineLevel="2" x14ac:dyDescent="0.25">
      <c r="A67" s="14">
        <v>42067</v>
      </c>
      <c r="B67" s="7">
        <v>0</v>
      </c>
      <c r="C67" s="7">
        <v>0</v>
      </c>
      <c r="D67" s="7">
        <f t="shared" ref="D67:D130" si="3">C67-B67</f>
        <v>0</v>
      </c>
      <c r="E67" s="7">
        <f>D67-Tableau3[Minute]</f>
        <v>-2.7777777777777776E-2</v>
      </c>
      <c r="F67" s="12">
        <f>IF(AND(E67&lt;Tableau4[DJS],D67&gt;0),Tableau4[DJS]-E67,0)</f>
        <v>0</v>
      </c>
      <c r="G67" s="12">
        <f>IF(E67&gt;Tableau4[DJS],'4'!E67-Tableau4[DJS],0)</f>
        <v>0</v>
      </c>
      <c r="H67" s="8">
        <f t="shared" si="1"/>
        <v>3</v>
      </c>
    </row>
    <row r="68" spans="1:8" s="8" customFormat="1" outlineLevel="2" x14ac:dyDescent="0.25">
      <c r="A68" s="14">
        <v>42068</v>
      </c>
      <c r="B68" s="7">
        <v>0</v>
      </c>
      <c r="C68" s="7">
        <v>0</v>
      </c>
      <c r="D68" s="7">
        <f t="shared" si="3"/>
        <v>0</v>
      </c>
      <c r="E68" s="7">
        <f>D68-Tableau3[Minute]</f>
        <v>-2.7777777777777776E-2</v>
      </c>
      <c r="F68" s="12">
        <f>IF(AND(E68&lt;Tableau4[DJS],D68&gt;0),Tableau4[DJS]-E68,0)</f>
        <v>0</v>
      </c>
      <c r="G68" s="12">
        <f>IF(E68&gt;Tableau4[DJS],'4'!E68-Tableau4[DJS],0)</f>
        <v>0</v>
      </c>
      <c r="H68" s="8">
        <f t="shared" si="1"/>
        <v>3</v>
      </c>
    </row>
    <row r="69" spans="1:8" s="8" customFormat="1" outlineLevel="2" x14ac:dyDescent="0.25">
      <c r="A69" s="14">
        <v>42069</v>
      </c>
      <c r="B69" s="7">
        <v>0</v>
      </c>
      <c r="C69" s="7">
        <v>0</v>
      </c>
      <c r="D69" s="7">
        <f t="shared" si="3"/>
        <v>0</v>
      </c>
      <c r="E69" s="7">
        <f>D69-Tableau3[Minute]</f>
        <v>-2.7777777777777776E-2</v>
      </c>
      <c r="F69" s="12">
        <f>IF(AND(E69&lt;Tableau4[DJS],D69&gt;0),Tableau4[DJS]-E69,0)</f>
        <v>0</v>
      </c>
      <c r="G69" s="12">
        <f>IF(E69&gt;Tableau4[DJS],'4'!E69-Tableau4[DJS],0)</f>
        <v>0</v>
      </c>
      <c r="H69" s="8">
        <f t="shared" ref="H69:H134" si="4">MONTH(A69)</f>
        <v>3</v>
      </c>
    </row>
    <row r="70" spans="1:8" s="8" customFormat="1" outlineLevel="2" x14ac:dyDescent="0.25">
      <c r="A70" s="14">
        <v>42070</v>
      </c>
      <c r="B70" s="7">
        <v>0</v>
      </c>
      <c r="C70" s="7">
        <v>0</v>
      </c>
      <c r="D70" s="7">
        <f t="shared" si="3"/>
        <v>0</v>
      </c>
      <c r="E70" s="7">
        <f>D70-Tableau3[Minute]</f>
        <v>-2.7777777777777776E-2</v>
      </c>
      <c r="F70" s="12">
        <f>IF(AND(E70&lt;Tableau4[DJS],D70&gt;0),Tableau4[DJS]-E70,0)</f>
        <v>0</v>
      </c>
      <c r="G70" s="12">
        <f>IF(E70&gt;Tableau4[DJS],'4'!E70-Tableau4[DJS],0)</f>
        <v>0</v>
      </c>
      <c r="H70" s="8">
        <f t="shared" si="4"/>
        <v>3</v>
      </c>
    </row>
    <row r="71" spans="1:8" s="8" customFormat="1" outlineLevel="2" x14ac:dyDescent="0.25">
      <c r="A71" s="14">
        <v>42071</v>
      </c>
      <c r="B71" s="7">
        <v>0</v>
      </c>
      <c r="C71" s="7">
        <v>0</v>
      </c>
      <c r="D71" s="7">
        <f t="shared" si="3"/>
        <v>0</v>
      </c>
      <c r="E71" s="7">
        <f>D71-Tableau3[Minute]</f>
        <v>-2.7777777777777776E-2</v>
      </c>
      <c r="F71" s="12">
        <f>IF(AND(E71&lt;Tableau4[DJS],D71&gt;0),Tableau4[DJS]-E71,0)</f>
        <v>0</v>
      </c>
      <c r="G71" s="12">
        <f>IF(E71&gt;Tableau4[DJS],'4'!E71-Tableau4[DJS],0)</f>
        <v>0</v>
      </c>
      <c r="H71" s="8">
        <f t="shared" si="4"/>
        <v>3</v>
      </c>
    </row>
    <row r="72" spans="1:8" s="8" customFormat="1" outlineLevel="2" x14ac:dyDescent="0.25">
      <c r="A72" s="14">
        <v>42072</v>
      </c>
      <c r="B72" s="7">
        <v>0</v>
      </c>
      <c r="C72" s="7">
        <v>0</v>
      </c>
      <c r="D72" s="7">
        <f t="shared" si="3"/>
        <v>0</v>
      </c>
      <c r="E72" s="7">
        <f>D72-Tableau3[Minute]</f>
        <v>-2.7777777777777776E-2</v>
      </c>
      <c r="F72" s="12">
        <f>IF(AND(E72&lt;Tableau4[DJS],D72&gt;0),Tableau4[DJS]-E72,0)</f>
        <v>0</v>
      </c>
      <c r="G72" s="12">
        <f>IF(E72&gt;Tableau4[DJS],'4'!E72-Tableau4[DJS],0)</f>
        <v>0</v>
      </c>
      <c r="H72" s="8">
        <f t="shared" si="4"/>
        <v>3</v>
      </c>
    </row>
    <row r="73" spans="1:8" s="8" customFormat="1" outlineLevel="2" x14ac:dyDescent="0.25">
      <c r="A73" s="14">
        <v>42073</v>
      </c>
      <c r="B73" s="7">
        <v>0</v>
      </c>
      <c r="C73" s="7">
        <v>0</v>
      </c>
      <c r="D73" s="7">
        <f t="shared" si="3"/>
        <v>0</v>
      </c>
      <c r="E73" s="7">
        <f>D73-Tableau3[Minute]</f>
        <v>-2.7777777777777776E-2</v>
      </c>
      <c r="F73" s="12">
        <f>IF(AND(E73&lt;Tableau4[DJS],D73&gt;0),Tableau4[DJS]-E73,0)</f>
        <v>0</v>
      </c>
      <c r="G73" s="12">
        <f>IF(E73&gt;Tableau4[DJS],'4'!E73-Tableau4[DJS],0)</f>
        <v>0</v>
      </c>
      <c r="H73" s="8">
        <f t="shared" si="4"/>
        <v>3</v>
      </c>
    </row>
    <row r="74" spans="1:8" s="8" customFormat="1" outlineLevel="2" x14ac:dyDescent="0.25">
      <c r="A74" s="14">
        <v>42074</v>
      </c>
      <c r="B74" s="7">
        <v>0</v>
      </c>
      <c r="C74" s="7">
        <v>0</v>
      </c>
      <c r="D74" s="7">
        <f t="shared" si="3"/>
        <v>0</v>
      </c>
      <c r="E74" s="7">
        <f>D74-Tableau3[Minute]</f>
        <v>-2.7777777777777776E-2</v>
      </c>
      <c r="F74" s="12">
        <f>IF(AND(E74&lt;Tableau4[DJS],D74&gt;0),Tableau4[DJS]-E74,0)</f>
        <v>0</v>
      </c>
      <c r="G74" s="12">
        <f>IF(E74&gt;Tableau4[DJS],'4'!E74-Tableau4[DJS],0)</f>
        <v>0</v>
      </c>
      <c r="H74" s="8">
        <f t="shared" si="4"/>
        <v>3</v>
      </c>
    </row>
    <row r="75" spans="1:8" s="8" customFormat="1" outlineLevel="2" x14ac:dyDescent="0.25">
      <c r="A75" s="14">
        <v>42075</v>
      </c>
      <c r="B75" s="7">
        <v>0</v>
      </c>
      <c r="C75" s="7">
        <v>0</v>
      </c>
      <c r="D75" s="7">
        <f t="shared" si="3"/>
        <v>0</v>
      </c>
      <c r="E75" s="7">
        <f>D75-Tableau3[Minute]</f>
        <v>-2.7777777777777776E-2</v>
      </c>
      <c r="F75" s="12">
        <f>IF(AND(E75&lt;Tableau4[DJS],D75&gt;0),Tableau4[DJS]-E75,0)</f>
        <v>0</v>
      </c>
      <c r="G75" s="12">
        <f>IF(E75&gt;Tableau4[DJS],'4'!E75-Tableau4[DJS],0)</f>
        <v>0</v>
      </c>
      <c r="H75" s="8">
        <f t="shared" si="4"/>
        <v>3</v>
      </c>
    </row>
    <row r="76" spans="1:8" s="8" customFormat="1" outlineLevel="2" x14ac:dyDescent="0.25">
      <c r="A76" s="14">
        <v>42076</v>
      </c>
      <c r="B76" s="7">
        <v>0</v>
      </c>
      <c r="C76" s="7">
        <v>0</v>
      </c>
      <c r="D76" s="7">
        <f t="shared" si="3"/>
        <v>0</v>
      </c>
      <c r="E76" s="7">
        <f>D76-Tableau3[Minute]</f>
        <v>-2.7777777777777776E-2</v>
      </c>
      <c r="F76" s="12">
        <f>IF(AND(E76&lt;Tableau4[DJS],D76&gt;0),Tableau4[DJS]-E76,0)</f>
        <v>0</v>
      </c>
      <c r="G76" s="12">
        <f>IF(E76&gt;Tableau4[DJS],'4'!E76-Tableau4[DJS],0)</f>
        <v>0</v>
      </c>
      <c r="H76" s="8">
        <f t="shared" si="4"/>
        <v>3</v>
      </c>
    </row>
    <row r="77" spans="1:8" s="8" customFormat="1" outlineLevel="2" x14ac:dyDescent="0.25">
      <c r="A77" s="14">
        <v>42077</v>
      </c>
      <c r="B77" s="7">
        <v>0</v>
      </c>
      <c r="C77" s="7">
        <v>0</v>
      </c>
      <c r="D77" s="7">
        <f t="shared" si="3"/>
        <v>0</v>
      </c>
      <c r="E77" s="7">
        <f>D77-Tableau3[Minute]</f>
        <v>-2.7777777777777776E-2</v>
      </c>
      <c r="F77" s="12">
        <f>IF(AND(E77&lt;Tableau4[DJS],D77&gt;0),Tableau4[DJS]-E77,0)</f>
        <v>0</v>
      </c>
      <c r="G77" s="12">
        <f>IF(E77&gt;Tableau4[DJS],'4'!E77-Tableau4[DJS],0)</f>
        <v>0</v>
      </c>
      <c r="H77" s="8">
        <f t="shared" si="4"/>
        <v>3</v>
      </c>
    </row>
    <row r="78" spans="1:8" s="8" customFormat="1" outlineLevel="2" x14ac:dyDescent="0.25">
      <c r="A78" s="14">
        <v>42078</v>
      </c>
      <c r="B78" s="7">
        <v>0</v>
      </c>
      <c r="C78" s="7">
        <v>0</v>
      </c>
      <c r="D78" s="7">
        <f t="shared" si="3"/>
        <v>0</v>
      </c>
      <c r="E78" s="7">
        <f>D78-Tableau3[Minute]</f>
        <v>-2.7777777777777776E-2</v>
      </c>
      <c r="F78" s="12">
        <f>IF(AND(E78&lt;Tableau4[DJS],D78&gt;0),Tableau4[DJS]-E78,0)</f>
        <v>0</v>
      </c>
      <c r="G78" s="12">
        <f>IF(E78&gt;Tableau4[DJS],'4'!E78-Tableau4[DJS],0)</f>
        <v>0</v>
      </c>
      <c r="H78" s="8">
        <f t="shared" si="4"/>
        <v>3</v>
      </c>
    </row>
    <row r="79" spans="1:8" s="8" customFormat="1" outlineLevel="2" x14ac:dyDescent="0.25">
      <c r="A79" s="14">
        <v>42079</v>
      </c>
      <c r="B79" s="7">
        <v>0</v>
      </c>
      <c r="C79" s="7">
        <v>0</v>
      </c>
      <c r="D79" s="7">
        <f t="shared" si="3"/>
        <v>0</v>
      </c>
      <c r="E79" s="7">
        <f>D79-Tableau3[Minute]</f>
        <v>-2.7777777777777776E-2</v>
      </c>
      <c r="F79" s="12">
        <f>IF(AND(E79&lt;Tableau4[DJS],D79&gt;0),Tableau4[DJS]-E79,0)</f>
        <v>0</v>
      </c>
      <c r="G79" s="12">
        <f>IF(E79&gt;Tableau4[DJS],'4'!E79-Tableau4[DJS],0)</f>
        <v>0</v>
      </c>
      <c r="H79" s="8">
        <f t="shared" si="4"/>
        <v>3</v>
      </c>
    </row>
    <row r="80" spans="1:8" s="8" customFormat="1" outlineLevel="2" x14ac:dyDescent="0.25">
      <c r="A80" s="14">
        <v>42080</v>
      </c>
      <c r="B80" s="7">
        <v>0</v>
      </c>
      <c r="C80" s="7">
        <v>0</v>
      </c>
      <c r="D80" s="7">
        <f t="shared" si="3"/>
        <v>0</v>
      </c>
      <c r="E80" s="7">
        <f>D80-Tableau3[Minute]</f>
        <v>-2.7777777777777776E-2</v>
      </c>
      <c r="F80" s="12">
        <f>IF(AND(E80&lt;Tableau4[DJS],D80&gt;0),Tableau4[DJS]-E80,0)</f>
        <v>0</v>
      </c>
      <c r="G80" s="12">
        <f>IF(E80&gt;Tableau4[DJS],'4'!E80-Tableau4[DJS],0)</f>
        <v>0</v>
      </c>
      <c r="H80" s="8">
        <f t="shared" si="4"/>
        <v>3</v>
      </c>
    </row>
    <row r="81" spans="1:8" s="8" customFormat="1" outlineLevel="2" x14ac:dyDescent="0.25">
      <c r="A81" s="14">
        <v>42081</v>
      </c>
      <c r="B81" s="7">
        <v>0</v>
      </c>
      <c r="C81" s="7">
        <v>0</v>
      </c>
      <c r="D81" s="7">
        <f t="shared" si="3"/>
        <v>0</v>
      </c>
      <c r="E81" s="7">
        <f>D81-Tableau3[Minute]</f>
        <v>-2.7777777777777776E-2</v>
      </c>
      <c r="F81" s="12">
        <f>IF(AND(E81&lt;Tableau4[DJS],D81&gt;0),Tableau4[DJS]-E81,0)</f>
        <v>0</v>
      </c>
      <c r="G81" s="12">
        <f>IF(E81&gt;Tableau4[DJS],'4'!E81-Tableau4[DJS],0)</f>
        <v>0</v>
      </c>
      <c r="H81" s="8">
        <f t="shared" si="4"/>
        <v>3</v>
      </c>
    </row>
    <row r="82" spans="1:8" s="8" customFormat="1" outlineLevel="2" x14ac:dyDescent="0.25">
      <c r="A82" s="14">
        <v>42082</v>
      </c>
      <c r="B82" s="7">
        <v>0</v>
      </c>
      <c r="C82" s="7">
        <v>0</v>
      </c>
      <c r="D82" s="7">
        <f t="shared" si="3"/>
        <v>0</v>
      </c>
      <c r="E82" s="7">
        <f>D82-Tableau3[Minute]</f>
        <v>-2.7777777777777776E-2</v>
      </c>
      <c r="F82" s="12">
        <f>IF(AND(E82&lt;Tableau4[DJS],D82&gt;0),Tableau4[DJS]-E82,0)</f>
        <v>0</v>
      </c>
      <c r="G82" s="12">
        <f>IF(E82&gt;Tableau4[DJS],'4'!E82-Tableau4[DJS],0)</f>
        <v>0</v>
      </c>
      <c r="H82" s="8">
        <f t="shared" si="4"/>
        <v>3</v>
      </c>
    </row>
    <row r="83" spans="1:8" s="8" customFormat="1" outlineLevel="2" x14ac:dyDescent="0.25">
      <c r="A83" s="14">
        <v>42083</v>
      </c>
      <c r="B83" s="7">
        <v>0</v>
      </c>
      <c r="C83" s="7">
        <v>0</v>
      </c>
      <c r="D83" s="7">
        <f t="shared" si="3"/>
        <v>0</v>
      </c>
      <c r="E83" s="7">
        <f>D83-Tableau3[Minute]</f>
        <v>-2.7777777777777776E-2</v>
      </c>
      <c r="F83" s="12">
        <f>IF(AND(E83&lt;Tableau4[DJS],D83&gt;0),Tableau4[DJS]-E83,0)</f>
        <v>0</v>
      </c>
      <c r="G83" s="12">
        <f>IF(E83&gt;Tableau4[DJS],'4'!E83-Tableau4[DJS],0)</f>
        <v>0</v>
      </c>
      <c r="H83" s="8">
        <f t="shared" si="4"/>
        <v>3</v>
      </c>
    </row>
    <row r="84" spans="1:8" s="8" customFormat="1" outlineLevel="2" x14ac:dyDescent="0.25">
      <c r="A84" s="14">
        <v>42084</v>
      </c>
      <c r="B84" s="7">
        <v>0</v>
      </c>
      <c r="C84" s="7">
        <v>0</v>
      </c>
      <c r="D84" s="7">
        <f t="shared" si="3"/>
        <v>0</v>
      </c>
      <c r="E84" s="7">
        <f>D84-Tableau3[Minute]</f>
        <v>-2.7777777777777776E-2</v>
      </c>
      <c r="F84" s="12">
        <f>IF(AND(E84&lt;Tableau4[DJS],D84&gt;0),Tableau4[DJS]-E84,0)</f>
        <v>0</v>
      </c>
      <c r="G84" s="12">
        <f>IF(E84&gt;Tableau4[DJS],'4'!E84-Tableau4[DJS],0)</f>
        <v>0</v>
      </c>
      <c r="H84" s="8">
        <f t="shared" si="4"/>
        <v>3</v>
      </c>
    </row>
    <row r="85" spans="1:8" s="8" customFormat="1" outlineLevel="2" x14ac:dyDescent="0.25">
      <c r="A85" s="14">
        <v>42085</v>
      </c>
      <c r="B85" s="7">
        <v>0</v>
      </c>
      <c r="C85" s="7">
        <v>0</v>
      </c>
      <c r="D85" s="7">
        <f t="shared" si="3"/>
        <v>0</v>
      </c>
      <c r="E85" s="7">
        <f>D85-Tableau3[Minute]</f>
        <v>-2.7777777777777776E-2</v>
      </c>
      <c r="F85" s="12">
        <f>IF(AND(E85&lt;Tableau4[DJS],D85&gt;0),Tableau4[DJS]-E85,0)</f>
        <v>0</v>
      </c>
      <c r="G85" s="12">
        <f>IF(E85&gt;Tableau4[DJS],'4'!E85-Tableau4[DJS],0)</f>
        <v>0</v>
      </c>
      <c r="H85" s="8">
        <f t="shared" si="4"/>
        <v>3</v>
      </c>
    </row>
    <row r="86" spans="1:8" s="8" customFormat="1" outlineLevel="2" x14ac:dyDescent="0.25">
      <c r="A86" s="14">
        <v>42086</v>
      </c>
      <c r="B86" s="7">
        <v>0</v>
      </c>
      <c r="C86" s="7">
        <v>0</v>
      </c>
      <c r="D86" s="7">
        <f t="shared" si="3"/>
        <v>0</v>
      </c>
      <c r="E86" s="7">
        <f>D86-Tableau3[Minute]</f>
        <v>-2.7777777777777776E-2</v>
      </c>
      <c r="F86" s="12">
        <f>IF(AND(E86&lt;Tableau4[DJS],D86&gt;0),Tableau4[DJS]-E86,0)</f>
        <v>0</v>
      </c>
      <c r="G86" s="12">
        <f>IF(E86&gt;Tableau4[DJS],'4'!E86-Tableau4[DJS],0)</f>
        <v>0</v>
      </c>
      <c r="H86" s="8">
        <f t="shared" si="4"/>
        <v>3</v>
      </c>
    </row>
    <row r="87" spans="1:8" s="8" customFormat="1" outlineLevel="2" x14ac:dyDescent="0.25">
      <c r="A87" s="14">
        <v>42087</v>
      </c>
      <c r="B87" s="7">
        <v>0</v>
      </c>
      <c r="C87" s="7">
        <v>0</v>
      </c>
      <c r="D87" s="7">
        <f t="shared" si="3"/>
        <v>0</v>
      </c>
      <c r="E87" s="7">
        <f>D87-Tableau3[Minute]</f>
        <v>-2.7777777777777776E-2</v>
      </c>
      <c r="F87" s="12">
        <f>IF(AND(E87&lt;Tableau4[DJS],D87&gt;0),Tableau4[DJS]-E87,0)</f>
        <v>0</v>
      </c>
      <c r="G87" s="12">
        <f>IF(E87&gt;Tableau4[DJS],'4'!E87-Tableau4[DJS],0)</f>
        <v>0</v>
      </c>
      <c r="H87" s="8">
        <f t="shared" si="4"/>
        <v>3</v>
      </c>
    </row>
    <row r="88" spans="1:8" s="8" customFormat="1" outlineLevel="2" x14ac:dyDescent="0.25">
      <c r="A88" s="14">
        <v>42088</v>
      </c>
      <c r="B88" s="7">
        <v>0</v>
      </c>
      <c r="C88" s="7">
        <v>0</v>
      </c>
      <c r="D88" s="7">
        <f t="shared" si="3"/>
        <v>0</v>
      </c>
      <c r="E88" s="7">
        <f>D88-Tableau3[Minute]</f>
        <v>-2.7777777777777776E-2</v>
      </c>
      <c r="F88" s="12">
        <f>IF(AND(E88&lt;Tableau4[DJS],D88&gt;0),Tableau4[DJS]-E88,0)</f>
        <v>0</v>
      </c>
      <c r="G88" s="12">
        <f>IF(E88&gt;Tableau4[DJS],'4'!E88-Tableau4[DJS],0)</f>
        <v>0</v>
      </c>
      <c r="H88" s="8">
        <f t="shared" si="4"/>
        <v>3</v>
      </c>
    </row>
    <row r="89" spans="1:8" s="8" customFormat="1" outlineLevel="2" x14ac:dyDescent="0.25">
      <c r="A89" s="14">
        <v>42089</v>
      </c>
      <c r="B89" s="7">
        <v>0</v>
      </c>
      <c r="C89" s="7">
        <v>0</v>
      </c>
      <c r="D89" s="7">
        <f t="shared" si="3"/>
        <v>0</v>
      </c>
      <c r="E89" s="7">
        <f>D89-Tableau3[Minute]</f>
        <v>-2.7777777777777776E-2</v>
      </c>
      <c r="F89" s="12">
        <f>IF(AND(E89&lt;Tableau4[DJS],D89&gt;0),Tableau4[DJS]-E89,0)</f>
        <v>0</v>
      </c>
      <c r="G89" s="12">
        <f>IF(E89&gt;Tableau4[DJS],'4'!E89-Tableau4[DJS],0)</f>
        <v>0</v>
      </c>
      <c r="H89" s="8">
        <f t="shared" si="4"/>
        <v>3</v>
      </c>
    </row>
    <row r="90" spans="1:8" s="8" customFormat="1" outlineLevel="2" x14ac:dyDescent="0.25">
      <c r="A90" s="14">
        <v>42090</v>
      </c>
      <c r="B90" s="7">
        <v>0</v>
      </c>
      <c r="C90" s="7">
        <v>0</v>
      </c>
      <c r="D90" s="7">
        <f t="shared" si="3"/>
        <v>0</v>
      </c>
      <c r="E90" s="7">
        <f>D90-Tableau3[Minute]</f>
        <v>-2.7777777777777776E-2</v>
      </c>
      <c r="F90" s="12">
        <f>IF(AND(E90&lt;Tableau4[DJS],D90&gt;0),Tableau4[DJS]-E90,0)</f>
        <v>0</v>
      </c>
      <c r="G90" s="12">
        <f>IF(E90&gt;Tableau4[DJS],'4'!E90-Tableau4[DJS],0)</f>
        <v>0</v>
      </c>
      <c r="H90" s="8">
        <f t="shared" si="4"/>
        <v>3</v>
      </c>
    </row>
    <row r="91" spans="1:8" s="8" customFormat="1" outlineLevel="2" x14ac:dyDescent="0.25">
      <c r="A91" s="14">
        <v>42091</v>
      </c>
      <c r="B91" s="7">
        <v>0</v>
      </c>
      <c r="C91" s="7">
        <v>0</v>
      </c>
      <c r="D91" s="7">
        <f t="shared" si="3"/>
        <v>0</v>
      </c>
      <c r="E91" s="7">
        <f>D91-Tableau3[Minute]</f>
        <v>-2.7777777777777776E-2</v>
      </c>
      <c r="F91" s="12">
        <f>IF(AND(E91&lt;Tableau4[DJS],D91&gt;0),Tableau4[DJS]-E91,0)</f>
        <v>0</v>
      </c>
      <c r="G91" s="12">
        <f>IF(E91&gt;Tableau4[DJS],'4'!E91-Tableau4[DJS],0)</f>
        <v>0</v>
      </c>
      <c r="H91" s="8">
        <f t="shared" si="4"/>
        <v>3</v>
      </c>
    </row>
    <row r="92" spans="1:8" s="8" customFormat="1" outlineLevel="2" x14ac:dyDescent="0.25">
      <c r="A92" s="14">
        <v>42092</v>
      </c>
      <c r="B92" s="7">
        <v>0</v>
      </c>
      <c r="C92" s="7">
        <v>0</v>
      </c>
      <c r="D92" s="7">
        <f t="shared" si="3"/>
        <v>0</v>
      </c>
      <c r="E92" s="7">
        <f>D92-Tableau3[Minute]</f>
        <v>-2.7777777777777776E-2</v>
      </c>
      <c r="F92" s="12">
        <f>IF(AND(E92&lt;Tableau4[DJS],D92&gt;0),Tableau4[DJS]-E92,0)</f>
        <v>0</v>
      </c>
      <c r="G92" s="12">
        <f>IF(E92&gt;Tableau4[DJS],'4'!E92-Tableau4[DJS],0)</f>
        <v>0</v>
      </c>
      <c r="H92" s="8">
        <f t="shared" si="4"/>
        <v>3</v>
      </c>
    </row>
    <row r="93" spans="1:8" s="8" customFormat="1" outlineLevel="2" x14ac:dyDescent="0.25">
      <c r="A93" s="14">
        <v>42093</v>
      </c>
      <c r="B93" s="7">
        <v>0</v>
      </c>
      <c r="C93" s="7">
        <v>0</v>
      </c>
      <c r="D93" s="7">
        <f t="shared" si="3"/>
        <v>0</v>
      </c>
      <c r="E93" s="7">
        <f>D93-Tableau3[Minute]</f>
        <v>-2.7777777777777776E-2</v>
      </c>
      <c r="F93" s="12">
        <f>IF(AND(E93&lt;Tableau4[DJS],D93&gt;0),Tableau4[DJS]-E93,0)</f>
        <v>0</v>
      </c>
      <c r="G93" s="12">
        <f>IF(E93&gt;Tableau4[DJS],'4'!E93-Tableau4[DJS],0)</f>
        <v>0</v>
      </c>
      <c r="H93" s="8">
        <f t="shared" si="4"/>
        <v>3</v>
      </c>
    </row>
    <row r="94" spans="1:8" s="8" customFormat="1" outlineLevel="1" x14ac:dyDescent="0.25">
      <c r="A94" s="14"/>
      <c r="B94" s="7"/>
      <c r="C94" s="7"/>
      <c r="D94" s="11"/>
      <c r="E94" s="7"/>
      <c r="F94" s="12">
        <f>SUBTOTAL(9,F63:F93)</f>
        <v>0</v>
      </c>
      <c r="G94" s="12">
        <f>SUBTOTAL(9,G63:G93)</f>
        <v>0</v>
      </c>
      <c r="H94" s="10" t="s">
        <v>41</v>
      </c>
    </row>
    <row r="95" spans="1:8" s="8" customFormat="1" outlineLevel="2" x14ac:dyDescent="0.25">
      <c r="A95" s="14">
        <v>42094</v>
      </c>
      <c r="B95" s="7">
        <v>0</v>
      </c>
      <c r="C95" s="7">
        <v>0</v>
      </c>
      <c r="D95" s="7">
        <f t="shared" si="3"/>
        <v>0</v>
      </c>
      <c r="E95" s="7">
        <f>D95-Tableau3[Minute]</f>
        <v>-2.7777777777777776E-2</v>
      </c>
      <c r="F95" s="12">
        <f>IF(AND(E95&lt;Tableau4[DJS],D95&gt;0),Tableau4[DJS]-E95,0)</f>
        <v>0</v>
      </c>
      <c r="G95" s="12">
        <f>IF(E95&gt;Tableau4[DJS],'4'!E95-Tableau4[DJS],0)</f>
        <v>0</v>
      </c>
      <c r="H95" s="8">
        <f t="shared" si="4"/>
        <v>4</v>
      </c>
    </row>
    <row r="96" spans="1:8" s="8" customFormat="1" outlineLevel="2" x14ac:dyDescent="0.25">
      <c r="A96" s="14">
        <v>42095</v>
      </c>
      <c r="B96" s="7">
        <v>0</v>
      </c>
      <c r="C96" s="7">
        <v>0</v>
      </c>
      <c r="D96" s="7">
        <f t="shared" si="3"/>
        <v>0</v>
      </c>
      <c r="E96" s="7">
        <f>D96-Tableau3[Minute]</f>
        <v>-2.7777777777777776E-2</v>
      </c>
      <c r="F96" s="12">
        <f>IF(AND(E96&lt;Tableau4[DJS],D96&gt;0),Tableau4[DJS]-E96,0)</f>
        <v>0</v>
      </c>
      <c r="G96" s="12">
        <f>IF(E96&gt;Tableau4[DJS],'4'!E96-Tableau4[DJS],0)</f>
        <v>0</v>
      </c>
      <c r="H96" s="8">
        <f t="shared" si="4"/>
        <v>4</v>
      </c>
    </row>
    <row r="97" spans="1:8" s="8" customFormat="1" outlineLevel="2" x14ac:dyDescent="0.25">
      <c r="A97" s="14">
        <v>42096</v>
      </c>
      <c r="B97" s="7">
        <v>0</v>
      </c>
      <c r="C97" s="7">
        <v>0</v>
      </c>
      <c r="D97" s="7">
        <f t="shared" si="3"/>
        <v>0</v>
      </c>
      <c r="E97" s="7">
        <f>D97-Tableau3[Minute]</f>
        <v>-2.7777777777777776E-2</v>
      </c>
      <c r="F97" s="12">
        <f>IF(AND(E97&lt;Tableau4[DJS],D97&gt;0),Tableau4[DJS]-E97,0)</f>
        <v>0</v>
      </c>
      <c r="G97" s="12">
        <f>IF(E97&gt;Tableau4[DJS],'4'!E97-Tableau4[DJS],0)</f>
        <v>0</v>
      </c>
      <c r="H97" s="8">
        <f t="shared" si="4"/>
        <v>4</v>
      </c>
    </row>
    <row r="98" spans="1:8" s="8" customFormat="1" outlineLevel="2" x14ac:dyDescent="0.25">
      <c r="A98" s="14">
        <v>42097</v>
      </c>
      <c r="B98" s="7">
        <v>0</v>
      </c>
      <c r="C98" s="7">
        <v>0</v>
      </c>
      <c r="D98" s="7">
        <f t="shared" si="3"/>
        <v>0</v>
      </c>
      <c r="E98" s="7">
        <f>D98-Tableau3[Minute]</f>
        <v>-2.7777777777777776E-2</v>
      </c>
      <c r="F98" s="12">
        <f>IF(AND(E98&lt;Tableau4[DJS],D98&gt;0),Tableau4[DJS]-E98,0)</f>
        <v>0</v>
      </c>
      <c r="G98" s="12">
        <f>IF(E98&gt;Tableau4[DJS],'4'!E98-Tableau4[DJS],0)</f>
        <v>0</v>
      </c>
      <c r="H98" s="8">
        <f t="shared" si="4"/>
        <v>4</v>
      </c>
    </row>
    <row r="99" spans="1:8" s="8" customFormat="1" outlineLevel="2" x14ac:dyDescent="0.25">
      <c r="A99" s="14">
        <v>42098</v>
      </c>
      <c r="B99" s="7">
        <v>0</v>
      </c>
      <c r="C99" s="7">
        <v>0</v>
      </c>
      <c r="D99" s="7">
        <f t="shared" si="3"/>
        <v>0</v>
      </c>
      <c r="E99" s="7">
        <f>D99-Tableau3[Minute]</f>
        <v>-2.7777777777777776E-2</v>
      </c>
      <c r="F99" s="12">
        <f>IF(AND(E99&lt;Tableau4[DJS],D99&gt;0),Tableau4[DJS]-E99,0)</f>
        <v>0</v>
      </c>
      <c r="G99" s="12">
        <f>IF(E99&gt;Tableau4[DJS],'4'!E99-Tableau4[DJS],0)</f>
        <v>0</v>
      </c>
      <c r="H99" s="8">
        <f t="shared" si="4"/>
        <v>4</v>
      </c>
    </row>
    <row r="100" spans="1:8" s="8" customFormat="1" outlineLevel="2" x14ac:dyDescent="0.25">
      <c r="A100" s="14">
        <v>42099</v>
      </c>
      <c r="B100" s="7">
        <v>0</v>
      </c>
      <c r="C100" s="7">
        <v>0</v>
      </c>
      <c r="D100" s="7">
        <f t="shared" si="3"/>
        <v>0</v>
      </c>
      <c r="E100" s="7">
        <f>D100-Tableau3[Minute]</f>
        <v>-2.7777777777777776E-2</v>
      </c>
      <c r="F100" s="12">
        <f>IF(AND(E100&lt;Tableau4[DJS],D100&gt;0),Tableau4[DJS]-E100,0)</f>
        <v>0</v>
      </c>
      <c r="G100" s="12">
        <f>IF(E100&gt;Tableau4[DJS],'4'!E100-Tableau4[DJS],0)</f>
        <v>0</v>
      </c>
      <c r="H100" s="8">
        <f t="shared" si="4"/>
        <v>4</v>
      </c>
    </row>
    <row r="101" spans="1:8" s="8" customFormat="1" outlineLevel="2" x14ac:dyDescent="0.25">
      <c r="A101" s="14">
        <v>42100</v>
      </c>
      <c r="B101" s="7">
        <v>0</v>
      </c>
      <c r="C101" s="7">
        <v>0</v>
      </c>
      <c r="D101" s="7">
        <f t="shared" si="3"/>
        <v>0</v>
      </c>
      <c r="E101" s="7">
        <f>D101-Tableau3[Minute]</f>
        <v>-2.7777777777777776E-2</v>
      </c>
      <c r="F101" s="12">
        <f>IF(AND(E101&lt;Tableau4[DJS],D101&gt;0),Tableau4[DJS]-E101,0)</f>
        <v>0</v>
      </c>
      <c r="G101" s="12">
        <f>IF(E101&gt;Tableau4[DJS],'4'!E101-Tableau4[DJS],0)</f>
        <v>0</v>
      </c>
      <c r="H101" s="8">
        <f t="shared" si="4"/>
        <v>4</v>
      </c>
    </row>
    <row r="102" spans="1:8" s="8" customFormat="1" outlineLevel="2" x14ac:dyDescent="0.25">
      <c r="A102" s="14">
        <v>42101</v>
      </c>
      <c r="B102" s="7">
        <v>0</v>
      </c>
      <c r="C102" s="7">
        <v>0</v>
      </c>
      <c r="D102" s="7">
        <f t="shared" si="3"/>
        <v>0</v>
      </c>
      <c r="E102" s="7">
        <f>D102-Tableau3[Minute]</f>
        <v>-2.7777777777777776E-2</v>
      </c>
      <c r="F102" s="12">
        <f>IF(AND(E102&lt;Tableau4[DJS],D102&gt;0),Tableau4[DJS]-E102,0)</f>
        <v>0</v>
      </c>
      <c r="G102" s="12">
        <f>IF(E102&gt;Tableau4[DJS],'4'!E102-Tableau4[DJS],0)</f>
        <v>0</v>
      </c>
      <c r="H102" s="8">
        <f t="shared" si="4"/>
        <v>4</v>
      </c>
    </row>
    <row r="103" spans="1:8" s="8" customFormat="1" outlineLevel="2" x14ac:dyDescent="0.25">
      <c r="A103" s="14">
        <v>42102</v>
      </c>
      <c r="B103" s="7">
        <v>0</v>
      </c>
      <c r="C103" s="7">
        <v>0</v>
      </c>
      <c r="D103" s="7">
        <f t="shared" si="3"/>
        <v>0</v>
      </c>
      <c r="E103" s="7">
        <f>D103-Tableau3[Minute]</f>
        <v>-2.7777777777777776E-2</v>
      </c>
      <c r="F103" s="12">
        <f>IF(AND(E103&lt;Tableau4[DJS],D103&gt;0),Tableau4[DJS]-E103,0)</f>
        <v>0</v>
      </c>
      <c r="G103" s="12">
        <f>IF(E103&gt;Tableau4[DJS],'4'!E103-Tableau4[DJS],0)</f>
        <v>0</v>
      </c>
      <c r="H103" s="8">
        <f t="shared" si="4"/>
        <v>4</v>
      </c>
    </row>
    <row r="104" spans="1:8" s="8" customFormat="1" outlineLevel="2" x14ac:dyDescent="0.25">
      <c r="A104" s="14">
        <v>42103</v>
      </c>
      <c r="B104" s="7">
        <v>0</v>
      </c>
      <c r="C104" s="7">
        <v>0</v>
      </c>
      <c r="D104" s="7">
        <f t="shared" si="3"/>
        <v>0</v>
      </c>
      <c r="E104" s="7">
        <f>D104-Tableau3[Minute]</f>
        <v>-2.7777777777777776E-2</v>
      </c>
      <c r="F104" s="12">
        <f>IF(AND(E104&lt;Tableau4[DJS],D104&gt;0),Tableau4[DJS]-E104,0)</f>
        <v>0</v>
      </c>
      <c r="G104" s="12">
        <f>IF(E104&gt;Tableau4[DJS],'4'!E104-Tableau4[DJS],0)</f>
        <v>0</v>
      </c>
      <c r="H104" s="8">
        <f t="shared" si="4"/>
        <v>4</v>
      </c>
    </row>
    <row r="105" spans="1:8" s="8" customFormat="1" outlineLevel="2" x14ac:dyDescent="0.25">
      <c r="A105" s="14">
        <v>42104</v>
      </c>
      <c r="B105" s="7">
        <v>0</v>
      </c>
      <c r="C105" s="7">
        <v>0</v>
      </c>
      <c r="D105" s="7">
        <f t="shared" si="3"/>
        <v>0</v>
      </c>
      <c r="E105" s="7">
        <f>D105-Tableau3[Minute]</f>
        <v>-2.7777777777777776E-2</v>
      </c>
      <c r="F105" s="12">
        <f>IF(AND(E105&lt;Tableau4[DJS],D105&gt;0),Tableau4[DJS]-E105,0)</f>
        <v>0</v>
      </c>
      <c r="G105" s="12">
        <f>IF(E105&gt;Tableau4[DJS],'4'!E105-Tableau4[DJS],0)</f>
        <v>0</v>
      </c>
      <c r="H105" s="8">
        <f t="shared" si="4"/>
        <v>4</v>
      </c>
    </row>
    <row r="106" spans="1:8" s="8" customFormat="1" outlineLevel="2" x14ac:dyDescent="0.25">
      <c r="A106" s="14">
        <v>42105</v>
      </c>
      <c r="B106" s="7">
        <v>0</v>
      </c>
      <c r="C106" s="7">
        <v>0</v>
      </c>
      <c r="D106" s="7">
        <f t="shared" si="3"/>
        <v>0</v>
      </c>
      <c r="E106" s="7">
        <f>D106-Tableau3[Minute]</f>
        <v>-2.7777777777777776E-2</v>
      </c>
      <c r="F106" s="12">
        <f>IF(AND(E106&lt;Tableau4[DJS],D106&gt;0),Tableau4[DJS]-E106,0)</f>
        <v>0</v>
      </c>
      <c r="G106" s="12">
        <f>IF(E106&gt;Tableau4[DJS],'4'!E106-Tableau4[DJS],0)</f>
        <v>0</v>
      </c>
      <c r="H106" s="8">
        <f t="shared" si="4"/>
        <v>4</v>
      </c>
    </row>
    <row r="107" spans="1:8" s="8" customFormat="1" outlineLevel="2" x14ac:dyDescent="0.25">
      <c r="A107" s="14">
        <v>42106</v>
      </c>
      <c r="B107" s="7">
        <v>0</v>
      </c>
      <c r="C107" s="7">
        <v>0</v>
      </c>
      <c r="D107" s="7">
        <f t="shared" si="3"/>
        <v>0</v>
      </c>
      <c r="E107" s="7">
        <f>D107-Tableau3[Minute]</f>
        <v>-2.7777777777777776E-2</v>
      </c>
      <c r="F107" s="12">
        <f>IF(AND(E107&lt;Tableau4[DJS],D107&gt;0),Tableau4[DJS]-E107,0)</f>
        <v>0</v>
      </c>
      <c r="G107" s="12">
        <f>IF(E107&gt;Tableau4[DJS],'4'!E107-Tableau4[DJS],0)</f>
        <v>0</v>
      </c>
      <c r="H107" s="8">
        <f t="shared" si="4"/>
        <v>4</v>
      </c>
    </row>
    <row r="108" spans="1:8" s="8" customFormat="1" outlineLevel="2" x14ac:dyDescent="0.25">
      <c r="A108" s="14">
        <v>42107</v>
      </c>
      <c r="B108" s="7">
        <v>0</v>
      </c>
      <c r="C108" s="7">
        <v>0</v>
      </c>
      <c r="D108" s="7">
        <f t="shared" si="3"/>
        <v>0</v>
      </c>
      <c r="E108" s="7">
        <f>D108-Tableau3[Minute]</f>
        <v>-2.7777777777777776E-2</v>
      </c>
      <c r="F108" s="12">
        <f>IF(AND(E108&lt;Tableau4[DJS],D108&gt;0),Tableau4[DJS]-E108,0)</f>
        <v>0</v>
      </c>
      <c r="G108" s="12">
        <f>IF(E108&gt;Tableau4[DJS],'4'!E108-Tableau4[DJS],0)</f>
        <v>0</v>
      </c>
      <c r="H108" s="8">
        <f t="shared" si="4"/>
        <v>4</v>
      </c>
    </row>
    <row r="109" spans="1:8" s="8" customFormat="1" outlineLevel="2" x14ac:dyDescent="0.25">
      <c r="A109" s="14">
        <v>42108</v>
      </c>
      <c r="B109" s="7">
        <v>0</v>
      </c>
      <c r="C109" s="7">
        <v>0</v>
      </c>
      <c r="D109" s="7">
        <f t="shared" si="3"/>
        <v>0</v>
      </c>
      <c r="E109" s="7">
        <f>D109-Tableau3[Minute]</f>
        <v>-2.7777777777777776E-2</v>
      </c>
      <c r="F109" s="12">
        <f>IF(AND(E109&lt;Tableau4[DJS],D109&gt;0),Tableau4[DJS]-E109,0)</f>
        <v>0</v>
      </c>
      <c r="G109" s="12">
        <f>IF(E109&gt;Tableau4[DJS],'4'!E109-Tableau4[DJS],0)</f>
        <v>0</v>
      </c>
      <c r="H109" s="8">
        <f t="shared" si="4"/>
        <v>4</v>
      </c>
    </row>
    <row r="110" spans="1:8" s="8" customFormat="1" outlineLevel="2" x14ac:dyDescent="0.25">
      <c r="A110" s="14">
        <v>42109</v>
      </c>
      <c r="B110" s="7">
        <v>0</v>
      </c>
      <c r="C110" s="7">
        <v>0</v>
      </c>
      <c r="D110" s="7">
        <f t="shared" si="3"/>
        <v>0</v>
      </c>
      <c r="E110" s="7">
        <f>D110-Tableau3[Minute]</f>
        <v>-2.7777777777777776E-2</v>
      </c>
      <c r="F110" s="12">
        <f>IF(AND(E110&lt;Tableau4[DJS],D110&gt;0),Tableau4[DJS]-E110,0)</f>
        <v>0</v>
      </c>
      <c r="G110" s="12">
        <f>IF(E110&gt;Tableau4[DJS],'4'!E110-Tableau4[DJS],0)</f>
        <v>0</v>
      </c>
      <c r="H110" s="8">
        <f t="shared" si="4"/>
        <v>4</v>
      </c>
    </row>
    <row r="111" spans="1:8" s="8" customFormat="1" outlineLevel="2" x14ac:dyDescent="0.25">
      <c r="A111" s="14">
        <v>42110</v>
      </c>
      <c r="B111" s="7">
        <v>0</v>
      </c>
      <c r="C111" s="7">
        <v>0</v>
      </c>
      <c r="D111" s="7">
        <f t="shared" si="3"/>
        <v>0</v>
      </c>
      <c r="E111" s="7">
        <f>D111-Tableau3[Minute]</f>
        <v>-2.7777777777777776E-2</v>
      </c>
      <c r="F111" s="12">
        <f>IF(AND(E111&lt;Tableau4[DJS],D111&gt;0),Tableau4[DJS]-E111,0)</f>
        <v>0</v>
      </c>
      <c r="G111" s="12">
        <f>IF(E111&gt;Tableau4[DJS],'4'!E111-Tableau4[DJS],0)</f>
        <v>0</v>
      </c>
      <c r="H111" s="8">
        <f t="shared" si="4"/>
        <v>4</v>
      </c>
    </row>
    <row r="112" spans="1:8" s="8" customFormat="1" outlineLevel="2" x14ac:dyDescent="0.25">
      <c r="A112" s="14">
        <v>42111</v>
      </c>
      <c r="B112" s="7">
        <v>0</v>
      </c>
      <c r="C112" s="7">
        <v>0</v>
      </c>
      <c r="D112" s="7">
        <f t="shared" si="3"/>
        <v>0</v>
      </c>
      <c r="E112" s="7">
        <f>D112-Tableau3[Minute]</f>
        <v>-2.7777777777777776E-2</v>
      </c>
      <c r="F112" s="12">
        <f>IF(AND(E112&lt;Tableau4[DJS],D112&gt;0),Tableau4[DJS]-E112,0)</f>
        <v>0</v>
      </c>
      <c r="G112" s="12">
        <f>IF(E112&gt;Tableau4[DJS],'4'!E112-Tableau4[DJS],0)</f>
        <v>0</v>
      </c>
      <c r="H112" s="8">
        <f t="shared" si="4"/>
        <v>4</v>
      </c>
    </row>
    <row r="113" spans="1:8" s="8" customFormat="1" outlineLevel="2" x14ac:dyDescent="0.25">
      <c r="A113" s="14">
        <v>42112</v>
      </c>
      <c r="B113" s="7">
        <v>0</v>
      </c>
      <c r="C113" s="7">
        <v>0</v>
      </c>
      <c r="D113" s="7">
        <f t="shared" si="3"/>
        <v>0</v>
      </c>
      <c r="E113" s="7">
        <f>D113-Tableau3[Minute]</f>
        <v>-2.7777777777777776E-2</v>
      </c>
      <c r="F113" s="12">
        <f>IF(AND(E113&lt;Tableau4[DJS],D113&gt;0),Tableau4[DJS]-E113,0)</f>
        <v>0</v>
      </c>
      <c r="G113" s="12">
        <f>IF(E113&gt;Tableau4[DJS],'4'!E113-Tableau4[DJS],0)</f>
        <v>0</v>
      </c>
      <c r="H113" s="8">
        <f t="shared" si="4"/>
        <v>4</v>
      </c>
    </row>
    <row r="114" spans="1:8" s="8" customFormat="1" outlineLevel="2" x14ac:dyDescent="0.25">
      <c r="A114" s="14">
        <v>42113</v>
      </c>
      <c r="B114" s="7">
        <v>0</v>
      </c>
      <c r="C114" s="7">
        <v>0</v>
      </c>
      <c r="D114" s="7">
        <f t="shared" si="3"/>
        <v>0</v>
      </c>
      <c r="E114" s="7">
        <f>D114-Tableau3[Minute]</f>
        <v>-2.7777777777777776E-2</v>
      </c>
      <c r="F114" s="12">
        <f>IF(AND(E114&lt;Tableau4[DJS],D114&gt;0),Tableau4[DJS]-E114,0)</f>
        <v>0</v>
      </c>
      <c r="G114" s="12">
        <f>IF(E114&gt;Tableau4[DJS],'4'!E114-Tableau4[DJS],0)</f>
        <v>0</v>
      </c>
      <c r="H114" s="8">
        <f t="shared" si="4"/>
        <v>4</v>
      </c>
    </row>
    <row r="115" spans="1:8" s="8" customFormat="1" outlineLevel="2" x14ac:dyDescent="0.25">
      <c r="A115" s="14">
        <v>42114</v>
      </c>
      <c r="B115" s="7">
        <v>0</v>
      </c>
      <c r="C115" s="7">
        <v>0</v>
      </c>
      <c r="D115" s="7">
        <f t="shared" si="3"/>
        <v>0</v>
      </c>
      <c r="E115" s="7">
        <f>D115-Tableau3[Minute]</f>
        <v>-2.7777777777777776E-2</v>
      </c>
      <c r="F115" s="12">
        <f>IF(AND(E115&lt;Tableau4[DJS],D115&gt;0),Tableau4[DJS]-E115,0)</f>
        <v>0</v>
      </c>
      <c r="G115" s="12">
        <f>IF(E115&gt;Tableau4[DJS],'4'!E115-Tableau4[DJS],0)</f>
        <v>0</v>
      </c>
      <c r="H115" s="8">
        <f t="shared" si="4"/>
        <v>4</v>
      </c>
    </row>
    <row r="116" spans="1:8" s="8" customFormat="1" outlineLevel="2" x14ac:dyDescent="0.25">
      <c r="A116" s="14">
        <v>42115</v>
      </c>
      <c r="B116" s="7">
        <v>0</v>
      </c>
      <c r="C116" s="7">
        <v>0</v>
      </c>
      <c r="D116" s="7">
        <f t="shared" si="3"/>
        <v>0</v>
      </c>
      <c r="E116" s="7">
        <f>D116-Tableau3[Minute]</f>
        <v>-2.7777777777777776E-2</v>
      </c>
      <c r="F116" s="12">
        <f>IF(AND(E116&lt;Tableau4[DJS],D116&gt;0),Tableau4[DJS]-E116,0)</f>
        <v>0</v>
      </c>
      <c r="G116" s="12">
        <f>IF(E116&gt;Tableau4[DJS],'4'!E116-Tableau4[DJS],0)</f>
        <v>0</v>
      </c>
      <c r="H116" s="8">
        <f t="shared" si="4"/>
        <v>4</v>
      </c>
    </row>
    <row r="117" spans="1:8" s="8" customFormat="1" outlineLevel="2" x14ac:dyDescent="0.25">
      <c r="A117" s="14">
        <v>42116</v>
      </c>
      <c r="B117" s="7">
        <v>0</v>
      </c>
      <c r="C117" s="7">
        <v>0</v>
      </c>
      <c r="D117" s="7">
        <f t="shared" si="3"/>
        <v>0</v>
      </c>
      <c r="E117" s="7">
        <f>D117-Tableau3[Minute]</f>
        <v>-2.7777777777777776E-2</v>
      </c>
      <c r="F117" s="12">
        <f>IF(AND(E117&lt;Tableau4[DJS],D117&gt;0),Tableau4[DJS]-E117,0)</f>
        <v>0</v>
      </c>
      <c r="G117" s="12">
        <f>IF(E117&gt;Tableau4[DJS],'4'!E117-Tableau4[DJS],0)</f>
        <v>0</v>
      </c>
      <c r="H117" s="8">
        <f t="shared" si="4"/>
        <v>4</v>
      </c>
    </row>
    <row r="118" spans="1:8" s="8" customFormat="1" outlineLevel="2" x14ac:dyDescent="0.25">
      <c r="A118" s="14">
        <v>42117</v>
      </c>
      <c r="B118" s="7">
        <v>0</v>
      </c>
      <c r="C118" s="7">
        <v>0</v>
      </c>
      <c r="D118" s="7">
        <f t="shared" si="3"/>
        <v>0</v>
      </c>
      <c r="E118" s="7">
        <f>D118-Tableau3[Minute]</f>
        <v>-2.7777777777777776E-2</v>
      </c>
      <c r="F118" s="12">
        <f>IF(AND(E118&lt;Tableau4[DJS],D118&gt;0),Tableau4[DJS]-E118,0)</f>
        <v>0</v>
      </c>
      <c r="G118" s="12">
        <f>IF(E118&gt;Tableau4[DJS],'4'!E118-Tableau4[DJS],0)</f>
        <v>0</v>
      </c>
      <c r="H118" s="8">
        <f t="shared" si="4"/>
        <v>4</v>
      </c>
    </row>
    <row r="119" spans="1:8" s="8" customFormat="1" outlineLevel="2" x14ac:dyDescent="0.25">
      <c r="A119" s="14">
        <v>42118</v>
      </c>
      <c r="B119" s="7">
        <v>0</v>
      </c>
      <c r="C119" s="7">
        <v>0</v>
      </c>
      <c r="D119" s="7">
        <f t="shared" si="3"/>
        <v>0</v>
      </c>
      <c r="E119" s="7">
        <f>D119-Tableau3[Minute]</f>
        <v>-2.7777777777777776E-2</v>
      </c>
      <c r="F119" s="12">
        <f>IF(AND(E119&lt;Tableau4[DJS],D119&gt;0),Tableau4[DJS]-E119,0)</f>
        <v>0</v>
      </c>
      <c r="G119" s="12">
        <f>IF(E119&gt;Tableau4[DJS],'4'!E119-Tableau4[DJS],0)</f>
        <v>0</v>
      </c>
      <c r="H119" s="8">
        <f t="shared" si="4"/>
        <v>4</v>
      </c>
    </row>
    <row r="120" spans="1:8" s="8" customFormat="1" outlineLevel="2" x14ac:dyDescent="0.25">
      <c r="A120" s="14">
        <v>42119</v>
      </c>
      <c r="B120" s="7">
        <v>0</v>
      </c>
      <c r="C120" s="7">
        <v>0</v>
      </c>
      <c r="D120" s="7">
        <f t="shared" si="3"/>
        <v>0</v>
      </c>
      <c r="E120" s="7">
        <f>D120-Tableau3[Minute]</f>
        <v>-2.7777777777777776E-2</v>
      </c>
      <c r="F120" s="12">
        <f>IF(AND(E120&lt;Tableau4[DJS],D120&gt;0),Tableau4[DJS]-E120,0)</f>
        <v>0</v>
      </c>
      <c r="G120" s="12">
        <f>IF(E120&gt;Tableau4[DJS],'4'!E120-Tableau4[DJS],0)</f>
        <v>0</v>
      </c>
      <c r="H120" s="8">
        <f t="shared" si="4"/>
        <v>4</v>
      </c>
    </row>
    <row r="121" spans="1:8" s="8" customFormat="1" outlineLevel="2" x14ac:dyDescent="0.25">
      <c r="A121" s="14">
        <v>42120</v>
      </c>
      <c r="B121" s="7">
        <v>0</v>
      </c>
      <c r="C121" s="7">
        <v>0</v>
      </c>
      <c r="D121" s="7">
        <f t="shared" si="3"/>
        <v>0</v>
      </c>
      <c r="E121" s="7">
        <f>D121-Tableau3[Minute]</f>
        <v>-2.7777777777777776E-2</v>
      </c>
      <c r="F121" s="12">
        <f>IF(AND(E121&lt;Tableau4[DJS],D121&gt;0),Tableau4[DJS]-E121,0)</f>
        <v>0</v>
      </c>
      <c r="G121" s="12">
        <f>IF(E121&gt;Tableau4[DJS],'4'!E121-Tableau4[DJS],0)</f>
        <v>0</v>
      </c>
      <c r="H121" s="8">
        <f t="shared" si="4"/>
        <v>4</v>
      </c>
    </row>
    <row r="122" spans="1:8" s="8" customFormat="1" outlineLevel="2" x14ac:dyDescent="0.25">
      <c r="A122" s="14">
        <v>42121</v>
      </c>
      <c r="B122" s="7">
        <v>0</v>
      </c>
      <c r="C122" s="7">
        <v>0</v>
      </c>
      <c r="D122" s="7">
        <f t="shared" si="3"/>
        <v>0</v>
      </c>
      <c r="E122" s="7">
        <f>D122-Tableau3[Minute]</f>
        <v>-2.7777777777777776E-2</v>
      </c>
      <c r="F122" s="12">
        <f>IF(AND(E122&lt;Tableau4[DJS],D122&gt;0),Tableau4[DJS]-E122,0)</f>
        <v>0</v>
      </c>
      <c r="G122" s="12">
        <f>IF(E122&gt;Tableau4[DJS],'4'!E122-Tableau4[DJS],0)</f>
        <v>0</v>
      </c>
      <c r="H122" s="8">
        <f t="shared" si="4"/>
        <v>4</v>
      </c>
    </row>
    <row r="123" spans="1:8" s="8" customFormat="1" outlineLevel="2" x14ac:dyDescent="0.25">
      <c r="A123" s="14">
        <v>42122</v>
      </c>
      <c r="B123" s="7">
        <v>0</v>
      </c>
      <c r="C123" s="7">
        <v>0</v>
      </c>
      <c r="D123" s="7">
        <f t="shared" si="3"/>
        <v>0</v>
      </c>
      <c r="E123" s="7">
        <f>D123-Tableau3[Minute]</f>
        <v>-2.7777777777777776E-2</v>
      </c>
      <c r="F123" s="12">
        <f>IF(AND(E123&lt;Tableau4[DJS],D123&gt;0),Tableau4[DJS]-E123,0)</f>
        <v>0</v>
      </c>
      <c r="G123" s="12">
        <f>IF(E123&gt;Tableau4[DJS],'4'!E123-Tableau4[DJS],0)</f>
        <v>0</v>
      </c>
      <c r="H123" s="8">
        <f t="shared" si="4"/>
        <v>4</v>
      </c>
    </row>
    <row r="124" spans="1:8" s="8" customFormat="1" outlineLevel="2" x14ac:dyDescent="0.25">
      <c r="A124" s="14">
        <v>42123</v>
      </c>
      <c r="B124" s="7">
        <v>0</v>
      </c>
      <c r="C124" s="7">
        <v>0</v>
      </c>
      <c r="D124" s="7">
        <f t="shared" si="3"/>
        <v>0</v>
      </c>
      <c r="E124" s="7">
        <f>D124-Tableau3[Minute]</f>
        <v>-2.7777777777777776E-2</v>
      </c>
      <c r="F124" s="12">
        <f>IF(AND(E124&lt;Tableau4[DJS],D124&gt;0),Tableau4[DJS]-E124,0)</f>
        <v>0</v>
      </c>
      <c r="G124" s="12">
        <f>IF(E124&gt;Tableau4[DJS],'4'!E124-Tableau4[DJS],0)</f>
        <v>0</v>
      </c>
      <c r="H124" s="8">
        <f t="shared" si="4"/>
        <v>4</v>
      </c>
    </row>
    <row r="125" spans="1:8" s="8" customFormat="1" outlineLevel="1" x14ac:dyDescent="0.25">
      <c r="A125" s="14"/>
      <c r="B125" s="7"/>
      <c r="C125" s="7"/>
      <c r="D125" s="11"/>
      <c r="E125" s="7"/>
      <c r="F125" s="12">
        <f>SUBTOTAL(9,F95:F124)</f>
        <v>0</v>
      </c>
      <c r="G125" s="12">
        <f>SUBTOTAL(9,G95:G124)</f>
        <v>0</v>
      </c>
      <c r="H125" s="10" t="s">
        <v>42</v>
      </c>
    </row>
    <row r="126" spans="1:8" s="8" customFormat="1" outlineLevel="2" x14ac:dyDescent="0.25">
      <c r="A126" s="14">
        <v>42124</v>
      </c>
      <c r="B126" s="7">
        <v>0</v>
      </c>
      <c r="C126" s="7">
        <v>0</v>
      </c>
      <c r="D126" s="7">
        <f t="shared" si="3"/>
        <v>0</v>
      </c>
      <c r="E126" s="7">
        <f>D126-Tableau3[Minute]</f>
        <v>-2.7777777777777776E-2</v>
      </c>
      <c r="F126" s="12">
        <f>IF(AND(E126&lt;Tableau4[DJS],D126&gt;0),Tableau4[DJS]-E126,0)</f>
        <v>0</v>
      </c>
      <c r="G126" s="12">
        <f>IF(E126&gt;Tableau4[DJS],'4'!E126-Tableau4[DJS],0)</f>
        <v>0</v>
      </c>
      <c r="H126" s="8">
        <f t="shared" si="4"/>
        <v>5</v>
      </c>
    </row>
    <row r="127" spans="1:8" s="8" customFormat="1" outlineLevel="2" x14ac:dyDescent="0.25">
      <c r="A127" s="14">
        <v>42125</v>
      </c>
      <c r="B127" s="7">
        <v>0</v>
      </c>
      <c r="C127" s="7">
        <v>0</v>
      </c>
      <c r="D127" s="7">
        <f t="shared" si="3"/>
        <v>0</v>
      </c>
      <c r="E127" s="7">
        <f>D127-Tableau3[Minute]</f>
        <v>-2.7777777777777776E-2</v>
      </c>
      <c r="F127" s="12">
        <f>IF(AND(E127&lt;Tableau4[DJS],D127&gt;0),Tableau4[DJS]-E127,0)</f>
        <v>0</v>
      </c>
      <c r="G127" s="12">
        <f>IF(E127&gt;Tableau4[DJS],'4'!E127-Tableau4[DJS],0)</f>
        <v>0</v>
      </c>
      <c r="H127" s="8">
        <f t="shared" si="4"/>
        <v>5</v>
      </c>
    </row>
    <row r="128" spans="1:8" s="8" customFormat="1" outlineLevel="2" x14ac:dyDescent="0.25">
      <c r="A128" s="14">
        <v>42126</v>
      </c>
      <c r="B128" s="7">
        <v>0</v>
      </c>
      <c r="C128" s="7">
        <v>0</v>
      </c>
      <c r="D128" s="7">
        <f t="shared" si="3"/>
        <v>0</v>
      </c>
      <c r="E128" s="7">
        <f>D128-Tableau3[Minute]</f>
        <v>-2.7777777777777776E-2</v>
      </c>
      <c r="F128" s="12">
        <f>IF(AND(E128&lt;Tableau4[DJS],D128&gt;0),Tableau4[DJS]-E128,0)</f>
        <v>0</v>
      </c>
      <c r="G128" s="12">
        <f>IF(E128&gt;Tableau4[DJS],'4'!E128-Tableau4[DJS],0)</f>
        <v>0</v>
      </c>
      <c r="H128" s="8">
        <f t="shared" si="4"/>
        <v>5</v>
      </c>
    </row>
    <row r="129" spans="1:8" s="8" customFormat="1" outlineLevel="2" x14ac:dyDescent="0.25">
      <c r="A129" s="14">
        <v>42127</v>
      </c>
      <c r="B129" s="7">
        <v>0</v>
      </c>
      <c r="C129" s="7">
        <v>0</v>
      </c>
      <c r="D129" s="7">
        <f t="shared" si="3"/>
        <v>0</v>
      </c>
      <c r="E129" s="7">
        <f>D129-Tableau3[Minute]</f>
        <v>-2.7777777777777776E-2</v>
      </c>
      <c r="F129" s="12">
        <f>IF(AND(E129&lt;Tableau4[DJS],D129&gt;0),Tableau4[DJS]-E129,0)</f>
        <v>0</v>
      </c>
      <c r="G129" s="12">
        <f>IF(E129&gt;Tableau4[DJS],'4'!E129-Tableau4[DJS],0)</f>
        <v>0</v>
      </c>
      <c r="H129" s="8">
        <f t="shared" si="4"/>
        <v>5</v>
      </c>
    </row>
    <row r="130" spans="1:8" s="8" customFormat="1" outlineLevel="2" x14ac:dyDescent="0.25">
      <c r="A130" s="14">
        <v>42128</v>
      </c>
      <c r="B130" s="7">
        <v>0</v>
      </c>
      <c r="C130" s="7">
        <v>0</v>
      </c>
      <c r="D130" s="7">
        <f t="shared" si="3"/>
        <v>0</v>
      </c>
      <c r="E130" s="7">
        <f>D130-Tableau3[Minute]</f>
        <v>-2.7777777777777776E-2</v>
      </c>
      <c r="F130" s="12">
        <f>IF(AND(E130&lt;Tableau4[DJS],D130&gt;0),Tableau4[DJS]-E130,0)</f>
        <v>0</v>
      </c>
      <c r="G130" s="12">
        <f>IF(E130&gt;Tableau4[DJS],'4'!E130-Tableau4[DJS],0)</f>
        <v>0</v>
      </c>
      <c r="H130" s="8">
        <f t="shared" si="4"/>
        <v>5</v>
      </c>
    </row>
    <row r="131" spans="1:8" s="8" customFormat="1" outlineLevel="2" x14ac:dyDescent="0.25">
      <c r="A131" s="14">
        <v>42129</v>
      </c>
      <c r="B131" s="7">
        <v>0</v>
      </c>
      <c r="C131" s="7">
        <v>0</v>
      </c>
      <c r="D131" s="7">
        <f t="shared" ref="D131:D194" si="5">C131-B131</f>
        <v>0</v>
      </c>
      <c r="E131" s="7">
        <f>D131-Tableau3[Minute]</f>
        <v>-2.7777777777777776E-2</v>
      </c>
      <c r="F131" s="12">
        <f>IF(AND(E131&lt;Tableau4[DJS],D131&gt;0),Tableau4[DJS]-E131,0)</f>
        <v>0</v>
      </c>
      <c r="G131" s="12">
        <f>IF(E131&gt;Tableau4[DJS],'4'!E131-Tableau4[DJS],0)</f>
        <v>0</v>
      </c>
      <c r="H131" s="8">
        <f t="shared" si="4"/>
        <v>5</v>
      </c>
    </row>
    <row r="132" spans="1:8" s="8" customFormat="1" outlineLevel="2" x14ac:dyDescent="0.25">
      <c r="A132" s="14">
        <v>42130</v>
      </c>
      <c r="B132" s="7">
        <v>0</v>
      </c>
      <c r="C132" s="7">
        <v>0</v>
      </c>
      <c r="D132" s="7">
        <f t="shared" si="5"/>
        <v>0</v>
      </c>
      <c r="E132" s="7">
        <f>D132-Tableau3[Minute]</f>
        <v>-2.7777777777777776E-2</v>
      </c>
      <c r="F132" s="12">
        <f>IF(AND(E132&lt;Tableau4[DJS],D132&gt;0),Tableau4[DJS]-E132,0)</f>
        <v>0</v>
      </c>
      <c r="G132" s="12">
        <f>IF(E132&gt;Tableau4[DJS],'4'!E132-Tableau4[DJS],0)</f>
        <v>0</v>
      </c>
      <c r="H132" s="8">
        <f t="shared" si="4"/>
        <v>5</v>
      </c>
    </row>
    <row r="133" spans="1:8" s="8" customFormat="1" outlineLevel="2" x14ac:dyDescent="0.25">
      <c r="A133" s="14">
        <v>42131</v>
      </c>
      <c r="B133" s="7">
        <v>0</v>
      </c>
      <c r="C133" s="7">
        <v>0</v>
      </c>
      <c r="D133" s="7">
        <f t="shared" si="5"/>
        <v>0</v>
      </c>
      <c r="E133" s="7">
        <f>D133-Tableau3[Minute]</f>
        <v>-2.7777777777777776E-2</v>
      </c>
      <c r="F133" s="12">
        <f>IF(AND(E133&lt;Tableau4[DJS],D133&gt;0),Tableau4[DJS]-E133,0)</f>
        <v>0</v>
      </c>
      <c r="G133" s="12">
        <f>IF(E133&gt;Tableau4[DJS],'4'!E133-Tableau4[DJS],0)</f>
        <v>0</v>
      </c>
      <c r="H133" s="8">
        <f t="shared" si="4"/>
        <v>5</v>
      </c>
    </row>
    <row r="134" spans="1:8" s="8" customFormat="1" outlineLevel="2" x14ac:dyDescent="0.25">
      <c r="A134" s="14">
        <v>42132</v>
      </c>
      <c r="B134" s="7">
        <v>0</v>
      </c>
      <c r="C134" s="7">
        <v>0</v>
      </c>
      <c r="D134" s="7">
        <f t="shared" si="5"/>
        <v>0</v>
      </c>
      <c r="E134" s="7">
        <f>D134-Tableau3[Minute]</f>
        <v>-2.7777777777777776E-2</v>
      </c>
      <c r="F134" s="12">
        <f>IF(AND(E134&lt;Tableau4[DJS],D134&gt;0),Tableau4[DJS]-E134,0)</f>
        <v>0</v>
      </c>
      <c r="G134" s="12">
        <f>IF(E134&gt;Tableau4[DJS],'4'!E134-Tableau4[DJS],0)</f>
        <v>0</v>
      </c>
      <c r="H134" s="8">
        <f t="shared" si="4"/>
        <v>5</v>
      </c>
    </row>
    <row r="135" spans="1:8" s="8" customFormat="1" outlineLevel="2" x14ac:dyDescent="0.25">
      <c r="A135" s="14">
        <v>42133</v>
      </c>
      <c r="B135" s="7">
        <v>0</v>
      </c>
      <c r="C135" s="7">
        <v>0</v>
      </c>
      <c r="D135" s="7">
        <f t="shared" si="5"/>
        <v>0</v>
      </c>
      <c r="E135" s="7">
        <f>D135-Tableau3[Minute]</f>
        <v>-2.7777777777777776E-2</v>
      </c>
      <c r="F135" s="12">
        <f>IF(AND(E135&lt;Tableau4[DJS],D135&gt;0),Tableau4[DJS]-E135,0)</f>
        <v>0</v>
      </c>
      <c r="G135" s="12">
        <f>IF(E135&gt;Tableau4[DJS],'4'!E135-Tableau4[DJS],0)</f>
        <v>0</v>
      </c>
      <c r="H135" s="8">
        <f t="shared" ref="H135:H200" si="6">MONTH(A135)</f>
        <v>5</v>
      </c>
    </row>
    <row r="136" spans="1:8" s="8" customFormat="1" outlineLevel="2" x14ac:dyDescent="0.25">
      <c r="A136" s="14">
        <v>42134</v>
      </c>
      <c r="B136" s="7">
        <v>0</v>
      </c>
      <c r="C136" s="7">
        <v>0</v>
      </c>
      <c r="D136" s="7">
        <f t="shared" si="5"/>
        <v>0</v>
      </c>
      <c r="E136" s="7">
        <f>D136-Tableau3[Minute]</f>
        <v>-2.7777777777777776E-2</v>
      </c>
      <c r="F136" s="12">
        <f>IF(AND(E136&lt;Tableau4[DJS],D136&gt;0),Tableau4[DJS]-E136,0)</f>
        <v>0</v>
      </c>
      <c r="G136" s="12">
        <f>IF(E136&gt;Tableau4[DJS],'4'!E136-Tableau4[DJS],0)</f>
        <v>0</v>
      </c>
      <c r="H136" s="8">
        <f t="shared" si="6"/>
        <v>5</v>
      </c>
    </row>
    <row r="137" spans="1:8" s="8" customFormat="1" outlineLevel="2" x14ac:dyDescent="0.25">
      <c r="A137" s="14">
        <v>42135</v>
      </c>
      <c r="B137" s="7">
        <v>0</v>
      </c>
      <c r="C137" s="7">
        <v>0</v>
      </c>
      <c r="D137" s="7">
        <f t="shared" si="5"/>
        <v>0</v>
      </c>
      <c r="E137" s="7">
        <f>D137-Tableau3[Minute]</f>
        <v>-2.7777777777777776E-2</v>
      </c>
      <c r="F137" s="12">
        <f>IF(AND(E137&lt;Tableau4[DJS],D137&gt;0),Tableau4[DJS]-E137,0)</f>
        <v>0</v>
      </c>
      <c r="G137" s="12">
        <f>IF(E137&gt;Tableau4[DJS],'4'!E137-Tableau4[DJS],0)</f>
        <v>0</v>
      </c>
      <c r="H137" s="8">
        <f t="shared" si="6"/>
        <v>5</v>
      </c>
    </row>
    <row r="138" spans="1:8" s="8" customFormat="1" outlineLevel="2" x14ac:dyDescent="0.25">
      <c r="A138" s="14">
        <v>42136</v>
      </c>
      <c r="B138" s="7">
        <v>0</v>
      </c>
      <c r="C138" s="7">
        <v>0</v>
      </c>
      <c r="D138" s="7">
        <f t="shared" si="5"/>
        <v>0</v>
      </c>
      <c r="E138" s="7">
        <f>D138-Tableau3[Minute]</f>
        <v>-2.7777777777777776E-2</v>
      </c>
      <c r="F138" s="12">
        <f>IF(AND(E138&lt;Tableau4[DJS],D138&gt;0),Tableau4[DJS]-E138,0)</f>
        <v>0</v>
      </c>
      <c r="G138" s="12">
        <f>IF(E138&gt;Tableau4[DJS],'4'!E138-Tableau4[DJS],0)</f>
        <v>0</v>
      </c>
      <c r="H138" s="8">
        <f t="shared" si="6"/>
        <v>5</v>
      </c>
    </row>
    <row r="139" spans="1:8" s="8" customFormat="1" outlineLevel="2" x14ac:dyDescent="0.25">
      <c r="A139" s="14">
        <v>42137</v>
      </c>
      <c r="B139" s="7">
        <v>0</v>
      </c>
      <c r="C139" s="7">
        <v>0</v>
      </c>
      <c r="D139" s="7">
        <f t="shared" si="5"/>
        <v>0</v>
      </c>
      <c r="E139" s="7">
        <f>D139-Tableau3[Minute]</f>
        <v>-2.7777777777777776E-2</v>
      </c>
      <c r="F139" s="12">
        <f>IF(AND(E139&lt;Tableau4[DJS],D139&gt;0),Tableau4[DJS]-E139,0)</f>
        <v>0</v>
      </c>
      <c r="G139" s="12">
        <f>IF(E139&gt;Tableau4[DJS],'4'!E139-Tableau4[DJS],0)</f>
        <v>0</v>
      </c>
      <c r="H139" s="8">
        <f t="shared" si="6"/>
        <v>5</v>
      </c>
    </row>
    <row r="140" spans="1:8" s="8" customFormat="1" outlineLevel="2" x14ac:dyDescent="0.25">
      <c r="A140" s="14">
        <v>42138</v>
      </c>
      <c r="B140" s="7">
        <v>0</v>
      </c>
      <c r="C140" s="7">
        <v>0</v>
      </c>
      <c r="D140" s="7">
        <f t="shared" si="5"/>
        <v>0</v>
      </c>
      <c r="E140" s="7">
        <f>D140-Tableau3[Minute]</f>
        <v>-2.7777777777777776E-2</v>
      </c>
      <c r="F140" s="12">
        <f>IF(AND(E140&lt;Tableau4[DJS],D140&gt;0),Tableau4[DJS]-E140,0)</f>
        <v>0</v>
      </c>
      <c r="G140" s="12">
        <f>IF(E140&gt;Tableau4[DJS],'4'!E140-Tableau4[DJS],0)</f>
        <v>0</v>
      </c>
      <c r="H140" s="8">
        <f t="shared" si="6"/>
        <v>5</v>
      </c>
    </row>
    <row r="141" spans="1:8" s="8" customFormat="1" outlineLevel="2" x14ac:dyDescent="0.25">
      <c r="A141" s="14">
        <v>42139</v>
      </c>
      <c r="B141" s="7">
        <v>0</v>
      </c>
      <c r="C141" s="7">
        <v>0</v>
      </c>
      <c r="D141" s="7">
        <f t="shared" si="5"/>
        <v>0</v>
      </c>
      <c r="E141" s="7">
        <f>D141-Tableau3[Minute]</f>
        <v>-2.7777777777777776E-2</v>
      </c>
      <c r="F141" s="12">
        <f>IF(AND(E141&lt;Tableau4[DJS],D141&gt;0),Tableau4[DJS]-E141,0)</f>
        <v>0</v>
      </c>
      <c r="G141" s="12">
        <f>IF(E141&gt;Tableau4[DJS],'4'!E141-Tableau4[DJS],0)</f>
        <v>0</v>
      </c>
      <c r="H141" s="8">
        <f t="shared" si="6"/>
        <v>5</v>
      </c>
    </row>
    <row r="142" spans="1:8" s="8" customFormat="1" outlineLevel="2" x14ac:dyDescent="0.25">
      <c r="A142" s="14">
        <v>42140</v>
      </c>
      <c r="B142" s="7">
        <v>0</v>
      </c>
      <c r="C142" s="7">
        <v>0</v>
      </c>
      <c r="D142" s="7">
        <f t="shared" si="5"/>
        <v>0</v>
      </c>
      <c r="E142" s="7">
        <f>D142-Tableau3[Minute]</f>
        <v>-2.7777777777777776E-2</v>
      </c>
      <c r="F142" s="12">
        <f>IF(AND(E142&lt;Tableau4[DJS],D142&gt;0),Tableau4[DJS]-E142,0)</f>
        <v>0</v>
      </c>
      <c r="G142" s="12">
        <f>IF(E142&gt;Tableau4[DJS],'4'!E142-Tableau4[DJS],0)</f>
        <v>0</v>
      </c>
      <c r="H142" s="8">
        <f t="shared" si="6"/>
        <v>5</v>
      </c>
    </row>
    <row r="143" spans="1:8" s="8" customFormat="1" outlineLevel="2" x14ac:dyDescent="0.25">
      <c r="A143" s="14">
        <v>42141</v>
      </c>
      <c r="B143" s="7">
        <v>0</v>
      </c>
      <c r="C143" s="7">
        <v>0</v>
      </c>
      <c r="D143" s="7">
        <f t="shared" si="5"/>
        <v>0</v>
      </c>
      <c r="E143" s="7">
        <f>D143-Tableau3[Minute]</f>
        <v>-2.7777777777777776E-2</v>
      </c>
      <c r="F143" s="12">
        <f>IF(AND(E143&lt;Tableau4[DJS],D143&gt;0),Tableau4[DJS]-E143,0)</f>
        <v>0</v>
      </c>
      <c r="G143" s="12">
        <f>IF(E143&gt;Tableau4[DJS],'4'!E143-Tableau4[DJS],0)</f>
        <v>0</v>
      </c>
      <c r="H143" s="8">
        <f t="shared" si="6"/>
        <v>5</v>
      </c>
    </row>
    <row r="144" spans="1:8" s="8" customFormat="1" outlineLevel="2" x14ac:dyDescent="0.25">
      <c r="A144" s="14">
        <v>42142</v>
      </c>
      <c r="B144" s="7">
        <v>0</v>
      </c>
      <c r="C144" s="7">
        <v>0</v>
      </c>
      <c r="D144" s="7">
        <f t="shared" si="5"/>
        <v>0</v>
      </c>
      <c r="E144" s="7">
        <f>D144-Tableau3[Minute]</f>
        <v>-2.7777777777777776E-2</v>
      </c>
      <c r="F144" s="12">
        <f>IF(AND(E144&lt;Tableau4[DJS],D144&gt;0),Tableau4[DJS]-E144,0)</f>
        <v>0</v>
      </c>
      <c r="G144" s="12">
        <f>IF(E144&gt;Tableau4[DJS],'4'!E144-Tableau4[DJS],0)</f>
        <v>0</v>
      </c>
      <c r="H144" s="8">
        <f t="shared" si="6"/>
        <v>5</v>
      </c>
    </row>
    <row r="145" spans="1:8" s="8" customFormat="1" outlineLevel="2" x14ac:dyDescent="0.25">
      <c r="A145" s="14">
        <v>42143</v>
      </c>
      <c r="B145" s="7">
        <v>0</v>
      </c>
      <c r="C145" s="7">
        <v>0</v>
      </c>
      <c r="D145" s="7">
        <f t="shared" si="5"/>
        <v>0</v>
      </c>
      <c r="E145" s="7">
        <f>D145-Tableau3[Minute]</f>
        <v>-2.7777777777777776E-2</v>
      </c>
      <c r="F145" s="12">
        <f>IF(AND(E145&lt;Tableau4[DJS],D145&gt;0),Tableau4[DJS]-E145,0)</f>
        <v>0</v>
      </c>
      <c r="G145" s="12">
        <f>IF(E145&gt;Tableau4[DJS],'4'!E145-Tableau4[DJS],0)</f>
        <v>0</v>
      </c>
      <c r="H145" s="8">
        <f t="shared" si="6"/>
        <v>5</v>
      </c>
    </row>
    <row r="146" spans="1:8" s="8" customFormat="1" outlineLevel="2" x14ac:dyDescent="0.25">
      <c r="A146" s="14">
        <v>42144</v>
      </c>
      <c r="B146" s="7">
        <v>0</v>
      </c>
      <c r="C146" s="7">
        <v>0</v>
      </c>
      <c r="D146" s="7">
        <f t="shared" si="5"/>
        <v>0</v>
      </c>
      <c r="E146" s="7">
        <f>D146-Tableau3[Minute]</f>
        <v>-2.7777777777777776E-2</v>
      </c>
      <c r="F146" s="12">
        <f>IF(AND(E146&lt;Tableau4[DJS],D146&gt;0),Tableau4[DJS]-E146,0)</f>
        <v>0</v>
      </c>
      <c r="G146" s="12">
        <f>IF(E146&gt;Tableau4[DJS],'4'!E146-Tableau4[DJS],0)</f>
        <v>0</v>
      </c>
      <c r="H146" s="8">
        <f t="shared" si="6"/>
        <v>5</v>
      </c>
    </row>
    <row r="147" spans="1:8" s="8" customFormat="1" outlineLevel="2" x14ac:dyDescent="0.25">
      <c r="A147" s="14">
        <v>42145</v>
      </c>
      <c r="B147" s="7">
        <v>0</v>
      </c>
      <c r="C147" s="7">
        <v>0</v>
      </c>
      <c r="D147" s="7">
        <f t="shared" si="5"/>
        <v>0</v>
      </c>
      <c r="E147" s="7">
        <f>D147-Tableau3[Minute]</f>
        <v>-2.7777777777777776E-2</v>
      </c>
      <c r="F147" s="12">
        <f>IF(AND(E147&lt;Tableau4[DJS],D147&gt;0),Tableau4[DJS]-E147,0)</f>
        <v>0</v>
      </c>
      <c r="G147" s="12">
        <f>IF(E147&gt;Tableau4[DJS],'4'!E147-Tableau4[DJS],0)</f>
        <v>0</v>
      </c>
      <c r="H147" s="8">
        <f t="shared" si="6"/>
        <v>5</v>
      </c>
    </row>
    <row r="148" spans="1:8" s="8" customFormat="1" outlineLevel="2" x14ac:dyDescent="0.25">
      <c r="A148" s="14">
        <v>42146</v>
      </c>
      <c r="B148" s="7">
        <v>0</v>
      </c>
      <c r="C148" s="7">
        <v>0</v>
      </c>
      <c r="D148" s="7">
        <f t="shared" si="5"/>
        <v>0</v>
      </c>
      <c r="E148" s="7">
        <f>D148-Tableau3[Minute]</f>
        <v>-2.7777777777777776E-2</v>
      </c>
      <c r="F148" s="12">
        <f>IF(AND(E148&lt;Tableau4[DJS],D148&gt;0),Tableau4[DJS]-E148,0)</f>
        <v>0</v>
      </c>
      <c r="G148" s="12">
        <f>IF(E148&gt;Tableau4[DJS],'4'!E148-Tableau4[DJS],0)</f>
        <v>0</v>
      </c>
      <c r="H148" s="8">
        <f t="shared" si="6"/>
        <v>5</v>
      </c>
    </row>
    <row r="149" spans="1:8" s="8" customFormat="1" outlineLevel="2" x14ac:dyDescent="0.25">
      <c r="A149" s="14">
        <v>42147</v>
      </c>
      <c r="B149" s="7">
        <v>0</v>
      </c>
      <c r="C149" s="7">
        <v>0</v>
      </c>
      <c r="D149" s="7">
        <f t="shared" si="5"/>
        <v>0</v>
      </c>
      <c r="E149" s="7">
        <f>D149-Tableau3[Minute]</f>
        <v>-2.7777777777777776E-2</v>
      </c>
      <c r="F149" s="12">
        <f>IF(AND(E149&lt;Tableau4[DJS],D149&gt;0),Tableau4[DJS]-E149,0)</f>
        <v>0</v>
      </c>
      <c r="G149" s="12">
        <f>IF(E149&gt;Tableau4[DJS],'4'!E149-Tableau4[DJS],0)</f>
        <v>0</v>
      </c>
      <c r="H149" s="8">
        <f t="shared" si="6"/>
        <v>5</v>
      </c>
    </row>
    <row r="150" spans="1:8" s="8" customFormat="1" outlineLevel="2" x14ac:dyDescent="0.25">
      <c r="A150" s="14">
        <v>42148</v>
      </c>
      <c r="B150" s="7">
        <v>0</v>
      </c>
      <c r="C150" s="7">
        <v>0</v>
      </c>
      <c r="D150" s="7">
        <f t="shared" si="5"/>
        <v>0</v>
      </c>
      <c r="E150" s="7">
        <f>D150-Tableau3[Minute]</f>
        <v>-2.7777777777777776E-2</v>
      </c>
      <c r="F150" s="12">
        <f>IF(AND(E150&lt;Tableau4[DJS],D150&gt;0),Tableau4[DJS]-E150,0)</f>
        <v>0</v>
      </c>
      <c r="G150" s="12">
        <f>IF(E150&gt;Tableau4[DJS],'4'!E150-Tableau4[DJS],0)</f>
        <v>0</v>
      </c>
      <c r="H150" s="8">
        <f t="shared" si="6"/>
        <v>5</v>
      </c>
    </row>
    <row r="151" spans="1:8" s="8" customFormat="1" outlineLevel="2" x14ac:dyDescent="0.25">
      <c r="A151" s="14">
        <v>42149</v>
      </c>
      <c r="B151" s="7">
        <v>0</v>
      </c>
      <c r="C151" s="7">
        <v>0</v>
      </c>
      <c r="D151" s="7">
        <f t="shared" si="5"/>
        <v>0</v>
      </c>
      <c r="E151" s="7">
        <f>D151-Tableau3[Minute]</f>
        <v>-2.7777777777777776E-2</v>
      </c>
      <c r="F151" s="12">
        <f>IF(AND(E151&lt;Tableau4[DJS],D151&gt;0),Tableau4[DJS]-E151,0)</f>
        <v>0</v>
      </c>
      <c r="G151" s="12">
        <f>IF(E151&gt;Tableau4[DJS],'4'!E151-Tableau4[DJS],0)</f>
        <v>0</v>
      </c>
      <c r="H151" s="8">
        <f t="shared" si="6"/>
        <v>5</v>
      </c>
    </row>
    <row r="152" spans="1:8" s="8" customFormat="1" outlineLevel="2" x14ac:dyDescent="0.25">
      <c r="A152" s="14">
        <v>42150</v>
      </c>
      <c r="B152" s="7">
        <v>0</v>
      </c>
      <c r="C152" s="7">
        <v>0</v>
      </c>
      <c r="D152" s="7">
        <f t="shared" si="5"/>
        <v>0</v>
      </c>
      <c r="E152" s="7">
        <f>D152-Tableau3[Minute]</f>
        <v>-2.7777777777777776E-2</v>
      </c>
      <c r="F152" s="12">
        <f>IF(AND(E152&lt;Tableau4[DJS],D152&gt;0),Tableau4[DJS]-E152,0)</f>
        <v>0</v>
      </c>
      <c r="G152" s="12">
        <f>IF(E152&gt;Tableau4[DJS],'4'!E152-Tableau4[DJS],0)</f>
        <v>0</v>
      </c>
      <c r="H152" s="8">
        <f t="shared" si="6"/>
        <v>5</v>
      </c>
    </row>
    <row r="153" spans="1:8" s="8" customFormat="1" outlineLevel="2" x14ac:dyDescent="0.25">
      <c r="A153" s="14">
        <v>42151</v>
      </c>
      <c r="B153" s="7">
        <v>0</v>
      </c>
      <c r="C153" s="7">
        <v>0</v>
      </c>
      <c r="D153" s="7">
        <f t="shared" si="5"/>
        <v>0</v>
      </c>
      <c r="E153" s="7">
        <f>D153-Tableau3[Minute]</f>
        <v>-2.7777777777777776E-2</v>
      </c>
      <c r="F153" s="12">
        <f>IF(AND(E153&lt;Tableau4[DJS],D153&gt;0),Tableau4[DJS]-E153,0)</f>
        <v>0</v>
      </c>
      <c r="G153" s="12">
        <f>IF(E153&gt;Tableau4[DJS],'4'!E153-Tableau4[DJS],0)</f>
        <v>0</v>
      </c>
      <c r="H153" s="8">
        <f t="shared" si="6"/>
        <v>5</v>
      </c>
    </row>
    <row r="154" spans="1:8" s="8" customFormat="1" outlineLevel="2" x14ac:dyDescent="0.25">
      <c r="A154" s="14">
        <v>42152</v>
      </c>
      <c r="B154" s="7">
        <v>0</v>
      </c>
      <c r="C154" s="7">
        <v>0</v>
      </c>
      <c r="D154" s="7">
        <f t="shared" si="5"/>
        <v>0</v>
      </c>
      <c r="E154" s="7">
        <f>D154-Tableau3[Minute]</f>
        <v>-2.7777777777777776E-2</v>
      </c>
      <c r="F154" s="12">
        <f>IF(AND(E154&lt;Tableau4[DJS],D154&gt;0),Tableau4[DJS]-E154,0)</f>
        <v>0</v>
      </c>
      <c r="G154" s="12">
        <f>IF(E154&gt;Tableau4[DJS],'4'!E154-Tableau4[DJS],0)</f>
        <v>0</v>
      </c>
      <c r="H154" s="8">
        <f t="shared" si="6"/>
        <v>5</v>
      </c>
    </row>
    <row r="155" spans="1:8" s="8" customFormat="1" outlineLevel="2" x14ac:dyDescent="0.25">
      <c r="A155" s="14">
        <v>42153</v>
      </c>
      <c r="B155" s="7">
        <v>0</v>
      </c>
      <c r="C155" s="7">
        <v>0</v>
      </c>
      <c r="D155" s="7">
        <f t="shared" si="5"/>
        <v>0</v>
      </c>
      <c r="E155" s="7">
        <f>D155-Tableau3[Minute]</f>
        <v>-2.7777777777777776E-2</v>
      </c>
      <c r="F155" s="12">
        <f>IF(AND(E155&lt;Tableau4[DJS],D155&gt;0),Tableau4[DJS]-E155,0)</f>
        <v>0</v>
      </c>
      <c r="G155" s="12">
        <f>IF(E155&gt;Tableau4[DJS],'4'!E155-Tableau4[DJS],0)</f>
        <v>0</v>
      </c>
      <c r="H155" s="8">
        <f t="shared" si="6"/>
        <v>5</v>
      </c>
    </row>
    <row r="156" spans="1:8" s="8" customFormat="1" outlineLevel="2" x14ac:dyDescent="0.25">
      <c r="A156" s="14">
        <v>42154</v>
      </c>
      <c r="B156" s="7">
        <v>0</v>
      </c>
      <c r="C156" s="7">
        <v>0</v>
      </c>
      <c r="D156" s="7">
        <f t="shared" si="5"/>
        <v>0</v>
      </c>
      <c r="E156" s="7">
        <f>D156-Tableau3[Minute]</f>
        <v>-2.7777777777777776E-2</v>
      </c>
      <c r="F156" s="12">
        <f>IF(AND(E156&lt;Tableau4[DJS],D156&gt;0),Tableau4[DJS]-E156,0)</f>
        <v>0</v>
      </c>
      <c r="G156" s="12">
        <f>IF(E156&gt;Tableau4[DJS],'4'!E156-Tableau4[DJS],0)</f>
        <v>0</v>
      </c>
      <c r="H156" s="8">
        <f t="shared" si="6"/>
        <v>5</v>
      </c>
    </row>
    <row r="157" spans="1:8" s="8" customFormat="1" outlineLevel="1" x14ac:dyDescent="0.25">
      <c r="A157" s="14"/>
      <c r="B157" s="7"/>
      <c r="C157" s="7"/>
      <c r="D157" s="11"/>
      <c r="E157" s="7"/>
      <c r="F157" s="12">
        <f>SUBTOTAL(9,F126:F156)</f>
        <v>0</v>
      </c>
      <c r="G157" s="12">
        <f>SUBTOTAL(9,G126:G156)</f>
        <v>0</v>
      </c>
      <c r="H157" s="10" t="s">
        <v>43</v>
      </c>
    </row>
    <row r="158" spans="1:8" s="8" customFormat="1" outlineLevel="2" x14ac:dyDescent="0.25">
      <c r="A158" s="14">
        <v>42155</v>
      </c>
      <c r="B158" s="7">
        <v>0</v>
      </c>
      <c r="C158" s="7">
        <v>0</v>
      </c>
      <c r="D158" s="7">
        <f t="shared" si="5"/>
        <v>0</v>
      </c>
      <c r="E158" s="7">
        <f>D158-Tableau3[Minute]</f>
        <v>-2.7777777777777776E-2</v>
      </c>
      <c r="F158" s="12">
        <f>IF(AND(E158&lt;Tableau4[DJS],D158&gt;0),Tableau4[DJS]-E158,0)</f>
        <v>0</v>
      </c>
      <c r="G158" s="12">
        <f>IF(E158&gt;Tableau4[DJS],'4'!E158-Tableau4[DJS],0)</f>
        <v>0</v>
      </c>
      <c r="H158" s="8">
        <f t="shared" si="6"/>
        <v>6</v>
      </c>
    </row>
    <row r="159" spans="1:8" s="8" customFormat="1" outlineLevel="2" x14ac:dyDescent="0.25">
      <c r="A159" s="14">
        <v>42156</v>
      </c>
      <c r="B159" s="7">
        <v>0</v>
      </c>
      <c r="C159" s="7">
        <v>0</v>
      </c>
      <c r="D159" s="7">
        <f t="shared" si="5"/>
        <v>0</v>
      </c>
      <c r="E159" s="7">
        <f>D159-Tableau3[Minute]</f>
        <v>-2.7777777777777776E-2</v>
      </c>
      <c r="F159" s="12">
        <f>IF(AND(E159&lt;Tableau4[DJS],D159&gt;0),Tableau4[DJS]-E159,0)</f>
        <v>0</v>
      </c>
      <c r="G159" s="12">
        <f>IF(E159&gt;Tableau4[DJS],'4'!E159-Tableau4[DJS],0)</f>
        <v>0</v>
      </c>
      <c r="H159" s="8">
        <f t="shared" si="6"/>
        <v>6</v>
      </c>
    </row>
    <row r="160" spans="1:8" s="8" customFormat="1" outlineLevel="2" x14ac:dyDescent="0.25">
      <c r="A160" s="14">
        <v>42157</v>
      </c>
      <c r="B160" s="7">
        <v>0</v>
      </c>
      <c r="C160" s="7">
        <v>0</v>
      </c>
      <c r="D160" s="7">
        <f t="shared" si="5"/>
        <v>0</v>
      </c>
      <c r="E160" s="7">
        <f>D160-Tableau3[Minute]</f>
        <v>-2.7777777777777776E-2</v>
      </c>
      <c r="F160" s="12">
        <f>IF(AND(E160&lt;Tableau4[DJS],D160&gt;0),Tableau4[DJS]-E160,0)</f>
        <v>0</v>
      </c>
      <c r="G160" s="12">
        <f>IF(E160&gt;Tableau4[DJS],'4'!E160-Tableau4[DJS],0)</f>
        <v>0</v>
      </c>
      <c r="H160" s="8">
        <f t="shared" si="6"/>
        <v>6</v>
      </c>
    </row>
    <row r="161" spans="1:8" s="8" customFormat="1" outlineLevel="2" x14ac:dyDescent="0.25">
      <c r="A161" s="14">
        <v>42158</v>
      </c>
      <c r="B161" s="7">
        <v>0</v>
      </c>
      <c r="C161" s="7">
        <v>0</v>
      </c>
      <c r="D161" s="7">
        <f t="shared" si="5"/>
        <v>0</v>
      </c>
      <c r="E161" s="7">
        <f>D161-Tableau3[Minute]</f>
        <v>-2.7777777777777776E-2</v>
      </c>
      <c r="F161" s="12">
        <f>IF(AND(E161&lt;Tableau4[DJS],D161&gt;0),Tableau4[DJS]-E161,0)</f>
        <v>0</v>
      </c>
      <c r="G161" s="12">
        <f>IF(E161&gt;Tableau4[DJS],'4'!E161-Tableau4[DJS],0)</f>
        <v>0</v>
      </c>
      <c r="H161" s="8">
        <f t="shared" si="6"/>
        <v>6</v>
      </c>
    </row>
    <row r="162" spans="1:8" s="8" customFormat="1" outlineLevel="2" x14ac:dyDescent="0.25">
      <c r="A162" s="14">
        <v>42159</v>
      </c>
      <c r="B162" s="7">
        <v>0</v>
      </c>
      <c r="C162" s="7">
        <v>0</v>
      </c>
      <c r="D162" s="7">
        <f t="shared" si="5"/>
        <v>0</v>
      </c>
      <c r="E162" s="7">
        <f>D162-Tableau3[Minute]</f>
        <v>-2.7777777777777776E-2</v>
      </c>
      <c r="F162" s="12">
        <f>IF(AND(E162&lt;Tableau4[DJS],D162&gt;0),Tableau4[DJS]-E162,0)</f>
        <v>0</v>
      </c>
      <c r="G162" s="12">
        <f>IF(E162&gt;Tableau4[DJS],'4'!E162-Tableau4[DJS],0)</f>
        <v>0</v>
      </c>
      <c r="H162" s="8">
        <f t="shared" si="6"/>
        <v>6</v>
      </c>
    </row>
    <row r="163" spans="1:8" s="8" customFormat="1" outlineLevel="2" x14ac:dyDescent="0.25">
      <c r="A163" s="14">
        <v>42160</v>
      </c>
      <c r="B163" s="7">
        <v>0</v>
      </c>
      <c r="C163" s="7">
        <v>0</v>
      </c>
      <c r="D163" s="7">
        <f t="shared" si="5"/>
        <v>0</v>
      </c>
      <c r="E163" s="7">
        <f>D163-Tableau3[Minute]</f>
        <v>-2.7777777777777776E-2</v>
      </c>
      <c r="F163" s="12">
        <f>IF(AND(E163&lt;Tableau4[DJS],D163&gt;0),Tableau4[DJS]-E163,0)</f>
        <v>0</v>
      </c>
      <c r="G163" s="12">
        <f>IF(E163&gt;Tableau4[DJS],'4'!E163-Tableau4[DJS],0)</f>
        <v>0</v>
      </c>
      <c r="H163" s="8">
        <f t="shared" si="6"/>
        <v>6</v>
      </c>
    </row>
    <row r="164" spans="1:8" s="8" customFormat="1" outlineLevel="2" x14ac:dyDescent="0.25">
      <c r="A164" s="14">
        <v>42161</v>
      </c>
      <c r="B164" s="7">
        <v>0</v>
      </c>
      <c r="C164" s="7">
        <v>0</v>
      </c>
      <c r="D164" s="7">
        <f t="shared" si="5"/>
        <v>0</v>
      </c>
      <c r="E164" s="7">
        <f>D164-Tableau3[Minute]</f>
        <v>-2.7777777777777776E-2</v>
      </c>
      <c r="F164" s="12">
        <f>IF(AND(E164&lt;Tableau4[DJS],D164&gt;0),Tableau4[DJS]-E164,0)</f>
        <v>0</v>
      </c>
      <c r="G164" s="12">
        <f>IF(E164&gt;Tableau4[DJS],'4'!E164-Tableau4[DJS],0)</f>
        <v>0</v>
      </c>
      <c r="H164" s="8">
        <f t="shared" si="6"/>
        <v>6</v>
      </c>
    </row>
    <row r="165" spans="1:8" s="8" customFormat="1" outlineLevel="2" x14ac:dyDescent="0.25">
      <c r="A165" s="14">
        <v>42162</v>
      </c>
      <c r="B165" s="7">
        <v>0</v>
      </c>
      <c r="C165" s="7">
        <v>0</v>
      </c>
      <c r="D165" s="7">
        <f t="shared" si="5"/>
        <v>0</v>
      </c>
      <c r="E165" s="7">
        <f>D165-Tableau3[Minute]</f>
        <v>-2.7777777777777776E-2</v>
      </c>
      <c r="F165" s="12">
        <f>IF(AND(E165&lt;Tableau4[DJS],D165&gt;0),Tableau4[DJS]-E165,0)</f>
        <v>0</v>
      </c>
      <c r="G165" s="12">
        <f>IF(E165&gt;Tableau4[DJS],'4'!E165-Tableau4[DJS],0)</f>
        <v>0</v>
      </c>
      <c r="H165" s="8">
        <f t="shared" si="6"/>
        <v>6</v>
      </c>
    </row>
    <row r="166" spans="1:8" s="8" customFormat="1" outlineLevel="2" x14ac:dyDescent="0.25">
      <c r="A166" s="14">
        <v>42163</v>
      </c>
      <c r="B166" s="7">
        <v>0</v>
      </c>
      <c r="C166" s="7">
        <v>0</v>
      </c>
      <c r="D166" s="7">
        <f t="shared" si="5"/>
        <v>0</v>
      </c>
      <c r="E166" s="7">
        <f>D166-Tableau3[Minute]</f>
        <v>-2.7777777777777776E-2</v>
      </c>
      <c r="F166" s="12">
        <f>IF(AND(E166&lt;Tableau4[DJS],D166&gt;0),Tableau4[DJS]-E166,0)</f>
        <v>0</v>
      </c>
      <c r="G166" s="12">
        <f>IF(E166&gt;Tableau4[DJS],'4'!E166-Tableau4[DJS],0)</f>
        <v>0</v>
      </c>
      <c r="H166" s="8">
        <f t="shared" si="6"/>
        <v>6</v>
      </c>
    </row>
    <row r="167" spans="1:8" s="8" customFormat="1" outlineLevel="2" x14ac:dyDescent="0.25">
      <c r="A167" s="14">
        <v>42164</v>
      </c>
      <c r="B167" s="7">
        <v>0</v>
      </c>
      <c r="C167" s="7">
        <v>0</v>
      </c>
      <c r="D167" s="7">
        <f t="shared" si="5"/>
        <v>0</v>
      </c>
      <c r="E167" s="7">
        <f>D167-Tableau3[Minute]</f>
        <v>-2.7777777777777776E-2</v>
      </c>
      <c r="F167" s="12">
        <f>IF(AND(E167&lt;Tableau4[DJS],D167&gt;0),Tableau4[DJS]-E167,0)</f>
        <v>0</v>
      </c>
      <c r="G167" s="12">
        <f>IF(E167&gt;Tableau4[DJS],'4'!E167-Tableau4[DJS],0)</f>
        <v>0</v>
      </c>
      <c r="H167" s="8">
        <f t="shared" si="6"/>
        <v>6</v>
      </c>
    </row>
    <row r="168" spans="1:8" s="8" customFormat="1" outlineLevel="2" x14ac:dyDescent="0.25">
      <c r="A168" s="14">
        <v>42165</v>
      </c>
      <c r="B168" s="7">
        <v>0</v>
      </c>
      <c r="C168" s="7">
        <v>0</v>
      </c>
      <c r="D168" s="7">
        <f t="shared" si="5"/>
        <v>0</v>
      </c>
      <c r="E168" s="7">
        <f>D168-Tableau3[Minute]</f>
        <v>-2.7777777777777776E-2</v>
      </c>
      <c r="F168" s="12">
        <f>IF(AND(E168&lt;Tableau4[DJS],D168&gt;0),Tableau4[DJS]-E168,0)</f>
        <v>0</v>
      </c>
      <c r="G168" s="12">
        <f>IF(E168&gt;Tableau4[DJS],'4'!E168-Tableau4[DJS],0)</f>
        <v>0</v>
      </c>
      <c r="H168" s="8">
        <f t="shared" si="6"/>
        <v>6</v>
      </c>
    </row>
    <row r="169" spans="1:8" s="8" customFormat="1" outlineLevel="2" x14ac:dyDescent="0.25">
      <c r="A169" s="14">
        <v>42166</v>
      </c>
      <c r="B169" s="7">
        <v>0</v>
      </c>
      <c r="C169" s="7">
        <v>0</v>
      </c>
      <c r="D169" s="7">
        <f t="shared" si="5"/>
        <v>0</v>
      </c>
      <c r="E169" s="7">
        <f>D169-Tableau3[Minute]</f>
        <v>-2.7777777777777776E-2</v>
      </c>
      <c r="F169" s="12">
        <f>IF(AND(E169&lt;Tableau4[DJS],D169&gt;0),Tableau4[DJS]-E169,0)</f>
        <v>0</v>
      </c>
      <c r="G169" s="12">
        <f>IF(E169&gt;Tableau4[DJS],'4'!E169-Tableau4[DJS],0)</f>
        <v>0</v>
      </c>
      <c r="H169" s="8">
        <f t="shared" si="6"/>
        <v>6</v>
      </c>
    </row>
    <row r="170" spans="1:8" s="8" customFormat="1" outlineLevel="2" x14ac:dyDescent="0.25">
      <c r="A170" s="14">
        <v>42167</v>
      </c>
      <c r="B170" s="7">
        <v>0</v>
      </c>
      <c r="C170" s="7">
        <v>0</v>
      </c>
      <c r="D170" s="7">
        <f t="shared" si="5"/>
        <v>0</v>
      </c>
      <c r="E170" s="7">
        <f>D170-Tableau3[Minute]</f>
        <v>-2.7777777777777776E-2</v>
      </c>
      <c r="F170" s="12">
        <f>IF(AND(E170&lt;Tableau4[DJS],D170&gt;0),Tableau4[DJS]-E170,0)</f>
        <v>0</v>
      </c>
      <c r="G170" s="12">
        <f>IF(E170&gt;Tableau4[DJS],'4'!E170-Tableau4[DJS],0)</f>
        <v>0</v>
      </c>
      <c r="H170" s="8">
        <f t="shared" si="6"/>
        <v>6</v>
      </c>
    </row>
    <row r="171" spans="1:8" s="8" customFormat="1" outlineLevel="2" x14ac:dyDescent="0.25">
      <c r="A171" s="14">
        <v>42168</v>
      </c>
      <c r="B171" s="7">
        <v>0</v>
      </c>
      <c r="C171" s="7">
        <v>0</v>
      </c>
      <c r="D171" s="7">
        <f t="shared" si="5"/>
        <v>0</v>
      </c>
      <c r="E171" s="7">
        <f>D171-Tableau3[Minute]</f>
        <v>-2.7777777777777776E-2</v>
      </c>
      <c r="F171" s="12">
        <f>IF(AND(E171&lt;Tableau4[DJS],D171&gt;0),Tableau4[DJS]-E171,0)</f>
        <v>0</v>
      </c>
      <c r="G171" s="12">
        <f>IF(E171&gt;Tableau4[DJS],'4'!E171-Tableau4[DJS],0)</f>
        <v>0</v>
      </c>
      <c r="H171" s="8">
        <f t="shared" si="6"/>
        <v>6</v>
      </c>
    </row>
    <row r="172" spans="1:8" s="8" customFormat="1" outlineLevel="2" x14ac:dyDescent="0.25">
      <c r="A172" s="14">
        <v>42169</v>
      </c>
      <c r="B172" s="7">
        <v>0</v>
      </c>
      <c r="C172" s="7">
        <v>0</v>
      </c>
      <c r="D172" s="7">
        <f t="shared" si="5"/>
        <v>0</v>
      </c>
      <c r="E172" s="7">
        <f>D172-Tableau3[Minute]</f>
        <v>-2.7777777777777776E-2</v>
      </c>
      <c r="F172" s="12">
        <f>IF(AND(E172&lt;Tableau4[DJS],D172&gt;0),Tableau4[DJS]-E172,0)</f>
        <v>0</v>
      </c>
      <c r="G172" s="12">
        <f>IF(E172&gt;Tableau4[DJS],'4'!E172-Tableau4[DJS],0)</f>
        <v>0</v>
      </c>
      <c r="H172" s="8">
        <f t="shared" si="6"/>
        <v>6</v>
      </c>
    </row>
    <row r="173" spans="1:8" s="8" customFormat="1" outlineLevel="2" x14ac:dyDescent="0.25">
      <c r="A173" s="14">
        <v>42170</v>
      </c>
      <c r="B173" s="7">
        <v>0</v>
      </c>
      <c r="C173" s="7">
        <v>0</v>
      </c>
      <c r="D173" s="7">
        <f t="shared" si="5"/>
        <v>0</v>
      </c>
      <c r="E173" s="7">
        <f>D173-Tableau3[Minute]</f>
        <v>-2.7777777777777776E-2</v>
      </c>
      <c r="F173" s="12">
        <f>IF(AND(E173&lt;Tableau4[DJS],D173&gt;0),Tableau4[DJS]-E173,0)</f>
        <v>0</v>
      </c>
      <c r="G173" s="12">
        <f>IF(E173&gt;Tableau4[DJS],'4'!E173-Tableau4[DJS],0)</f>
        <v>0</v>
      </c>
      <c r="H173" s="8">
        <f t="shared" si="6"/>
        <v>6</v>
      </c>
    </row>
    <row r="174" spans="1:8" s="8" customFormat="1" outlineLevel="2" x14ac:dyDescent="0.25">
      <c r="A174" s="14">
        <v>42171</v>
      </c>
      <c r="B174" s="7">
        <v>0</v>
      </c>
      <c r="C174" s="7">
        <v>0</v>
      </c>
      <c r="D174" s="7">
        <f t="shared" si="5"/>
        <v>0</v>
      </c>
      <c r="E174" s="7">
        <f>D174-Tableau3[Minute]</f>
        <v>-2.7777777777777776E-2</v>
      </c>
      <c r="F174" s="12">
        <f>IF(AND(E174&lt;Tableau4[DJS],D174&gt;0),Tableau4[DJS]-E174,0)</f>
        <v>0</v>
      </c>
      <c r="G174" s="12">
        <f>IF(E174&gt;Tableau4[DJS],'4'!E174-Tableau4[DJS],0)</f>
        <v>0</v>
      </c>
      <c r="H174" s="8">
        <f t="shared" si="6"/>
        <v>6</v>
      </c>
    </row>
    <row r="175" spans="1:8" s="8" customFormat="1" outlineLevel="2" x14ac:dyDescent="0.25">
      <c r="A175" s="14">
        <v>42172</v>
      </c>
      <c r="B175" s="7">
        <v>0</v>
      </c>
      <c r="C175" s="7">
        <v>0</v>
      </c>
      <c r="D175" s="7">
        <f t="shared" si="5"/>
        <v>0</v>
      </c>
      <c r="E175" s="7">
        <f>D175-Tableau3[Minute]</f>
        <v>-2.7777777777777776E-2</v>
      </c>
      <c r="F175" s="12">
        <f>IF(AND(E175&lt;Tableau4[DJS],D175&gt;0),Tableau4[DJS]-E175,0)</f>
        <v>0</v>
      </c>
      <c r="G175" s="12">
        <f>IF(E175&gt;Tableau4[DJS],'4'!E175-Tableau4[DJS],0)</f>
        <v>0</v>
      </c>
      <c r="H175" s="8">
        <f t="shared" si="6"/>
        <v>6</v>
      </c>
    </row>
    <row r="176" spans="1:8" s="8" customFormat="1" outlineLevel="2" x14ac:dyDescent="0.25">
      <c r="A176" s="14">
        <v>42173</v>
      </c>
      <c r="B176" s="7">
        <v>0</v>
      </c>
      <c r="C176" s="7">
        <v>0</v>
      </c>
      <c r="D176" s="7">
        <f t="shared" si="5"/>
        <v>0</v>
      </c>
      <c r="E176" s="7">
        <f>D176-Tableau3[Minute]</f>
        <v>-2.7777777777777776E-2</v>
      </c>
      <c r="F176" s="12">
        <f>IF(AND(E176&lt;Tableau4[DJS],D176&gt;0),Tableau4[DJS]-E176,0)</f>
        <v>0</v>
      </c>
      <c r="G176" s="12">
        <f>IF(E176&gt;Tableau4[DJS],'4'!E176-Tableau4[DJS],0)</f>
        <v>0</v>
      </c>
      <c r="H176" s="8">
        <f t="shared" si="6"/>
        <v>6</v>
      </c>
    </row>
    <row r="177" spans="1:8" s="8" customFormat="1" outlineLevel="2" x14ac:dyDescent="0.25">
      <c r="A177" s="14">
        <v>42174</v>
      </c>
      <c r="B177" s="7">
        <v>0</v>
      </c>
      <c r="C177" s="7">
        <v>0</v>
      </c>
      <c r="D177" s="7">
        <f t="shared" si="5"/>
        <v>0</v>
      </c>
      <c r="E177" s="7">
        <f>D177-Tableau3[Minute]</f>
        <v>-2.7777777777777776E-2</v>
      </c>
      <c r="F177" s="12">
        <f>IF(AND(E177&lt;Tableau4[DJS],D177&gt;0),Tableau4[DJS]-E177,0)</f>
        <v>0</v>
      </c>
      <c r="G177" s="12">
        <f>IF(E177&gt;Tableau4[DJS],'4'!E177-Tableau4[DJS],0)</f>
        <v>0</v>
      </c>
      <c r="H177" s="8">
        <f t="shared" si="6"/>
        <v>6</v>
      </c>
    </row>
    <row r="178" spans="1:8" s="8" customFormat="1" outlineLevel="2" x14ac:dyDescent="0.25">
      <c r="A178" s="14">
        <v>42175</v>
      </c>
      <c r="B178" s="7">
        <v>0</v>
      </c>
      <c r="C178" s="7">
        <v>0</v>
      </c>
      <c r="D178" s="7">
        <f t="shared" si="5"/>
        <v>0</v>
      </c>
      <c r="E178" s="7">
        <f>D178-Tableau3[Minute]</f>
        <v>-2.7777777777777776E-2</v>
      </c>
      <c r="F178" s="12">
        <f>IF(AND(E178&lt;Tableau4[DJS],D178&gt;0),Tableau4[DJS]-E178,0)</f>
        <v>0</v>
      </c>
      <c r="G178" s="12">
        <f>IF(E178&gt;Tableau4[DJS],'4'!E178-Tableau4[DJS],0)</f>
        <v>0</v>
      </c>
      <c r="H178" s="8">
        <f t="shared" si="6"/>
        <v>6</v>
      </c>
    </row>
    <row r="179" spans="1:8" s="8" customFormat="1" outlineLevel="2" x14ac:dyDescent="0.25">
      <c r="A179" s="14">
        <v>42176</v>
      </c>
      <c r="B179" s="7">
        <v>0</v>
      </c>
      <c r="C179" s="7">
        <v>0</v>
      </c>
      <c r="D179" s="7">
        <f t="shared" si="5"/>
        <v>0</v>
      </c>
      <c r="E179" s="7">
        <f>D179-Tableau3[Minute]</f>
        <v>-2.7777777777777776E-2</v>
      </c>
      <c r="F179" s="12">
        <f>IF(AND(E179&lt;Tableau4[DJS],D179&gt;0),Tableau4[DJS]-E179,0)</f>
        <v>0</v>
      </c>
      <c r="G179" s="12">
        <f>IF(E179&gt;Tableau4[DJS],'4'!E179-Tableau4[DJS],0)</f>
        <v>0</v>
      </c>
      <c r="H179" s="8">
        <f t="shared" si="6"/>
        <v>6</v>
      </c>
    </row>
    <row r="180" spans="1:8" s="8" customFormat="1" outlineLevel="2" x14ac:dyDescent="0.25">
      <c r="A180" s="14">
        <v>42177</v>
      </c>
      <c r="B180" s="7">
        <v>0</v>
      </c>
      <c r="C180" s="7">
        <v>0</v>
      </c>
      <c r="D180" s="7">
        <f t="shared" si="5"/>
        <v>0</v>
      </c>
      <c r="E180" s="7">
        <f>D180-Tableau3[Minute]</f>
        <v>-2.7777777777777776E-2</v>
      </c>
      <c r="F180" s="12">
        <f>IF(AND(E180&lt;Tableau4[DJS],D180&gt;0),Tableau4[DJS]-E180,0)</f>
        <v>0</v>
      </c>
      <c r="G180" s="12">
        <f>IF(E180&gt;Tableau4[DJS],'4'!E180-Tableau4[DJS],0)</f>
        <v>0</v>
      </c>
      <c r="H180" s="8">
        <f t="shared" si="6"/>
        <v>6</v>
      </c>
    </row>
    <row r="181" spans="1:8" s="8" customFormat="1" outlineLevel="2" x14ac:dyDescent="0.25">
      <c r="A181" s="14">
        <v>42178</v>
      </c>
      <c r="B181" s="7">
        <v>0</v>
      </c>
      <c r="C181" s="7">
        <v>0</v>
      </c>
      <c r="D181" s="7">
        <f t="shared" si="5"/>
        <v>0</v>
      </c>
      <c r="E181" s="7">
        <f>D181-Tableau3[Minute]</f>
        <v>-2.7777777777777776E-2</v>
      </c>
      <c r="F181" s="12">
        <f>IF(AND(E181&lt;Tableau4[DJS],D181&gt;0),Tableau4[DJS]-E181,0)</f>
        <v>0</v>
      </c>
      <c r="G181" s="12">
        <f>IF(E181&gt;Tableau4[DJS],'4'!E181-Tableau4[DJS],0)</f>
        <v>0</v>
      </c>
      <c r="H181" s="8">
        <f t="shared" si="6"/>
        <v>6</v>
      </c>
    </row>
    <row r="182" spans="1:8" s="8" customFormat="1" outlineLevel="2" x14ac:dyDescent="0.25">
      <c r="A182" s="14">
        <v>42179</v>
      </c>
      <c r="B182" s="7">
        <v>0</v>
      </c>
      <c r="C182" s="7">
        <v>0</v>
      </c>
      <c r="D182" s="7">
        <f t="shared" si="5"/>
        <v>0</v>
      </c>
      <c r="E182" s="7">
        <f>D182-Tableau3[Minute]</f>
        <v>-2.7777777777777776E-2</v>
      </c>
      <c r="F182" s="12">
        <f>IF(AND(E182&lt;Tableau4[DJS],D182&gt;0),Tableau4[DJS]-E182,0)</f>
        <v>0</v>
      </c>
      <c r="G182" s="12">
        <f>IF(E182&gt;Tableau4[DJS],'4'!E182-Tableau4[DJS],0)</f>
        <v>0</v>
      </c>
      <c r="H182" s="8">
        <f t="shared" si="6"/>
        <v>6</v>
      </c>
    </row>
    <row r="183" spans="1:8" s="8" customFormat="1" outlineLevel="2" x14ac:dyDescent="0.25">
      <c r="A183" s="14">
        <v>42180</v>
      </c>
      <c r="B183" s="7">
        <v>0</v>
      </c>
      <c r="C183" s="7">
        <v>0</v>
      </c>
      <c r="D183" s="7">
        <f t="shared" si="5"/>
        <v>0</v>
      </c>
      <c r="E183" s="7">
        <f>D183-Tableau3[Minute]</f>
        <v>-2.7777777777777776E-2</v>
      </c>
      <c r="F183" s="12">
        <f>IF(AND(E183&lt;Tableau4[DJS],D183&gt;0),Tableau4[DJS]-E183,0)</f>
        <v>0</v>
      </c>
      <c r="G183" s="12">
        <f>IF(E183&gt;Tableau4[DJS],'4'!E183-Tableau4[DJS],0)</f>
        <v>0</v>
      </c>
      <c r="H183" s="8">
        <f t="shared" si="6"/>
        <v>6</v>
      </c>
    </row>
    <row r="184" spans="1:8" s="8" customFormat="1" outlineLevel="2" x14ac:dyDescent="0.25">
      <c r="A184" s="14">
        <v>42181</v>
      </c>
      <c r="B184" s="7">
        <v>0</v>
      </c>
      <c r="C184" s="7">
        <v>0</v>
      </c>
      <c r="D184" s="7">
        <f t="shared" si="5"/>
        <v>0</v>
      </c>
      <c r="E184" s="7">
        <f>D184-Tableau3[Minute]</f>
        <v>-2.7777777777777776E-2</v>
      </c>
      <c r="F184" s="12">
        <f>IF(AND(E184&lt;Tableau4[DJS],D184&gt;0),Tableau4[DJS]-E184,0)</f>
        <v>0</v>
      </c>
      <c r="G184" s="12">
        <f>IF(E184&gt;Tableau4[DJS],'4'!E184-Tableau4[DJS],0)</f>
        <v>0</v>
      </c>
      <c r="H184" s="8">
        <f t="shared" si="6"/>
        <v>6</v>
      </c>
    </row>
    <row r="185" spans="1:8" s="8" customFormat="1" outlineLevel="2" x14ac:dyDescent="0.25">
      <c r="A185" s="14">
        <v>42182</v>
      </c>
      <c r="B185" s="7">
        <v>0</v>
      </c>
      <c r="C185" s="7">
        <v>0</v>
      </c>
      <c r="D185" s="7">
        <f t="shared" si="5"/>
        <v>0</v>
      </c>
      <c r="E185" s="7">
        <f>D185-Tableau3[Minute]</f>
        <v>-2.7777777777777776E-2</v>
      </c>
      <c r="F185" s="12">
        <f>IF(AND(E185&lt;Tableau4[DJS],D185&gt;0),Tableau4[DJS]-E185,0)</f>
        <v>0</v>
      </c>
      <c r="G185" s="12">
        <f>IF(E185&gt;Tableau4[DJS],'4'!E185-Tableau4[DJS],0)</f>
        <v>0</v>
      </c>
      <c r="H185" s="8">
        <f t="shared" si="6"/>
        <v>6</v>
      </c>
    </row>
    <row r="186" spans="1:8" s="8" customFormat="1" outlineLevel="2" x14ac:dyDescent="0.25">
      <c r="A186" s="14">
        <v>42183</v>
      </c>
      <c r="B186" s="7">
        <v>0</v>
      </c>
      <c r="C186" s="7">
        <v>0</v>
      </c>
      <c r="D186" s="7">
        <f t="shared" si="5"/>
        <v>0</v>
      </c>
      <c r="E186" s="7">
        <f>D186-Tableau3[Minute]</f>
        <v>-2.7777777777777776E-2</v>
      </c>
      <c r="F186" s="12">
        <f>IF(AND(E186&lt;Tableau4[DJS],D186&gt;0),Tableau4[DJS]-E186,0)</f>
        <v>0</v>
      </c>
      <c r="G186" s="12">
        <f>IF(E186&gt;Tableau4[DJS],'4'!E186-Tableau4[DJS],0)</f>
        <v>0</v>
      </c>
      <c r="H186" s="8">
        <f t="shared" si="6"/>
        <v>6</v>
      </c>
    </row>
    <row r="187" spans="1:8" s="8" customFormat="1" outlineLevel="2" x14ac:dyDescent="0.25">
      <c r="A187" s="14">
        <v>42184</v>
      </c>
      <c r="B187" s="7">
        <v>0</v>
      </c>
      <c r="C187" s="7">
        <v>0</v>
      </c>
      <c r="D187" s="7">
        <f t="shared" si="5"/>
        <v>0</v>
      </c>
      <c r="E187" s="7">
        <f>D187-Tableau3[Minute]</f>
        <v>-2.7777777777777776E-2</v>
      </c>
      <c r="F187" s="12">
        <f>IF(AND(E187&lt;Tableau4[DJS],D187&gt;0),Tableau4[DJS]-E187,0)</f>
        <v>0</v>
      </c>
      <c r="G187" s="12">
        <f>IF(E187&gt;Tableau4[DJS],'4'!E187-Tableau4[DJS],0)</f>
        <v>0</v>
      </c>
      <c r="H187" s="8">
        <f t="shared" si="6"/>
        <v>6</v>
      </c>
    </row>
    <row r="188" spans="1:8" s="8" customFormat="1" outlineLevel="1" x14ac:dyDescent="0.25">
      <c r="A188" s="14"/>
      <c r="B188" s="7"/>
      <c r="C188" s="7"/>
      <c r="D188" s="11"/>
      <c r="E188" s="7"/>
      <c r="F188" s="12">
        <f>SUBTOTAL(9,F158:F187)</f>
        <v>0</v>
      </c>
      <c r="G188" s="12">
        <f>SUBTOTAL(9,G158:G187)</f>
        <v>0</v>
      </c>
      <c r="H188" s="10" t="s">
        <v>44</v>
      </c>
    </row>
    <row r="189" spans="1:8" s="8" customFormat="1" outlineLevel="2" x14ac:dyDescent="0.25">
      <c r="A189" s="14">
        <v>42185</v>
      </c>
      <c r="B189" s="7">
        <v>0</v>
      </c>
      <c r="C189" s="7">
        <v>0</v>
      </c>
      <c r="D189" s="7">
        <f t="shared" si="5"/>
        <v>0</v>
      </c>
      <c r="E189" s="7">
        <f>D189-Tableau3[Minute]</f>
        <v>-2.7777777777777776E-2</v>
      </c>
      <c r="F189" s="12">
        <f>IF(AND(E189&lt;Tableau4[DJS],D189&gt;0),Tableau4[DJS]-E189,0)</f>
        <v>0</v>
      </c>
      <c r="G189" s="12">
        <f>IF(E189&gt;Tableau4[DJS],'4'!E189-Tableau4[DJS],0)</f>
        <v>0</v>
      </c>
      <c r="H189" s="8">
        <f t="shared" si="6"/>
        <v>7</v>
      </c>
    </row>
    <row r="190" spans="1:8" s="8" customFormat="1" outlineLevel="2" x14ac:dyDescent="0.25">
      <c r="A190" s="14">
        <v>42186</v>
      </c>
      <c r="B190" s="7">
        <v>0</v>
      </c>
      <c r="C190" s="7">
        <v>0</v>
      </c>
      <c r="D190" s="7">
        <f t="shared" si="5"/>
        <v>0</v>
      </c>
      <c r="E190" s="7">
        <f>D190-Tableau3[Minute]</f>
        <v>-2.7777777777777776E-2</v>
      </c>
      <c r="F190" s="12">
        <f>IF(AND(E190&lt;Tableau4[DJS],D190&gt;0),Tableau4[DJS]-E190,0)</f>
        <v>0</v>
      </c>
      <c r="G190" s="12">
        <f>IF(E190&gt;Tableau4[DJS],'4'!E190-Tableau4[DJS],0)</f>
        <v>0</v>
      </c>
      <c r="H190" s="8">
        <f t="shared" si="6"/>
        <v>7</v>
      </c>
    </row>
    <row r="191" spans="1:8" s="8" customFormat="1" outlineLevel="2" x14ac:dyDescent="0.25">
      <c r="A191" s="14">
        <v>42187</v>
      </c>
      <c r="B191" s="7">
        <v>0</v>
      </c>
      <c r="C191" s="7">
        <v>0</v>
      </c>
      <c r="D191" s="7">
        <f t="shared" si="5"/>
        <v>0</v>
      </c>
      <c r="E191" s="7">
        <f>D191-Tableau3[Minute]</f>
        <v>-2.7777777777777776E-2</v>
      </c>
      <c r="F191" s="12">
        <f>IF(AND(E191&lt;Tableau4[DJS],D191&gt;0),Tableau4[DJS]-E191,0)</f>
        <v>0</v>
      </c>
      <c r="G191" s="12">
        <f>IF(E191&gt;Tableau4[DJS],'4'!E191-Tableau4[DJS],0)</f>
        <v>0</v>
      </c>
      <c r="H191" s="8">
        <f t="shared" si="6"/>
        <v>7</v>
      </c>
    </row>
    <row r="192" spans="1:8" s="8" customFormat="1" outlineLevel="2" x14ac:dyDescent="0.25">
      <c r="A192" s="14">
        <v>42188</v>
      </c>
      <c r="B192" s="7">
        <v>0</v>
      </c>
      <c r="C192" s="7">
        <v>0</v>
      </c>
      <c r="D192" s="7">
        <f t="shared" si="5"/>
        <v>0</v>
      </c>
      <c r="E192" s="7">
        <f>D192-Tableau3[Minute]</f>
        <v>-2.7777777777777776E-2</v>
      </c>
      <c r="F192" s="12">
        <f>IF(AND(E192&lt;Tableau4[DJS],D192&gt;0),Tableau4[DJS]-E192,0)</f>
        <v>0</v>
      </c>
      <c r="G192" s="12">
        <f>IF(E192&gt;Tableau4[DJS],'4'!E192-Tableau4[DJS],0)</f>
        <v>0</v>
      </c>
      <c r="H192" s="8">
        <f t="shared" si="6"/>
        <v>7</v>
      </c>
    </row>
    <row r="193" spans="1:8" s="8" customFormat="1" outlineLevel="2" x14ac:dyDescent="0.25">
      <c r="A193" s="14">
        <v>42189</v>
      </c>
      <c r="B193" s="7">
        <v>0</v>
      </c>
      <c r="C193" s="7">
        <v>0</v>
      </c>
      <c r="D193" s="7">
        <f t="shared" si="5"/>
        <v>0</v>
      </c>
      <c r="E193" s="7">
        <f>D193-Tableau3[Minute]</f>
        <v>-2.7777777777777776E-2</v>
      </c>
      <c r="F193" s="12">
        <f>IF(AND(E193&lt;Tableau4[DJS],D193&gt;0),Tableau4[DJS]-E193,0)</f>
        <v>0</v>
      </c>
      <c r="G193" s="12">
        <f>IF(E193&gt;Tableau4[DJS],'4'!E193-Tableau4[DJS],0)</f>
        <v>0</v>
      </c>
      <c r="H193" s="8">
        <f t="shared" si="6"/>
        <v>7</v>
      </c>
    </row>
    <row r="194" spans="1:8" s="8" customFormat="1" outlineLevel="2" x14ac:dyDescent="0.25">
      <c r="A194" s="14">
        <v>42190</v>
      </c>
      <c r="B194" s="7">
        <v>0</v>
      </c>
      <c r="C194" s="7">
        <v>0</v>
      </c>
      <c r="D194" s="7">
        <f t="shared" si="5"/>
        <v>0</v>
      </c>
      <c r="E194" s="7">
        <f>D194-Tableau3[Minute]</f>
        <v>-2.7777777777777776E-2</v>
      </c>
      <c r="F194" s="12">
        <f>IF(AND(E194&lt;Tableau4[DJS],D194&gt;0),Tableau4[DJS]-E194,0)</f>
        <v>0</v>
      </c>
      <c r="G194" s="12">
        <f>IF(E194&gt;Tableau4[DJS],'4'!E194-Tableau4[DJS],0)</f>
        <v>0</v>
      </c>
      <c r="H194" s="8">
        <f t="shared" si="6"/>
        <v>7</v>
      </c>
    </row>
    <row r="195" spans="1:8" s="8" customFormat="1" outlineLevel="2" x14ac:dyDescent="0.25">
      <c r="A195" s="14">
        <v>42191</v>
      </c>
      <c r="B195" s="7">
        <v>0</v>
      </c>
      <c r="C195" s="7">
        <v>0</v>
      </c>
      <c r="D195" s="7">
        <f t="shared" ref="D195:D258" si="7">C195-B195</f>
        <v>0</v>
      </c>
      <c r="E195" s="7">
        <f>D195-Tableau3[Minute]</f>
        <v>-2.7777777777777776E-2</v>
      </c>
      <c r="F195" s="12">
        <f>IF(AND(E195&lt;Tableau4[DJS],D195&gt;0),Tableau4[DJS]-E195,0)</f>
        <v>0</v>
      </c>
      <c r="G195" s="12">
        <f>IF(E195&gt;Tableau4[DJS],'4'!E195-Tableau4[DJS],0)</f>
        <v>0</v>
      </c>
      <c r="H195" s="8">
        <f t="shared" si="6"/>
        <v>7</v>
      </c>
    </row>
    <row r="196" spans="1:8" s="8" customFormat="1" outlineLevel="2" x14ac:dyDescent="0.25">
      <c r="A196" s="14">
        <v>42192</v>
      </c>
      <c r="B196" s="7">
        <v>0</v>
      </c>
      <c r="C196" s="7">
        <v>0</v>
      </c>
      <c r="D196" s="7">
        <f t="shared" si="7"/>
        <v>0</v>
      </c>
      <c r="E196" s="7">
        <f>D196-Tableau3[Minute]</f>
        <v>-2.7777777777777776E-2</v>
      </c>
      <c r="F196" s="12">
        <f>IF(AND(E196&lt;Tableau4[DJS],D196&gt;0),Tableau4[DJS]-E196,0)</f>
        <v>0</v>
      </c>
      <c r="G196" s="12">
        <f>IF(E196&gt;Tableau4[DJS],'4'!E196-Tableau4[DJS],0)</f>
        <v>0</v>
      </c>
      <c r="H196" s="8">
        <f t="shared" si="6"/>
        <v>7</v>
      </c>
    </row>
    <row r="197" spans="1:8" s="8" customFormat="1" outlineLevel="2" x14ac:dyDescent="0.25">
      <c r="A197" s="14">
        <v>42193</v>
      </c>
      <c r="B197" s="7">
        <v>0</v>
      </c>
      <c r="C197" s="7">
        <v>0</v>
      </c>
      <c r="D197" s="7">
        <f t="shared" si="7"/>
        <v>0</v>
      </c>
      <c r="E197" s="7">
        <f>D197-Tableau3[Minute]</f>
        <v>-2.7777777777777776E-2</v>
      </c>
      <c r="F197" s="12">
        <f>IF(AND(E197&lt;Tableau4[DJS],D197&gt;0),Tableau4[DJS]-E197,0)</f>
        <v>0</v>
      </c>
      <c r="G197" s="12">
        <f>IF(E197&gt;Tableau4[DJS],'4'!E197-Tableau4[DJS],0)</f>
        <v>0</v>
      </c>
      <c r="H197" s="8">
        <f t="shared" si="6"/>
        <v>7</v>
      </c>
    </row>
    <row r="198" spans="1:8" s="8" customFormat="1" outlineLevel="2" x14ac:dyDescent="0.25">
      <c r="A198" s="14">
        <v>42194</v>
      </c>
      <c r="B198" s="7">
        <v>0</v>
      </c>
      <c r="C198" s="7">
        <v>0</v>
      </c>
      <c r="D198" s="7">
        <f t="shared" si="7"/>
        <v>0</v>
      </c>
      <c r="E198" s="7">
        <f>D198-Tableau3[Minute]</f>
        <v>-2.7777777777777776E-2</v>
      </c>
      <c r="F198" s="12">
        <f>IF(AND(E198&lt;Tableau4[DJS],D198&gt;0),Tableau4[DJS]-E198,0)</f>
        <v>0</v>
      </c>
      <c r="G198" s="12">
        <f>IF(E198&gt;Tableau4[DJS],'4'!E198-Tableau4[DJS],0)</f>
        <v>0</v>
      </c>
      <c r="H198" s="8">
        <f t="shared" si="6"/>
        <v>7</v>
      </c>
    </row>
    <row r="199" spans="1:8" s="8" customFormat="1" outlineLevel="2" x14ac:dyDescent="0.25">
      <c r="A199" s="14">
        <v>42195</v>
      </c>
      <c r="B199" s="7">
        <v>0</v>
      </c>
      <c r="C199" s="7">
        <v>0</v>
      </c>
      <c r="D199" s="7">
        <f t="shared" si="7"/>
        <v>0</v>
      </c>
      <c r="E199" s="7">
        <f>D199-Tableau3[Minute]</f>
        <v>-2.7777777777777776E-2</v>
      </c>
      <c r="F199" s="12">
        <f>IF(AND(E199&lt;Tableau4[DJS],D199&gt;0),Tableau4[DJS]-E199,0)</f>
        <v>0</v>
      </c>
      <c r="G199" s="12">
        <f>IF(E199&gt;Tableau4[DJS],'4'!E199-Tableau4[DJS],0)</f>
        <v>0</v>
      </c>
      <c r="H199" s="8">
        <f t="shared" si="6"/>
        <v>7</v>
      </c>
    </row>
    <row r="200" spans="1:8" s="8" customFormat="1" outlineLevel="2" x14ac:dyDescent="0.25">
      <c r="A200" s="14">
        <v>42196</v>
      </c>
      <c r="B200" s="7">
        <v>0</v>
      </c>
      <c r="C200" s="7">
        <v>0</v>
      </c>
      <c r="D200" s="7">
        <f t="shared" si="7"/>
        <v>0</v>
      </c>
      <c r="E200" s="7">
        <f>D200-Tableau3[Minute]</f>
        <v>-2.7777777777777776E-2</v>
      </c>
      <c r="F200" s="12">
        <f>IF(AND(E200&lt;Tableau4[DJS],D200&gt;0),Tableau4[DJS]-E200,0)</f>
        <v>0</v>
      </c>
      <c r="G200" s="12">
        <f>IF(E200&gt;Tableau4[DJS],'4'!E200-Tableau4[DJS],0)</f>
        <v>0</v>
      </c>
      <c r="H200" s="8">
        <f t="shared" si="6"/>
        <v>7</v>
      </c>
    </row>
    <row r="201" spans="1:8" s="8" customFormat="1" outlineLevel="2" x14ac:dyDescent="0.25">
      <c r="A201" s="14">
        <v>42197</v>
      </c>
      <c r="B201" s="7">
        <v>0</v>
      </c>
      <c r="C201" s="7">
        <v>0</v>
      </c>
      <c r="D201" s="7">
        <f t="shared" si="7"/>
        <v>0</v>
      </c>
      <c r="E201" s="7">
        <f>D201-Tableau3[Minute]</f>
        <v>-2.7777777777777776E-2</v>
      </c>
      <c r="F201" s="12">
        <f>IF(AND(E201&lt;Tableau4[DJS],D201&gt;0),Tableau4[DJS]-E201,0)</f>
        <v>0</v>
      </c>
      <c r="G201" s="12">
        <f>IF(E201&gt;Tableau4[DJS],'4'!E201-Tableau4[DJS],0)</f>
        <v>0</v>
      </c>
      <c r="H201" s="8">
        <f t="shared" ref="H201:H266" si="8">MONTH(A201)</f>
        <v>7</v>
      </c>
    </row>
    <row r="202" spans="1:8" s="8" customFormat="1" outlineLevel="2" x14ac:dyDescent="0.25">
      <c r="A202" s="14">
        <v>42198</v>
      </c>
      <c r="B202" s="7">
        <v>0</v>
      </c>
      <c r="C202" s="7">
        <v>0</v>
      </c>
      <c r="D202" s="7">
        <f t="shared" si="7"/>
        <v>0</v>
      </c>
      <c r="E202" s="7">
        <f>D202-Tableau3[Minute]</f>
        <v>-2.7777777777777776E-2</v>
      </c>
      <c r="F202" s="12">
        <f>IF(AND(E202&lt;Tableau4[DJS],D202&gt;0),Tableau4[DJS]-E202,0)</f>
        <v>0</v>
      </c>
      <c r="G202" s="12">
        <f>IF(E202&gt;Tableau4[DJS],'4'!E202-Tableau4[DJS],0)</f>
        <v>0</v>
      </c>
      <c r="H202" s="8">
        <f t="shared" si="8"/>
        <v>7</v>
      </c>
    </row>
    <row r="203" spans="1:8" s="8" customFormat="1" outlineLevel="2" x14ac:dyDescent="0.25">
      <c r="A203" s="14">
        <v>42199</v>
      </c>
      <c r="B203" s="7">
        <v>0</v>
      </c>
      <c r="C203" s="7">
        <v>0</v>
      </c>
      <c r="D203" s="7">
        <f t="shared" si="7"/>
        <v>0</v>
      </c>
      <c r="E203" s="7">
        <f>D203-Tableau3[Minute]</f>
        <v>-2.7777777777777776E-2</v>
      </c>
      <c r="F203" s="12">
        <f>IF(AND(E203&lt;Tableau4[DJS],D203&gt;0),Tableau4[DJS]-E203,0)</f>
        <v>0</v>
      </c>
      <c r="G203" s="12">
        <f>IF(E203&gt;Tableau4[DJS],'4'!E203-Tableau4[DJS],0)</f>
        <v>0</v>
      </c>
      <c r="H203" s="8">
        <f t="shared" si="8"/>
        <v>7</v>
      </c>
    </row>
    <row r="204" spans="1:8" s="8" customFormat="1" outlineLevel="2" x14ac:dyDescent="0.25">
      <c r="A204" s="14">
        <v>42200</v>
      </c>
      <c r="B204" s="7">
        <v>0</v>
      </c>
      <c r="C204" s="7">
        <v>0</v>
      </c>
      <c r="D204" s="7">
        <f t="shared" si="7"/>
        <v>0</v>
      </c>
      <c r="E204" s="7">
        <f>D204-Tableau3[Minute]</f>
        <v>-2.7777777777777776E-2</v>
      </c>
      <c r="F204" s="12">
        <f>IF(AND(E204&lt;Tableau4[DJS],D204&gt;0),Tableau4[DJS]-E204,0)</f>
        <v>0</v>
      </c>
      <c r="G204" s="12">
        <f>IF(E204&gt;Tableau4[DJS],'4'!E204-Tableau4[DJS],0)</f>
        <v>0</v>
      </c>
      <c r="H204" s="8">
        <f t="shared" si="8"/>
        <v>7</v>
      </c>
    </row>
    <row r="205" spans="1:8" s="8" customFormat="1" outlineLevel="2" x14ac:dyDescent="0.25">
      <c r="A205" s="14">
        <v>42201</v>
      </c>
      <c r="B205" s="7">
        <v>0</v>
      </c>
      <c r="C205" s="7">
        <v>0</v>
      </c>
      <c r="D205" s="7">
        <f t="shared" si="7"/>
        <v>0</v>
      </c>
      <c r="E205" s="7">
        <f>D205-Tableau3[Minute]</f>
        <v>-2.7777777777777776E-2</v>
      </c>
      <c r="F205" s="12">
        <f>IF(AND(E205&lt;Tableau4[DJS],D205&gt;0),Tableau4[DJS]-E205,0)</f>
        <v>0</v>
      </c>
      <c r="G205" s="12">
        <f>IF(E205&gt;Tableau4[DJS],'4'!E205-Tableau4[DJS],0)</f>
        <v>0</v>
      </c>
      <c r="H205" s="8">
        <f t="shared" si="8"/>
        <v>7</v>
      </c>
    </row>
    <row r="206" spans="1:8" s="8" customFormat="1" outlineLevel="2" x14ac:dyDescent="0.25">
      <c r="A206" s="14">
        <v>42202</v>
      </c>
      <c r="B206" s="7">
        <v>0</v>
      </c>
      <c r="C206" s="7">
        <v>0</v>
      </c>
      <c r="D206" s="7">
        <f t="shared" si="7"/>
        <v>0</v>
      </c>
      <c r="E206" s="7">
        <f>D206-Tableau3[Minute]</f>
        <v>-2.7777777777777776E-2</v>
      </c>
      <c r="F206" s="12">
        <f>IF(AND(E206&lt;Tableau4[DJS],D206&gt;0),Tableau4[DJS]-E206,0)</f>
        <v>0</v>
      </c>
      <c r="G206" s="12">
        <f>IF(E206&gt;Tableau4[DJS],'4'!E206-Tableau4[DJS],0)</f>
        <v>0</v>
      </c>
      <c r="H206" s="8">
        <f t="shared" si="8"/>
        <v>7</v>
      </c>
    </row>
    <row r="207" spans="1:8" s="8" customFormat="1" outlineLevel="2" x14ac:dyDescent="0.25">
      <c r="A207" s="14">
        <v>42203</v>
      </c>
      <c r="B207" s="7">
        <v>0</v>
      </c>
      <c r="C207" s="7">
        <v>0</v>
      </c>
      <c r="D207" s="7">
        <f t="shared" si="7"/>
        <v>0</v>
      </c>
      <c r="E207" s="7">
        <f>D207-Tableau3[Minute]</f>
        <v>-2.7777777777777776E-2</v>
      </c>
      <c r="F207" s="12">
        <f>IF(AND(E207&lt;Tableau4[DJS],D207&gt;0),Tableau4[DJS]-E207,0)</f>
        <v>0</v>
      </c>
      <c r="G207" s="12">
        <f>IF(E207&gt;Tableau4[DJS],'4'!E207-Tableau4[DJS],0)</f>
        <v>0</v>
      </c>
      <c r="H207" s="8">
        <f t="shared" si="8"/>
        <v>7</v>
      </c>
    </row>
    <row r="208" spans="1:8" s="8" customFormat="1" outlineLevel="2" x14ac:dyDescent="0.25">
      <c r="A208" s="14">
        <v>42204</v>
      </c>
      <c r="B208" s="7">
        <v>0</v>
      </c>
      <c r="C208" s="7">
        <v>0</v>
      </c>
      <c r="D208" s="7">
        <f t="shared" si="7"/>
        <v>0</v>
      </c>
      <c r="E208" s="7">
        <f>D208-Tableau3[Minute]</f>
        <v>-2.7777777777777776E-2</v>
      </c>
      <c r="F208" s="12">
        <f>IF(AND(E208&lt;Tableau4[DJS],D208&gt;0),Tableau4[DJS]-E208,0)</f>
        <v>0</v>
      </c>
      <c r="G208" s="12">
        <f>IF(E208&gt;Tableau4[DJS],'4'!E208-Tableau4[DJS],0)</f>
        <v>0</v>
      </c>
      <c r="H208" s="8">
        <f t="shared" si="8"/>
        <v>7</v>
      </c>
    </row>
    <row r="209" spans="1:8" s="8" customFormat="1" outlineLevel="2" x14ac:dyDescent="0.25">
      <c r="A209" s="14">
        <v>42205</v>
      </c>
      <c r="B209" s="7">
        <v>0</v>
      </c>
      <c r="C209" s="7">
        <v>0</v>
      </c>
      <c r="D209" s="7">
        <f t="shared" si="7"/>
        <v>0</v>
      </c>
      <c r="E209" s="7">
        <f>D209-Tableau3[Minute]</f>
        <v>-2.7777777777777776E-2</v>
      </c>
      <c r="F209" s="12">
        <f>IF(AND(E209&lt;Tableau4[DJS],D209&gt;0),Tableau4[DJS]-E209,0)</f>
        <v>0</v>
      </c>
      <c r="G209" s="12">
        <f>IF(E209&gt;Tableau4[DJS],'4'!E209-Tableau4[DJS],0)</f>
        <v>0</v>
      </c>
      <c r="H209" s="8">
        <f t="shared" si="8"/>
        <v>7</v>
      </c>
    </row>
    <row r="210" spans="1:8" s="8" customFormat="1" outlineLevel="2" x14ac:dyDescent="0.25">
      <c r="A210" s="14">
        <v>42206</v>
      </c>
      <c r="B210" s="7">
        <v>0</v>
      </c>
      <c r="C210" s="7">
        <v>0</v>
      </c>
      <c r="D210" s="7">
        <f t="shared" si="7"/>
        <v>0</v>
      </c>
      <c r="E210" s="7">
        <f>D210-Tableau3[Minute]</f>
        <v>-2.7777777777777776E-2</v>
      </c>
      <c r="F210" s="12">
        <f>IF(AND(E210&lt;Tableau4[DJS],D210&gt;0),Tableau4[DJS]-E210,0)</f>
        <v>0</v>
      </c>
      <c r="G210" s="12">
        <f>IF(E210&gt;Tableau4[DJS],'4'!E210-Tableau4[DJS],0)</f>
        <v>0</v>
      </c>
      <c r="H210" s="8">
        <f t="shared" si="8"/>
        <v>7</v>
      </c>
    </row>
    <row r="211" spans="1:8" s="8" customFormat="1" outlineLevel="2" x14ac:dyDescent="0.25">
      <c r="A211" s="14">
        <v>42207</v>
      </c>
      <c r="B211" s="7">
        <v>0</v>
      </c>
      <c r="C211" s="7">
        <v>0</v>
      </c>
      <c r="D211" s="7">
        <f t="shared" si="7"/>
        <v>0</v>
      </c>
      <c r="E211" s="7">
        <f>D211-Tableau3[Minute]</f>
        <v>-2.7777777777777776E-2</v>
      </c>
      <c r="F211" s="12">
        <f>IF(AND(E211&lt;Tableau4[DJS],D211&gt;0),Tableau4[DJS]-E211,0)</f>
        <v>0</v>
      </c>
      <c r="G211" s="12">
        <f>IF(E211&gt;Tableau4[DJS],'4'!E211-Tableau4[DJS],0)</f>
        <v>0</v>
      </c>
      <c r="H211" s="8">
        <f t="shared" si="8"/>
        <v>7</v>
      </c>
    </row>
    <row r="212" spans="1:8" s="8" customFormat="1" outlineLevel="2" x14ac:dyDescent="0.25">
      <c r="A212" s="14">
        <v>42208</v>
      </c>
      <c r="B212" s="7">
        <v>0</v>
      </c>
      <c r="C212" s="7">
        <v>0</v>
      </c>
      <c r="D212" s="7">
        <f t="shared" si="7"/>
        <v>0</v>
      </c>
      <c r="E212" s="7">
        <f>D212-Tableau3[Minute]</f>
        <v>-2.7777777777777776E-2</v>
      </c>
      <c r="F212" s="12">
        <f>IF(AND(E212&lt;Tableau4[DJS],D212&gt;0),Tableau4[DJS]-E212,0)</f>
        <v>0</v>
      </c>
      <c r="G212" s="12">
        <f>IF(E212&gt;Tableau4[DJS],'4'!E212-Tableau4[DJS],0)</f>
        <v>0</v>
      </c>
      <c r="H212" s="8">
        <f t="shared" si="8"/>
        <v>7</v>
      </c>
    </row>
    <row r="213" spans="1:8" s="8" customFormat="1" outlineLevel="2" x14ac:dyDescent="0.25">
      <c r="A213" s="14">
        <v>42209</v>
      </c>
      <c r="B213" s="7">
        <v>0</v>
      </c>
      <c r="C213" s="7">
        <v>0</v>
      </c>
      <c r="D213" s="7">
        <f t="shared" si="7"/>
        <v>0</v>
      </c>
      <c r="E213" s="7">
        <f>D213-Tableau3[Minute]</f>
        <v>-2.7777777777777776E-2</v>
      </c>
      <c r="F213" s="12">
        <f>IF(AND(E213&lt;Tableau4[DJS],D213&gt;0),Tableau4[DJS]-E213,0)</f>
        <v>0</v>
      </c>
      <c r="G213" s="12">
        <f>IF(E213&gt;Tableau4[DJS],'4'!E213-Tableau4[DJS],0)</f>
        <v>0</v>
      </c>
      <c r="H213" s="8">
        <f t="shared" si="8"/>
        <v>7</v>
      </c>
    </row>
    <row r="214" spans="1:8" s="8" customFormat="1" outlineLevel="2" x14ac:dyDescent="0.25">
      <c r="A214" s="14">
        <v>42210</v>
      </c>
      <c r="B214" s="7">
        <v>0</v>
      </c>
      <c r="C214" s="7">
        <v>0</v>
      </c>
      <c r="D214" s="7">
        <f t="shared" si="7"/>
        <v>0</v>
      </c>
      <c r="E214" s="7">
        <f>D214-Tableau3[Minute]</f>
        <v>-2.7777777777777776E-2</v>
      </c>
      <c r="F214" s="12">
        <f>IF(AND(E214&lt;Tableau4[DJS],D214&gt;0),Tableau4[DJS]-E214,0)</f>
        <v>0</v>
      </c>
      <c r="G214" s="12">
        <f>IF(E214&gt;Tableau4[DJS],'4'!E214-Tableau4[DJS],0)</f>
        <v>0</v>
      </c>
      <c r="H214" s="8">
        <f t="shared" si="8"/>
        <v>7</v>
      </c>
    </row>
    <row r="215" spans="1:8" s="8" customFormat="1" outlineLevel="2" x14ac:dyDescent="0.25">
      <c r="A215" s="14">
        <v>42211</v>
      </c>
      <c r="B215" s="7">
        <v>0</v>
      </c>
      <c r="C215" s="7">
        <v>0</v>
      </c>
      <c r="D215" s="7">
        <f t="shared" si="7"/>
        <v>0</v>
      </c>
      <c r="E215" s="7">
        <f>D215-Tableau3[Minute]</f>
        <v>-2.7777777777777776E-2</v>
      </c>
      <c r="F215" s="12">
        <f>IF(AND(E215&lt;Tableau4[DJS],D215&gt;0),Tableau4[DJS]-E215,0)</f>
        <v>0</v>
      </c>
      <c r="G215" s="12">
        <f>IF(E215&gt;Tableau4[DJS],'4'!E215-Tableau4[DJS],0)</f>
        <v>0</v>
      </c>
      <c r="H215" s="8">
        <f t="shared" si="8"/>
        <v>7</v>
      </c>
    </row>
    <row r="216" spans="1:8" s="8" customFormat="1" outlineLevel="2" x14ac:dyDescent="0.25">
      <c r="A216" s="14">
        <v>42212</v>
      </c>
      <c r="B216" s="7">
        <v>0</v>
      </c>
      <c r="C216" s="7">
        <v>0</v>
      </c>
      <c r="D216" s="7">
        <f t="shared" si="7"/>
        <v>0</v>
      </c>
      <c r="E216" s="7">
        <f>D216-Tableau3[Minute]</f>
        <v>-2.7777777777777776E-2</v>
      </c>
      <c r="F216" s="12">
        <f>IF(AND(E216&lt;Tableau4[DJS],D216&gt;0),Tableau4[DJS]-E216,0)</f>
        <v>0</v>
      </c>
      <c r="G216" s="12">
        <f>IF(E216&gt;Tableau4[DJS],'4'!E216-Tableau4[DJS],0)</f>
        <v>0</v>
      </c>
      <c r="H216" s="8">
        <f t="shared" si="8"/>
        <v>7</v>
      </c>
    </row>
    <row r="217" spans="1:8" s="8" customFormat="1" outlineLevel="2" x14ac:dyDescent="0.25">
      <c r="A217" s="14">
        <v>42213</v>
      </c>
      <c r="B217" s="7">
        <v>0</v>
      </c>
      <c r="C217" s="7">
        <v>0</v>
      </c>
      <c r="D217" s="7">
        <f t="shared" si="7"/>
        <v>0</v>
      </c>
      <c r="E217" s="7">
        <f>D217-Tableau3[Minute]</f>
        <v>-2.7777777777777776E-2</v>
      </c>
      <c r="F217" s="12">
        <f>IF(AND(E217&lt;Tableau4[DJS],D217&gt;0),Tableau4[DJS]-E217,0)</f>
        <v>0</v>
      </c>
      <c r="G217" s="12">
        <f>IF(E217&gt;Tableau4[DJS],'4'!E217-Tableau4[DJS],0)</f>
        <v>0</v>
      </c>
      <c r="H217" s="8">
        <f t="shared" si="8"/>
        <v>7</v>
      </c>
    </row>
    <row r="218" spans="1:8" s="8" customFormat="1" outlineLevel="2" x14ac:dyDescent="0.25">
      <c r="A218" s="14">
        <v>42214</v>
      </c>
      <c r="B218" s="7">
        <v>0</v>
      </c>
      <c r="C218" s="7">
        <v>0</v>
      </c>
      <c r="D218" s="7">
        <f t="shared" si="7"/>
        <v>0</v>
      </c>
      <c r="E218" s="7">
        <f>D218-Tableau3[Minute]</f>
        <v>-2.7777777777777776E-2</v>
      </c>
      <c r="F218" s="12">
        <f>IF(AND(E218&lt;Tableau4[DJS],D218&gt;0),Tableau4[DJS]-E218,0)</f>
        <v>0</v>
      </c>
      <c r="G218" s="12">
        <f>IF(E218&gt;Tableau4[DJS],'4'!E218-Tableau4[DJS],0)</f>
        <v>0</v>
      </c>
      <c r="H218" s="8">
        <f t="shared" si="8"/>
        <v>7</v>
      </c>
    </row>
    <row r="219" spans="1:8" s="8" customFormat="1" outlineLevel="2" x14ac:dyDescent="0.25">
      <c r="A219" s="14">
        <v>42215</v>
      </c>
      <c r="B219" s="7">
        <v>0</v>
      </c>
      <c r="C219" s="7">
        <v>0</v>
      </c>
      <c r="D219" s="7">
        <f t="shared" si="7"/>
        <v>0</v>
      </c>
      <c r="E219" s="7">
        <f>D219-Tableau3[Minute]</f>
        <v>-2.7777777777777776E-2</v>
      </c>
      <c r="F219" s="12">
        <f>IF(AND(E219&lt;Tableau4[DJS],D219&gt;0),Tableau4[DJS]-E219,0)</f>
        <v>0</v>
      </c>
      <c r="G219" s="12">
        <f>IF(E219&gt;Tableau4[DJS],'4'!E219-Tableau4[DJS],0)</f>
        <v>0</v>
      </c>
      <c r="H219" s="8">
        <f t="shared" si="8"/>
        <v>7</v>
      </c>
    </row>
    <row r="220" spans="1:8" s="8" customFormat="1" outlineLevel="1" x14ac:dyDescent="0.25">
      <c r="A220" s="14"/>
      <c r="B220" s="7"/>
      <c r="C220" s="7"/>
      <c r="D220" s="11"/>
      <c r="E220" s="7"/>
      <c r="F220" s="12">
        <f>SUBTOTAL(9,F189:F219)</f>
        <v>0</v>
      </c>
      <c r="G220" s="12">
        <f>SUBTOTAL(9,G189:G219)</f>
        <v>0</v>
      </c>
      <c r="H220" s="10" t="s">
        <v>45</v>
      </c>
    </row>
    <row r="221" spans="1:8" s="8" customFormat="1" outlineLevel="2" x14ac:dyDescent="0.25">
      <c r="A221" s="14">
        <v>42216</v>
      </c>
      <c r="B221" s="7">
        <v>0</v>
      </c>
      <c r="C221" s="7">
        <v>0</v>
      </c>
      <c r="D221" s="7">
        <f t="shared" si="7"/>
        <v>0</v>
      </c>
      <c r="E221" s="7">
        <f>D221-Tableau3[Minute]</f>
        <v>-2.7777777777777776E-2</v>
      </c>
      <c r="F221" s="12">
        <f>IF(AND(E221&lt;Tableau4[DJS],D221&gt;0),Tableau4[DJS]-E221,0)</f>
        <v>0</v>
      </c>
      <c r="G221" s="12">
        <f>IF(E221&gt;Tableau4[DJS],'4'!E221-Tableau4[DJS],0)</f>
        <v>0</v>
      </c>
      <c r="H221" s="8">
        <f t="shared" si="8"/>
        <v>8</v>
      </c>
    </row>
    <row r="222" spans="1:8" s="8" customFormat="1" outlineLevel="2" x14ac:dyDescent="0.25">
      <c r="A222" s="14">
        <v>42217</v>
      </c>
      <c r="B222" s="7">
        <v>0</v>
      </c>
      <c r="C222" s="7">
        <v>0</v>
      </c>
      <c r="D222" s="7">
        <f t="shared" si="7"/>
        <v>0</v>
      </c>
      <c r="E222" s="7">
        <f>D222-Tableau3[Minute]</f>
        <v>-2.7777777777777776E-2</v>
      </c>
      <c r="F222" s="12">
        <f>IF(AND(E222&lt;Tableau4[DJS],D222&gt;0),Tableau4[DJS]-E222,0)</f>
        <v>0</v>
      </c>
      <c r="G222" s="12">
        <f>IF(E222&gt;Tableau4[DJS],'4'!E222-Tableau4[DJS],0)</f>
        <v>0</v>
      </c>
      <c r="H222" s="8">
        <f t="shared" si="8"/>
        <v>8</v>
      </c>
    </row>
    <row r="223" spans="1:8" s="8" customFormat="1" outlineLevel="2" x14ac:dyDescent="0.25">
      <c r="A223" s="14">
        <v>42218</v>
      </c>
      <c r="B223" s="7">
        <v>0</v>
      </c>
      <c r="C223" s="7">
        <v>0</v>
      </c>
      <c r="D223" s="7">
        <f t="shared" si="7"/>
        <v>0</v>
      </c>
      <c r="E223" s="7">
        <f>D223-Tableau3[Minute]</f>
        <v>-2.7777777777777776E-2</v>
      </c>
      <c r="F223" s="12">
        <f>IF(AND(E223&lt;Tableau4[DJS],D223&gt;0),Tableau4[DJS]-E223,0)</f>
        <v>0</v>
      </c>
      <c r="G223" s="12">
        <f>IF(E223&gt;Tableau4[DJS],'4'!E223-Tableau4[DJS],0)</f>
        <v>0</v>
      </c>
      <c r="H223" s="8">
        <f t="shared" si="8"/>
        <v>8</v>
      </c>
    </row>
    <row r="224" spans="1:8" s="8" customFormat="1" outlineLevel="2" x14ac:dyDescent="0.25">
      <c r="A224" s="14">
        <v>42219</v>
      </c>
      <c r="B224" s="7">
        <v>0</v>
      </c>
      <c r="C224" s="7">
        <v>0</v>
      </c>
      <c r="D224" s="7">
        <f t="shared" si="7"/>
        <v>0</v>
      </c>
      <c r="E224" s="7">
        <f>D224-Tableau3[Minute]</f>
        <v>-2.7777777777777776E-2</v>
      </c>
      <c r="F224" s="12">
        <f>IF(AND(E224&lt;Tableau4[DJS],D224&gt;0),Tableau4[DJS]-E224,0)</f>
        <v>0</v>
      </c>
      <c r="G224" s="12">
        <f>IF(E224&gt;Tableau4[DJS],'4'!E224-Tableau4[DJS],0)</f>
        <v>0</v>
      </c>
      <c r="H224" s="8">
        <f t="shared" si="8"/>
        <v>8</v>
      </c>
    </row>
    <row r="225" spans="1:8" s="8" customFormat="1" outlineLevel="2" x14ac:dyDescent="0.25">
      <c r="A225" s="14">
        <v>42220</v>
      </c>
      <c r="B225" s="7">
        <v>0</v>
      </c>
      <c r="C225" s="7">
        <v>0</v>
      </c>
      <c r="D225" s="7">
        <f t="shared" si="7"/>
        <v>0</v>
      </c>
      <c r="E225" s="7">
        <f>D225-Tableau3[Minute]</f>
        <v>-2.7777777777777776E-2</v>
      </c>
      <c r="F225" s="12">
        <f>IF(AND(E225&lt;Tableau4[DJS],D225&gt;0),Tableau4[DJS]-E225,0)</f>
        <v>0</v>
      </c>
      <c r="G225" s="12">
        <f>IF(E225&gt;Tableau4[DJS],'4'!E225-Tableau4[DJS],0)</f>
        <v>0</v>
      </c>
      <c r="H225" s="8">
        <f t="shared" si="8"/>
        <v>8</v>
      </c>
    </row>
    <row r="226" spans="1:8" s="8" customFormat="1" outlineLevel="2" x14ac:dyDescent="0.25">
      <c r="A226" s="14">
        <v>42221</v>
      </c>
      <c r="B226" s="7">
        <v>0</v>
      </c>
      <c r="C226" s="7">
        <v>0</v>
      </c>
      <c r="D226" s="7">
        <f t="shared" si="7"/>
        <v>0</v>
      </c>
      <c r="E226" s="7">
        <f>D226-Tableau3[Minute]</f>
        <v>-2.7777777777777776E-2</v>
      </c>
      <c r="F226" s="12">
        <f>IF(AND(E226&lt;Tableau4[DJS],D226&gt;0),Tableau4[DJS]-E226,0)</f>
        <v>0</v>
      </c>
      <c r="G226" s="12">
        <f>IF(E226&gt;Tableau4[DJS],'4'!E226-Tableau4[DJS],0)</f>
        <v>0</v>
      </c>
      <c r="H226" s="8">
        <f t="shared" si="8"/>
        <v>8</v>
      </c>
    </row>
    <row r="227" spans="1:8" s="8" customFormat="1" outlineLevel="2" x14ac:dyDescent="0.25">
      <c r="A227" s="14">
        <v>42222</v>
      </c>
      <c r="B227" s="7">
        <v>0</v>
      </c>
      <c r="C227" s="7">
        <v>0</v>
      </c>
      <c r="D227" s="7">
        <f t="shared" si="7"/>
        <v>0</v>
      </c>
      <c r="E227" s="7">
        <f>D227-Tableau3[Minute]</f>
        <v>-2.7777777777777776E-2</v>
      </c>
      <c r="F227" s="12">
        <f>IF(AND(E227&lt;Tableau4[DJS],D227&gt;0),Tableau4[DJS]-E227,0)</f>
        <v>0</v>
      </c>
      <c r="G227" s="12">
        <f>IF(E227&gt;Tableau4[DJS],'4'!E227-Tableau4[DJS],0)</f>
        <v>0</v>
      </c>
      <c r="H227" s="8">
        <f t="shared" si="8"/>
        <v>8</v>
      </c>
    </row>
    <row r="228" spans="1:8" s="8" customFormat="1" outlineLevel="2" x14ac:dyDescent="0.25">
      <c r="A228" s="14">
        <v>42223</v>
      </c>
      <c r="B228" s="7">
        <v>0</v>
      </c>
      <c r="C228" s="7">
        <v>0</v>
      </c>
      <c r="D228" s="7">
        <f t="shared" si="7"/>
        <v>0</v>
      </c>
      <c r="E228" s="7">
        <f>D228-Tableau3[Minute]</f>
        <v>-2.7777777777777776E-2</v>
      </c>
      <c r="F228" s="12">
        <f>IF(AND(E228&lt;Tableau4[DJS],D228&gt;0),Tableau4[DJS]-E228,0)</f>
        <v>0</v>
      </c>
      <c r="G228" s="12">
        <f>IF(E228&gt;Tableau4[DJS],'4'!E228-Tableau4[DJS],0)</f>
        <v>0</v>
      </c>
      <c r="H228" s="8">
        <f t="shared" si="8"/>
        <v>8</v>
      </c>
    </row>
    <row r="229" spans="1:8" s="8" customFormat="1" outlineLevel="2" x14ac:dyDescent="0.25">
      <c r="A229" s="14">
        <v>42224</v>
      </c>
      <c r="B229" s="7">
        <v>0</v>
      </c>
      <c r="C229" s="7">
        <v>0</v>
      </c>
      <c r="D229" s="7">
        <f t="shared" si="7"/>
        <v>0</v>
      </c>
      <c r="E229" s="7">
        <f>D229-Tableau3[Minute]</f>
        <v>-2.7777777777777776E-2</v>
      </c>
      <c r="F229" s="12">
        <f>IF(AND(E229&lt;Tableau4[DJS],D229&gt;0),Tableau4[DJS]-E229,0)</f>
        <v>0</v>
      </c>
      <c r="G229" s="12">
        <f>IF(E229&gt;Tableau4[DJS],'4'!E229-Tableau4[DJS],0)</f>
        <v>0</v>
      </c>
      <c r="H229" s="8">
        <f t="shared" si="8"/>
        <v>8</v>
      </c>
    </row>
    <row r="230" spans="1:8" s="8" customFormat="1" outlineLevel="2" x14ac:dyDescent="0.25">
      <c r="A230" s="14">
        <v>42225</v>
      </c>
      <c r="B230" s="7">
        <v>0</v>
      </c>
      <c r="C230" s="7">
        <v>0</v>
      </c>
      <c r="D230" s="7">
        <f t="shared" si="7"/>
        <v>0</v>
      </c>
      <c r="E230" s="7">
        <f>D230-Tableau3[Minute]</f>
        <v>-2.7777777777777776E-2</v>
      </c>
      <c r="F230" s="12">
        <f>IF(AND(E230&lt;Tableau4[DJS],D230&gt;0),Tableau4[DJS]-E230,0)</f>
        <v>0</v>
      </c>
      <c r="G230" s="12">
        <f>IF(E230&gt;Tableau4[DJS],'4'!E230-Tableau4[DJS],0)</f>
        <v>0</v>
      </c>
      <c r="H230" s="8">
        <f t="shared" si="8"/>
        <v>8</v>
      </c>
    </row>
    <row r="231" spans="1:8" s="8" customFormat="1" outlineLevel="2" x14ac:dyDescent="0.25">
      <c r="A231" s="14">
        <v>42226</v>
      </c>
      <c r="B231" s="7">
        <v>0</v>
      </c>
      <c r="C231" s="7">
        <v>0</v>
      </c>
      <c r="D231" s="7">
        <f t="shared" si="7"/>
        <v>0</v>
      </c>
      <c r="E231" s="7">
        <f>D231-Tableau3[Minute]</f>
        <v>-2.7777777777777776E-2</v>
      </c>
      <c r="F231" s="12">
        <f>IF(AND(E231&lt;Tableau4[DJS],D231&gt;0),Tableau4[DJS]-E231,0)</f>
        <v>0</v>
      </c>
      <c r="G231" s="12">
        <f>IF(E231&gt;Tableau4[DJS],'4'!E231-Tableau4[DJS],0)</f>
        <v>0</v>
      </c>
      <c r="H231" s="8">
        <f t="shared" si="8"/>
        <v>8</v>
      </c>
    </row>
    <row r="232" spans="1:8" s="8" customFormat="1" outlineLevel="2" x14ac:dyDescent="0.25">
      <c r="A232" s="14">
        <v>42227</v>
      </c>
      <c r="B232" s="7">
        <v>0</v>
      </c>
      <c r="C232" s="7">
        <v>0</v>
      </c>
      <c r="D232" s="7">
        <f t="shared" si="7"/>
        <v>0</v>
      </c>
      <c r="E232" s="7">
        <f>D232-Tableau3[Minute]</f>
        <v>-2.7777777777777776E-2</v>
      </c>
      <c r="F232" s="12">
        <f>IF(AND(E232&lt;Tableau4[DJS],D232&gt;0),Tableau4[DJS]-E232,0)</f>
        <v>0</v>
      </c>
      <c r="G232" s="12">
        <f>IF(E232&gt;Tableau4[DJS],'4'!E232-Tableau4[DJS],0)</f>
        <v>0</v>
      </c>
      <c r="H232" s="8">
        <f t="shared" si="8"/>
        <v>8</v>
      </c>
    </row>
    <row r="233" spans="1:8" s="8" customFormat="1" outlineLevel="2" x14ac:dyDescent="0.25">
      <c r="A233" s="14">
        <v>42228</v>
      </c>
      <c r="B233" s="7">
        <v>0</v>
      </c>
      <c r="C233" s="7">
        <v>0</v>
      </c>
      <c r="D233" s="7">
        <f t="shared" si="7"/>
        <v>0</v>
      </c>
      <c r="E233" s="7">
        <f>D233-Tableau3[Minute]</f>
        <v>-2.7777777777777776E-2</v>
      </c>
      <c r="F233" s="12">
        <f>IF(AND(E233&lt;Tableau4[DJS],D233&gt;0),Tableau4[DJS]-E233,0)</f>
        <v>0</v>
      </c>
      <c r="G233" s="12">
        <f>IF(E233&gt;Tableau4[DJS],'4'!E233-Tableau4[DJS],0)</f>
        <v>0</v>
      </c>
      <c r="H233" s="8">
        <f t="shared" si="8"/>
        <v>8</v>
      </c>
    </row>
    <row r="234" spans="1:8" s="8" customFormat="1" outlineLevel="2" x14ac:dyDescent="0.25">
      <c r="A234" s="14">
        <v>42229</v>
      </c>
      <c r="B234" s="7">
        <v>0</v>
      </c>
      <c r="C234" s="7">
        <v>0</v>
      </c>
      <c r="D234" s="7">
        <f t="shared" si="7"/>
        <v>0</v>
      </c>
      <c r="E234" s="7">
        <f>D234-Tableau3[Minute]</f>
        <v>-2.7777777777777776E-2</v>
      </c>
      <c r="F234" s="12">
        <f>IF(AND(E234&lt;Tableau4[DJS],D234&gt;0),Tableau4[DJS]-E234,0)</f>
        <v>0</v>
      </c>
      <c r="G234" s="12">
        <f>IF(E234&gt;Tableau4[DJS],'4'!E234-Tableau4[DJS],0)</f>
        <v>0</v>
      </c>
      <c r="H234" s="8">
        <f t="shared" si="8"/>
        <v>8</v>
      </c>
    </row>
    <row r="235" spans="1:8" s="8" customFormat="1" outlineLevel="2" x14ac:dyDescent="0.25">
      <c r="A235" s="14">
        <v>42230</v>
      </c>
      <c r="B235" s="7">
        <v>0</v>
      </c>
      <c r="C235" s="7">
        <v>0</v>
      </c>
      <c r="D235" s="7">
        <f t="shared" si="7"/>
        <v>0</v>
      </c>
      <c r="E235" s="7">
        <f>D235-Tableau3[Minute]</f>
        <v>-2.7777777777777776E-2</v>
      </c>
      <c r="F235" s="12">
        <f>IF(AND(E235&lt;Tableau4[DJS],D235&gt;0),Tableau4[DJS]-E235,0)</f>
        <v>0</v>
      </c>
      <c r="G235" s="12">
        <f>IF(E235&gt;Tableau4[DJS],'4'!E235-Tableau4[DJS],0)</f>
        <v>0</v>
      </c>
      <c r="H235" s="8">
        <f t="shared" si="8"/>
        <v>8</v>
      </c>
    </row>
    <row r="236" spans="1:8" s="8" customFormat="1" outlineLevel="2" x14ac:dyDescent="0.25">
      <c r="A236" s="14">
        <v>42231</v>
      </c>
      <c r="B236" s="7">
        <v>0</v>
      </c>
      <c r="C236" s="7">
        <v>0</v>
      </c>
      <c r="D236" s="7">
        <f t="shared" si="7"/>
        <v>0</v>
      </c>
      <c r="E236" s="7">
        <f>D236-Tableau3[Minute]</f>
        <v>-2.7777777777777776E-2</v>
      </c>
      <c r="F236" s="12">
        <f>IF(AND(E236&lt;Tableau4[DJS],D236&gt;0),Tableau4[DJS]-E236,0)</f>
        <v>0</v>
      </c>
      <c r="G236" s="12">
        <f>IF(E236&gt;Tableau4[DJS],'4'!E236-Tableau4[DJS],0)</f>
        <v>0</v>
      </c>
      <c r="H236" s="8">
        <f t="shared" si="8"/>
        <v>8</v>
      </c>
    </row>
    <row r="237" spans="1:8" s="8" customFormat="1" outlineLevel="2" x14ac:dyDescent="0.25">
      <c r="A237" s="14">
        <v>42232</v>
      </c>
      <c r="B237" s="7">
        <v>0</v>
      </c>
      <c r="C237" s="7">
        <v>0</v>
      </c>
      <c r="D237" s="7">
        <f t="shared" si="7"/>
        <v>0</v>
      </c>
      <c r="E237" s="7">
        <f>D237-Tableau3[Minute]</f>
        <v>-2.7777777777777776E-2</v>
      </c>
      <c r="F237" s="12">
        <f>IF(AND(E237&lt;Tableau4[DJS],D237&gt;0),Tableau4[DJS]-E237,0)</f>
        <v>0</v>
      </c>
      <c r="G237" s="12">
        <f>IF(E237&gt;Tableau4[DJS],'4'!E237-Tableau4[DJS],0)</f>
        <v>0</v>
      </c>
      <c r="H237" s="8">
        <f t="shared" si="8"/>
        <v>8</v>
      </c>
    </row>
    <row r="238" spans="1:8" s="8" customFormat="1" outlineLevel="2" x14ac:dyDescent="0.25">
      <c r="A238" s="14">
        <v>42233</v>
      </c>
      <c r="B238" s="7">
        <v>0</v>
      </c>
      <c r="C238" s="7">
        <v>0</v>
      </c>
      <c r="D238" s="7">
        <f t="shared" si="7"/>
        <v>0</v>
      </c>
      <c r="E238" s="7">
        <f>D238-Tableau3[Minute]</f>
        <v>-2.7777777777777776E-2</v>
      </c>
      <c r="F238" s="12">
        <f>IF(AND(E238&lt;Tableau4[DJS],D238&gt;0),Tableau4[DJS]-E238,0)</f>
        <v>0</v>
      </c>
      <c r="G238" s="12">
        <f>IF(E238&gt;Tableau4[DJS],'4'!E238-Tableau4[DJS],0)</f>
        <v>0</v>
      </c>
      <c r="H238" s="8">
        <f t="shared" si="8"/>
        <v>8</v>
      </c>
    </row>
    <row r="239" spans="1:8" s="8" customFormat="1" outlineLevel="2" x14ac:dyDescent="0.25">
      <c r="A239" s="14">
        <v>42234</v>
      </c>
      <c r="B239" s="7">
        <v>0</v>
      </c>
      <c r="C239" s="7">
        <v>0</v>
      </c>
      <c r="D239" s="7">
        <f t="shared" si="7"/>
        <v>0</v>
      </c>
      <c r="E239" s="7">
        <f>D239-Tableau3[Minute]</f>
        <v>-2.7777777777777776E-2</v>
      </c>
      <c r="F239" s="12">
        <f>IF(AND(E239&lt;Tableau4[DJS],D239&gt;0),Tableau4[DJS]-E239,0)</f>
        <v>0</v>
      </c>
      <c r="G239" s="12">
        <f>IF(E239&gt;Tableau4[DJS],'4'!E239-Tableau4[DJS],0)</f>
        <v>0</v>
      </c>
      <c r="H239" s="8">
        <f t="shared" si="8"/>
        <v>8</v>
      </c>
    </row>
    <row r="240" spans="1:8" s="8" customFormat="1" outlineLevel="2" x14ac:dyDescent="0.25">
      <c r="A240" s="14">
        <v>42235</v>
      </c>
      <c r="B240" s="7">
        <v>0</v>
      </c>
      <c r="C240" s="7">
        <v>0</v>
      </c>
      <c r="D240" s="7">
        <f t="shared" si="7"/>
        <v>0</v>
      </c>
      <c r="E240" s="7">
        <f>D240-Tableau3[Minute]</f>
        <v>-2.7777777777777776E-2</v>
      </c>
      <c r="F240" s="12">
        <f>IF(AND(E240&lt;Tableau4[DJS],D240&gt;0),Tableau4[DJS]-E240,0)</f>
        <v>0</v>
      </c>
      <c r="G240" s="12">
        <f>IF(E240&gt;Tableau4[DJS],'4'!E240-Tableau4[DJS],0)</f>
        <v>0</v>
      </c>
      <c r="H240" s="8">
        <f t="shared" si="8"/>
        <v>8</v>
      </c>
    </row>
    <row r="241" spans="1:8" s="8" customFormat="1" outlineLevel="2" x14ac:dyDescent="0.25">
      <c r="A241" s="14">
        <v>42236</v>
      </c>
      <c r="B241" s="7">
        <v>0</v>
      </c>
      <c r="C241" s="7">
        <v>0</v>
      </c>
      <c r="D241" s="7">
        <f t="shared" si="7"/>
        <v>0</v>
      </c>
      <c r="E241" s="7">
        <f>D241-Tableau3[Minute]</f>
        <v>-2.7777777777777776E-2</v>
      </c>
      <c r="F241" s="12">
        <f>IF(AND(E241&lt;Tableau4[DJS],D241&gt;0),Tableau4[DJS]-E241,0)</f>
        <v>0</v>
      </c>
      <c r="G241" s="12">
        <f>IF(E241&gt;Tableau4[DJS],'4'!E241-Tableau4[DJS],0)</f>
        <v>0</v>
      </c>
      <c r="H241" s="8">
        <f t="shared" si="8"/>
        <v>8</v>
      </c>
    </row>
    <row r="242" spans="1:8" s="8" customFormat="1" outlineLevel="2" x14ac:dyDescent="0.25">
      <c r="A242" s="14">
        <v>42237</v>
      </c>
      <c r="B242" s="7">
        <v>0</v>
      </c>
      <c r="C242" s="7">
        <v>0</v>
      </c>
      <c r="D242" s="7">
        <f t="shared" si="7"/>
        <v>0</v>
      </c>
      <c r="E242" s="7">
        <f>D242-Tableau3[Minute]</f>
        <v>-2.7777777777777776E-2</v>
      </c>
      <c r="F242" s="12">
        <f>IF(AND(E242&lt;Tableau4[DJS],D242&gt;0),Tableau4[DJS]-E242,0)</f>
        <v>0</v>
      </c>
      <c r="G242" s="12">
        <f>IF(E242&gt;Tableau4[DJS],'4'!E242-Tableau4[DJS],0)</f>
        <v>0</v>
      </c>
      <c r="H242" s="8">
        <f t="shared" si="8"/>
        <v>8</v>
      </c>
    </row>
    <row r="243" spans="1:8" s="8" customFormat="1" outlineLevel="2" x14ac:dyDescent="0.25">
      <c r="A243" s="14">
        <v>42238</v>
      </c>
      <c r="B243" s="7">
        <v>0</v>
      </c>
      <c r="C243" s="7">
        <v>0</v>
      </c>
      <c r="D243" s="7">
        <f t="shared" si="7"/>
        <v>0</v>
      </c>
      <c r="E243" s="7">
        <f>D243-Tableau3[Minute]</f>
        <v>-2.7777777777777776E-2</v>
      </c>
      <c r="F243" s="12">
        <f>IF(AND(E243&lt;Tableau4[DJS],D243&gt;0),Tableau4[DJS]-E243,0)</f>
        <v>0</v>
      </c>
      <c r="G243" s="12">
        <f>IF(E243&gt;Tableau4[DJS],'4'!E243-Tableau4[DJS],0)</f>
        <v>0</v>
      </c>
      <c r="H243" s="8">
        <f t="shared" si="8"/>
        <v>8</v>
      </c>
    </row>
    <row r="244" spans="1:8" s="8" customFormat="1" outlineLevel="2" x14ac:dyDescent="0.25">
      <c r="A244" s="14">
        <v>42239</v>
      </c>
      <c r="B244" s="7">
        <v>0</v>
      </c>
      <c r="C244" s="7">
        <v>0</v>
      </c>
      <c r="D244" s="7">
        <f t="shared" si="7"/>
        <v>0</v>
      </c>
      <c r="E244" s="7">
        <f>D244-Tableau3[Minute]</f>
        <v>-2.7777777777777776E-2</v>
      </c>
      <c r="F244" s="12">
        <f>IF(AND(E244&lt;Tableau4[DJS],D244&gt;0),Tableau4[DJS]-E244,0)</f>
        <v>0</v>
      </c>
      <c r="G244" s="12">
        <f>IF(E244&gt;Tableau4[DJS],'4'!E244-Tableau4[DJS],0)</f>
        <v>0</v>
      </c>
      <c r="H244" s="8">
        <f t="shared" si="8"/>
        <v>8</v>
      </c>
    </row>
    <row r="245" spans="1:8" s="8" customFormat="1" outlineLevel="2" x14ac:dyDescent="0.25">
      <c r="A245" s="14">
        <v>42240</v>
      </c>
      <c r="B245" s="7">
        <v>0</v>
      </c>
      <c r="C245" s="7">
        <v>0</v>
      </c>
      <c r="D245" s="7">
        <f t="shared" si="7"/>
        <v>0</v>
      </c>
      <c r="E245" s="7">
        <f>D245-Tableau3[Minute]</f>
        <v>-2.7777777777777776E-2</v>
      </c>
      <c r="F245" s="12">
        <f>IF(AND(E245&lt;Tableau4[DJS],D245&gt;0),Tableau4[DJS]-E245,0)</f>
        <v>0</v>
      </c>
      <c r="G245" s="12">
        <f>IF(E245&gt;Tableau4[DJS],'4'!E245-Tableau4[DJS],0)</f>
        <v>0</v>
      </c>
      <c r="H245" s="8">
        <f t="shared" si="8"/>
        <v>8</v>
      </c>
    </row>
    <row r="246" spans="1:8" s="8" customFormat="1" outlineLevel="2" x14ac:dyDescent="0.25">
      <c r="A246" s="14">
        <v>42241</v>
      </c>
      <c r="B246" s="7">
        <v>0</v>
      </c>
      <c r="C246" s="7">
        <v>0</v>
      </c>
      <c r="D246" s="7">
        <f t="shared" si="7"/>
        <v>0</v>
      </c>
      <c r="E246" s="7">
        <f>D246-Tableau3[Minute]</f>
        <v>-2.7777777777777776E-2</v>
      </c>
      <c r="F246" s="12">
        <f>IF(AND(E246&lt;Tableau4[DJS],D246&gt;0),Tableau4[DJS]-E246,0)</f>
        <v>0</v>
      </c>
      <c r="G246" s="12">
        <f>IF(E246&gt;Tableau4[DJS],'4'!E246-Tableau4[DJS],0)</f>
        <v>0</v>
      </c>
      <c r="H246" s="8">
        <f t="shared" si="8"/>
        <v>8</v>
      </c>
    </row>
    <row r="247" spans="1:8" s="8" customFormat="1" outlineLevel="2" x14ac:dyDescent="0.25">
      <c r="A247" s="14">
        <v>42242</v>
      </c>
      <c r="B247" s="7">
        <v>0</v>
      </c>
      <c r="C247" s="7">
        <v>0</v>
      </c>
      <c r="D247" s="7">
        <f t="shared" si="7"/>
        <v>0</v>
      </c>
      <c r="E247" s="7">
        <f>D247-Tableau3[Minute]</f>
        <v>-2.7777777777777776E-2</v>
      </c>
      <c r="F247" s="12">
        <f>IF(AND(E247&lt;Tableau4[DJS],D247&gt;0),Tableau4[DJS]-E247,0)</f>
        <v>0</v>
      </c>
      <c r="G247" s="12">
        <f>IF(E247&gt;Tableau4[DJS],'4'!E247-Tableau4[DJS],0)</f>
        <v>0</v>
      </c>
      <c r="H247" s="8">
        <f t="shared" si="8"/>
        <v>8</v>
      </c>
    </row>
    <row r="248" spans="1:8" s="8" customFormat="1" outlineLevel="2" x14ac:dyDescent="0.25">
      <c r="A248" s="14">
        <v>42243</v>
      </c>
      <c r="B248" s="7">
        <v>0</v>
      </c>
      <c r="C248" s="7">
        <v>0</v>
      </c>
      <c r="D248" s="7">
        <f t="shared" si="7"/>
        <v>0</v>
      </c>
      <c r="E248" s="7">
        <f>D248-Tableau3[Minute]</f>
        <v>-2.7777777777777776E-2</v>
      </c>
      <c r="F248" s="12">
        <f>IF(AND(E248&lt;Tableau4[DJS],D248&gt;0),Tableau4[DJS]-E248,0)</f>
        <v>0</v>
      </c>
      <c r="G248" s="12">
        <f>IF(E248&gt;Tableau4[DJS],'4'!E248-Tableau4[DJS],0)</f>
        <v>0</v>
      </c>
      <c r="H248" s="8">
        <f t="shared" si="8"/>
        <v>8</v>
      </c>
    </row>
    <row r="249" spans="1:8" s="8" customFormat="1" outlineLevel="2" x14ac:dyDescent="0.25">
      <c r="A249" s="14">
        <v>42244</v>
      </c>
      <c r="B249" s="7">
        <v>0</v>
      </c>
      <c r="C249" s="7">
        <v>0</v>
      </c>
      <c r="D249" s="7">
        <f t="shared" si="7"/>
        <v>0</v>
      </c>
      <c r="E249" s="7">
        <f>D249-Tableau3[Minute]</f>
        <v>-2.7777777777777776E-2</v>
      </c>
      <c r="F249" s="12">
        <f>IF(AND(E249&lt;Tableau4[DJS],D249&gt;0),Tableau4[DJS]-E249,0)</f>
        <v>0</v>
      </c>
      <c r="G249" s="12">
        <f>IF(E249&gt;Tableau4[DJS],'4'!E249-Tableau4[DJS],0)</f>
        <v>0</v>
      </c>
      <c r="H249" s="8">
        <f t="shared" si="8"/>
        <v>8</v>
      </c>
    </row>
    <row r="250" spans="1:8" s="8" customFormat="1" outlineLevel="2" x14ac:dyDescent="0.25">
      <c r="A250" s="14">
        <v>42245</v>
      </c>
      <c r="B250" s="7">
        <v>0</v>
      </c>
      <c r="C250" s="7">
        <v>0</v>
      </c>
      <c r="D250" s="7">
        <f t="shared" si="7"/>
        <v>0</v>
      </c>
      <c r="E250" s="7">
        <f>D250-Tableau3[Minute]</f>
        <v>-2.7777777777777776E-2</v>
      </c>
      <c r="F250" s="12">
        <f>IF(AND(E250&lt;Tableau4[DJS],D250&gt;0),Tableau4[DJS]-E250,0)</f>
        <v>0</v>
      </c>
      <c r="G250" s="12">
        <f>IF(E250&gt;Tableau4[DJS],'4'!E250-Tableau4[DJS],0)</f>
        <v>0</v>
      </c>
      <c r="H250" s="8">
        <f t="shared" si="8"/>
        <v>8</v>
      </c>
    </row>
    <row r="251" spans="1:8" s="8" customFormat="1" outlineLevel="2" x14ac:dyDescent="0.25">
      <c r="A251" s="14">
        <v>42246</v>
      </c>
      <c r="B251" s="7">
        <v>0</v>
      </c>
      <c r="C251" s="7">
        <v>0</v>
      </c>
      <c r="D251" s="7">
        <f t="shared" si="7"/>
        <v>0</v>
      </c>
      <c r="E251" s="7">
        <f>D251-Tableau3[Minute]</f>
        <v>-2.7777777777777776E-2</v>
      </c>
      <c r="F251" s="12">
        <f>IF(AND(E251&lt;Tableau4[DJS],D251&gt;0),Tableau4[DJS]-E251,0)</f>
        <v>0</v>
      </c>
      <c r="G251" s="12">
        <f>IF(E251&gt;Tableau4[DJS],'4'!E251-Tableau4[DJS],0)</f>
        <v>0</v>
      </c>
      <c r="H251" s="8">
        <f t="shared" si="8"/>
        <v>8</v>
      </c>
    </row>
    <row r="252" spans="1:8" s="8" customFormat="1" outlineLevel="1" x14ac:dyDescent="0.25">
      <c r="A252" s="14"/>
      <c r="B252" s="7"/>
      <c r="C252" s="7"/>
      <c r="D252" s="11"/>
      <c r="E252" s="7"/>
      <c r="F252" s="12">
        <f>SUBTOTAL(9,F221:F251)</f>
        <v>0</v>
      </c>
      <c r="G252" s="12">
        <f>SUBTOTAL(9,G221:G251)</f>
        <v>0</v>
      </c>
      <c r="H252" s="10" t="s">
        <v>46</v>
      </c>
    </row>
    <row r="253" spans="1:8" s="8" customFormat="1" outlineLevel="2" x14ac:dyDescent="0.25">
      <c r="A253" s="14">
        <v>42247</v>
      </c>
      <c r="B253" s="7">
        <v>0</v>
      </c>
      <c r="C253" s="7">
        <v>0</v>
      </c>
      <c r="D253" s="7">
        <f t="shared" si="7"/>
        <v>0</v>
      </c>
      <c r="E253" s="7">
        <f>D253-Tableau3[Minute]</f>
        <v>-2.7777777777777776E-2</v>
      </c>
      <c r="F253" s="12">
        <f>IF(AND(E253&lt;Tableau4[DJS],D253&gt;0),Tableau4[DJS]-E253,0)</f>
        <v>0</v>
      </c>
      <c r="G253" s="12">
        <f>IF(E253&gt;Tableau4[DJS],'4'!E253-Tableau4[DJS],0)</f>
        <v>0</v>
      </c>
      <c r="H253" s="8">
        <f t="shared" si="8"/>
        <v>9</v>
      </c>
    </row>
    <row r="254" spans="1:8" s="8" customFormat="1" outlineLevel="2" x14ac:dyDescent="0.25">
      <c r="A254" s="14">
        <v>42248</v>
      </c>
      <c r="B254" s="7">
        <v>0</v>
      </c>
      <c r="C254" s="7">
        <v>0</v>
      </c>
      <c r="D254" s="7">
        <f t="shared" si="7"/>
        <v>0</v>
      </c>
      <c r="E254" s="7">
        <f>D254-Tableau3[Minute]</f>
        <v>-2.7777777777777776E-2</v>
      </c>
      <c r="F254" s="12">
        <f>IF(AND(E254&lt;Tableau4[DJS],D254&gt;0),Tableau4[DJS]-E254,0)</f>
        <v>0</v>
      </c>
      <c r="G254" s="12">
        <f>IF(E254&gt;Tableau4[DJS],'4'!E254-Tableau4[DJS],0)</f>
        <v>0</v>
      </c>
      <c r="H254" s="8">
        <f t="shared" si="8"/>
        <v>9</v>
      </c>
    </row>
    <row r="255" spans="1:8" s="8" customFormat="1" outlineLevel="2" x14ac:dyDescent="0.25">
      <c r="A255" s="14">
        <v>42249</v>
      </c>
      <c r="B255" s="7">
        <v>0</v>
      </c>
      <c r="C255" s="7">
        <v>0</v>
      </c>
      <c r="D255" s="7">
        <f t="shared" si="7"/>
        <v>0</v>
      </c>
      <c r="E255" s="7">
        <f>D255-Tableau3[Minute]</f>
        <v>-2.7777777777777776E-2</v>
      </c>
      <c r="F255" s="12">
        <f>IF(AND(E255&lt;Tableau4[DJS],D255&gt;0),Tableau4[DJS]-E255,0)</f>
        <v>0</v>
      </c>
      <c r="G255" s="12">
        <f>IF(E255&gt;Tableau4[DJS],'4'!E255-Tableau4[DJS],0)</f>
        <v>0</v>
      </c>
      <c r="H255" s="8">
        <f t="shared" si="8"/>
        <v>9</v>
      </c>
    </row>
    <row r="256" spans="1:8" s="8" customFormat="1" outlineLevel="2" x14ac:dyDescent="0.25">
      <c r="A256" s="14">
        <v>42250</v>
      </c>
      <c r="B256" s="7">
        <v>0</v>
      </c>
      <c r="C256" s="7">
        <v>0</v>
      </c>
      <c r="D256" s="7">
        <f t="shared" si="7"/>
        <v>0</v>
      </c>
      <c r="E256" s="7">
        <f>D256-Tableau3[Minute]</f>
        <v>-2.7777777777777776E-2</v>
      </c>
      <c r="F256" s="12">
        <f>IF(AND(E256&lt;Tableau4[DJS],D256&gt;0),Tableau4[DJS]-E256,0)</f>
        <v>0</v>
      </c>
      <c r="G256" s="12">
        <f>IF(E256&gt;Tableau4[DJS],'4'!E256-Tableau4[DJS],0)</f>
        <v>0</v>
      </c>
      <c r="H256" s="8">
        <f t="shared" si="8"/>
        <v>9</v>
      </c>
    </row>
    <row r="257" spans="1:8" s="8" customFormat="1" outlineLevel="2" x14ac:dyDescent="0.25">
      <c r="A257" s="14">
        <v>42251</v>
      </c>
      <c r="B257" s="7">
        <v>0</v>
      </c>
      <c r="C257" s="7">
        <v>0</v>
      </c>
      <c r="D257" s="7">
        <f t="shared" si="7"/>
        <v>0</v>
      </c>
      <c r="E257" s="7">
        <f>D257-Tableau3[Minute]</f>
        <v>-2.7777777777777776E-2</v>
      </c>
      <c r="F257" s="12">
        <f>IF(AND(E257&lt;Tableau4[DJS],D257&gt;0),Tableau4[DJS]-E257,0)</f>
        <v>0</v>
      </c>
      <c r="G257" s="12">
        <f>IF(E257&gt;Tableau4[DJS],'4'!E257-Tableau4[DJS],0)</f>
        <v>0</v>
      </c>
      <c r="H257" s="8">
        <f t="shared" si="8"/>
        <v>9</v>
      </c>
    </row>
    <row r="258" spans="1:8" s="8" customFormat="1" outlineLevel="2" x14ac:dyDescent="0.25">
      <c r="A258" s="14">
        <v>42252</v>
      </c>
      <c r="B258" s="7">
        <v>0</v>
      </c>
      <c r="C258" s="7">
        <v>0</v>
      </c>
      <c r="D258" s="7">
        <f t="shared" si="7"/>
        <v>0</v>
      </c>
      <c r="E258" s="7">
        <f>D258-Tableau3[Minute]</f>
        <v>-2.7777777777777776E-2</v>
      </c>
      <c r="F258" s="12">
        <f>IF(AND(E258&lt;Tableau4[DJS],D258&gt;0),Tableau4[DJS]-E258,0)</f>
        <v>0</v>
      </c>
      <c r="G258" s="12">
        <f>IF(E258&gt;Tableau4[DJS],'4'!E258-Tableau4[DJS],0)</f>
        <v>0</v>
      </c>
      <c r="H258" s="8">
        <f t="shared" si="8"/>
        <v>9</v>
      </c>
    </row>
    <row r="259" spans="1:8" s="8" customFormat="1" outlineLevel="2" x14ac:dyDescent="0.25">
      <c r="A259" s="14">
        <v>42253</v>
      </c>
      <c r="B259" s="7">
        <v>0</v>
      </c>
      <c r="C259" s="7">
        <v>0</v>
      </c>
      <c r="D259" s="7">
        <f t="shared" ref="D259:D322" si="9">C259-B259</f>
        <v>0</v>
      </c>
      <c r="E259" s="7">
        <f>D259-Tableau3[Minute]</f>
        <v>-2.7777777777777776E-2</v>
      </c>
      <c r="F259" s="12">
        <f>IF(AND(E259&lt;Tableau4[DJS],D259&gt;0),Tableau4[DJS]-E259,0)</f>
        <v>0</v>
      </c>
      <c r="G259" s="12">
        <f>IF(E259&gt;Tableau4[DJS],'4'!E259-Tableau4[DJS],0)</f>
        <v>0</v>
      </c>
      <c r="H259" s="8">
        <f t="shared" si="8"/>
        <v>9</v>
      </c>
    </row>
    <row r="260" spans="1:8" s="8" customFormat="1" outlineLevel="2" x14ac:dyDescent="0.25">
      <c r="A260" s="14">
        <v>42254</v>
      </c>
      <c r="B260" s="7">
        <v>0</v>
      </c>
      <c r="C260" s="7">
        <v>0</v>
      </c>
      <c r="D260" s="7">
        <f t="shared" si="9"/>
        <v>0</v>
      </c>
      <c r="E260" s="7">
        <f>D260-Tableau3[Minute]</f>
        <v>-2.7777777777777776E-2</v>
      </c>
      <c r="F260" s="12">
        <f>IF(AND(E260&lt;Tableau4[DJS],D260&gt;0),Tableau4[DJS]-E260,0)</f>
        <v>0</v>
      </c>
      <c r="G260" s="12">
        <f>IF(E260&gt;Tableau4[DJS],'4'!E260-Tableau4[DJS],0)</f>
        <v>0</v>
      </c>
      <c r="H260" s="8">
        <f t="shared" si="8"/>
        <v>9</v>
      </c>
    </row>
    <row r="261" spans="1:8" s="8" customFormat="1" outlineLevel="2" x14ac:dyDescent="0.25">
      <c r="A261" s="14">
        <v>42255</v>
      </c>
      <c r="B261" s="7">
        <v>0</v>
      </c>
      <c r="C261" s="7">
        <v>0</v>
      </c>
      <c r="D261" s="7">
        <f t="shared" si="9"/>
        <v>0</v>
      </c>
      <c r="E261" s="7">
        <f>D261-Tableau3[Minute]</f>
        <v>-2.7777777777777776E-2</v>
      </c>
      <c r="F261" s="12">
        <f>IF(AND(E261&lt;Tableau4[DJS],D261&gt;0),Tableau4[DJS]-E261,0)</f>
        <v>0</v>
      </c>
      <c r="G261" s="12">
        <f>IF(E261&gt;Tableau4[DJS],'4'!E261-Tableau4[DJS],0)</f>
        <v>0</v>
      </c>
      <c r="H261" s="8">
        <f t="shared" si="8"/>
        <v>9</v>
      </c>
    </row>
    <row r="262" spans="1:8" s="8" customFormat="1" outlineLevel="2" x14ac:dyDescent="0.25">
      <c r="A262" s="14">
        <v>42256</v>
      </c>
      <c r="B262" s="7">
        <v>0</v>
      </c>
      <c r="C262" s="7">
        <v>0</v>
      </c>
      <c r="D262" s="7">
        <f t="shared" si="9"/>
        <v>0</v>
      </c>
      <c r="E262" s="7">
        <f>D262-Tableau3[Minute]</f>
        <v>-2.7777777777777776E-2</v>
      </c>
      <c r="F262" s="12">
        <f>IF(AND(E262&lt;Tableau4[DJS],D262&gt;0),Tableau4[DJS]-E262,0)</f>
        <v>0</v>
      </c>
      <c r="G262" s="12">
        <f>IF(E262&gt;Tableau4[DJS],'4'!E262-Tableau4[DJS],0)</f>
        <v>0</v>
      </c>
      <c r="H262" s="8">
        <f t="shared" si="8"/>
        <v>9</v>
      </c>
    </row>
    <row r="263" spans="1:8" s="8" customFormat="1" outlineLevel="2" x14ac:dyDescent="0.25">
      <c r="A263" s="14">
        <v>42257</v>
      </c>
      <c r="B263" s="7">
        <v>0</v>
      </c>
      <c r="C263" s="7">
        <v>0</v>
      </c>
      <c r="D263" s="7">
        <f t="shared" si="9"/>
        <v>0</v>
      </c>
      <c r="E263" s="7">
        <f>D263-Tableau3[Minute]</f>
        <v>-2.7777777777777776E-2</v>
      </c>
      <c r="F263" s="12">
        <f>IF(AND(E263&lt;Tableau4[DJS],D263&gt;0),Tableau4[DJS]-E263,0)</f>
        <v>0</v>
      </c>
      <c r="G263" s="12">
        <f>IF(E263&gt;Tableau4[DJS],'4'!E263-Tableau4[DJS],0)</f>
        <v>0</v>
      </c>
      <c r="H263" s="8">
        <f t="shared" si="8"/>
        <v>9</v>
      </c>
    </row>
    <row r="264" spans="1:8" s="8" customFormat="1" outlineLevel="2" x14ac:dyDescent="0.25">
      <c r="A264" s="14">
        <v>42258</v>
      </c>
      <c r="B264" s="7">
        <v>0</v>
      </c>
      <c r="C264" s="7">
        <v>0</v>
      </c>
      <c r="D264" s="7">
        <f t="shared" si="9"/>
        <v>0</v>
      </c>
      <c r="E264" s="7">
        <f>D264-Tableau3[Minute]</f>
        <v>-2.7777777777777776E-2</v>
      </c>
      <c r="F264" s="12">
        <f>IF(AND(E264&lt;Tableau4[DJS],D264&gt;0),Tableau4[DJS]-E264,0)</f>
        <v>0</v>
      </c>
      <c r="G264" s="12">
        <f>IF(E264&gt;Tableau4[DJS],'4'!E264-Tableau4[DJS],0)</f>
        <v>0</v>
      </c>
      <c r="H264" s="8">
        <f t="shared" si="8"/>
        <v>9</v>
      </c>
    </row>
    <row r="265" spans="1:8" s="8" customFormat="1" outlineLevel="2" x14ac:dyDescent="0.25">
      <c r="A265" s="14">
        <v>42259</v>
      </c>
      <c r="B265" s="7">
        <v>0</v>
      </c>
      <c r="C265" s="7">
        <v>0</v>
      </c>
      <c r="D265" s="7">
        <f t="shared" si="9"/>
        <v>0</v>
      </c>
      <c r="E265" s="7">
        <f>D265-Tableau3[Minute]</f>
        <v>-2.7777777777777776E-2</v>
      </c>
      <c r="F265" s="12">
        <f>IF(AND(E265&lt;Tableau4[DJS],D265&gt;0),Tableau4[DJS]-E265,0)</f>
        <v>0</v>
      </c>
      <c r="G265" s="12">
        <f>IF(E265&gt;Tableau4[DJS],'4'!E265-Tableau4[DJS],0)</f>
        <v>0</v>
      </c>
      <c r="H265" s="8">
        <f t="shared" si="8"/>
        <v>9</v>
      </c>
    </row>
    <row r="266" spans="1:8" s="8" customFormat="1" outlineLevel="2" x14ac:dyDescent="0.25">
      <c r="A266" s="14">
        <v>42260</v>
      </c>
      <c r="B266" s="7">
        <v>0</v>
      </c>
      <c r="C266" s="7">
        <v>0</v>
      </c>
      <c r="D266" s="7">
        <f t="shared" si="9"/>
        <v>0</v>
      </c>
      <c r="E266" s="7">
        <f>D266-Tableau3[Minute]</f>
        <v>-2.7777777777777776E-2</v>
      </c>
      <c r="F266" s="12">
        <f>IF(AND(E266&lt;Tableau4[DJS],D266&gt;0),Tableau4[DJS]-E266,0)</f>
        <v>0</v>
      </c>
      <c r="G266" s="12">
        <f>IF(E266&gt;Tableau4[DJS],'4'!E266-Tableau4[DJS],0)</f>
        <v>0</v>
      </c>
      <c r="H266" s="8">
        <f t="shared" si="8"/>
        <v>9</v>
      </c>
    </row>
    <row r="267" spans="1:8" s="8" customFormat="1" outlineLevel="2" x14ac:dyDescent="0.25">
      <c r="A267" s="14">
        <v>42261</v>
      </c>
      <c r="B267" s="7">
        <v>0</v>
      </c>
      <c r="C267" s="7">
        <v>0</v>
      </c>
      <c r="D267" s="7">
        <f t="shared" si="9"/>
        <v>0</v>
      </c>
      <c r="E267" s="7">
        <f>D267-Tableau3[Minute]</f>
        <v>-2.7777777777777776E-2</v>
      </c>
      <c r="F267" s="12">
        <f>IF(AND(E267&lt;Tableau4[DJS],D267&gt;0),Tableau4[DJS]-E267,0)</f>
        <v>0</v>
      </c>
      <c r="G267" s="12">
        <f>IF(E267&gt;Tableau4[DJS],'4'!E267-Tableau4[DJS],0)</f>
        <v>0</v>
      </c>
      <c r="H267" s="8">
        <f t="shared" ref="H267:H332" si="10">MONTH(A267)</f>
        <v>9</v>
      </c>
    </row>
    <row r="268" spans="1:8" s="8" customFormat="1" outlineLevel="2" x14ac:dyDescent="0.25">
      <c r="A268" s="14">
        <v>42262</v>
      </c>
      <c r="B268" s="7">
        <v>0</v>
      </c>
      <c r="C268" s="7">
        <v>0</v>
      </c>
      <c r="D268" s="7">
        <f t="shared" si="9"/>
        <v>0</v>
      </c>
      <c r="E268" s="7">
        <f>D268-Tableau3[Minute]</f>
        <v>-2.7777777777777776E-2</v>
      </c>
      <c r="F268" s="12">
        <f>IF(AND(E268&lt;Tableau4[DJS],D268&gt;0),Tableau4[DJS]-E268,0)</f>
        <v>0</v>
      </c>
      <c r="G268" s="12">
        <f>IF(E268&gt;Tableau4[DJS],'4'!E268-Tableau4[DJS],0)</f>
        <v>0</v>
      </c>
      <c r="H268" s="8">
        <f t="shared" si="10"/>
        <v>9</v>
      </c>
    </row>
    <row r="269" spans="1:8" s="8" customFormat="1" outlineLevel="2" x14ac:dyDescent="0.25">
      <c r="A269" s="14">
        <v>42263</v>
      </c>
      <c r="B269" s="7">
        <v>0</v>
      </c>
      <c r="C269" s="7">
        <v>0</v>
      </c>
      <c r="D269" s="7">
        <f t="shared" si="9"/>
        <v>0</v>
      </c>
      <c r="E269" s="7">
        <f>D269-Tableau3[Minute]</f>
        <v>-2.7777777777777776E-2</v>
      </c>
      <c r="F269" s="12">
        <f>IF(AND(E269&lt;Tableau4[DJS],D269&gt;0),Tableau4[DJS]-E269,0)</f>
        <v>0</v>
      </c>
      <c r="G269" s="12">
        <f>IF(E269&gt;Tableau4[DJS],'4'!E269-Tableau4[DJS],0)</f>
        <v>0</v>
      </c>
      <c r="H269" s="8">
        <f t="shared" si="10"/>
        <v>9</v>
      </c>
    </row>
    <row r="270" spans="1:8" s="8" customFormat="1" outlineLevel="2" x14ac:dyDescent="0.25">
      <c r="A270" s="14">
        <v>42264</v>
      </c>
      <c r="B270" s="7">
        <v>0</v>
      </c>
      <c r="C270" s="7">
        <v>0</v>
      </c>
      <c r="D270" s="7">
        <f t="shared" si="9"/>
        <v>0</v>
      </c>
      <c r="E270" s="7">
        <f>D270-Tableau3[Minute]</f>
        <v>-2.7777777777777776E-2</v>
      </c>
      <c r="F270" s="12">
        <f>IF(AND(E270&lt;Tableau4[DJS],D270&gt;0),Tableau4[DJS]-E270,0)</f>
        <v>0</v>
      </c>
      <c r="G270" s="12">
        <f>IF(E270&gt;Tableau4[DJS],'4'!E270-Tableau4[DJS],0)</f>
        <v>0</v>
      </c>
      <c r="H270" s="8">
        <f t="shared" si="10"/>
        <v>9</v>
      </c>
    </row>
    <row r="271" spans="1:8" s="8" customFormat="1" outlineLevel="2" x14ac:dyDescent="0.25">
      <c r="A271" s="14">
        <v>42265</v>
      </c>
      <c r="B271" s="7">
        <v>0</v>
      </c>
      <c r="C271" s="7">
        <v>0</v>
      </c>
      <c r="D271" s="7">
        <f t="shared" si="9"/>
        <v>0</v>
      </c>
      <c r="E271" s="7">
        <f>D271-Tableau3[Minute]</f>
        <v>-2.7777777777777776E-2</v>
      </c>
      <c r="F271" s="12">
        <f>IF(AND(E271&lt;Tableau4[DJS],D271&gt;0),Tableau4[DJS]-E271,0)</f>
        <v>0</v>
      </c>
      <c r="G271" s="12">
        <f>IF(E271&gt;Tableau4[DJS],'4'!E271-Tableau4[DJS],0)</f>
        <v>0</v>
      </c>
      <c r="H271" s="8">
        <f t="shared" si="10"/>
        <v>9</v>
      </c>
    </row>
    <row r="272" spans="1:8" s="8" customFormat="1" outlineLevel="2" x14ac:dyDescent="0.25">
      <c r="A272" s="14">
        <v>42266</v>
      </c>
      <c r="B272" s="7">
        <v>0</v>
      </c>
      <c r="C272" s="7">
        <v>0</v>
      </c>
      <c r="D272" s="7">
        <f t="shared" si="9"/>
        <v>0</v>
      </c>
      <c r="E272" s="7">
        <f>D272-Tableau3[Minute]</f>
        <v>-2.7777777777777776E-2</v>
      </c>
      <c r="F272" s="12">
        <f>IF(AND(E272&lt;Tableau4[DJS],D272&gt;0),Tableau4[DJS]-E272,0)</f>
        <v>0</v>
      </c>
      <c r="G272" s="12">
        <f>IF(E272&gt;Tableau4[DJS],'4'!E272-Tableau4[DJS],0)</f>
        <v>0</v>
      </c>
      <c r="H272" s="8">
        <f t="shared" si="10"/>
        <v>9</v>
      </c>
    </row>
    <row r="273" spans="1:8" s="8" customFormat="1" outlineLevel="2" x14ac:dyDescent="0.25">
      <c r="A273" s="14">
        <v>42267</v>
      </c>
      <c r="B273" s="7">
        <v>0</v>
      </c>
      <c r="C273" s="7">
        <v>0</v>
      </c>
      <c r="D273" s="7">
        <f t="shared" si="9"/>
        <v>0</v>
      </c>
      <c r="E273" s="7">
        <f>D273-Tableau3[Minute]</f>
        <v>-2.7777777777777776E-2</v>
      </c>
      <c r="F273" s="12">
        <f>IF(AND(E273&lt;Tableau4[DJS],D273&gt;0),Tableau4[DJS]-E273,0)</f>
        <v>0</v>
      </c>
      <c r="G273" s="12">
        <f>IF(E273&gt;Tableau4[DJS],'4'!E273-Tableau4[DJS],0)</f>
        <v>0</v>
      </c>
      <c r="H273" s="8">
        <f t="shared" si="10"/>
        <v>9</v>
      </c>
    </row>
    <row r="274" spans="1:8" s="8" customFormat="1" outlineLevel="2" x14ac:dyDescent="0.25">
      <c r="A274" s="14">
        <v>42268</v>
      </c>
      <c r="B274" s="7">
        <v>0</v>
      </c>
      <c r="C274" s="7">
        <v>0</v>
      </c>
      <c r="D274" s="7">
        <f t="shared" si="9"/>
        <v>0</v>
      </c>
      <c r="E274" s="7">
        <f>D274-Tableau3[Minute]</f>
        <v>-2.7777777777777776E-2</v>
      </c>
      <c r="F274" s="12">
        <f>IF(AND(E274&lt;Tableau4[DJS],D274&gt;0),Tableau4[DJS]-E274,0)</f>
        <v>0</v>
      </c>
      <c r="G274" s="12">
        <f>IF(E274&gt;Tableau4[DJS],'4'!E274-Tableau4[DJS],0)</f>
        <v>0</v>
      </c>
      <c r="H274" s="8">
        <f t="shared" si="10"/>
        <v>9</v>
      </c>
    </row>
    <row r="275" spans="1:8" s="8" customFormat="1" outlineLevel="2" x14ac:dyDescent="0.25">
      <c r="A275" s="14">
        <v>42269</v>
      </c>
      <c r="B275" s="7">
        <v>0</v>
      </c>
      <c r="C275" s="7">
        <v>0</v>
      </c>
      <c r="D275" s="7">
        <f t="shared" si="9"/>
        <v>0</v>
      </c>
      <c r="E275" s="7">
        <f>D275-Tableau3[Minute]</f>
        <v>-2.7777777777777776E-2</v>
      </c>
      <c r="F275" s="12">
        <f>IF(AND(E275&lt;Tableau4[DJS],D275&gt;0),Tableau4[DJS]-E275,0)</f>
        <v>0</v>
      </c>
      <c r="G275" s="12">
        <f>IF(E275&gt;Tableau4[DJS],'4'!E275-Tableau4[DJS],0)</f>
        <v>0</v>
      </c>
      <c r="H275" s="8">
        <f t="shared" si="10"/>
        <v>9</v>
      </c>
    </row>
    <row r="276" spans="1:8" s="8" customFormat="1" outlineLevel="2" x14ac:dyDescent="0.25">
      <c r="A276" s="14">
        <v>42270</v>
      </c>
      <c r="B276" s="7">
        <v>0</v>
      </c>
      <c r="C276" s="7">
        <v>0</v>
      </c>
      <c r="D276" s="7">
        <f t="shared" si="9"/>
        <v>0</v>
      </c>
      <c r="E276" s="7">
        <f>D276-Tableau3[Minute]</f>
        <v>-2.7777777777777776E-2</v>
      </c>
      <c r="F276" s="12">
        <f>IF(AND(E276&lt;Tableau4[DJS],D276&gt;0),Tableau4[DJS]-E276,0)</f>
        <v>0</v>
      </c>
      <c r="G276" s="12">
        <f>IF(E276&gt;Tableau4[DJS],'4'!E276-Tableau4[DJS],0)</f>
        <v>0</v>
      </c>
      <c r="H276" s="8">
        <f t="shared" si="10"/>
        <v>9</v>
      </c>
    </row>
    <row r="277" spans="1:8" s="8" customFormat="1" outlineLevel="2" x14ac:dyDescent="0.25">
      <c r="A277" s="14">
        <v>42271</v>
      </c>
      <c r="B277" s="7">
        <v>0</v>
      </c>
      <c r="C277" s="7">
        <v>0</v>
      </c>
      <c r="D277" s="7">
        <f t="shared" si="9"/>
        <v>0</v>
      </c>
      <c r="E277" s="7">
        <f>D277-Tableau3[Minute]</f>
        <v>-2.7777777777777776E-2</v>
      </c>
      <c r="F277" s="12">
        <f>IF(AND(E277&lt;Tableau4[DJS],D277&gt;0),Tableau4[DJS]-E277,0)</f>
        <v>0</v>
      </c>
      <c r="G277" s="12">
        <f>IF(E277&gt;Tableau4[DJS],'4'!E277-Tableau4[DJS],0)</f>
        <v>0</v>
      </c>
      <c r="H277" s="8">
        <f t="shared" si="10"/>
        <v>9</v>
      </c>
    </row>
    <row r="278" spans="1:8" s="8" customFormat="1" outlineLevel="2" x14ac:dyDescent="0.25">
      <c r="A278" s="14">
        <v>42272</v>
      </c>
      <c r="B278" s="7">
        <v>0</v>
      </c>
      <c r="C278" s="7">
        <v>0</v>
      </c>
      <c r="D278" s="7">
        <f t="shared" si="9"/>
        <v>0</v>
      </c>
      <c r="E278" s="7">
        <f>D278-Tableau3[Minute]</f>
        <v>-2.7777777777777776E-2</v>
      </c>
      <c r="F278" s="12">
        <f>IF(AND(E278&lt;Tableau4[DJS],D278&gt;0),Tableau4[DJS]-E278,0)</f>
        <v>0</v>
      </c>
      <c r="G278" s="12">
        <f>IF(E278&gt;Tableau4[DJS],'4'!E278-Tableau4[DJS],0)</f>
        <v>0</v>
      </c>
      <c r="H278" s="8">
        <f t="shared" si="10"/>
        <v>9</v>
      </c>
    </row>
    <row r="279" spans="1:8" s="8" customFormat="1" outlineLevel="2" x14ac:dyDescent="0.25">
      <c r="A279" s="14">
        <v>42273</v>
      </c>
      <c r="B279" s="7">
        <v>0</v>
      </c>
      <c r="C279" s="7">
        <v>0</v>
      </c>
      <c r="D279" s="7">
        <f t="shared" si="9"/>
        <v>0</v>
      </c>
      <c r="E279" s="7">
        <f>D279-Tableau3[Minute]</f>
        <v>-2.7777777777777776E-2</v>
      </c>
      <c r="F279" s="12">
        <f>IF(AND(E279&lt;Tableau4[DJS],D279&gt;0),Tableau4[DJS]-E279,0)</f>
        <v>0</v>
      </c>
      <c r="G279" s="12">
        <f>IF(E279&gt;Tableau4[DJS],'4'!E279-Tableau4[DJS],0)</f>
        <v>0</v>
      </c>
      <c r="H279" s="8">
        <f t="shared" si="10"/>
        <v>9</v>
      </c>
    </row>
    <row r="280" spans="1:8" s="8" customFormat="1" outlineLevel="2" x14ac:dyDescent="0.25">
      <c r="A280" s="14">
        <v>42274</v>
      </c>
      <c r="B280" s="7">
        <v>0</v>
      </c>
      <c r="C280" s="7">
        <v>0</v>
      </c>
      <c r="D280" s="7">
        <f t="shared" si="9"/>
        <v>0</v>
      </c>
      <c r="E280" s="7">
        <f>D280-Tableau3[Minute]</f>
        <v>-2.7777777777777776E-2</v>
      </c>
      <c r="F280" s="12">
        <f>IF(AND(E280&lt;Tableau4[DJS],D280&gt;0),Tableau4[DJS]-E280,0)</f>
        <v>0</v>
      </c>
      <c r="G280" s="12">
        <f>IF(E280&gt;Tableau4[DJS],'4'!E280-Tableau4[DJS],0)</f>
        <v>0</v>
      </c>
      <c r="H280" s="8">
        <f t="shared" si="10"/>
        <v>9</v>
      </c>
    </row>
    <row r="281" spans="1:8" s="8" customFormat="1" outlineLevel="2" x14ac:dyDescent="0.25">
      <c r="A281" s="14">
        <v>42275</v>
      </c>
      <c r="B281" s="7">
        <v>0</v>
      </c>
      <c r="C281" s="7">
        <v>0</v>
      </c>
      <c r="D281" s="7">
        <f t="shared" si="9"/>
        <v>0</v>
      </c>
      <c r="E281" s="7">
        <f>D281-Tableau3[Minute]</f>
        <v>-2.7777777777777776E-2</v>
      </c>
      <c r="F281" s="12">
        <f>IF(AND(E281&lt;Tableau4[DJS],D281&gt;0),Tableau4[DJS]-E281,0)</f>
        <v>0</v>
      </c>
      <c r="G281" s="12">
        <f>IF(E281&gt;Tableau4[DJS],'4'!E281-Tableau4[DJS],0)</f>
        <v>0</v>
      </c>
      <c r="H281" s="8">
        <f t="shared" si="10"/>
        <v>9</v>
      </c>
    </row>
    <row r="282" spans="1:8" s="8" customFormat="1" outlineLevel="2" x14ac:dyDescent="0.25">
      <c r="A282" s="14">
        <v>42276</v>
      </c>
      <c r="B282" s="7">
        <v>0</v>
      </c>
      <c r="C282" s="7">
        <v>0</v>
      </c>
      <c r="D282" s="7">
        <f t="shared" si="9"/>
        <v>0</v>
      </c>
      <c r="E282" s="7">
        <f>D282-Tableau3[Minute]</f>
        <v>-2.7777777777777776E-2</v>
      </c>
      <c r="F282" s="12">
        <f>IF(AND(E282&lt;Tableau4[DJS],D282&gt;0),Tableau4[DJS]-E282,0)</f>
        <v>0</v>
      </c>
      <c r="G282" s="12">
        <f>IF(E282&gt;Tableau4[DJS],'4'!E282-Tableau4[DJS],0)</f>
        <v>0</v>
      </c>
      <c r="H282" s="8">
        <f t="shared" si="10"/>
        <v>9</v>
      </c>
    </row>
    <row r="283" spans="1:8" s="8" customFormat="1" outlineLevel="1" x14ac:dyDescent="0.25">
      <c r="A283" s="14"/>
      <c r="B283" s="7"/>
      <c r="C283" s="7"/>
      <c r="D283" s="11"/>
      <c r="E283" s="7"/>
      <c r="F283" s="12">
        <f>SUBTOTAL(9,F253:F282)</f>
        <v>0</v>
      </c>
      <c r="G283" s="12">
        <f>SUBTOTAL(9,G253:G282)</f>
        <v>0</v>
      </c>
      <c r="H283" s="10" t="s">
        <v>47</v>
      </c>
    </row>
    <row r="284" spans="1:8" s="8" customFormat="1" outlineLevel="2" x14ac:dyDescent="0.25">
      <c r="A284" s="14">
        <v>42277</v>
      </c>
      <c r="B284" s="7">
        <v>0</v>
      </c>
      <c r="C284" s="7">
        <v>0</v>
      </c>
      <c r="D284" s="7">
        <f t="shared" si="9"/>
        <v>0</v>
      </c>
      <c r="E284" s="7">
        <f>D284-Tableau3[Minute]</f>
        <v>-2.7777777777777776E-2</v>
      </c>
      <c r="F284" s="12">
        <f>IF(AND(E284&lt;Tableau4[DJS],D284&gt;0),Tableau4[DJS]-E284,0)</f>
        <v>0</v>
      </c>
      <c r="G284" s="12">
        <f>IF(E284&gt;Tableau4[DJS],'4'!E284-Tableau4[DJS],0)</f>
        <v>0</v>
      </c>
      <c r="H284" s="8">
        <f t="shared" si="10"/>
        <v>10</v>
      </c>
    </row>
    <row r="285" spans="1:8" s="8" customFormat="1" outlineLevel="2" x14ac:dyDescent="0.25">
      <c r="A285" s="14">
        <v>42278</v>
      </c>
      <c r="B285" s="7">
        <v>0</v>
      </c>
      <c r="C285" s="7">
        <v>0</v>
      </c>
      <c r="D285" s="7">
        <f t="shared" si="9"/>
        <v>0</v>
      </c>
      <c r="E285" s="7">
        <f>D285-Tableau3[Minute]</f>
        <v>-2.7777777777777776E-2</v>
      </c>
      <c r="F285" s="12">
        <f>IF(AND(E285&lt;Tableau4[DJS],D285&gt;0),Tableau4[DJS]-E285,0)</f>
        <v>0</v>
      </c>
      <c r="G285" s="12">
        <f>IF(E285&gt;Tableau4[DJS],'4'!E285-Tableau4[DJS],0)</f>
        <v>0</v>
      </c>
      <c r="H285" s="8">
        <f t="shared" si="10"/>
        <v>10</v>
      </c>
    </row>
    <row r="286" spans="1:8" s="8" customFormat="1" outlineLevel="2" x14ac:dyDescent="0.25">
      <c r="A286" s="14">
        <v>42279</v>
      </c>
      <c r="B286" s="7">
        <v>0</v>
      </c>
      <c r="C286" s="7">
        <v>0</v>
      </c>
      <c r="D286" s="7">
        <f t="shared" si="9"/>
        <v>0</v>
      </c>
      <c r="E286" s="7">
        <f>D286-Tableau3[Minute]</f>
        <v>-2.7777777777777776E-2</v>
      </c>
      <c r="F286" s="12">
        <f>IF(AND(E286&lt;Tableau4[DJS],D286&gt;0),Tableau4[DJS]-E286,0)</f>
        <v>0</v>
      </c>
      <c r="G286" s="12">
        <f>IF(E286&gt;Tableau4[DJS],'4'!E286-Tableau4[DJS],0)</f>
        <v>0</v>
      </c>
      <c r="H286" s="8">
        <f t="shared" si="10"/>
        <v>10</v>
      </c>
    </row>
    <row r="287" spans="1:8" s="8" customFormat="1" outlineLevel="2" x14ac:dyDescent="0.25">
      <c r="A287" s="14">
        <v>42280</v>
      </c>
      <c r="B287" s="7">
        <v>0</v>
      </c>
      <c r="C287" s="7">
        <v>0</v>
      </c>
      <c r="D287" s="7">
        <f t="shared" si="9"/>
        <v>0</v>
      </c>
      <c r="E287" s="7">
        <f>D287-Tableau3[Minute]</f>
        <v>-2.7777777777777776E-2</v>
      </c>
      <c r="F287" s="12">
        <f>IF(AND(E287&lt;Tableau4[DJS],D287&gt;0),Tableau4[DJS]-E287,0)</f>
        <v>0</v>
      </c>
      <c r="G287" s="12">
        <f>IF(E287&gt;Tableau4[DJS],'4'!E287-Tableau4[DJS],0)</f>
        <v>0</v>
      </c>
      <c r="H287" s="8">
        <f t="shared" si="10"/>
        <v>10</v>
      </c>
    </row>
    <row r="288" spans="1:8" s="8" customFormat="1" outlineLevel="2" x14ac:dyDescent="0.25">
      <c r="A288" s="14">
        <v>42281</v>
      </c>
      <c r="B288" s="7">
        <v>0</v>
      </c>
      <c r="C288" s="7">
        <v>0</v>
      </c>
      <c r="D288" s="7">
        <f t="shared" si="9"/>
        <v>0</v>
      </c>
      <c r="E288" s="7">
        <f>D288-Tableau3[Minute]</f>
        <v>-2.7777777777777776E-2</v>
      </c>
      <c r="F288" s="12">
        <f>IF(AND(E288&lt;Tableau4[DJS],D288&gt;0),Tableau4[DJS]-E288,0)</f>
        <v>0</v>
      </c>
      <c r="G288" s="12">
        <f>IF(E288&gt;Tableau4[DJS],'4'!E288-Tableau4[DJS],0)</f>
        <v>0</v>
      </c>
      <c r="H288" s="8">
        <f t="shared" si="10"/>
        <v>10</v>
      </c>
    </row>
    <row r="289" spans="1:8" s="8" customFormat="1" outlineLevel="2" x14ac:dyDescent="0.25">
      <c r="A289" s="14">
        <v>42282</v>
      </c>
      <c r="B289" s="7">
        <v>0</v>
      </c>
      <c r="C289" s="7">
        <v>0</v>
      </c>
      <c r="D289" s="7">
        <f t="shared" si="9"/>
        <v>0</v>
      </c>
      <c r="E289" s="7">
        <f>D289-Tableau3[Minute]</f>
        <v>-2.7777777777777776E-2</v>
      </c>
      <c r="F289" s="12">
        <f>IF(AND(E289&lt;Tableau4[DJS],D289&gt;0),Tableau4[DJS]-E289,0)</f>
        <v>0</v>
      </c>
      <c r="G289" s="12">
        <f>IF(E289&gt;Tableau4[DJS],'4'!E289-Tableau4[DJS],0)</f>
        <v>0</v>
      </c>
      <c r="H289" s="8">
        <f t="shared" si="10"/>
        <v>10</v>
      </c>
    </row>
    <row r="290" spans="1:8" s="8" customFormat="1" outlineLevel="2" x14ac:dyDescent="0.25">
      <c r="A290" s="14">
        <v>42283</v>
      </c>
      <c r="B290" s="7">
        <v>0</v>
      </c>
      <c r="C290" s="7">
        <v>0</v>
      </c>
      <c r="D290" s="7">
        <f t="shared" si="9"/>
        <v>0</v>
      </c>
      <c r="E290" s="7">
        <f>D290-Tableau3[Minute]</f>
        <v>-2.7777777777777776E-2</v>
      </c>
      <c r="F290" s="12">
        <f>IF(AND(E290&lt;Tableau4[DJS],D290&gt;0),Tableau4[DJS]-E290,0)</f>
        <v>0</v>
      </c>
      <c r="G290" s="12">
        <f>IF(E290&gt;Tableau4[DJS],'4'!E290-Tableau4[DJS],0)</f>
        <v>0</v>
      </c>
      <c r="H290" s="8">
        <f t="shared" si="10"/>
        <v>10</v>
      </c>
    </row>
    <row r="291" spans="1:8" s="8" customFormat="1" outlineLevel="2" x14ac:dyDescent="0.25">
      <c r="A291" s="14">
        <v>42284</v>
      </c>
      <c r="B291" s="7">
        <v>0</v>
      </c>
      <c r="C291" s="7">
        <v>0</v>
      </c>
      <c r="D291" s="7">
        <f t="shared" si="9"/>
        <v>0</v>
      </c>
      <c r="E291" s="7">
        <f>D291-Tableau3[Minute]</f>
        <v>-2.7777777777777776E-2</v>
      </c>
      <c r="F291" s="12">
        <f>IF(AND(E291&lt;Tableau4[DJS],D291&gt;0),Tableau4[DJS]-E291,0)</f>
        <v>0</v>
      </c>
      <c r="G291" s="12">
        <f>IF(E291&gt;Tableau4[DJS],'4'!E291-Tableau4[DJS],0)</f>
        <v>0</v>
      </c>
      <c r="H291" s="8">
        <f t="shared" si="10"/>
        <v>10</v>
      </c>
    </row>
    <row r="292" spans="1:8" s="8" customFormat="1" outlineLevel="2" x14ac:dyDescent="0.25">
      <c r="A292" s="14">
        <v>42285</v>
      </c>
      <c r="B292" s="7">
        <v>0</v>
      </c>
      <c r="C292" s="7">
        <v>0</v>
      </c>
      <c r="D292" s="7">
        <f t="shared" si="9"/>
        <v>0</v>
      </c>
      <c r="E292" s="7">
        <f>D292-Tableau3[Minute]</f>
        <v>-2.7777777777777776E-2</v>
      </c>
      <c r="F292" s="12">
        <f>IF(AND(E292&lt;Tableau4[DJS],D292&gt;0),Tableau4[DJS]-E292,0)</f>
        <v>0</v>
      </c>
      <c r="G292" s="12">
        <f>IF(E292&gt;Tableau4[DJS],'4'!E292-Tableau4[DJS],0)</f>
        <v>0</v>
      </c>
      <c r="H292" s="8">
        <f t="shared" si="10"/>
        <v>10</v>
      </c>
    </row>
    <row r="293" spans="1:8" s="8" customFormat="1" outlineLevel="2" x14ac:dyDescent="0.25">
      <c r="A293" s="14">
        <v>42286</v>
      </c>
      <c r="B293" s="7">
        <v>0</v>
      </c>
      <c r="C293" s="7">
        <v>0</v>
      </c>
      <c r="D293" s="7">
        <f t="shared" si="9"/>
        <v>0</v>
      </c>
      <c r="E293" s="7">
        <f>D293-Tableau3[Minute]</f>
        <v>-2.7777777777777776E-2</v>
      </c>
      <c r="F293" s="12">
        <f>IF(AND(E293&lt;Tableau4[DJS],D293&gt;0),Tableau4[DJS]-E293,0)</f>
        <v>0</v>
      </c>
      <c r="G293" s="12">
        <f>IF(E293&gt;Tableau4[DJS],'4'!E293-Tableau4[DJS],0)</f>
        <v>0</v>
      </c>
      <c r="H293" s="8">
        <f t="shared" si="10"/>
        <v>10</v>
      </c>
    </row>
    <row r="294" spans="1:8" s="8" customFormat="1" outlineLevel="2" x14ac:dyDescent="0.25">
      <c r="A294" s="14">
        <v>42287</v>
      </c>
      <c r="B294" s="7">
        <v>0</v>
      </c>
      <c r="C294" s="7">
        <v>0</v>
      </c>
      <c r="D294" s="7">
        <f t="shared" si="9"/>
        <v>0</v>
      </c>
      <c r="E294" s="7">
        <f>D294-Tableau3[Minute]</f>
        <v>-2.7777777777777776E-2</v>
      </c>
      <c r="F294" s="12">
        <f>IF(AND(E294&lt;Tableau4[DJS],D294&gt;0),Tableau4[DJS]-E294,0)</f>
        <v>0</v>
      </c>
      <c r="G294" s="12">
        <f>IF(E294&gt;Tableau4[DJS],'4'!E294-Tableau4[DJS],0)</f>
        <v>0</v>
      </c>
      <c r="H294" s="8">
        <f t="shared" si="10"/>
        <v>10</v>
      </c>
    </row>
    <row r="295" spans="1:8" s="8" customFormat="1" outlineLevel="2" x14ac:dyDescent="0.25">
      <c r="A295" s="14">
        <v>42288</v>
      </c>
      <c r="B295" s="7">
        <v>0</v>
      </c>
      <c r="C295" s="7">
        <v>0</v>
      </c>
      <c r="D295" s="7">
        <f t="shared" si="9"/>
        <v>0</v>
      </c>
      <c r="E295" s="7">
        <f>D295-Tableau3[Minute]</f>
        <v>-2.7777777777777776E-2</v>
      </c>
      <c r="F295" s="12">
        <f>IF(AND(E295&lt;Tableau4[DJS],D295&gt;0),Tableau4[DJS]-E295,0)</f>
        <v>0</v>
      </c>
      <c r="G295" s="12">
        <f>IF(E295&gt;Tableau4[DJS],'4'!E295-Tableau4[DJS],0)</f>
        <v>0</v>
      </c>
      <c r="H295" s="8">
        <f t="shared" si="10"/>
        <v>10</v>
      </c>
    </row>
    <row r="296" spans="1:8" s="8" customFormat="1" outlineLevel="2" x14ac:dyDescent="0.25">
      <c r="A296" s="14">
        <v>42289</v>
      </c>
      <c r="B296" s="7">
        <v>0</v>
      </c>
      <c r="C296" s="7">
        <v>0</v>
      </c>
      <c r="D296" s="7">
        <f t="shared" si="9"/>
        <v>0</v>
      </c>
      <c r="E296" s="7">
        <f>D296-Tableau3[Minute]</f>
        <v>-2.7777777777777776E-2</v>
      </c>
      <c r="F296" s="12">
        <f>IF(AND(E296&lt;Tableau4[DJS],D296&gt;0),Tableau4[DJS]-E296,0)</f>
        <v>0</v>
      </c>
      <c r="G296" s="12">
        <f>IF(E296&gt;Tableau4[DJS],'4'!E296-Tableau4[DJS],0)</f>
        <v>0</v>
      </c>
      <c r="H296" s="8">
        <f t="shared" si="10"/>
        <v>10</v>
      </c>
    </row>
    <row r="297" spans="1:8" s="8" customFormat="1" outlineLevel="2" x14ac:dyDescent="0.25">
      <c r="A297" s="14">
        <v>42290</v>
      </c>
      <c r="B297" s="7">
        <v>0</v>
      </c>
      <c r="C297" s="7">
        <v>0</v>
      </c>
      <c r="D297" s="7">
        <f t="shared" si="9"/>
        <v>0</v>
      </c>
      <c r="E297" s="7">
        <f>D297-Tableau3[Minute]</f>
        <v>-2.7777777777777776E-2</v>
      </c>
      <c r="F297" s="12">
        <f>IF(AND(E297&lt;Tableau4[DJS],D297&gt;0),Tableau4[DJS]-E297,0)</f>
        <v>0</v>
      </c>
      <c r="G297" s="12">
        <f>IF(E297&gt;Tableau4[DJS],'4'!E297-Tableau4[DJS],0)</f>
        <v>0</v>
      </c>
      <c r="H297" s="8">
        <f t="shared" si="10"/>
        <v>10</v>
      </c>
    </row>
    <row r="298" spans="1:8" s="8" customFormat="1" outlineLevel="2" x14ac:dyDescent="0.25">
      <c r="A298" s="14">
        <v>42291</v>
      </c>
      <c r="B298" s="7">
        <v>0</v>
      </c>
      <c r="C298" s="7">
        <v>0</v>
      </c>
      <c r="D298" s="7">
        <f t="shared" si="9"/>
        <v>0</v>
      </c>
      <c r="E298" s="7">
        <f>D298-Tableau3[Minute]</f>
        <v>-2.7777777777777776E-2</v>
      </c>
      <c r="F298" s="12">
        <f>IF(AND(E298&lt;Tableau4[DJS],D298&gt;0),Tableau4[DJS]-E298,0)</f>
        <v>0</v>
      </c>
      <c r="G298" s="12">
        <f>IF(E298&gt;Tableau4[DJS],'4'!E298-Tableau4[DJS],0)</f>
        <v>0</v>
      </c>
      <c r="H298" s="8">
        <f t="shared" si="10"/>
        <v>10</v>
      </c>
    </row>
    <row r="299" spans="1:8" s="8" customFormat="1" outlineLevel="2" x14ac:dyDescent="0.25">
      <c r="A299" s="14">
        <v>42292</v>
      </c>
      <c r="B299" s="7">
        <v>0</v>
      </c>
      <c r="C299" s="7">
        <v>0</v>
      </c>
      <c r="D299" s="7">
        <f t="shared" si="9"/>
        <v>0</v>
      </c>
      <c r="E299" s="7">
        <f>D299-Tableau3[Minute]</f>
        <v>-2.7777777777777776E-2</v>
      </c>
      <c r="F299" s="12">
        <f>IF(AND(E299&lt;Tableau4[DJS],D299&gt;0),Tableau4[DJS]-E299,0)</f>
        <v>0</v>
      </c>
      <c r="G299" s="12">
        <f>IF(E299&gt;Tableau4[DJS],'4'!E299-Tableau4[DJS],0)</f>
        <v>0</v>
      </c>
      <c r="H299" s="8">
        <f t="shared" si="10"/>
        <v>10</v>
      </c>
    </row>
    <row r="300" spans="1:8" s="8" customFormat="1" outlineLevel="2" x14ac:dyDescent="0.25">
      <c r="A300" s="14">
        <v>42293</v>
      </c>
      <c r="B300" s="7">
        <v>0</v>
      </c>
      <c r="C300" s="7">
        <v>0</v>
      </c>
      <c r="D300" s="7">
        <f t="shared" si="9"/>
        <v>0</v>
      </c>
      <c r="E300" s="7">
        <f>D300-Tableau3[Minute]</f>
        <v>-2.7777777777777776E-2</v>
      </c>
      <c r="F300" s="12">
        <f>IF(AND(E300&lt;Tableau4[DJS],D300&gt;0),Tableau4[DJS]-E300,0)</f>
        <v>0</v>
      </c>
      <c r="G300" s="12">
        <f>IF(E300&gt;Tableau4[DJS],'4'!E300-Tableau4[DJS],0)</f>
        <v>0</v>
      </c>
      <c r="H300" s="8">
        <f t="shared" si="10"/>
        <v>10</v>
      </c>
    </row>
    <row r="301" spans="1:8" s="8" customFormat="1" outlineLevel="2" x14ac:dyDescent="0.25">
      <c r="A301" s="14">
        <v>42294</v>
      </c>
      <c r="B301" s="7">
        <v>0</v>
      </c>
      <c r="C301" s="7">
        <v>0</v>
      </c>
      <c r="D301" s="7">
        <f t="shared" si="9"/>
        <v>0</v>
      </c>
      <c r="E301" s="7">
        <f>D301-Tableau3[Minute]</f>
        <v>-2.7777777777777776E-2</v>
      </c>
      <c r="F301" s="12">
        <f>IF(AND(E301&lt;Tableau4[DJS],D301&gt;0),Tableau4[DJS]-E301,0)</f>
        <v>0</v>
      </c>
      <c r="G301" s="12">
        <f>IF(E301&gt;Tableau4[DJS],'4'!E301-Tableau4[DJS],0)</f>
        <v>0</v>
      </c>
      <c r="H301" s="8">
        <f t="shared" si="10"/>
        <v>10</v>
      </c>
    </row>
    <row r="302" spans="1:8" s="8" customFormat="1" outlineLevel="2" x14ac:dyDescent="0.25">
      <c r="A302" s="14">
        <v>42295</v>
      </c>
      <c r="B302" s="7">
        <v>0</v>
      </c>
      <c r="C302" s="7">
        <v>0</v>
      </c>
      <c r="D302" s="7">
        <f t="shared" si="9"/>
        <v>0</v>
      </c>
      <c r="E302" s="7">
        <f>D302-Tableau3[Minute]</f>
        <v>-2.7777777777777776E-2</v>
      </c>
      <c r="F302" s="12">
        <f>IF(AND(E302&lt;Tableau4[DJS],D302&gt;0),Tableau4[DJS]-E302,0)</f>
        <v>0</v>
      </c>
      <c r="G302" s="12">
        <f>IF(E302&gt;Tableau4[DJS],'4'!E302-Tableau4[DJS],0)</f>
        <v>0</v>
      </c>
      <c r="H302" s="8">
        <f t="shared" si="10"/>
        <v>10</v>
      </c>
    </row>
    <row r="303" spans="1:8" s="8" customFormat="1" outlineLevel="2" x14ac:dyDescent="0.25">
      <c r="A303" s="14">
        <v>42296</v>
      </c>
      <c r="B303" s="7">
        <v>0</v>
      </c>
      <c r="C303" s="7">
        <v>0</v>
      </c>
      <c r="D303" s="7">
        <f t="shared" si="9"/>
        <v>0</v>
      </c>
      <c r="E303" s="7">
        <f>D303-Tableau3[Minute]</f>
        <v>-2.7777777777777776E-2</v>
      </c>
      <c r="F303" s="12">
        <f>IF(AND(E303&lt;Tableau4[DJS],D303&gt;0),Tableau4[DJS]-E303,0)</f>
        <v>0</v>
      </c>
      <c r="G303" s="12">
        <f>IF(E303&gt;Tableau4[DJS],'4'!E303-Tableau4[DJS],0)</f>
        <v>0</v>
      </c>
      <c r="H303" s="8">
        <f t="shared" si="10"/>
        <v>10</v>
      </c>
    </row>
    <row r="304" spans="1:8" s="8" customFormat="1" outlineLevel="2" x14ac:dyDescent="0.25">
      <c r="A304" s="14">
        <v>42297</v>
      </c>
      <c r="B304" s="7">
        <v>0</v>
      </c>
      <c r="C304" s="7">
        <v>0</v>
      </c>
      <c r="D304" s="7">
        <f t="shared" si="9"/>
        <v>0</v>
      </c>
      <c r="E304" s="7">
        <f>D304-Tableau3[Minute]</f>
        <v>-2.7777777777777776E-2</v>
      </c>
      <c r="F304" s="12">
        <f>IF(AND(E304&lt;Tableau4[DJS],D304&gt;0),Tableau4[DJS]-E304,0)</f>
        <v>0</v>
      </c>
      <c r="G304" s="12">
        <f>IF(E304&gt;Tableau4[DJS],'4'!E304-Tableau4[DJS],0)</f>
        <v>0</v>
      </c>
      <c r="H304" s="8">
        <f t="shared" si="10"/>
        <v>10</v>
      </c>
    </row>
    <row r="305" spans="1:8" s="8" customFormat="1" outlineLevel="2" x14ac:dyDescent="0.25">
      <c r="A305" s="14">
        <v>42298</v>
      </c>
      <c r="B305" s="7">
        <v>0</v>
      </c>
      <c r="C305" s="7">
        <v>0</v>
      </c>
      <c r="D305" s="7">
        <f t="shared" si="9"/>
        <v>0</v>
      </c>
      <c r="E305" s="7">
        <f>D305-Tableau3[Minute]</f>
        <v>-2.7777777777777776E-2</v>
      </c>
      <c r="F305" s="12">
        <f>IF(AND(E305&lt;Tableau4[DJS],D305&gt;0),Tableau4[DJS]-E305,0)</f>
        <v>0</v>
      </c>
      <c r="G305" s="12">
        <f>IF(E305&gt;Tableau4[DJS],'4'!E305-Tableau4[DJS],0)</f>
        <v>0</v>
      </c>
      <c r="H305" s="8">
        <f t="shared" si="10"/>
        <v>10</v>
      </c>
    </row>
    <row r="306" spans="1:8" s="8" customFormat="1" outlineLevel="2" x14ac:dyDescent="0.25">
      <c r="A306" s="14">
        <v>42299</v>
      </c>
      <c r="B306" s="7">
        <v>0</v>
      </c>
      <c r="C306" s="7">
        <v>0</v>
      </c>
      <c r="D306" s="7">
        <f t="shared" si="9"/>
        <v>0</v>
      </c>
      <c r="E306" s="7">
        <f>D306-Tableau3[Minute]</f>
        <v>-2.7777777777777776E-2</v>
      </c>
      <c r="F306" s="12">
        <f>IF(AND(E306&lt;Tableau4[DJS],D306&gt;0),Tableau4[DJS]-E306,0)</f>
        <v>0</v>
      </c>
      <c r="G306" s="12">
        <f>IF(E306&gt;Tableau4[DJS],'4'!E306-Tableau4[DJS],0)</f>
        <v>0</v>
      </c>
      <c r="H306" s="8">
        <f t="shared" si="10"/>
        <v>10</v>
      </c>
    </row>
    <row r="307" spans="1:8" s="8" customFormat="1" outlineLevel="2" x14ac:dyDescent="0.25">
      <c r="A307" s="14">
        <v>42300</v>
      </c>
      <c r="B307" s="7">
        <v>0</v>
      </c>
      <c r="C307" s="7">
        <v>0</v>
      </c>
      <c r="D307" s="7">
        <f t="shared" si="9"/>
        <v>0</v>
      </c>
      <c r="E307" s="7">
        <f>D307-Tableau3[Minute]</f>
        <v>-2.7777777777777776E-2</v>
      </c>
      <c r="F307" s="12">
        <f>IF(AND(E307&lt;Tableau4[DJS],D307&gt;0),Tableau4[DJS]-E307,0)</f>
        <v>0</v>
      </c>
      <c r="G307" s="12">
        <f>IF(E307&gt;Tableau4[DJS],'4'!E307-Tableau4[DJS],0)</f>
        <v>0</v>
      </c>
      <c r="H307" s="8">
        <f t="shared" si="10"/>
        <v>10</v>
      </c>
    </row>
    <row r="308" spans="1:8" s="8" customFormat="1" outlineLevel="2" x14ac:dyDescent="0.25">
      <c r="A308" s="14">
        <v>42301</v>
      </c>
      <c r="B308" s="7">
        <v>0</v>
      </c>
      <c r="C308" s="7">
        <v>0</v>
      </c>
      <c r="D308" s="7">
        <f t="shared" si="9"/>
        <v>0</v>
      </c>
      <c r="E308" s="7">
        <f>D308-Tableau3[Minute]</f>
        <v>-2.7777777777777776E-2</v>
      </c>
      <c r="F308" s="12">
        <f>IF(AND(E308&lt;Tableau4[DJS],D308&gt;0),Tableau4[DJS]-E308,0)</f>
        <v>0</v>
      </c>
      <c r="G308" s="12">
        <f>IF(E308&gt;Tableau4[DJS],'4'!E308-Tableau4[DJS],0)</f>
        <v>0</v>
      </c>
      <c r="H308" s="8">
        <f t="shared" si="10"/>
        <v>10</v>
      </c>
    </row>
    <row r="309" spans="1:8" s="8" customFormat="1" outlineLevel="2" x14ac:dyDescent="0.25">
      <c r="A309" s="14">
        <v>42302</v>
      </c>
      <c r="B309" s="7">
        <v>0</v>
      </c>
      <c r="C309" s="7">
        <v>0</v>
      </c>
      <c r="D309" s="7">
        <f t="shared" si="9"/>
        <v>0</v>
      </c>
      <c r="E309" s="7">
        <f>D309-Tableau3[Minute]</f>
        <v>-2.7777777777777776E-2</v>
      </c>
      <c r="F309" s="12">
        <f>IF(AND(E309&lt;Tableau4[DJS],D309&gt;0),Tableau4[DJS]-E309,0)</f>
        <v>0</v>
      </c>
      <c r="G309" s="12">
        <f>IF(E309&gt;Tableau4[DJS],'4'!E309-Tableau4[DJS],0)</f>
        <v>0</v>
      </c>
      <c r="H309" s="8">
        <f t="shared" si="10"/>
        <v>10</v>
      </c>
    </row>
    <row r="310" spans="1:8" s="8" customFormat="1" outlineLevel="2" x14ac:dyDescent="0.25">
      <c r="A310" s="14">
        <v>42303</v>
      </c>
      <c r="B310" s="7">
        <v>0</v>
      </c>
      <c r="C310" s="7">
        <v>0</v>
      </c>
      <c r="D310" s="7">
        <f t="shared" si="9"/>
        <v>0</v>
      </c>
      <c r="E310" s="7">
        <f>D310-Tableau3[Minute]</f>
        <v>-2.7777777777777776E-2</v>
      </c>
      <c r="F310" s="12">
        <f>IF(AND(E310&lt;Tableau4[DJS],D310&gt;0),Tableau4[DJS]-E310,0)</f>
        <v>0</v>
      </c>
      <c r="G310" s="12">
        <f>IF(E310&gt;Tableau4[DJS],'4'!E310-Tableau4[DJS],0)</f>
        <v>0</v>
      </c>
      <c r="H310" s="8">
        <f t="shared" si="10"/>
        <v>10</v>
      </c>
    </row>
    <row r="311" spans="1:8" s="8" customFormat="1" outlineLevel="2" x14ac:dyDescent="0.25">
      <c r="A311" s="14">
        <v>42304</v>
      </c>
      <c r="B311" s="7">
        <v>0</v>
      </c>
      <c r="C311" s="7">
        <v>0</v>
      </c>
      <c r="D311" s="7">
        <f t="shared" si="9"/>
        <v>0</v>
      </c>
      <c r="E311" s="7">
        <f>D311-Tableau3[Minute]</f>
        <v>-2.7777777777777776E-2</v>
      </c>
      <c r="F311" s="12">
        <f>IF(AND(E311&lt;Tableau4[DJS],D311&gt;0),Tableau4[DJS]-E311,0)</f>
        <v>0</v>
      </c>
      <c r="G311" s="12">
        <f>IF(E311&gt;Tableau4[DJS],'4'!E311-Tableau4[DJS],0)</f>
        <v>0</v>
      </c>
      <c r="H311" s="8">
        <f t="shared" si="10"/>
        <v>10</v>
      </c>
    </row>
    <row r="312" spans="1:8" s="8" customFormat="1" outlineLevel="2" x14ac:dyDescent="0.25">
      <c r="A312" s="14">
        <v>42305</v>
      </c>
      <c r="B312" s="7">
        <v>0</v>
      </c>
      <c r="C312" s="7">
        <v>0</v>
      </c>
      <c r="D312" s="7">
        <f t="shared" si="9"/>
        <v>0</v>
      </c>
      <c r="E312" s="7">
        <f>D312-Tableau3[Minute]</f>
        <v>-2.7777777777777776E-2</v>
      </c>
      <c r="F312" s="12">
        <f>IF(AND(E312&lt;Tableau4[DJS],D312&gt;0),Tableau4[DJS]-E312,0)</f>
        <v>0</v>
      </c>
      <c r="G312" s="12">
        <f>IF(E312&gt;Tableau4[DJS],'4'!E312-Tableau4[DJS],0)</f>
        <v>0</v>
      </c>
      <c r="H312" s="8">
        <f t="shared" si="10"/>
        <v>10</v>
      </c>
    </row>
    <row r="313" spans="1:8" s="8" customFormat="1" outlineLevel="2" x14ac:dyDescent="0.25">
      <c r="A313" s="14">
        <v>42306</v>
      </c>
      <c r="B313" s="7">
        <v>0</v>
      </c>
      <c r="C313" s="7">
        <v>0</v>
      </c>
      <c r="D313" s="7">
        <f t="shared" si="9"/>
        <v>0</v>
      </c>
      <c r="E313" s="7">
        <f>D313-Tableau3[Minute]</f>
        <v>-2.7777777777777776E-2</v>
      </c>
      <c r="F313" s="12">
        <f>IF(AND(E313&lt;Tableau4[DJS],D313&gt;0),Tableau4[DJS]-E313,0)</f>
        <v>0</v>
      </c>
      <c r="G313" s="12">
        <f>IF(E313&gt;Tableau4[DJS],'4'!E313-Tableau4[DJS],0)</f>
        <v>0</v>
      </c>
      <c r="H313" s="8">
        <f t="shared" si="10"/>
        <v>10</v>
      </c>
    </row>
    <row r="314" spans="1:8" s="8" customFormat="1" outlineLevel="2" x14ac:dyDescent="0.25">
      <c r="A314" s="14">
        <v>42307</v>
      </c>
      <c r="B314" s="7">
        <v>0</v>
      </c>
      <c r="C314" s="7">
        <v>0</v>
      </c>
      <c r="D314" s="7">
        <f t="shared" si="9"/>
        <v>0</v>
      </c>
      <c r="E314" s="7">
        <f>D314-Tableau3[Minute]</f>
        <v>-2.7777777777777776E-2</v>
      </c>
      <c r="F314" s="12">
        <f>IF(AND(E314&lt;Tableau4[DJS],D314&gt;0),Tableau4[DJS]-E314,0)</f>
        <v>0</v>
      </c>
      <c r="G314" s="12">
        <f>IF(E314&gt;Tableau4[DJS],'4'!E314-Tableau4[DJS],0)</f>
        <v>0</v>
      </c>
      <c r="H314" s="8">
        <f t="shared" si="10"/>
        <v>10</v>
      </c>
    </row>
    <row r="315" spans="1:8" s="8" customFormat="1" outlineLevel="1" x14ac:dyDescent="0.25">
      <c r="A315" s="14"/>
      <c r="B315" s="7"/>
      <c r="C315" s="7"/>
      <c r="D315" s="11"/>
      <c r="E315" s="7"/>
      <c r="F315" s="12">
        <f>SUBTOTAL(9,F284:F314)</f>
        <v>0</v>
      </c>
      <c r="G315" s="12">
        <f>SUBTOTAL(9,G284:G314)</f>
        <v>0</v>
      </c>
      <c r="H315" s="10" t="s">
        <v>48</v>
      </c>
    </row>
    <row r="316" spans="1:8" s="8" customFormat="1" outlineLevel="2" x14ac:dyDescent="0.25">
      <c r="A316" s="14">
        <v>42308</v>
      </c>
      <c r="B316" s="7">
        <v>0</v>
      </c>
      <c r="C316" s="7">
        <v>0</v>
      </c>
      <c r="D316" s="7">
        <f t="shared" si="9"/>
        <v>0</v>
      </c>
      <c r="E316" s="7">
        <f>D316-Tableau3[Minute]</f>
        <v>-2.7777777777777776E-2</v>
      </c>
      <c r="F316" s="12">
        <f>IF(AND(E316&lt;Tableau4[DJS],D316&gt;0),Tableau4[DJS]-E316,0)</f>
        <v>0</v>
      </c>
      <c r="G316" s="12">
        <f>IF(E316&gt;Tableau4[DJS],'4'!E316-Tableau4[DJS],0)</f>
        <v>0</v>
      </c>
      <c r="H316" s="8">
        <f t="shared" si="10"/>
        <v>11</v>
      </c>
    </row>
    <row r="317" spans="1:8" s="8" customFormat="1" outlineLevel="2" x14ac:dyDescent="0.25">
      <c r="A317" s="14">
        <v>42309</v>
      </c>
      <c r="B317" s="7">
        <v>0</v>
      </c>
      <c r="C317" s="7">
        <v>0</v>
      </c>
      <c r="D317" s="7">
        <f t="shared" si="9"/>
        <v>0</v>
      </c>
      <c r="E317" s="7">
        <f>D317-Tableau3[Minute]</f>
        <v>-2.7777777777777776E-2</v>
      </c>
      <c r="F317" s="12">
        <f>IF(AND(E317&lt;Tableau4[DJS],D317&gt;0),Tableau4[DJS]-E317,0)</f>
        <v>0</v>
      </c>
      <c r="G317" s="12">
        <f>IF(E317&gt;Tableau4[DJS],'4'!E317-Tableau4[DJS],0)</f>
        <v>0</v>
      </c>
      <c r="H317" s="8">
        <f t="shared" si="10"/>
        <v>11</v>
      </c>
    </row>
    <row r="318" spans="1:8" s="8" customFormat="1" outlineLevel="2" x14ac:dyDescent="0.25">
      <c r="A318" s="14">
        <v>42310</v>
      </c>
      <c r="B318" s="7">
        <v>0</v>
      </c>
      <c r="C318" s="7">
        <v>0</v>
      </c>
      <c r="D318" s="7">
        <f t="shared" si="9"/>
        <v>0</v>
      </c>
      <c r="E318" s="7">
        <f>D318-Tableau3[Minute]</f>
        <v>-2.7777777777777776E-2</v>
      </c>
      <c r="F318" s="12">
        <f>IF(AND(E318&lt;Tableau4[DJS],D318&gt;0),Tableau4[DJS]-E318,0)</f>
        <v>0</v>
      </c>
      <c r="G318" s="12">
        <f>IF(E318&gt;Tableau4[DJS],'4'!E318-Tableau4[DJS],0)</f>
        <v>0</v>
      </c>
      <c r="H318" s="8">
        <f t="shared" si="10"/>
        <v>11</v>
      </c>
    </row>
    <row r="319" spans="1:8" s="8" customFormat="1" outlineLevel="2" x14ac:dyDescent="0.25">
      <c r="A319" s="14">
        <v>42311</v>
      </c>
      <c r="B319" s="7">
        <v>0</v>
      </c>
      <c r="C319" s="7">
        <v>0</v>
      </c>
      <c r="D319" s="7">
        <f t="shared" si="9"/>
        <v>0</v>
      </c>
      <c r="E319" s="7">
        <f>D319-Tableau3[Minute]</f>
        <v>-2.7777777777777776E-2</v>
      </c>
      <c r="F319" s="12">
        <f>IF(AND(E319&lt;Tableau4[DJS],D319&gt;0),Tableau4[DJS]-E319,0)</f>
        <v>0</v>
      </c>
      <c r="G319" s="12">
        <f>IF(E319&gt;Tableau4[DJS],'4'!E319-Tableau4[DJS],0)</f>
        <v>0</v>
      </c>
      <c r="H319" s="8">
        <f t="shared" si="10"/>
        <v>11</v>
      </c>
    </row>
    <row r="320" spans="1:8" s="8" customFormat="1" outlineLevel="2" x14ac:dyDescent="0.25">
      <c r="A320" s="14">
        <v>42312</v>
      </c>
      <c r="B320" s="7">
        <v>0</v>
      </c>
      <c r="C320" s="7">
        <v>0</v>
      </c>
      <c r="D320" s="7">
        <f t="shared" si="9"/>
        <v>0</v>
      </c>
      <c r="E320" s="7">
        <f>D320-Tableau3[Minute]</f>
        <v>-2.7777777777777776E-2</v>
      </c>
      <c r="F320" s="12">
        <f>IF(AND(E320&lt;Tableau4[DJS],D320&gt;0),Tableau4[DJS]-E320,0)</f>
        <v>0</v>
      </c>
      <c r="G320" s="12">
        <f>IF(E320&gt;Tableau4[DJS],'4'!E320-Tableau4[DJS],0)</f>
        <v>0</v>
      </c>
      <c r="H320" s="8">
        <f t="shared" si="10"/>
        <v>11</v>
      </c>
    </row>
    <row r="321" spans="1:8" s="8" customFormat="1" outlineLevel="2" x14ac:dyDescent="0.25">
      <c r="A321" s="14">
        <v>42313</v>
      </c>
      <c r="B321" s="7">
        <v>0</v>
      </c>
      <c r="C321" s="7">
        <v>0</v>
      </c>
      <c r="D321" s="7">
        <f t="shared" si="9"/>
        <v>0</v>
      </c>
      <c r="E321" s="7">
        <f>D321-Tableau3[Minute]</f>
        <v>-2.7777777777777776E-2</v>
      </c>
      <c r="F321" s="12">
        <f>IF(AND(E321&lt;Tableau4[DJS],D321&gt;0),Tableau4[DJS]-E321,0)</f>
        <v>0</v>
      </c>
      <c r="G321" s="12">
        <f>IF(E321&gt;Tableau4[DJS],'4'!E321-Tableau4[DJS],0)</f>
        <v>0</v>
      </c>
      <c r="H321" s="8">
        <f t="shared" si="10"/>
        <v>11</v>
      </c>
    </row>
    <row r="322" spans="1:8" s="8" customFormat="1" outlineLevel="2" x14ac:dyDescent="0.25">
      <c r="A322" s="14">
        <v>42314</v>
      </c>
      <c r="B322" s="7">
        <v>0</v>
      </c>
      <c r="C322" s="7">
        <v>0</v>
      </c>
      <c r="D322" s="7">
        <f t="shared" si="9"/>
        <v>0</v>
      </c>
      <c r="E322" s="7">
        <f>D322-Tableau3[Minute]</f>
        <v>-2.7777777777777776E-2</v>
      </c>
      <c r="F322" s="12">
        <f>IF(AND(E322&lt;Tableau4[DJS],D322&gt;0),Tableau4[DJS]-E322,0)</f>
        <v>0</v>
      </c>
      <c r="G322" s="12">
        <f>IF(E322&gt;Tableau4[DJS],'4'!E322-Tableau4[DJS],0)</f>
        <v>0</v>
      </c>
      <c r="H322" s="8">
        <f t="shared" si="10"/>
        <v>11</v>
      </c>
    </row>
    <row r="323" spans="1:8" s="8" customFormat="1" outlineLevel="2" x14ac:dyDescent="0.25">
      <c r="A323" s="14">
        <v>42315</v>
      </c>
      <c r="B323" s="7">
        <v>0</v>
      </c>
      <c r="C323" s="7">
        <v>0</v>
      </c>
      <c r="D323" s="7">
        <f t="shared" ref="D323:D377" si="11">C323-B323</f>
        <v>0</v>
      </c>
      <c r="E323" s="7">
        <f>D323-Tableau3[Minute]</f>
        <v>-2.7777777777777776E-2</v>
      </c>
      <c r="F323" s="12">
        <f>IF(AND(E323&lt;Tableau4[DJS],D323&gt;0),Tableau4[DJS]-E323,0)</f>
        <v>0</v>
      </c>
      <c r="G323" s="12">
        <f>IF(E323&gt;Tableau4[DJS],'4'!E323-Tableau4[DJS],0)</f>
        <v>0</v>
      </c>
      <c r="H323" s="8">
        <f t="shared" si="10"/>
        <v>11</v>
      </c>
    </row>
    <row r="324" spans="1:8" s="8" customFormat="1" outlineLevel="2" x14ac:dyDescent="0.25">
      <c r="A324" s="14">
        <v>42316</v>
      </c>
      <c r="B324" s="7">
        <v>0</v>
      </c>
      <c r="C324" s="7">
        <v>0</v>
      </c>
      <c r="D324" s="7">
        <f t="shared" si="11"/>
        <v>0</v>
      </c>
      <c r="E324" s="7">
        <f>D324-Tableau3[Minute]</f>
        <v>-2.7777777777777776E-2</v>
      </c>
      <c r="F324" s="12">
        <f>IF(AND(E324&lt;Tableau4[DJS],D324&gt;0),Tableau4[DJS]-E324,0)</f>
        <v>0</v>
      </c>
      <c r="G324" s="12">
        <f>IF(E324&gt;Tableau4[DJS],'4'!E324-Tableau4[DJS],0)</f>
        <v>0</v>
      </c>
      <c r="H324" s="8">
        <f t="shared" si="10"/>
        <v>11</v>
      </c>
    </row>
    <row r="325" spans="1:8" s="8" customFormat="1" outlineLevel="2" x14ac:dyDescent="0.25">
      <c r="A325" s="14">
        <v>42317</v>
      </c>
      <c r="B325" s="7">
        <v>0</v>
      </c>
      <c r="C325" s="7">
        <v>0</v>
      </c>
      <c r="D325" s="7">
        <f t="shared" si="11"/>
        <v>0</v>
      </c>
      <c r="E325" s="7">
        <f>D325-Tableau3[Minute]</f>
        <v>-2.7777777777777776E-2</v>
      </c>
      <c r="F325" s="12">
        <f>IF(AND(E325&lt;Tableau4[DJS],D325&gt;0),Tableau4[DJS]-E325,0)</f>
        <v>0</v>
      </c>
      <c r="G325" s="12">
        <f>IF(E325&gt;Tableau4[DJS],'4'!E325-Tableau4[DJS],0)</f>
        <v>0</v>
      </c>
      <c r="H325" s="8">
        <f t="shared" si="10"/>
        <v>11</v>
      </c>
    </row>
    <row r="326" spans="1:8" s="8" customFormat="1" outlineLevel="2" x14ac:dyDescent="0.25">
      <c r="A326" s="14">
        <v>42318</v>
      </c>
      <c r="B326" s="7">
        <v>0</v>
      </c>
      <c r="C326" s="7">
        <v>0</v>
      </c>
      <c r="D326" s="7">
        <f t="shared" si="11"/>
        <v>0</v>
      </c>
      <c r="E326" s="7">
        <f>D326-Tableau3[Minute]</f>
        <v>-2.7777777777777776E-2</v>
      </c>
      <c r="F326" s="12">
        <f>IF(AND(E326&lt;Tableau4[DJS],D326&gt;0),Tableau4[DJS]-E326,0)</f>
        <v>0</v>
      </c>
      <c r="G326" s="12">
        <f>IF(E326&gt;Tableau4[DJS],'4'!E326-Tableau4[DJS],0)</f>
        <v>0</v>
      </c>
      <c r="H326" s="8">
        <f t="shared" si="10"/>
        <v>11</v>
      </c>
    </row>
    <row r="327" spans="1:8" s="8" customFormat="1" outlineLevel="2" x14ac:dyDescent="0.25">
      <c r="A327" s="14">
        <v>42319</v>
      </c>
      <c r="B327" s="7">
        <v>0</v>
      </c>
      <c r="C327" s="7">
        <v>0</v>
      </c>
      <c r="D327" s="7">
        <f t="shared" si="11"/>
        <v>0</v>
      </c>
      <c r="E327" s="7">
        <f>D327-Tableau3[Minute]</f>
        <v>-2.7777777777777776E-2</v>
      </c>
      <c r="F327" s="12">
        <f>IF(AND(E327&lt;Tableau4[DJS],D327&gt;0),Tableau4[DJS]-E327,0)</f>
        <v>0</v>
      </c>
      <c r="G327" s="12">
        <f>IF(E327&gt;Tableau4[DJS],'4'!E327-Tableau4[DJS],0)</f>
        <v>0</v>
      </c>
      <c r="H327" s="8">
        <f t="shared" si="10"/>
        <v>11</v>
      </c>
    </row>
    <row r="328" spans="1:8" s="8" customFormat="1" outlineLevel="2" x14ac:dyDescent="0.25">
      <c r="A328" s="14">
        <v>42320</v>
      </c>
      <c r="B328" s="7">
        <v>0</v>
      </c>
      <c r="C328" s="7">
        <v>0</v>
      </c>
      <c r="D328" s="7">
        <f t="shared" si="11"/>
        <v>0</v>
      </c>
      <c r="E328" s="7">
        <f>D328-Tableau3[Minute]</f>
        <v>-2.7777777777777776E-2</v>
      </c>
      <c r="F328" s="12">
        <f>IF(AND(E328&lt;Tableau4[DJS],D328&gt;0),Tableau4[DJS]-E328,0)</f>
        <v>0</v>
      </c>
      <c r="G328" s="12">
        <f>IF(E328&gt;Tableau4[DJS],'4'!E328-Tableau4[DJS],0)</f>
        <v>0</v>
      </c>
      <c r="H328" s="8">
        <f t="shared" si="10"/>
        <v>11</v>
      </c>
    </row>
    <row r="329" spans="1:8" s="8" customFormat="1" outlineLevel="2" x14ac:dyDescent="0.25">
      <c r="A329" s="14">
        <v>42321</v>
      </c>
      <c r="B329" s="7">
        <v>0</v>
      </c>
      <c r="C329" s="7">
        <v>0</v>
      </c>
      <c r="D329" s="7">
        <f t="shared" si="11"/>
        <v>0</v>
      </c>
      <c r="E329" s="7">
        <f>D329-Tableau3[Minute]</f>
        <v>-2.7777777777777776E-2</v>
      </c>
      <c r="F329" s="12">
        <f>IF(AND(E329&lt;Tableau4[DJS],D329&gt;0),Tableau4[DJS]-E329,0)</f>
        <v>0</v>
      </c>
      <c r="G329" s="12">
        <f>IF(E329&gt;Tableau4[DJS],'4'!E329-Tableau4[DJS],0)</f>
        <v>0</v>
      </c>
      <c r="H329" s="8">
        <f t="shared" si="10"/>
        <v>11</v>
      </c>
    </row>
    <row r="330" spans="1:8" s="8" customFormat="1" outlineLevel="2" x14ac:dyDescent="0.25">
      <c r="A330" s="14">
        <v>42322</v>
      </c>
      <c r="B330" s="7">
        <v>0</v>
      </c>
      <c r="C330" s="7">
        <v>0</v>
      </c>
      <c r="D330" s="7">
        <f t="shared" si="11"/>
        <v>0</v>
      </c>
      <c r="E330" s="7">
        <f>D330-Tableau3[Minute]</f>
        <v>-2.7777777777777776E-2</v>
      </c>
      <c r="F330" s="12">
        <f>IF(AND(E330&lt;Tableau4[DJS],D330&gt;0),Tableau4[DJS]-E330,0)</f>
        <v>0</v>
      </c>
      <c r="G330" s="12">
        <f>IF(E330&gt;Tableau4[DJS],'4'!E330-Tableau4[DJS],0)</f>
        <v>0</v>
      </c>
      <c r="H330" s="8">
        <f t="shared" si="10"/>
        <v>11</v>
      </c>
    </row>
    <row r="331" spans="1:8" s="8" customFormat="1" outlineLevel="2" x14ac:dyDescent="0.25">
      <c r="A331" s="14">
        <v>42323</v>
      </c>
      <c r="B331" s="7">
        <v>0</v>
      </c>
      <c r="C331" s="7">
        <v>0</v>
      </c>
      <c r="D331" s="7">
        <f t="shared" si="11"/>
        <v>0</v>
      </c>
      <c r="E331" s="7">
        <f>D331-Tableau3[Minute]</f>
        <v>-2.7777777777777776E-2</v>
      </c>
      <c r="F331" s="12">
        <f>IF(AND(E331&lt;Tableau4[DJS],D331&gt;0),Tableau4[DJS]-E331,0)</f>
        <v>0</v>
      </c>
      <c r="G331" s="12">
        <f>IF(E331&gt;Tableau4[DJS],'4'!E331-Tableau4[DJS],0)</f>
        <v>0</v>
      </c>
      <c r="H331" s="8">
        <f t="shared" si="10"/>
        <v>11</v>
      </c>
    </row>
    <row r="332" spans="1:8" s="8" customFormat="1" outlineLevel="2" x14ac:dyDescent="0.25">
      <c r="A332" s="14">
        <v>42324</v>
      </c>
      <c r="B332" s="7">
        <v>0</v>
      </c>
      <c r="C332" s="7">
        <v>0</v>
      </c>
      <c r="D332" s="7">
        <f t="shared" si="11"/>
        <v>0</v>
      </c>
      <c r="E332" s="7">
        <f>D332-Tableau3[Minute]</f>
        <v>-2.7777777777777776E-2</v>
      </c>
      <c r="F332" s="12">
        <f>IF(AND(E332&lt;Tableau4[DJS],D332&gt;0),Tableau4[DJS]-E332,0)</f>
        <v>0</v>
      </c>
      <c r="G332" s="12">
        <f>IF(E332&gt;Tableau4[DJS],'4'!E332-Tableau4[DJS],0)</f>
        <v>0</v>
      </c>
      <c r="H332" s="8">
        <f t="shared" si="10"/>
        <v>11</v>
      </c>
    </row>
    <row r="333" spans="1:8" s="8" customFormat="1" outlineLevel="2" x14ac:dyDescent="0.25">
      <c r="A333" s="14">
        <v>42325</v>
      </c>
      <c r="B333" s="7">
        <v>0</v>
      </c>
      <c r="C333" s="7">
        <v>0</v>
      </c>
      <c r="D333" s="7">
        <f t="shared" si="11"/>
        <v>0</v>
      </c>
      <c r="E333" s="7">
        <f>D333-Tableau3[Minute]</f>
        <v>-2.7777777777777776E-2</v>
      </c>
      <c r="F333" s="12">
        <f>IF(AND(E333&lt;Tableau4[DJS],D333&gt;0),Tableau4[DJS]-E333,0)</f>
        <v>0</v>
      </c>
      <c r="G333" s="12">
        <f>IF(E333&gt;Tableau4[DJS],'4'!E333-Tableau4[DJS],0)</f>
        <v>0</v>
      </c>
      <c r="H333" s="8">
        <f t="shared" ref="H333:H377" si="12">MONTH(A333)</f>
        <v>11</v>
      </c>
    </row>
    <row r="334" spans="1:8" s="8" customFormat="1" outlineLevel="2" x14ac:dyDescent="0.25">
      <c r="A334" s="14">
        <v>42326</v>
      </c>
      <c r="B334" s="7">
        <v>0</v>
      </c>
      <c r="C334" s="7">
        <v>0</v>
      </c>
      <c r="D334" s="7">
        <f t="shared" si="11"/>
        <v>0</v>
      </c>
      <c r="E334" s="7">
        <f>D334-Tableau3[Minute]</f>
        <v>-2.7777777777777776E-2</v>
      </c>
      <c r="F334" s="12">
        <f>IF(AND(E334&lt;Tableau4[DJS],D334&gt;0),Tableau4[DJS]-E334,0)</f>
        <v>0</v>
      </c>
      <c r="G334" s="12">
        <f>IF(E334&gt;Tableau4[DJS],'4'!E334-Tableau4[DJS],0)</f>
        <v>0</v>
      </c>
      <c r="H334" s="8">
        <f t="shared" si="12"/>
        <v>11</v>
      </c>
    </row>
    <row r="335" spans="1:8" s="8" customFormat="1" outlineLevel="2" x14ac:dyDescent="0.25">
      <c r="A335" s="14">
        <v>42327</v>
      </c>
      <c r="B335" s="7">
        <v>0</v>
      </c>
      <c r="C335" s="7">
        <v>0</v>
      </c>
      <c r="D335" s="7">
        <f t="shared" si="11"/>
        <v>0</v>
      </c>
      <c r="E335" s="7">
        <f>D335-Tableau3[Minute]</f>
        <v>-2.7777777777777776E-2</v>
      </c>
      <c r="F335" s="12">
        <f>IF(AND(E335&lt;Tableau4[DJS],D335&gt;0),Tableau4[DJS]-E335,0)</f>
        <v>0</v>
      </c>
      <c r="G335" s="12">
        <f>IF(E335&gt;Tableau4[DJS],'4'!E335-Tableau4[DJS],0)</f>
        <v>0</v>
      </c>
      <c r="H335" s="8">
        <f t="shared" si="12"/>
        <v>11</v>
      </c>
    </row>
    <row r="336" spans="1:8" s="8" customFormat="1" outlineLevel="2" x14ac:dyDescent="0.25">
      <c r="A336" s="14">
        <v>42328</v>
      </c>
      <c r="B336" s="7">
        <v>0</v>
      </c>
      <c r="C336" s="7">
        <v>0</v>
      </c>
      <c r="D336" s="7">
        <f t="shared" si="11"/>
        <v>0</v>
      </c>
      <c r="E336" s="7">
        <f>D336-Tableau3[Minute]</f>
        <v>-2.7777777777777776E-2</v>
      </c>
      <c r="F336" s="12">
        <f>IF(AND(E336&lt;Tableau4[DJS],D336&gt;0),Tableau4[DJS]-E336,0)</f>
        <v>0</v>
      </c>
      <c r="G336" s="12">
        <f>IF(E336&gt;Tableau4[DJS],'4'!E336-Tableau4[DJS],0)</f>
        <v>0</v>
      </c>
      <c r="H336" s="8">
        <f t="shared" si="12"/>
        <v>11</v>
      </c>
    </row>
    <row r="337" spans="1:8" s="8" customFormat="1" outlineLevel="2" x14ac:dyDescent="0.25">
      <c r="A337" s="14">
        <v>42329</v>
      </c>
      <c r="B337" s="7">
        <v>0</v>
      </c>
      <c r="C337" s="7">
        <v>0</v>
      </c>
      <c r="D337" s="7">
        <f t="shared" si="11"/>
        <v>0</v>
      </c>
      <c r="E337" s="7">
        <f>D337-Tableau3[Minute]</f>
        <v>-2.7777777777777776E-2</v>
      </c>
      <c r="F337" s="12">
        <f>IF(AND(E337&lt;Tableau4[DJS],D337&gt;0),Tableau4[DJS]-E337,0)</f>
        <v>0</v>
      </c>
      <c r="G337" s="12">
        <f>IF(E337&gt;Tableau4[DJS],'4'!E337-Tableau4[DJS],0)</f>
        <v>0</v>
      </c>
      <c r="H337" s="8">
        <f t="shared" si="12"/>
        <v>11</v>
      </c>
    </row>
    <row r="338" spans="1:8" s="8" customFormat="1" outlineLevel="2" x14ac:dyDescent="0.25">
      <c r="A338" s="14">
        <v>42330</v>
      </c>
      <c r="B338" s="7">
        <v>0</v>
      </c>
      <c r="C338" s="7">
        <v>0</v>
      </c>
      <c r="D338" s="7">
        <f t="shared" si="11"/>
        <v>0</v>
      </c>
      <c r="E338" s="7">
        <f>D338-Tableau3[Minute]</f>
        <v>-2.7777777777777776E-2</v>
      </c>
      <c r="F338" s="12">
        <f>IF(AND(E338&lt;Tableau4[DJS],D338&gt;0),Tableau4[DJS]-E338,0)</f>
        <v>0</v>
      </c>
      <c r="G338" s="12">
        <f>IF(E338&gt;Tableau4[DJS],'4'!E338-Tableau4[DJS],0)</f>
        <v>0</v>
      </c>
      <c r="H338" s="8">
        <f t="shared" si="12"/>
        <v>11</v>
      </c>
    </row>
    <row r="339" spans="1:8" s="8" customFormat="1" outlineLevel="2" x14ac:dyDescent="0.25">
      <c r="A339" s="14">
        <v>42331</v>
      </c>
      <c r="B339" s="7">
        <v>0</v>
      </c>
      <c r="C339" s="7">
        <v>0</v>
      </c>
      <c r="D339" s="7">
        <f t="shared" si="11"/>
        <v>0</v>
      </c>
      <c r="E339" s="7">
        <f>D339-Tableau3[Minute]</f>
        <v>-2.7777777777777776E-2</v>
      </c>
      <c r="F339" s="12">
        <f>IF(AND(E339&lt;Tableau4[DJS],D339&gt;0),Tableau4[DJS]-E339,0)</f>
        <v>0</v>
      </c>
      <c r="G339" s="12">
        <f>IF(E339&gt;Tableau4[DJS],'4'!E339-Tableau4[DJS],0)</f>
        <v>0</v>
      </c>
      <c r="H339" s="8">
        <f t="shared" si="12"/>
        <v>11</v>
      </c>
    </row>
    <row r="340" spans="1:8" s="8" customFormat="1" outlineLevel="2" x14ac:dyDescent="0.25">
      <c r="A340" s="14">
        <v>42332</v>
      </c>
      <c r="B340" s="7">
        <v>0</v>
      </c>
      <c r="C340" s="7">
        <v>0</v>
      </c>
      <c r="D340" s="7">
        <f t="shared" si="11"/>
        <v>0</v>
      </c>
      <c r="E340" s="7">
        <f>D340-Tableau3[Minute]</f>
        <v>-2.7777777777777776E-2</v>
      </c>
      <c r="F340" s="12">
        <f>IF(AND(E340&lt;Tableau4[DJS],D340&gt;0),Tableau4[DJS]-E340,0)</f>
        <v>0</v>
      </c>
      <c r="G340" s="12">
        <f>IF(E340&gt;Tableau4[DJS],'4'!E340-Tableau4[DJS],0)</f>
        <v>0</v>
      </c>
      <c r="H340" s="8">
        <f t="shared" si="12"/>
        <v>11</v>
      </c>
    </row>
    <row r="341" spans="1:8" s="8" customFormat="1" outlineLevel="2" x14ac:dyDescent="0.25">
      <c r="A341" s="14">
        <v>42333</v>
      </c>
      <c r="B341" s="7">
        <v>0</v>
      </c>
      <c r="C341" s="7">
        <v>0</v>
      </c>
      <c r="D341" s="7">
        <f t="shared" si="11"/>
        <v>0</v>
      </c>
      <c r="E341" s="7">
        <f>D341-Tableau3[Minute]</f>
        <v>-2.7777777777777776E-2</v>
      </c>
      <c r="F341" s="12">
        <f>IF(AND(E341&lt;Tableau4[DJS],D341&gt;0),Tableau4[DJS]-E341,0)</f>
        <v>0</v>
      </c>
      <c r="G341" s="12">
        <f>IF(E341&gt;Tableau4[DJS],'4'!E341-Tableau4[DJS],0)</f>
        <v>0</v>
      </c>
      <c r="H341" s="8">
        <f t="shared" si="12"/>
        <v>11</v>
      </c>
    </row>
    <row r="342" spans="1:8" s="8" customFormat="1" outlineLevel="2" x14ac:dyDescent="0.25">
      <c r="A342" s="14">
        <v>42334</v>
      </c>
      <c r="B342" s="7">
        <v>0</v>
      </c>
      <c r="C342" s="7">
        <v>0</v>
      </c>
      <c r="D342" s="7">
        <f t="shared" si="11"/>
        <v>0</v>
      </c>
      <c r="E342" s="7">
        <f>D342-Tableau3[Minute]</f>
        <v>-2.7777777777777776E-2</v>
      </c>
      <c r="F342" s="12">
        <f>IF(AND(E342&lt;Tableau4[DJS],D342&gt;0),Tableau4[DJS]-E342,0)</f>
        <v>0</v>
      </c>
      <c r="G342" s="12">
        <f>IF(E342&gt;Tableau4[DJS],'4'!E342-Tableau4[DJS],0)</f>
        <v>0</v>
      </c>
      <c r="H342" s="8">
        <f t="shared" si="12"/>
        <v>11</v>
      </c>
    </row>
    <row r="343" spans="1:8" s="8" customFormat="1" outlineLevel="2" x14ac:dyDescent="0.25">
      <c r="A343" s="14">
        <v>42335</v>
      </c>
      <c r="B343" s="7">
        <v>0</v>
      </c>
      <c r="C343" s="7">
        <v>0</v>
      </c>
      <c r="D343" s="7">
        <f t="shared" si="11"/>
        <v>0</v>
      </c>
      <c r="E343" s="7">
        <f>D343-Tableau3[Minute]</f>
        <v>-2.7777777777777776E-2</v>
      </c>
      <c r="F343" s="12">
        <f>IF(AND(E343&lt;Tableau4[DJS],D343&gt;0),Tableau4[DJS]-E343,0)</f>
        <v>0</v>
      </c>
      <c r="G343" s="12">
        <f>IF(E343&gt;Tableau4[DJS],'4'!E343-Tableau4[DJS],0)</f>
        <v>0</v>
      </c>
      <c r="H343" s="8">
        <f t="shared" si="12"/>
        <v>11</v>
      </c>
    </row>
    <row r="344" spans="1:8" s="8" customFormat="1" outlineLevel="2" x14ac:dyDescent="0.25">
      <c r="A344" s="14">
        <v>42336</v>
      </c>
      <c r="B344" s="7">
        <v>0</v>
      </c>
      <c r="C344" s="7">
        <v>0</v>
      </c>
      <c r="D344" s="7">
        <f t="shared" si="11"/>
        <v>0</v>
      </c>
      <c r="E344" s="7">
        <f>D344-Tableau3[Minute]</f>
        <v>-2.7777777777777776E-2</v>
      </c>
      <c r="F344" s="12">
        <f>IF(AND(E344&lt;Tableau4[DJS],D344&gt;0),Tableau4[DJS]-E344,0)</f>
        <v>0</v>
      </c>
      <c r="G344" s="12">
        <f>IF(E344&gt;Tableau4[DJS],'4'!E344-Tableau4[DJS],0)</f>
        <v>0</v>
      </c>
      <c r="H344" s="8">
        <f t="shared" si="12"/>
        <v>11</v>
      </c>
    </row>
    <row r="345" spans="1:8" s="8" customFormat="1" outlineLevel="2" x14ac:dyDescent="0.25">
      <c r="A345" s="14">
        <v>42337</v>
      </c>
      <c r="B345" s="7">
        <v>0</v>
      </c>
      <c r="C345" s="7">
        <v>0</v>
      </c>
      <c r="D345" s="7">
        <f t="shared" si="11"/>
        <v>0</v>
      </c>
      <c r="E345" s="7">
        <f>D345-Tableau3[Minute]</f>
        <v>-2.7777777777777776E-2</v>
      </c>
      <c r="F345" s="12">
        <f>IF(AND(E345&lt;Tableau4[DJS],D345&gt;0),Tableau4[DJS]-E345,0)</f>
        <v>0</v>
      </c>
      <c r="G345" s="12">
        <f>IF(E345&gt;Tableau4[DJS],'4'!E345-Tableau4[DJS],0)</f>
        <v>0</v>
      </c>
      <c r="H345" s="8">
        <f t="shared" si="12"/>
        <v>11</v>
      </c>
    </row>
    <row r="346" spans="1:8" s="8" customFormat="1" outlineLevel="1" x14ac:dyDescent="0.25">
      <c r="A346" s="14"/>
      <c r="B346" s="7"/>
      <c r="C346" s="7"/>
      <c r="D346" s="11"/>
      <c r="E346" s="7"/>
      <c r="F346" s="12">
        <f>SUBTOTAL(9,F316:F345)</f>
        <v>0</v>
      </c>
      <c r="G346" s="12">
        <f>SUBTOTAL(9,G316:G345)</f>
        <v>0</v>
      </c>
      <c r="H346" s="10" t="s">
        <v>49</v>
      </c>
    </row>
    <row r="347" spans="1:8" s="8" customFormat="1" outlineLevel="2" x14ac:dyDescent="0.25">
      <c r="A347" s="14">
        <v>42338</v>
      </c>
      <c r="B347" s="7">
        <v>0</v>
      </c>
      <c r="C347" s="7">
        <v>0</v>
      </c>
      <c r="D347" s="7">
        <f t="shared" si="11"/>
        <v>0</v>
      </c>
      <c r="E347" s="7">
        <f>D347-Tableau3[Minute]</f>
        <v>-2.7777777777777776E-2</v>
      </c>
      <c r="F347" s="12">
        <f>IF(AND(E347&lt;Tableau4[DJS],D347&gt;0),Tableau4[DJS]-E347,0)</f>
        <v>0</v>
      </c>
      <c r="G347" s="12">
        <f>IF(E347&gt;Tableau4[DJS],'4'!E347-Tableau4[DJS],0)</f>
        <v>0</v>
      </c>
      <c r="H347" s="8">
        <f t="shared" si="12"/>
        <v>12</v>
      </c>
    </row>
    <row r="348" spans="1:8" s="8" customFormat="1" outlineLevel="2" x14ac:dyDescent="0.25">
      <c r="A348" s="14">
        <v>42339</v>
      </c>
      <c r="B348" s="7">
        <v>0</v>
      </c>
      <c r="C348" s="7">
        <v>0</v>
      </c>
      <c r="D348" s="7">
        <f t="shared" si="11"/>
        <v>0</v>
      </c>
      <c r="E348" s="7">
        <f>D348-Tableau3[Minute]</f>
        <v>-2.7777777777777776E-2</v>
      </c>
      <c r="F348" s="12">
        <f>IF(AND(E348&lt;Tableau4[DJS],D348&gt;0),Tableau4[DJS]-E348,0)</f>
        <v>0</v>
      </c>
      <c r="G348" s="12">
        <f>IF(E348&gt;Tableau4[DJS],'4'!E348-Tableau4[DJS],0)</f>
        <v>0</v>
      </c>
      <c r="H348" s="8">
        <f t="shared" si="12"/>
        <v>12</v>
      </c>
    </row>
    <row r="349" spans="1:8" s="8" customFormat="1" outlineLevel="2" x14ac:dyDescent="0.25">
      <c r="A349" s="14">
        <v>42340</v>
      </c>
      <c r="B349" s="7">
        <v>0</v>
      </c>
      <c r="C349" s="7">
        <v>0</v>
      </c>
      <c r="D349" s="7">
        <f t="shared" si="11"/>
        <v>0</v>
      </c>
      <c r="E349" s="7">
        <f>D349-Tableau3[Minute]</f>
        <v>-2.7777777777777776E-2</v>
      </c>
      <c r="F349" s="12">
        <f>IF(AND(E349&lt;Tableau4[DJS],D349&gt;0),Tableau4[DJS]-E349,0)</f>
        <v>0</v>
      </c>
      <c r="G349" s="12">
        <f>IF(E349&gt;Tableau4[DJS],'4'!E349-Tableau4[DJS],0)</f>
        <v>0</v>
      </c>
      <c r="H349" s="8">
        <f t="shared" si="12"/>
        <v>12</v>
      </c>
    </row>
    <row r="350" spans="1:8" s="8" customFormat="1" outlineLevel="2" x14ac:dyDescent="0.25">
      <c r="A350" s="14">
        <v>42341</v>
      </c>
      <c r="B350" s="7">
        <v>0</v>
      </c>
      <c r="C350" s="7">
        <v>0</v>
      </c>
      <c r="D350" s="7">
        <f t="shared" si="11"/>
        <v>0</v>
      </c>
      <c r="E350" s="7">
        <f>D350-Tableau3[Minute]</f>
        <v>-2.7777777777777776E-2</v>
      </c>
      <c r="F350" s="12">
        <f>IF(AND(E350&lt;Tableau4[DJS],D350&gt;0),Tableau4[DJS]-E350,0)</f>
        <v>0</v>
      </c>
      <c r="G350" s="12">
        <f>IF(E350&gt;Tableau4[DJS],'4'!E350-Tableau4[DJS],0)</f>
        <v>0</v>
      </c>
      <c r="H350" s="8">
        <f t="shared" si="12"/>
        <v>12</v>
      </c>
    </row>
    <row r="351" spans="1:8" s="8" customFormat="1" outlineLevel="2" x14ac:dyDescent="0.25">
      <c r="A351" s="14">
        <v>42342</v>
      </c>
      <c r="B351" s="7">
        <v>0</v>
      </c>
      <c r="C351" s="7">
        <v>0</v>
      </c>
      <c r="D351" s="7">
        <f t="shared" si="11"/>
        <v>0</v>
      </c>
      <c r="E351" s="7">
        <f>D351-Tableau3[Minute]</f>
        <v>-2.7777777777777776E-2</v>
      </c>
      <c r="F351" s="12">
        <f>IF(AND(E351&lt;Tableau4[DJS],D351&gt;0),Tableau4[DJS]-E351,0)</f>
        <v>0</v>
      </c>
      <c r="G351" s="12">
        <f>IF(E351&gt;Tableau4[DJS],'4'!E351-Tableau4[DJS],0)</f>
        <v>0</v>
      </c>
      <c r="H351" s="8">
        <f t="shared" si="12"/>
        <v>12</v>
      </c>
    </row>
    <row r="352" spans="1:8" s="8" customFormat="1" outlineLevel="2" x14ac:dyDescent="0.25">
      <c r="A352" s="14">
        <v>42343</v>
      </c>
      <c r="B352" s="7">
        <v>0</v>
      </c>
      <c r="C352" s="7">
        <v>0</v>
      </c>
      <c r="D352" s="7">
        <f t="shared" si="11"/>
        <v>0</v>
      </c>
      <c r="E352" s="7">
        <f>D352-Tableau3[Minute]</f>
        <v>-2.7777777777777776E-2</v>
      </c>
      <c r="F352" s="12">
        <f>IF(AND(E352&lt;Tableau4[DJS],D352&gt;0),Tableau4[DJS]-E352,0)</f>
        <v>0</v>
      </c>
      <c r="G352" s="12">
        <f>IF(E352&gt;Tableau4[DJS],'4'!E352-Tableau4[DJS],0)</f>
        <v>0</v>
      </c>
      <c r="H352" s="8">
        <f t="shared" si="12"/>
        <v>12</v>
      </c>
    </row>
    <row r="353" spans="1:12" outlineLevel="2" x14ac:dyDescent="0.25">
      <c r="A353" s="14">
        <v>42344</v>
      </c>
      <c r="B353" s="7">
        <v>0</v>
      </c>
      <c r="C353" s="7">
        <v>0</v>
      </c>
      <c r="D353" s="7">
        <f t="shared" si="11"/>
        <v>0</v>
      </c>
      <c r="E353" s="7">
        <f>D353-Tableau3[Minute]</f>
        <v>-2.7777777777777776E-2</v>
      </c>
      <c r="F353" s="12">
        <f>IF(AND(E353&lt;Tableau4[DJS],D353&gt;0),Tableau4[DJS]-E353,0)</f>
        <v>0</v>
      </c>
      <c r="G353" s="12">
        <f>IF(E353&gt;Tableau4[DJS],'4'!E353-Tableau4[DJS],0)</f>
        <v>0</v>
      </c>
      <c r="H353" s="8">
        <f t="shared" si="12"/>
        <v>12</v>
      </c>
    </row>
    <row r="354" spans="1:12" outlineLevel="2" x14ac:dyDescent="0.25">
      <c r="A354" s="14">
        <v>42345</v>
      </c>
      <c r="B354" s="7">
        <v>0</v>
      </c>
      <c r="C354" s="7">
        <v>0</v>
      </c>
      <c r="D354" s="7">
        <f t="shared" si="11"/>
        <v>0</v>
      </c>
      <c r="E354" s="7">
        <f>D354-Tableau3[Minute]</f>
        <v>-2.7777777777777776E-2</v>
      </c>
      <c r="F354" s="12">
        <f>IF(AND(E354&lt;Tableau4[DJS],D354&gt;0),Tableau4[DJS]-E354,0)</f>
        <v>0</v>
      </c>
      <c r="G354" s="12">
        <f>IF(E354&gt;Tableau4[DJS],'4'!E354-Tableau4[DJS],0)</f>
        <v>0</v>
      </c>
      <c r="H354" s="8">
        <f t="shared" si="12"/>
        <v>12</v>
      </c>
      <c r="L354" s="8" t="s">
        <v>52</v>
      </c>
    </row>
    <row r="355" spans="1:12" outlineLevel="2" x14ac:dyDescent="0.25">
      <c r="A355" s="14">
        <v>42346</v>
      </c>
      <c r="B355" s="7">
        <v>0</v>
      </c>
      <c r="C355" s="7">
        <v>0</v>
      </c>
      <c r="D355" s="7">
        <f t="shared" si="11"/>
        <v>0</v>
      </c>
      <c r="E355" s="7">
        <f>D355-Tableau3[Minute]</f>
        <v>-2.7777777777777776E-2</v>
      </c>
      <c r="F355" s="12">
        <f>IF(AND(E355&lt;Tableau4[DJS],D355&gt;0),Tableau4[DJS]-E355,0)</f>
        <v>0</v>
      </c>
      <c r="G355" s="12">
        <f>IF(E355&gt;Tableau4[DJS],'4'!E355-Tableau4[DJS],0)</f>
        <v>0</v>
      </c>
      <c r="H355" s="8">
        <f t="shared" si="12"/>
        <v>12</v>
      </c>
    </row>
    <row r="356" spans="1:12" outlineLevel="2" x14ac:dyDescent="0.25">
      <c r="A356" s="14">
        <v>42347</v>
      </c>
      <c r="B356" s="7">
        <v>0</v>
      </c>
      <c r="C356" s="7">
        <v>0</v>
      </c>
      <c r="D356" s="7">
        <f t="shared" si="11"/>
        <v>0</v>
      </c>
      <c r="E356" s="7">
        <f>D356-Tableau3[Minute]</f>
        <v>-2.7777777777777776E-2</v>
      </c>
      <c r="F356" s="12">
        <f>IF(AND(E356&lt;Tableau4[DJS],D356&gt;0),Tableau4[DJS]-E356,0)</f>
        <v>0</v>
      </c>
      <c r="G356" s="12">
        <f>IF(E356&gt;Tableau4[DJS],'4'!E356-Tableau4[DJS],0)</f>
        <v>0</v>
      </c>
      <c r="H356" s="8">
        <f t="shared" si="12"/>
        <v>12</v>
      </c>
    </row>
    <row r="357" spans="1:12" outlineLevel="2" x14ac:dyDescent="0.25">
      <c r="A357" s="14">
        <v>42348</v>
      </c>
      <c r="B357" s="7">
        <v>0</v>
      </c>
      <c r="C357" s="7">
        <v>0</v>
      </c>
      <c r="D357" s="7">
        <f t="shared" si="11"/>
        <v>0</v>
      </c>
      <c r="E357" s="7">
        <f>D357-Tableau3[Minute]</f>
        <v>-2.7777777777777776E-2</v>
      </c>
      <c r="F357" s="12">
        <f>IF(AND(E357&lt;Tableau4[DJS],D357&gt;0),Tableau4[DJS]-E357,0)</f>
        <v>0</v>
      </c>
      <c r="G357" s="12">
        <f>IF(E357&gt;Tableau4[DJS],'4'!E357-Tableau4[DJS],0)</f>
        <v>0</v>
      </c>
      <c r="H357" s="8">
        <f t="shared" si="12"/>
        <v>12</v>
      </c>
    </row>
    <row r="358" spans="1:12" outlineLevel="2" x14ac:dyDescent="0.25">
      <c r="A358" s="14">
        <v>42349</v>
      </c>
      <c r="B358" s="7">
        <v>0</v>
      </c>
      <c r="C358" s="7">
        <v>0</v>
      </c>
      <c r="D358" s="7">
        <f t="shared" si="11"/>
        <v>0</v>
      </c>
      <c r="E358" s="7">
        <f>D358-Tableau3[Minute]</f>
        <v>-2.7777777777777776E-2</v>
      </c>
      <c r="F358" s="12">
        <f>IF(AND(E358&lt;Tableau4[DJS],D358&gt;0),Tableau4[DJS]-E358,0)</f>
        <v>0</v>
      </c>
      <c r="G358" s="12">
        <f>IF(E358&gt;Tableau4[DJS],'4'!E358-Tableau4[DJS],0)</f>
        <v>0</v>
      </c>
      <c r="H358" s="8">
        <f t="shared" si="12"/>
        <v>12</v>
      </c>
    </row>
    <row r="359" spans="1:12" outlineLevel="2" x14ac:dyDescent="0.25">
      <c r="A359" s="14">
        <v>42350</v>
      </c>
      <c r="B359" s="7">
        <v>0</v>
      </c>
      <c r="C359" s="7">
        <v>0</v>
      </c>
      <c r="D359" s="7">
        <f t="shared" si="11"/>
        <v>0</v>
      </c>
      <c r="E359" s="7">
        <f>D359-Tableau3[Minute]</f>
        <v>-2.7777777777777776E-2</v>
      </c>
      <c r="F359" s="12">
        <f>IF(AND(E359&lt;Tableau4[DJS],D359&gt;0),Tableau4[DJS]-E359,0)</f>
        <v>0</v>
      </c>
      <c r="G359" s="12">
        <f>IF(E359&gt;Tableau4[DJS],'4'!E359-Tableau4[DJS],0)</f>
        <v>0</v>
      </c>
      <c r="H359" s="8">
        <f t="shared" si="12"/>
        <v>12</v>
      </c>
    </row>
    <row r="360" spans="1:12" outlineLevel="2" x14ac:dyDescent="0.25">
      <c r="A360" s="14">
        <v>42351</v>
      </c>
      <c r="B360" s="7">
        <v>0</v>
      </c>
      <c r="C360" s="7">
        <v>0</v>
      </c>
      <c r="D360" s="7">
        <f t="shared" si="11"/>
        <v>0</v>
      </c>
      <c r="E360" s="7">
        <f>D360-Tableau3[Minute]</f>
        <v>-2.7777777777777776E-2</v>
      </c>
      <c r="F360" s="12">
        <f>IF(AND(E360&lt;Tableau4[DJS],D360&gt;0),Tableau4[DJS]-E360,0)</f>
        <v>0</v>
      </c>
      <c r="G360" s="12">
        <f>IF(E360&gt;Tableau4[DJS],'4'!E360-Tableau4[DJS],0)</f>
        <v>0</v>
      </c>
      <c r="H360" s="8">
        <f t="shared" si="12"/>
        <v>12</v>
      </c>
    </row>
    <row r="361" spans="1:12" outlineLevel="2" x14ac:dyDescent="0.25">
      <c r="A361" s="14">
        <v>42352</v>
      </c>
      <c r="B361" s="7">
        <v>0</v>
      </c>
      <c r="C361" s="7">
        <v>0</v>
      </c>
      <c r="D361" s="7">
        <f t="shared" si="11"/>
        <v>0</v>
      </c>
      <c r="E361" s="7">
        <f>D361-Tableau3[Minute]</f>
        <v>-2.7777777777777776E-2</v>
      </c>
      <c r="F361" s="12">
        <f>IF(AND(E361&lt;Tableau4[DJS],D361&gt;0),Tableau4[DJS]-E361,0)</f>
        <v>0</v>
      </c>
      <c r="G361" s="12">
        <f>IF(E361&gt;Tableau4[DJS],'4'!E361-Tableau4[DJS],0)</f>
        <v>0</v>
      </c>
      <c r="H361" s="8">
        <f t="shared" si="12"/>
        <v>12</v>
      </c>
    </row>
    <row r="362" spans="1:12" outlineLevel="2" x14ac:dyDescent="0.25">
      <c r="A362" s="14">
        <v>42353</v>
      </c>
      <c r="B362" s="7">
        <v>0</v>
      </c>
      <c r="C362" s="7">
        <v>0</v>
      </c>
      <c r="D362" s="7">
        <f t="shared" si="11"/>
        <v>0</v>
      </c>
      <c r="E362" s="7">
        <f>D362-Tableau3[Minute]</f>
        <v>-2.7777777777777776E-2</v>
      </c>
      <c r="F362" s="12">
        <f>IF(AND(E362&lt;Tableau4[DJS],D362&gt;0),Tableau4[DJS]-E362,0)</f>
        <v>0</v>
      </c>
      <c r="G362" s="12">
        <f>IF(E362&gt;Tableau4[DJS],'4'!E362-Tableau4[DJS],0)</f>
        <v>0</v>
      </c>
      <c r="H362" s="8">
        <f t="shared" si="12"/>
        <v>12</v>
      </c>
    </row>
    <row r="363" spans="1:12" outlineLevel="2" x14ac:dyDescent="0.25">
      <c r="A363" s="14">
        <v>42354</v>
      </c>
      <c r="B363" s="7">
        <v>0</v>
      </c>
      <c r="C363" s="7">
        <v>0</v>
      </c>
      <c r="D363" s="7">
        <f t="shared" si="11"/>
        <v>0</v>
      </c>
      <c r="E363" s="7">
        <f>D363-Tableau3[Minute]</f>
        <v>-2.7777777777777776E-2</v>
      </c>
      <c r="F363" s="12">
        <f>IF(AND(E363&lt;Tableau4[DJS],D363&gt;0),Tableau4[DJS]-E363,0)</f>
        <v>0</v>
      </c>
      <c r="G363" s="12">
        <f>IF(E363&gt;Tableau4[DJS],'4'!E363-Tableau4[DJS],0)</f>
        <v>0</v>
      </c>
      <c r="H363" s="8">
        <f t="shared" si="12"/>
        <v>12</v>
      </c>
    </row>
    <row r="364" spans="1:12" outlineLevel="2" x14ac:dyDescent="0.25">
      <c r="A364" s="14">
        <v>42355</v>
      </c>
      <c r="B364" s="7">
        <v>0</v>
      </c>
      <c r="C364" s="7">
        <v>0</v>
      </c>
      <c r="D364" s="7">
        <f t="shared" si="11"/>
        <v>0</v>
      </c>
      <c r="E364" s="7">
        <f>D364-Tableau3[Minute]</f>
        <v>-2.7777777777777776E-2</v>
      </c>
      <c r="F364" s="12">
        <f>IF(AND(E364&lt;Tableau4[DJS],D364&gt;0),Tableau4[DJS]-E364,0)</f>
        <v>0</v>
      </c>
      <c r="G364" s="12">
        <f>IF(E364&gt;Tableau4[DJS],'4'!E364-Tableau4[DJS],0)</f>
        <v>0</v>
      </c>
      <c r="H364" s="8">
        <f t="shared" si="12"/>
        <v>12</v>
      </c>
    </row>
    <row r="365" spans="1:12" outlineLevel="2" x14ac:dyDescent="0.25">
      <c r="A365" s="14">
        <v>42356</v>
      </c>
      <c r="B365" s="7">
        <v>0</v>
      </c>
      <c r="C365" s="7">
        <v>0</v>
      </c>
      <c r="D365" s="7">
        <f t="shared" si="11"/>
        <v>0</v>
      </c>
      <c r="E365" s="7">
        <f>D365-Tableau3[Minute]</f>
        <v>-2.7777777777777776E-2</v>
      </c>
      <c r="F365" s="12">
        <f>IF(AND(E365&lt;Tableau4[DJS],D365&gt;0),Tableau4[DJS]-E365,0)</f>
        <v>0</v>
      </c>
      <c r="G365" s="12">
        <f>IF(E365&gt;Tableau4[DJS],'4'!E365-Tableau4[DJS],0)</f>
        <v>0</v>
      </c>
      <c r="H365" s="8">
        <f t="shared" si="12"/>
        <v>12</v>
      </c>
    </row>
    <row r="366" spans="1:12" outlineLevel="2" x14ac:dyDescent="0.25">
      <c r="A366" s="14">
        <v>42357</v>
      </c>
      <c r="B366" s="7">
        <v>0</v>
      </c>
      <c r="C366" s="7">
        <v>0</v>
      </c>
      <c r="D366" s="7">
        <f t="shared" si="11"/>
        <v>0</v>
      </c>
      <c r="E366" s="7">
        <f>D366-Tableau3[Minute]</f>
        <v>-2.7777777777777776E-2</v>
      </c>
      <c r="F366" s="12">
        <f>IF(AND(E366&lt;Tableau4[DJS],D366&gt;0),Tableau4[DJS]-E366,0)</f>
        <v>0</v>
      </c>
      <c r="G366" s="12">
        <f>IF(E366&gt;Tableau4[DJS],'4'!E366-Tableau4[DJS],0)</f>
        <v>0</v>
      </c>
      <c r="H366" s="8">
        <f t="shared" si="12"/>
        <v>12</v>
      </c>
    </row>
    <row r="367" spans="1:12" outlineLevel="2" x14ac:dyDescent="0.25">
      <c r="A367" s="14">
        <v>42358</v>
      </c>
      <c r="B367" s="7">
        <v>0</v>
      </c>
      <c r="C367" s="7">
        <v>0</v>
      </c>
      <c r="D367" s="7">
        <f t="shared" si="11"/>
        <v>0</v>
      </c>
      <c r="E367" s="7">
        <f>D367-Tableau3[Minute]</f>
        <v>-2.7777777777777776E-2</v>
      </c>
      <c r="F367" s="12">
        <f>IF(AND(E367&lt;Tableau4[DJS],D367&gt;0),Tableau4[DJS]-E367,0)</f>
        <v>0</v>
      </c>
      <c r="G367" s="12">
        <f>IF(E367&gt;Tableau4[DJS],'4'!E367-Tableau4[DJS],0)</f>
        <v>0</v>
      </c>
      <c r="H367" s="8">
        <f t="shared" si="12"/>
        <v>12</v>
      </c>
    </row>
    <row r="368" spans="1:12" outlineLevel="2" x14ac:dyDescent="0.25">
      <c r="A368" s="14">
        <v>42359</v>
      </c>
      <c r="B368" s="7">
        <v>0</v>
      </c>
      <c r="C368" s="7">
        <v>0</v>
      </c>
      <c r="D368" s="7">
        <f t="shared" si="11"/>
        <v>0</v>
      </c>
      <c r="E368" s="7">
        <f>D368-Tableau3[Minute]</f>
        <v>-2.7777777777777776E-2</v>
      </c>
      <c r="F368" s="12">
        <f>IF(AND(E368&lt;Tableau4[DJS],D368&gt;0),Tableau4[DJS]-E368,0)</f>
        <v>0</v>
      </c>
      <c r="G368" s="12">
        <f>IF(E368&gt;Tableau4[DJS],'4'!E368-Tableau4[DJS],0)</f>
        <v>0</v>
      </c>
      <c r="H368" s="8">
        <f t="shared" si="12"/>
        <v>12</v>
      </c>
    </row>
    <row r="369" spans="1:8" s="8" customFormat="1" outlineLevel="2" x14ac:dyDescent="0.25">
      <c r="A369" s="14">
        <v>42360</v>
      </c>
      <c r="B369" s="7">
        <v>0</v>
      </c>
      <c r="C369" s="7">
        <v>0</v>
      </c>
      <c r="D369" s="7">
        <f t="shared" si="11"/>
        <v>0</v>
      </c>
      <c r="E369" s="7">
        <f>D369-Tableau3[Minute]</f>
        <v>-2.7777777777777776E-2</v>
      </c>
      <c r="F369" s="12">
        <f>IF(AND(E369&lt;Tableau4[DJS],D369&gt;0),Tableau4[DJS]-E369,0)</f>
        <v>0</v>
      </c>
      <c r="G369" s="12">
        <f>IF(E369&gt;Tableau4[DJS],'4'!E369-Tableau4[DJS],0)</f>
        <v>0</v>
      </c>
      <c r="H369" s="8">
        <f t="shared" si="12"/>
        <v>12</v>
      </c>
    </row>
    <row r="370" spans="1:8" s="8" customFormat="1" outlineLevel="2" x14ac:dyDescent="0.25">
      <c r="A370" s="14">
        <v>42361</v>
      </c>
      <c r="B370" s="7">
        <v>0</v>
      </c>
      <c r="C370" s="7">
        <v>0</v>
      </c>
      <c r="D370" s="7">
        <f t="shared" si="11"/>
        <v>0</v>
      </c>
      <c r="E370" s="7">
        <f>D370-Tableau3[Minute]</f>
        <v>-2.7777777777777776E-2</v>
      </c>
      <c r="F370" s="12">
        <f>IF(AND(E370&lt;Tableau4[DJS],D370&gt;0),Tableau4[DJS]-E370,0)</f>
        <v>0</v>
      </c>
      <c r="G370" s="12">
        <f>IF(E370&gt;Tableau4[DJS],'4'!E370-Tableau4[DJS],0)</f>
        <v>0</v>
      </c>
      <c r="H370" s="8">
        <f t="shared" si="12"/>
        <v>12</v>
      </c>
    </row>
    <row r="371" spans="1:8" s="8" customFormat="1" outlineLevel="2" x14ac:dyDescent="0.25">
      <c r="A371" s="14">
        <v>42362</v>
      </c>
      <c r="B371" s="7">
        <v>0</v>
      </c>
      <c r="C371" s="7">
        <v>0</v>
      </c>
      <c r="D371" s="7">
        <f t="shared" si="11"/>
        <v>0</v>
      </c>
      <c r="E371" s="7">
        <f>D371-Tableau3[Minute]</f>
        <v>-2.7777777777777776E-2</v>
      </c>
      <c r="F371" s="12">
        <f>IF(AND(E371&lt;Tableau4[DJS],D371&gt;0),Tableau4[DJS]-E371,0)</f>
        <v>0</v>
      </c>
      <c r="G371" s="12">
        <f>IF(E371&gt;Tableau4[DJS],'4'!E371-Tableau4[DJS],0)</f>
        <v>0</v>
      </c>
      <c r="H371" s="8">
        <f t="shared" si="12"/>
        <v>12</v>
      </c>
    </row>
    <row r="372" spans="1:8" s="8" customFormat="1" outlineLevel="2" x14ac:dyDescent="0.25">
      <c r="A372" s="14">
        <v>42363</v>
      </c>
      <c r="B372" s="7">
        <v>0</v>
      </c>
      <c r="C372" s="7">
        <v>0</v>
      </c>
      <c r="D372" s="7">
        <f t="shared" si="11"/>
        <v>0</v>
      </c>
      <c r="E372" s="7">
        <f>D372-Tableau3[Minute]</f>
        <v>-2.7777777777777776E-2</v>
      </c>
      <c r="F372" s="12">
        <f>IF(AND(E372&lt;Tableau4[DJS],D372&gt;0),Tableau4[DJS]-E372,0)</f>
        <v>0</v>
      </c>
      <c r="G372" s="12">
        <f>IF(E372&gt;Tableau4[DJS],'4'!E372-Tableau4[DJS],0)</f>
        <v>0</v>
      </c>
      <c r="H372" s="8">
        <f t="shared" si="12"/>
        <v>12</v>
      </c>
    </row>
    <row r="373" spans="1:8" s="8" customFormat="1" outlineLevel="2" x14ac:dyDescent="0.25">
      <c r="A373" s="14">
        <v>42364</v>
      </c>
      <c r="B373" s="7">
        <v>0</v>
      </c>
      <c r="C373" s="7">
        <v>0</v>
      </c>
      <c r="D373" s="7">
        <f t="shared" si="11"/>
        <v>0</v>
      </c>
      <c r="E373" s="7">
        <f>D373-Tableau3[Minute]</f>
        <v>-2.7777777777777776E-2</v>
      </c>
      <c r="F373" s="12">
        <f>IF(AND(E373&lt;Tableau4[DJS],D373&gt;0),Tableau4[DJS]-E373,0)</f>
        <v>0</v>
      </c>
      <c r="G373" s="12">
        <f>IF(E373&gt;Tableau4[DJS],'4'!E373-Tableau4[DJS],0)</f>
        <v>0</v>
      </c>
      <c r="H373" s="8">
        <f t="shared" si="12"/>
        <v>12</v>
      </c>
    </row>
    <row r="374" spans="1:8" s="8" customFormat="1" outlineLevel="2" x14ac:dyDescent="0.25">
      <c r="A374" s="14">
        <v>42365</v>
      </c>
      <c r="B374" s="7">
        <v>0</v>
      </c>
      <c r="C374" s="7">
        <v>0</v>
      </c>
      <c r="D374" s="7">
        <f t="shared" si="11"/>
        <v>0</v>
      </c>
      <c r="E374" s="7">
        <f>D374-Tableau3[Minute]</f>
        <v>-2.7777777777777776E-2</v>
      </c>
      <c r="F374" s="12">
        <f>IF(AND(E374&lt;Tableau4[DJS],D374&gt;0),Tableau4[DJS]-E374,0)</f>
        <v>0</v>
      </c>
      <c r="G374" s="12">
        <f>IF(E374&gt;Tableau4[DJS],'4'!E374-Tableau4[DJS],0)</f>
        <v>0</v>
      </c>
      <c r="H374" s="8">
        <f t="shared" si="12"/>
        <v>12</v>
      </c>
    </row>
    <row r="375" spans="1:8" s="8" customFormat="1" outlineLevel="2" x14ac:dyDescent="0.25">
      <c r="A375" s="14">
        <v>42366</v>
      </c>
      <c r="B375" s="7">
        <v>0</v>
      </c>
      <c r="C375" s="7">
        <v>0</v>
      </c>
      <c r="D375" s="7">
        <f t="shared" si="11"/>
        <v>0</v>
      </c>
      <c r="E375" s="7">
        <f>D375-Tableau3[Minute]</f>
        <v>-2.7777777777777776E-2</v>
      </c>
      <c r="F375" s="12">
        <f>IF(AND(E375&lt;Tableau4[DJS],D375&gt;0),Tableau4[DJS]-E375,0)</f>
        <v>0</v>
      </c>
      <c r="G375" s="12">
        <f>IF(E375&gt;Tableau4[DJS],'4'!E375-Tableau4[DJS],0)</f>
        <v>0</v>
      </c>
      <c r="H375" s="8">
        <f t="shared" si="12"/>
        <v>12</v>
      </c>
    </row>
    <row r="376" spans="1:8" s="8" customFormat="1" outlineLevel="2" x14ac:dyDescent="0.25">
      <c r="A376" s="14">
        <v>42367</v>
      </c>
      <c r="B376" s="7">
        <v>0</v>
      </c>
      <c r="C376" s="7">
        <v>0</v>
      </c>
      <c r="D376" s="7">
        <f t="shared" si="11"/>
        <v>0</v>
      </c>
      <c r="E376" s="7">
        <f>D376-Tableau3[Minute]</f>
        <v>-2.7777777777777776E-2</v>
      </c>
      <c r="F376" s="12">
        <f>IF(AND(E376&lt;Tableau4[DJS],D376&gt;0),Tableau4[DJS]-E376,0)</f>
        <v>0</v>
      </c>
      <c r="G376" s="12">
        <f>IF(E376&gt;Tableau4[DJS],'4'!E376-Tableau4[DJS],0)</f>
        <v>0</v>
      </c>
      <c r="H376" s="8">
        <f t="shared" si="12"/>
        <v>12</v>
      </c>
    </row>
    <row r="377" spans="1:8" s="8" customFormat="1" outlineLevel="2" x14ac:dyDescent="0.25">
      <c r="A377" s="14">
        <v>42368</v>
      </c>
      <c r="B377" s="7">
        <v>0</v>
      </c>
      <c r="C377" s="7">
        <v>0</v>
      </c>
      <c r="D377" s="7">
        <f t="shared" si="11"/>
        <v>0</v>
      </c>
      <c r="E377" s="7">
        <f>D377-Tableau3[Minute]</f>
        <v>-2.7777777777777776E-2</v>
      </c>
      <c r="F377" s="12">
        <f>IF(AND(E377&lt;Tableau4[DJS],D377&gt;0),Tableau4[DJS]-E377,0)</f>
        <v>0</v>
      </c>
      <c r="G377" s="12">
        <f>IF(E377&gt;Tableau4[DJS],'4'!E377-Tableau4[DJS],0)</f>
        <v>0</v>
      </c>
      <c r="H377" s="8">
        <f t="shared" si="12"/>
        <v>12</v>
      </c>
    </row>
    <row r="378" spans="1:8" s="8" customFormat="1" outlineLevel="1" x14ac:dyDescent="0.25">
      <c r="A378" s="14"/>
      <c r="B378" s="7"/>
      <c r="C378" s="7"/>
      <c r="D378" s="11"/>
      <c r="E378" s="7"/>
      <c r="F378" s="12">
        <f>SUBTOTAL(9,F347:F377)</f>
        <v>0</v>
      </c>
      <c r="G378" s="12">
        <f>SUBTOTAL(9,G347:G377)</f>
        <v>0</v>
      </c>
      <c r="H378" s="10" t="s">
        <v>50</v>
      </c>
    </row>
    <row r="379" spans="1:8" s="8" customFormat="1" x14ac:dyDescent="0.25">
      <c r="A379" s="14"/>
      <c r="B379" s="7"/>
      <c r="C379" s="7"/>
      <c r="D379" s="11"/>
      <c r="E379" s="7"/>
      <c r="F379" s="12">
        <f>SUBTOTAL(9,F2:F377)</f>
        <v>0.15972222222222227</v>
      </c>
      <c r="G379" s="12">
        <f>SUBTOTAL(9,G2:G377)</f>
        <v>6.597222222222221E-2</v>
      </c>
      <c r="H379" s="10" t="s">
        <v>51</v>
      </c>
    </row>
    <row r="385" spans="1:1" x14ac:dyDescent="0.25">
      <c r="A385" s="8"/>
    </row>
    <row r="386" spans="1:1" x14ac:dyDescent="0.25">
      <c r="A386" s="8"/>
    </row>
    <row r="387" spans="1:1" x14ac:dyDescent="0.25">
      <c r="A387" s="8"/>
    </row>
    <row r="388" spans="1:1" x14ac:dyDescent="0.25">
      <c r="A388" s="8"/>
    </row>
    <row r="389" spans="1:1" x14ac:dyDescent="0.25">
      <c r="A389" s="8"/>
    </row>
    <row r="390" spans="1:1" x14ac:dyDescent="0.25">
      <c r="A390" s="8"/>
    </row>
    <row r="391" spans="1:1" x14ac:dyDescent="0.25">
      <c r="A391" s="8"/>
    </row>
    <row r="392" spans="1:1" x14ac:dyDescent="0.25">
      <c r="A392" s="8"/>
    </row>
    <row r="393" spans="1:1" x14ac:dyDescent="0.25">
      <c r="A393" s="8"/>
    </row>
    <row r="394" spans="1:1" x14ac:dyDescent="0.25">
      <c r="A394" s="8"/>
    </row>
    <row r="395" spans="1:1" x14ac:dyDescent="0.25">
      <c r="A395" s="8"/>
    </row>
    <row r="396" spans="1:1" x14ac:dyDescent="0.25">
      <c r="A396" s="8"/>
    </row>
    <row r="397" spans="1:1" x14ac:dyDescent="0.25">
      <c r="A397" s="8"/>
    </row>
    <row r="398" spans="1:1" x14ac:dyDescent="0.25">
      <c r="A398" s="8"/>
    </row>
    <row r="399" spans="1:1" x14ac:dyDescent="0.25">
      <c r="A399" s="8"/>
    </row>
    <row r="400" spans="1:1" x14ac:dyDescent="0.25">
      <c r="A400" s="8"/>
    </row>
    <row r="401" spans="1:1" x14ac:dyDescent="0.25">
      <c r="A401" s="8"/>
    </row>
    <row r="402" spans="1:1" x14ac:dyDescent="0.25">
      <c r="A402" s="8"/>
    </row>
    <row r="403" spans="1:1" x14ac:dyDescent="0.25">
      <c r="A403" s="8"/>
    </row>
    <row r="404" spans="1:1" x14ac:dyDescent="0.25">
      <c r="A404" s="8"/>
    </row>
    <row r="405" spans="1:1" x14ac:dyDescent="0.25">
      <c r="A405" s="8"/>
    </row>
    <row r="406" spans="1:1" x14ac:dyDescent="0.25">
      <c r="A406" s="8"/>
    </row>
    <row r="407" spans="1:1" x14ac:dyDescent="0.25">
      <c r="A407" s="8"/>
    </row>
    <row r="408" spans="1:1" x14ac:dyDescent="0.25">
      <c r="A408" s="8"/>
    </row>
    <row r="409" spans="1:1" x14ac:dyDescent="0.25">
      <c r="A409" s="8"/>
    </row>
    <row r="410" spans="1:1" x14ac:dyDescent="0.25">
      <c r="A410" s="8"/>
    </row>
    <row r="411" spans="1:1" x14ac:dyDescent="0.25">
      <c r="A411" s="8"/>
    </row>
    <row r="412" spans="1:1" x14ac:dyDescent="0.25">
      <c r="A412" s="8"/>
    </row>
    <row r="413" spans="1:1" x14ac:dyDescent="0.25">
      <c r="A413" s="8"/>
    </row>
    <row r="414" spans="1:1" x14ac:dyDescent="0.25">
      <c r="A414" s="8"/>
    </row>
    <row r="415" spans="1:1" x14ac:dyDescent="0.25">
      <c r="A415" s="8"/>
    </row>
    <row r="416" spans="1:1" x14ac:dyDescent="0.25">
      <c r="A416" s="8"/>
    </row>
    <row r="417" spans="1:1" x14ac:dyDescent="0.25">
      <c r="A417" s="8"/>
    </row>
    <row r="418" spans="1:1" x14ac:dyDescent="0.25">
      <c r="A418" s="8"/>
    </row>
    <row r="419" spans="1:1" x14ac:dyDescent="0.25">
      <c r="A419" s="8"/>
    </row>
    <row r="420" spans="1:1" x14ac:dyDescent="0.25">
      <c r="A420" s="8"/>
    </row>
    <row r="421" spans="1:1" x14ac:dyDescent="0.25">
      <c r="A421" s="8"/>
    </row>
    <row r="422" spans="1:1" x14ac:dyDescent="0.25">
      <c r="A422" s="8"/>
    </row>
    <row r="423" spans="1:1" x14ac:dyDescent="0.25">
      <c r="A423" s="8"/>
    </row>
    <row r="424" spans="1:1" x14ac:dyDescent="0.25">
      <c r="A424" s="8"/>
    </row>
    <row r="425" spans="1:1" x14ac:dyDescent="0.25">
      <c r="A425" s="8"/>
    </row>
    <row r="426" spans="1:1" x14ac:dyDescent="0.25">
      <c r="A426" s="8"/>
    </row>
    <row r="427" spans="1:1" x14ac:dyDescent="0.25">
      <c r="A427" s="8"/>
    </row>
    <row r="428" spans="1:1" x14ac:dyDescent="0.25">
      <c r="A428" s="8"/>
    </row>
    <row r="429" spans="1:1" x14ac:dyDescent="0.25">
      <c r="A429" s="8"/>
    </row>
    <row r="430" spans="1:1" x14ac:dyDescent="0.25">
      <c r="A430" s="8"/>
    </row>
    <row r="431" spans="1:1" x14ac:dyDescent="0.25">
      <c r="A431" s="8"/>
    </row>
    <row r="432" spans="1:1" x14ac:dyDescent="0.25">
      <c r="A432" s="8"/>
    </row>
    <row r="433" spans="1:1" x14ac:dyDescent="0.25">
      <c r="A433" s="8"/>
    </row>
    <row r="434" spans="1:1" x14ac:dyDescent="0.25">
      <c r="A434" s="8"/>
    </row>
    <row r="435" spans="1:1" x14ac:dyDescent="0.25">
      <c r="A435" s="8"/>
    </row>
    <row r="436" spans="1:1" x14ac:dyDescent="0.25">
      <c r="A436" s="8"/>
    </row>
    <row r="437" spans="1:1" x14ac:dyDescent="0.25">
      <c r="A437" s="8"/>
    </row>
    <row r="438" spans="1:1" x14ac:dyDescent="0.25">
      <c r="A438" s="8"/>
    </row>
    <row r="439" spans="1:1" x14ac:dyDescent="0.25">
      <c r="A439" s="8"/>
    </row>
    <row r="440" spans="1:1" x14ac:dyDescent="0.25">
      <c r="A440" s="8"/>
    </row>
    <row r="441" spans="1:1" x14ac:dyDescent="0.25">
      <c r="A441" s="8"/>
    </row>
    <row r="442" spans="1:1" x14ac:dyDescent="0.25">
      <c r="A442" s="8"/>
    </row>
    <row r="443" spans="1:1" x14ac:dyDescent="0.25">
      <c r="A443" s="8"/>
    </row>
    <row r="444" spans="1:1" x14ac:dyDescent="0.25">
      <c r="A444" s="8"/>
    </row>
    <row r="445" spans="1:1" x14ac:dyDescent="0.25">
      <c r="A445" s="8"/>
    </row>
    <row r="446" spans="1:1" x14ac:dyDescent="0.25">
      <c r="A446" s="8"/>
    </row>
    <row r="447" spans="1:1" x14ac:dyDescent="0.25">
      <c r="A447" s="8"/>
    </row>
    <row r="448" spans="1:1" x14ac:dyDescent="0.25">
      <c r="A448" s="8"/>
    </row>
    <row r="449" spans="1:1" x14ac:dyDescent="0.25">
      <c r="A449" s="8"/>
    </row>
    <row r="450" spans="1:1" x14ac:dyDescent="0.25">
      <c r="A450" s="8"/>
    </row>
    <row r="451" spans="1:1" x14ac:dyDescent="0.25">
      <c r="A451" s="8"/>
    </row>
    <row r="452" spans="1:1" x14ac:dyDescent="0.25">
      <c r="A452" s="8"/>
    </row>
    <row r="453" spans="1:1" x14ac:dyDescent="0.25">
      <c r="A453" s="8"/>
    </row>
    <row r="454" spans="1:1" x14ac:dyDescent="0.25">
      <c r="A454" s="8"/>
    </row>
    <row r="455" spans="1:1" x14ac:dyDescent="0.25">
      <c r="A455" s="8"/>
    </row>
    <row r="456" spans="1:1" x14ac:dyDescent="0.25">
      <c r="A456" s="8"/>
    </row>
    <row r="457" spans="1:1" x14ac:dyDescent="0.25">
      <c r="A457" s="8"/>
    </row>
    <row r="458" spans="1:1" x14ac:dyDescent="0.25">
      <c r="A458" s="8"/>
    </row>
    <row r="459" spans="1:1" x14ac:dyDescent="0.25">
      <c r="A459" s="8"/>
    </row>
    <row r="460" spans="1:1" x14ac:dyDescent="0.25">
      <c r="A460" s="8"/>
    </row>
    <row r="461" spans="1:1" x14ac:dyDescent="0.25">
      <c r="A461" s="8"/>
    </row>
    <row r="462" spans="1:1" x14ac:dyDescent="0.25">
      <c r="A462" s="8"/>
    </row>
    <row r="463" spans="1:1" x14ac:dyDescent="0.25">
      <c r="A463" s="8"/>
    </row>
    <row r="464" spans="1:1" x14ac:dyDescent="0.25">
      <c r="A464" s="8"/>
    </row>
    <row r="465" spans="1:1" x14ac:dyDescent="0.25">
      <c r="A465" s="8"/>
    </row>
    <row r="466" spans="1:1" x14ac:dyDescent="0.25">
      <c r="A466" s="8"/>
    </row>
    <row r="467" spans="1:1" x14ac:dyDescent="0.25">
      <c r="A467" s="8"/>
    </row>
    <row r="468" spans="1:1" x14ac:dyDescent="0.25">
      <c r="A468" s="8"/>
    </row>
    <row r="469" spans="1:1" x14ac:dyDescent="0.25">
      <c r="A469" s="8"/>
    </row>
    <row r="470" spans="1:1" x14ac:dyDescent="0.25">
      <c r="A470" s="8"/>
    </row>
    <row r="471" spans="1:1" x14ac:dyDescent="0.25">
      <c r="A471" s="8"/>
    </row>
    <row r="472" spans="1:1" x14ac:dyDescent="0.25">
      <c r="A472" s="8"/>
    </row>
    <row r="473" spans="1:1" x14ac:dyDescent="0.25">
      <c r="A473" s="8"/>
    </row>
    <row r="474" spans="1:1" x14ac:dyDescent="0.25">
      <c r="A474" s="8"/>
    </row>
    <row r="475" spans="1:1" x14ac:dyDescent="0.25">
      <c r="A475" s="8"/>
    </row>
    <row r="476" spans="1:1" x14ac:dyDescent="0.25">
      <c r="A476" s="8"/>
    </row>
    <row r="477" spans="1:1" x14ac:dyDescent="0.25">
      <c r="A477" s="8"/>
    </row>
    <row r="478" spans="1:1" x14ac:dyDescent="0.25">
      <c r="A478" s="8"/>
    </row>
    <row r="479" spans="1:1" x14ac:dyDescent="0.25">
      <c r="A479" s="8"/>
    </row>
    <row r="480" spans="1:1" x14ac:dyDescent="0.25">
      <c r="A480" s="8"/>
    </row>
    <row r="481" spans="1:1" x14ac:dyDescent="0.25">
      <c r="A481" s="8"/>
    </row>
    <row r="482" spans="1:1" x14ac:dyDescent="0.25">
      <c r="A482" s="8"/>
    </row>
    <row r="483" spans="1:1" x14ac:dyDescent="0.25">
      <c r="A483" s="8"/>
    </row>
    <row r="484" spans="1:1" x14ac:dyDescent="0.25">
      <c r="A484" s="8"/>
    </row>
    <row r="485" spans="1:1" x14ac:dyDescent="0.25">
      <c r="A485" s="8"/>
    </row>
    <row r="486" spans="1:1" x14ac:dyDescent="0.25">
      <c r="A486" s="8"/>
    </row>
    <row r="487" spans="1:1" x14ac:dyDescent="0.25">
      <c r="A487" s="8"/>
    </row>
    <row r="488" spans="1:1" x14ac:dyDescent="0.25">
      <c r="A488" s="8"/>
    </row>
    <row r="489" spans="1:1" x14ac:dyDescent="0.25">
      <c r="A489" s="8"/>
    </row>
    <row r="490" spans="1:1" x14ac:dyDescent="0.25">
      <c r="A490" s="8"/>
    </row>
    <row r="491" spans="1:1" x14ac:dyDescent="0.25">
      <c r="A491" s="8"/>
    </row>
    <row r="492" spans="1:1" x14ac:dyDescent="0.25">
      <c r="A492" s="8"/>
    </row>
    <row r="493" spans="1:1" x14ac:dyDescent="0.25">
      <c r="A493" s="8"/>
    </row>
    <row r="494" spans="1:1" x14ac:dyDescent="0.25">
      <c r="A494" s="8"/>
    </row>
    <row r="495" spans="1:1" x14ac:dyDescent="0.25">
      <c r="A495" s="8"/>
    </row>
    <row r="496" spans="1:1" x14ac:dyDescent="0.25">
      <c r="A496" s="8"/>
    </row>
    <row r="497" spans="1:1" x14ac:dyDescent="0.25">
      <c r="A497" s="8"/>
    </row>
    <row r="498" spans="1:1" x14ac:dyDescent="0.25">
      <c r="A498" s="8"/>
    </row>
    <row r="499" spans="1:1" x14ac:dyDescent="0.25">
      <c r="A499" s="8"/>
    </row>
    <row r="500" spans="1:1" x14ac:dyDescent="0.25">
      <c r="A500" s="8"/>
    </row>
    <row r="501" spans="1:1" x14ac:dyDescent="0.25">
      <c r="A501" s="8"/>
    </row>
    <row r="502" spans="1:1" x14ac:dyDescent="0.25">
      <c r="A502" s="8"/>
    </row>
    <row r="503" spans="1:1" x14ac:dyDescent="0.25">
      <c r="A503" s="8"/>
    </row>
    <row r="504" spans="1:1" x14ac:dyDescent="0.25">
      <c r="A504" s="8"/>
    </row>
    <row r="505" spans="1:1" x14ac:dyDescent="0.25">
      <c r="A505" s="8"/>
    </row>
    <row r="506" spans="1:1" x14ac:dyDescent="0.25">
      <c r="A506" s="8"/>
    </row>
    <row r="507" spans="1:1" x14ac:dyDescent="0.25">
      <c r="A507" s="8"/>
    </row>
    <row r="508" spans="1:1" x14ac:dyDescent="0.25">
      <c r="A508" s="8"/>
    </row>
    <row r="509" spans="1:1" x14ac:dyDescent="0.25">
      <c r="A509" s="8"/>
    </row>
    <row r="510" spans="1:1" x14ac:dyDescent="0.25">
      <c r="A510" s="8"/>
    </row>
    <row r="511" spans="1:1" x14ac:dyDescent="0.25">
      <c r="A511" s="8"/>
    </row>
    <row r="512" spans="1:1" x14ac:dyDescent="0.25">
      <c r="A512" s="8"/>
    </row>
    <row r="513" spans="1:1" x14ac:dyDescent="0.25">
      <c r="A513" s="8"/>
    </row>
    <row r="514" spans="1:1" x14ac:dyDescent="0.25">
      <c r="A514" s="8"/>
    </row>
    <row r="515" spans="1:1" x14ac:dyDescent="0.25">
      <c r="A515" s="8"/>
    </row>
    <row r="516" spans="1:1" x14ac:dyDescent="0.25">
      <c r="A516" s="8"/>
    </row>
    <row r="517" spans="1:1" x14ac:dyDescent="0.25">
      <c r="A517" s="8"/>
    </row>
    <row r="518" spans="1:1" x14ac:dyDescent="0.25">
      <c r="A518" s="8"/>
    </row>
    <row r="519" spans="1:1" x14ac:dyDescent="0.25">
      <c r="A519" s="8"/>
    </row>
    <row r="520" spans="1:1" x14ac:dyDescent="0.25">
      <c r="A520" s="8"/>
    </row>
    <row r="521" spans="1:1" x14ac:dyDescent="0.25">
      <c r="A521" s="8"/>
    </row>
    <row r="522" spans="1:1" x14ac:dyDescent="0.25">
      <c r="A522" s="8"/>
    </row>
    <row r="523" spans="1:1" x14ac:dyDescent="0.25">
      <c r="A523" s="8"/>
    </row>
    <row r="524" spans="1:1" x14ac:dyDescent="0.25">
      <c r="A524" s="8"/>
    </row>
    <row r="525" spans="1:1" x14ac:dyDescent="0.25">
      <c r="A525" s="8"/>
    </row>
    <row r="526" spans="1:1" x14ac:dyDescent="0.25">
      <c r="A526" s="8"/>
    </row>
    <row r="527" spans="1:1" x14ac:dyDescent="0.25">
      <c r="A527" s="8"/>
    </row>
    <row r="528" spans="1:1" x14ac:dyDescent="0.25">
      <c r="A528" s="8"/>
    </row>
    <row r="529" spans="1:1" x14ac:dyDescent="0.25">
      <c r="A529" s="8"/>
    </row>
    <row r="530" spans="1:1" x14ac:dyDescent="0.25">
      <c r="A530" s="8"/>
    </row>
    <row r="531" spans="1:1" x14ac:dyDescent="0.25">
      <c r="A531" s="8"/>
    </row>
    <row r="532" spans="1:1" x14ac:dyDescent="0.25">
      <c r="A532" s="8"/>
    </row>
    <row r="533" spans="1:1" x14ac:dyDescent="0.25">
      <c r="A533" s="8"/>
    </row>
    <row r="534" spans="1:1" x14ac:dyDescent="0.25">
      <c r="A534" s="8"/>
    </row>
    <row r="535" spans="1:1" x14ac:dyDescent="0.25">
      <c r="A535" s="8"/>
    </row>
    <row r="536" spans="1:1" x14ac:dyDescent="0.25">
      <c r="A536" s="8"/>
    </row>
    <row r="537" spans="1:1" x14ac:dyDescent="0.25">
      <c r="A537" s="8"/>
    </row>
    <row r="538" spans="1:1" x14ac:dyDescent="0.25">
      <c r="A538" s="8"/>
    </row>
    <row r="539" spans="1:1" x14ac:dyDescent="0.25">
      <c r="A539" s="8"/>
    </row>
    <row r="540" spans="1:1" x14ac:dyDescent="0.25">
      <c r="A540" s="8"/>
    </row>
    <row r="541" spans="1:1" x14ac:dyDescent="0.25">
      <c r="A541" s="8"/>
    </row>
    <row r="542" spans="1:1" x14ac:dyDescent="0.25">
      <c r="A542" s="8"/>
    </row>
    <row r="543" spans="1:1" x14ac:dyDescent="0.25">
      <c r="A543" s="8"/>
    </row>
    <row r="544" spans="1:1" x14ac:dyDescent="0.25">
      <c r="A544" s="8"/>
    </row>
    <row r="545" spans="1:1" x14ac:dyDescent="0.25">
      <c r="A545" s="8"/>
    </row>
    <row r="546" spans="1:1" x14ac:dyDescent="0.25">
      <c r="A546" s="8"/>
    </row>
    <row r="547" spans="1:1" x14ac:dyDescent="0.25">
      <c r="A547" s="8"/>
    </row>
    <row r="548" spans="1:1" x14ac:dyDescent="0.25">
      <c r="A548" s="8"/>
    </row>
    <row r="549" spans="1:1" x14ac:dyDescent="0.25">
      <c r="A549" s="8"/>
    </row>
    <row r="550" spans="1:1" x14ac:dyDescent="0.25">
      <c r="A550" s="8"/>
    </row>
    <row r="551" spans="1:1" x14ac:dyDescent="0.25">
      <c r="A551" s="8"/>
    </row>
    <row r="552" spans="1:1" x14ac:dyDescent="0.25">
      <c r="A552" s="8"/>
    </row>
    <row r="553" spans="1:1" x14ac:dyDescent="0.25">
      <c r="A553" s="8"/>
    </row>
    <row r="554" spans="1:1" x14ac:dyDescent="0.25">
      <c r="A554" s="8"/>
    </row>
    <row r="555" spans="1:1" x14ac:dyDescent="0.25">
      <c r="A555" s="8"/>
    </row>
    <row r="556" spans="1:1" x14ac:dyDescent="0.25">
      <c r="A556" s="8"/>
    </row>
    <row r="557" spans="1:1" x14ac:dyDescent="0.25">
      <c r="A557" s="8"/>
    </row>
    <row r="558" spans="1:1" x14ac:dyDescent="0.25">
      <c r="A558" s="8"/>
    </row>
    <row r="559" spans="1:1" x14ac:dyDescent="0.25">
      <c r="A559" s="8"/>
    </row>
    <row r="560" spans="1:1" x14ac:dyDescent="0.25">
      <c r="A560" s="8"/>
    </row>
    <row r="561" spans="1:1" x14ac:dyDescent="0.25">
      <c r="A561" s="8"/>
    </row>
    <row r="562" spans="1:1" x14ac:dyDescent="0.25">
      <c r="A562" s="8"/>
    </row>
    <row r="563" spans="1:1" x14ac:dyDescent="0.25">
      <c r="A563" s="8"/>
    </row>
    <row r="564" spans="1:1" x14ac:dyDescent="0.25">
      <c r="A564" s="8"/>
    </row>
    <row r="565" spans="1:1" x14ac:dyDescent="0.25">
      <c r="A565" s="8"/>
    </row>
    <row r="566" spans="1:1" x14ac:dyDescent="0.25">
      <c r="A566" s="8"/>
    </row>
    <row r="567" spans="1:1" x14ac:dyDescent="0.25">
      <c r="A567" s="8"/>
    </row>
    <row r="568" spans="1:1" x14ac:dyDescent="0.25">
      <c r="A568" s="8"/>
    </row>
    <row r="569" spans="1:1" x14ac:dyDescent="0.25">
      <c r="A569" s="8"/>
    </row>
    <row r="570" spans="1:1" x14ac:dyDescent="0.25">
      <c r="A570" s="8"/>
    </row>
    <row r="571" spans="1:1" x14ac:dyDescent="0.25">
      <c r="A571" s="8"/>
    </row>
    <row r="572" spans="1:1" x14ac:dyDescent="0.25">
      <c r="A572" s="8"/>
    </row>
    <row r="573" spans="1:1" x14ac:dyDescent="0.25">
      <c r="A573" s="8"/>
    </row>
    <row r="574" spans="1:1" x14ac:dyDescent="0.25">
      <c r="A574" s="8"/>
    </row>
    <row r="575" spans="1:1" x14ac:dyDescent="0.25">
      <c r="A575" s="8"/>
    </row>
    <row r="576" spans="1:1" x14ac:dyDescent="0.25">
      <c r="A576" s="8"/>
    </row>
    <row r="577" spans="1:1" x14ac:dyDescent="0.25">
      <c r="A577" s="8"/>
    </row>
    <row r="578" spans="1:1" x14ac:dyDescent="0.25">
      <c r="A578" s="8"/>
    </row>
    <row r="579" spans="1:1" x14ac:dyDescent="0.25">
      <c r="A579" s="8"/>
    </row>
    <row r="580" spans="1:1" x14ac:dyDescent="0.25">
      <c r="A580" s="8"/>
    </row>
    <row r="581" spans="1:1" x14ac:dyDescent="0.25">
      <c r="A581" s="8"/>
    </row>
    <row r="582" spans="1:1" x14ac:dyDescent="0.25">
      <c r="A582" s="8"/>
    </row>
    <row r="583" spans="1:1" x14ac:dyDescent="0.25">
      <c r="A583" s="8"/>
    </row>
    <row r="584" spans="1:1" x14ac:dyDescent="0.25">
      <c r="A584" s="8"/>
    </row>
    <row r="585" spans="1:1" x14ac:dyDescent="0.25">
      <c r="A585" s="8"/>
    </row>
    <row r="586" spans="1:1" x14ac:dyDescent="0.25">
      <c r="A586" s="8"/>
    </row>
    <row r="587" spans="1:1" x14ac:dyDescent="0.25">
      <c r="A587" s="8"/>
    </row>
    <row r="588" spans="1:1" x14ac:dyDescent="0.25">
      <c r="A588" s="8"/>
    </row>
    <row r="589" spans="1:1" x14ac:dyDescent="0.25">
      <c r="A589" s="8"/>
    </row>
    <row r="590" spans="1:1" x14ac:dyDescent="0.25">
      <c r="A590" s="8"/>
    </row>
    <row r="591" spans="1:1" x14ac:dyDescent="0.25">
      <c r="A591" s="8"/>
    </row>
    <row r="592" spans="1:1" x14ac:dyDescent="0.25">
      <c r="A592" s="8"/>
    </row>
    <row r="593" spans="1:1" x14ac:dyDescent="0.25">
      <c r="A593" s="8"/>
    </row>
    <row r="594" spans="1:1" x14ac:dyDescent="0.25">
      <c r="A594" s="8"/>
    </row>
    <row r="595" spans="1:1" x14ac:dyDescent="0.25">
      <c r="A595" s="8"/>
    </row>
    <row r="596" spans="1:1" x14ac:dyDescent="0.25">
      <c r="A596" s="8"/>
    </row>
    <row r="597" spans="1:1" x14ac:dyDescent="0.25">
      <c r="A597" s="8"/>
    </row>
    <row r="598" spans="1:1" x14ac:dyDescent="0.25">
      <c r="A598" s="8"/>
    </row>
    <row r="599" spans="1:1" x14ac:dyDescent="0.25">
      <c r="A599" s="8"/>
    </row>
    <row r="600" spans="1:1" x14ac:dyDescent="0.25">
      <c r="A600" s="8"/>
    </row>
    <row r="601" spans="1:1" x14ac:dyDescent="0.25">
      <c r="A601" s="8"/>
    </row>
    <row r="602" spans="1:1" x14ac:dyDescent="0.25">
      <c r="A602" s="8"/>
    </row>
    <row r="603" spans="1:1" x14ac:dyDescent="0.25">
      <c r="A603" s="8"/>
    </row>
    <row r="604" spans="1:1" x14ac:dyDescent="0.25">
      <c r="A604" s="8"/>
    </row>
    <row r="605" spans="1:1" x14ac:dyDescent="0.25">
      <c r="A605" s="8"/>
    </row>
    <row r="606" spans="1:1" x14ac:dyDescent="0.25">
      <c r="A606" s="8"/>
    </row>
    <row r="607" spans="1:1" x14ac:dyDescent="0.25">
      <c r="A607" s="8"/>
    </row>
    <row r="608" spans="1:1" x14ac:dyDescent="0.25">
      <c r="A608" s="8"/>
    </row>
    <row r="609" spans="1:1" x14ac:dyDescent="0.25">
      <c r="A609" s="8"/>
    </row>
    <row r="610" spans="1:1" x14ac:dyDescent="0.25">
      <c r="A610" s="8"/>
    </row>
    <row r="611" spans="1:1" x14ac:dyDescent="0.25">
      <c r="A611" s="8"/>
    </row>
    <row r="612" spans="1:1" x14ac:dyDescent="0.25">
      <c r="A612" s="8"/>
    </row>
    <row r="613" spans="1:1" x14ac:dyDescent="0.25">
      <c r="A613" s="8"/>
    </row>
    <row r="614" spans="1:1" x14ac:dyDescent="0.25">
      <c r="A614" s="8"/>
    </row>
    <row r="615" spans="1:1" x14ac:dyDescent="0.25">
      <c r="A615" s="8"/>
    </row>
    <row r="616" spans="1:1" x14ac:dyDescent="0.25">
      <c r="A616" s="8"/>
    </row>
    <row r="617" spans="1:1" x14ac:dyDescent="0.25">
      <c r="A617" s="8"/>
    </row>
    <row r="618" spans="1:1" x14ac:dyDescent="0.25">
      <c r="A618" s="8"/>
    </row>
    <row r="619" spans="1:1" x14ac:dyDescent="0.25">
      <c r="A619" s="8"/>
    </row>
    <row r="620" spans="1:1" x14ac:dyDescent="0.25">
      <c r="A620" s="8"/>
    </row>
    <row r="621" spans="1:1" x14ac:dyDescent="0.25">
      <c r="A621" s="8"/>
    </row>
    <row r="622" spans="1:1" x14ac:dyDescent="0.25">
      <c r="A622" s="8"/>
    </row>
    <row r="623" spans="1:1" x14ac:dyDescent="0.25">
      <c r="A623" s="8"/>
    </row>
    <row r="624" spans="1:1" x14ac:dyDescent="0.25">
      <c r="A624" s="8"/>
    </row>
    <row r="625" spans="1:1" x14ac:dyDescent="0.25">
      <c r="A625" s="8"/>
    </row>
    <row r="626" spans="1:1" x14ac:dyDescent="0.25">
      <c r="A626" s="8"/>
    </row>
    <row r="627" spans="1:1" x14ac:dyDescent="0.25">
      <c r="A627" s="8"/>
    </row>
    <row r="628" spans="1:1" x14ac:dyDescent="0.25">
      <c r="A628" s="8"/>
    </row>
    <row r="629" spans="1:1" x14ac:dyDescent="0.25">
      <c r="A629" s="8"/>
    </row>
    <row r="630" spans="1:1" x14ac:dyDescent="0.25">
      <c r="A630" s="8"/>
    </row>
    <row r="631" spans="1:1" x14ac:dyDescent="0.25">
      <c r="A631" s="8"/>
    </row>
    <row r="632" spans="1:1" x14ac:dyDescent="0.25">
      <c r="A632" s="8"/>
    </row>
    <row r="633" spans="1:1" x14ac:dyDescent="0.25">
      <c r="A633" s="8"/>
    </row>
    <row r="634" spans="1:1" x14ac:dyDescent="0.25">
      <c r="A634" s="8"/>
    </row>
    <row r="635" spans="1:1" x14ac:dyDescent="0.25">
      <c r="A635" s="8"/>
    </row>
    <row r="636" spans="1:1" x14ac:dyDescent="0.25">
      <c r="A636" s="8"/>
    </row>
    <row r="637" spans="1:1" x14ac:dyDescent="0.25">
      <c r="A637" s="8"/>
    </row>
    <row r="638" spans="1:1" x14ac:dyDescent="0.25">
      <c r="A638" s="8"/>
    </row>
    <row r="639" spans="1:1" x14ac:dyDescent="0.25">
      <c r="A639" s="8"/>
    </row>
    <row r="640" spans="1:1" x14ac:dyDescent="0.25">
      <c r="A640" s="8"/>
    </row>
    <row r="641" spans="1:1" x14ac:dyDescent="0.25">
      <c r="A641" s="8"/>
    </row>
    <row r="642" spans="1:1" x14ac:dyDescent="0.25">
      <c r="A642" s="8"/>
    </row>
    <row r="643" spans="1:1" x14ac:dyDescent="0.25">
      <c r="A643" s="8"/>
    </row>
    <row r="644" spans="1:1" x14ac:dyDescent="0.25">
      <c r="A644" s="8"/>
    </row>
    <row r="645" spans="1:1" x14ac:dyDescent="0.25">
      <c r="A645" s="8"/>
    </row>
    <row r="646" spans="1:1" x14ac:dyDescent="0.25">
      <c r="A646" s="8"/>
    </row>
    <row r="647" spans="1:1" x14ac:dyDescent="0.25">
      <c r="A647" s="8"/>
    </row>
    <row r="648" spans="1:1" x14ac:dyDescent="0.25">
      <c r="A648" s="8"/>
    </row>
    <row r="649" spans="1:1" x14ac:dyDescent="0.25">
      <c r="A649" s="8"/>
    </row>
    <row r="650" spans="1:1" x14ac:dyDescent="0.25">
      <c r="A650" s="8"/>
    </row>
    <row r="651" spans="1:1" x14ac:dyDescent="0.25">
      <c r="A651" s="8"/>
    </row>
    <row r="652" spans="1:1" x14ac:dyDescent="0.25">
      <c r="A652" s="8"/>
    </row>
    <row r="653" spans="1:1" x14ac:dyDescent="0.25">
      <c r="A653" s="8"/>
    </row>
    <row r="654" spans="1:1" x14ac:dyDescent="0.25">
      <c r="A654" s="8"/>
    </row>
    <row r="655" spans="1:1" x14ac:dyDescent="0.25">
      <c r="A655" s="8"/>
    </row>
    <row r="656" spans="1:1" x14ac:dyDescent="0.25">
      <c r="A656" s="8"/>
    </row>
    <row r="657" spans="1:1" x14ac:dyDescent="0.25">
      <c r="A657" s="8"/>
    </row>
    <row r="658" spans="1:1" x14ac:dyDescent="0.25">
      <c r="A658" s="8"/>
    </row>
    <row r="659" spans="1:1" x14ac:dyDescent="0.25">
      <c r="A659" s="8"/>
    </row>
    <row r="660" spans="1:1" x14ac:dyDescent="0.25">
      <c r="A660" s="8"/>
    </row>
    <row r="661" spans="1:1" x14ac:dyDescent="0.25">
      <c r="A661" s="8"/>
    </row>
    <row r="662" spans="1:1" x14ac:dyDescent="0.25">
      <c r="A662" s="8"/>
    </row>
    <row r="663" spans="1:1" x14ac:dyDescent="0.25">
      <c r="A663" s="8"/>
    </row>
    <row r="664" spans="1:1" x14ac:dyDescent="0.25">
      <c r="A664" s="8"/>
    </row>
    <row r="665" spans="1:1" x14ac:dyDescent="0.25">
      <c r="A665" s="8"/>
    </row>
    <row r="666" spans="1:1" x14ac:dyDescent="0.25">
      <c r="A666" s="8"/>
    </row>
    <row r="667" spans="1:1" x14ac:dyDescent="0.25">
      <c r="A667" s="8"/>
    </row>
    <row r="668" spans="1:1" x14ac:dyDescent="0.25">
      <c r="A668" s="8"/>
    </row>
    <row r="669" spans="1:1" x14ac:dyDescent="0.25">
      <c r="A669" s="8"/>
    </row>
    <row r="670" spans="1:1" x14ac:dyDescent="0.25">
      <c r="A670" s="8"/>
    </row>
    <row r="671" spans="1:1" x14ac:dyDescent="0.25">
      <c r="A671" s="8"/>
    </row>
    <row r="672" spans="1:1" x14ac:dyDescent="0.25">
      <c r="A672" s="8"/>
    </row>
    <row r="673" spans="1:1" x14ac:dyDescent="0.25">
      <c r="A673" s="8"/>
    </row>
    <row r="674" spans="1:1" x14ac:dyDescent="0.25">
      <c r="A674" s="8"/>
    </row>
    <row r="675" spans="1:1" x14ac:dyDescent="0.25">
      <c r="A675" s="8"/>
    </row>
    <row r="676" spans="1:1" x14ac:dyDescent="0.25">
      <c r="A676" s="8"/>
    </row>
    <row r="677" spans="1:1" x14ac:dyDescent="0.25">
      <c r="A677" s="8"/>
    </row>
    <row r="678" spans="1:1" x14ac:dyDescent="0.25">
      <c r="A678" s="8"/>
    </row>
    <row r="679" spans="1:1" x14ac:dyDescent="0.25">
      <c r="A679" s="8"/>
    </row>
    <row r="680" spans="1:1" x14ac:dyDescent="0.25">
      <c r="A680" s="8"/>
    </row>
    <row r="681" spans="1:1" x14ac:dyDescent="0.25">
      <c r="A681" s="8"/>
    </row>
    <row r="682" spans="1:1" x14ac:dyDescent="0.25">
      <c r="A682" s="8"/>
    </row>
    <row r="683" spans="1:1" x14ac:dyDescent="0.25">
      <c r="A683" s="8"/>
    </row>
    <row r="684" spans="1:1" x14ac:dyDescent="0.25">
      <c r="A684" s="8"/>
    </row>
    <row r="685" spans="1:1" x14ac:dyDescent="0.25">
      <c r="A685" s="8"/>
    </row>
    <row r="686" spans="1:1" x14ac:dyDescent="0.25">
      <c r="A686" s="8"/>
    </row>
    <row r="687" spans="1:1" x14ac:dyDescent="0.25">
      <c r="A687" s="8"/>
    </row>
    <row r="688" spans="1:1" x14ac:dyDescent="0.25">
      <c r="A688" s="8"/>
    </row>
    <row r="689" spans="1:1" x14ac:dyDescent="0.25">
      <c r="A689" s="8"/>
    </row>
    <row r="690" spans="1:1" x14ac:dyDescent="0.25">
      <c r="A690" s="8"/>
    </row>
    <row r="691" spans="1:1" x14ac:dyDescent="0.25">
      <c r="A691" s="8"/>
    </row>
    <row r="692" spans="1:1" x14ac:dyDescent="0.25">
      <c r="A692" s="8"/>
    </row>
    <row r="693" spans="1:1" x14ac:dyDescent="0.25">
      <c r="A693" s="8"/>
    </row>
    <row r="694" spans="1:1" x14ac:dyDescent="0.25">
      <c r="A694" s="8"/>
    </row>
    <row r="695" spans="1:1" x14ac:dyDescent="0.25">
      <c r="A695" s="8"/>
    </row>
    <row r="696" spans="1:1" x14ac:dyDescent="0.25">
      <c r="A696" s="8"/>
    </row>
    <row r="697" spans="1:1" x14ac:dyDescent="0.25">
      <c r="A697" s="8"/>
    </row>
    <row r="698" spans="1:1" x14ac:dyDescent="0.25">
      <c r="A698" s="8"/>
    </row>
    <row r="699" spans="1:1" x14ac:dyDescent="0.25">
      <c r="A699" s="8"/>
    </row>
    <row r="700" spans="1:1" x14ac:dyDescent="0.25">
      <c r="A700" s="8"/>
    </row>
    <row r="701" spans="1:1" x14ac:dyDescent="0.25">
      <c r="A701" s="8"/>
    </row>
    <row r="702" spans="1:1" x14ac:dyDescent="0.25">
      <c r="A702" s="8"/>
    </row>
    <row r="703" spans="1:1" x14ac:dyDescent="0.25">
      <c r="A703" s="8"/>
    </row>
    <row r="704" spans="1:1" x14ac:dyDescent="0.25">
      <c r="A704" s="8"/>
    </row>
    <row r="705" spans="1:1" x14ac:dyDescent="0.25">
      <c r="A705" s="8"/>
    </row>
    <row r="706" spans="1:1" x14ac:dyDescent="0.25">
      <c r="A706" s="8"/>
    </row>
    <row r="707" spans="1:1" x14ac:dyDescent="0.25">
      <c r="A707" s="8"/>
    </row>
    <row r="708" spans="1:1" x14ac:dyDescent="0.25">
      <c r="A708" s="8"/>
    </row>
    <row r="709" spans="1:1" x14ac:dyDescent="0.25">
      <c r="A709" s="8"/>
    </row>
    <row r="710" spans="1:1" x14ac:dyDescent="0.25">
      <c r="A710" s="8"/>
    </row>
    <row r="711" spans="1:1" x14ac:dyDescent="0.25">
      <c r="A711" s="8"/>
    </row>
    <row r="712" spans="1:1" x14ac:dyDescent="0.25">
      <c r="A712" s="8"/>
    </row>
    <row r="713" spans="1:1" x14ac:dyDescent="0.25">
      <c r="A713" s="8"/>
    </row>
    <row r="714" spans="1:1" x14ac:dyDescent="0.25">
      <c r="A714" s="8"/>
    </row>
    <row r="715" spans="1:1" x14ac:dyDescent="0.25">
      <c r="A715" s="8"/>
    </row>
    <row r="716" spans="1:1" x14ac:dyDescent="0.25">
      <c r="A716" s="8"/>
    </row>
    <row r="717" spans="1:1" x14ac:dyDescent="0.25">
      <c r="A717" s="8"/>
    </row>
    <row r="718" spans="1:1" x14ac:dyDescent="0.25">
      <c r="A718" s="8"/>
    </row>
    <row r="719" spans="1:1" x14ac:dyDescent="0.25">
      <c r="A719" s="8"/>
    </row>
    <row r="720" spans="1:1" x14ac:dyDescent="0.25">
      <c r="A720" s="8"/>
    </row>
    <row r="721" spans="1:1" x14ac:dyDescent="0.25">
      <c r="A721" s="8"/>
    </row>
    <row r="722" spans="1:1" x14ac:dyDescent="0.25">
      <c r="A722" s="8"/>
    </row>
    <row r="723" spans="1:1" x14ac:dyDescent="0.25">
      <c r="A723" s="8"/>
    </row>
    <row r="724" spans="1:1" x14ac:dyDescent="0.25">
      <c r="A724" s="8"/>
    </row>
    <row r="725" spans="1:1" x14ac:dyDescent="0.25">
      <c r="A725" s="8"/>
    </row>
    <row r="726" spans="1:1" x14ac:dyDescent="0.25">
      <c r="A726" s="8"/>
    </row>
    <row r="727" spans="1:1" x14ac:dyDescent="0.25">
      <c r="A727" s="8"/>
    </row>
    <row r="728" spans="1:1" x14ac:dyDescent="0.25">
      <c r="A728" s="8"/>
    </row>
    <row r="729" spans="1:1" x14ac:dyDescent="0.25">
      <c r="A729" s="8"/>
    </row>
    <row r="730" spans="1:1" x14ac:dyDescent="0.25">
      <c r="A730" s="8"/>
    </row>
    <row r="731" spans="1:1" x14ac:dyDescent="0.25">
      <c r="A731" s="8"/>
    </row>
    <row r="732" spans="1:1" x14ac:dyDescent="0.25">
      <c r="A732" s="8"/>
    </row>
    <row r="733" spans="1:1" x14ac:dyDescent="0.25">
      <c r="A733" s="8"/>
    </row>
    <row r="734" spans="1:1" x14ac:dyDescent="0.25">
      <c r="A734" s="8"/>
    </row>
    <row r="735" spans="1:1" x14ac:dyDescent="0.25">
      <c r="A735" s="8"/>
    </row>
    <row r="736" spans="1:1" x14ac:dyDescent="0.25">
      <c r="A736" s="8"/>
    </row>
    <row r="737" spans="1:1" x14ac:dyDescent="0.25">
      <c r="A737" s="8"/>
    </row>
    <row r="738" spans="1:1" x14ac:dyDescent="0.25">
      <c r="A738" s="8"/>
    </row>
    <row r="739" spans="1:1" x14ac:dyDescent="0.25">
      <c r="A739" s="8"/>
    </row>
    <row r="740" spans="1:1" x14ac:dyDescent="0.25">
      <c r="A740" s="8"/>
    </row>
    <row r="741" spans="1:1" x14ac:dyDescent="0.25">
      <c r="A741" s="8"/>
    </row>
    <row r="742" spans="1:1" x14ac:dyDescent="0.25">
      <c r="A742" s="8"/>
    </row>
    <row r="743" spans="1:1" x14ac:dyDescent="0.25">
      <c r="A743" s="8"/>
    </row>
    <row r="744" spans="1:1" x14ac:dyDescent="0.25">
      <c r="A744" s="8"/>
    </row>
    <row r="745" spans="1:1" x14ac:dyDescent="0.25">
      <c r="A745" s="8"/>
    </row>
    <row r="746" spans="1:1" x14ac:dyDescent="0.25">
      <c r="A746" s="8"/>
    </row>
    <row r="747" spans="1:1" x14ac:dyDescent="0.25">
      <c r="A747" s="8"/>
    </row>
    <row r="748" spans="1:1" x14ac:dyDescent="0.25">
      <c r="A748" s="8"/>
    </row>
    <row r="749" spans="1:1" x14ac:dyDescent="0.25">
      <c r="A749" s="8"/>
    </row>
    <row r="750" spans="1:1" x14ac:dyDescent="0.25">
      <c r="A750" s="8"/>
    </row>
    <row r="751" spans="1:1" x14ac:dyDescent="0.25">
      <c r="A751" s="8"/>
    </row>
    <row r="752" spans="1:1" x14ac:dyDescent="0.25">
      <c r="A752" s="8"/>
    </row>
    <row r="753" spans="1:1" x14ac:dyDescent="0.25">
      <c r="A753" s="8"/>
    </row>
    <row r="754" spans="1:1" x14ac:dyDescent="0.25">
      <c r="A754" s="8"/>
    </row>
    <row r="755" spans="1:1" x14ac:dyDescent="0.25">
      <c r="A755" s="8"/>
    </row>
    <row r="756" spans="1:1" x14ac:dyDescent="0.25">
      <c r="A756" s="8"/>
    </row>
    <row r="757" spans="1:1" x14ac:dyDescent="0.25">
      <c r="A757" s="8"/>
    </row>
    <row r="758" spans="1:1" x14ac:dyDescent="0.25">
      <c r="A758" s="8"/>
    </row>
    <row r="759" spans="1:1" x14ac:dyDescent="0.25">
      <c r="A759" s="8"/>
    </row>
    <row r="760" spans="1:1" x14ac:dyDescent="0.25">
      <c r="A760" s="8"/>
    </row>
    <row r="761" spans="1:1" x14ac:dyDescent="0.25">
      <c r="A761" s="8"/>
    </row>
    <row r="762" spans="1:1" x14ac:dyDescent="0.25">
      <c r="A762" s="8"/>
    </row>
    <row r="763" spans="1:1" x14ac:dyDescent="0.25">
      <c r="A763" s="8"/>
    </row>
    <row r="764" spans="1:1" x14ac:dyDescent="0.25">
      <c r="A764" s="8"/>
    </row>
    <row r="765" spans="1:1" x14ac:dyDescent="0.25">
      <c r="A765" s="8"/>
    </row>
    <row r="766" spans="1:1" x14ac:dyDescent="0.25">
      <c r="A766" s="8"/>
    </row>
    <row r="767" spans="1:1" x14ac:dyDescent="0.25">
      <c r="A767" s="8"/>
    </row>
    <row r="768" spans="1:1" x14ac:dyDescent="0.25">
      <c r="A768" s="8"/>
    </row>
    <row r="769" spans="1:1" x14ac:dyDescent="0.25">
      <c r="A769" s="8"/>
    </row>
    <row r="770" spans="1:1" x14ac:dyDescent="0.25">
      <c r="A770" s="8"/>
    </row>
    <row r="771" spans="1:1" x14ac:dyDescent="0.25">
      <c r="A771" s="8"/>
    </row>
    <row r="772" spans="1:1" x14ac:dyDescent="0.25">
      <c r="A772" s="8"/>
    </row>
    <row r="773" spans="1:1" x14ac:dyDescent="0.25">
      <c r="A773" s="8"/>
    </row>
    <row r="774" spans="1:1" x14ac:dyDescent="0.25">
      <c r="A774" s="8"/>
    </row>
    <row r="775" spans="1:1" x14ac:dyDescent="0.25">
      <c r="A775" s="8"/>
    </row>
    <row r="776" spans="1:1" x14ac:dyDescent="0.25">
      <c r="A776" s="8"/>
    </row>
    <row r="777" spans="1:1" x14ac:dyDescent="0.25">
      <c r="A777" s="8"/>
    </row>
    <row r="778" spans="1:1" x14ac:dyDescent="0.25">
      <c r="A778" s="8"/>
    </row>
    <row r="779" spans="1:1" x14ac:dyDescent="0.25">
      <c r="A779" s="8"/>
    </row>
    <row r="780" spans="1:1" x14ac:dyDescent="0.25">
      <c r="A780" s="8"/>
    </row>
    <row r="781" spans="1:1" x14ac:dyDescent="0.25">
      <c r="A781" s="8"/>
    </row>
    <row r="782" spans="1:1" x14ac:dyDescent="0.25">
      <c r="A782" s="8"/>
    </row>
    <row r="783" spans="1:1" x14ac:dyDescent="0.25">
      <c r="A783" s="8"/>
    </row>
    <row r="784" spans="1:1" x14ac:dyDescent="0.25">
      <c r="A784" s="8"/>
    </row>
    <row r="785" spans="1:1" x14ac:dyDescent="0.25">
      <c r="A785" s="8"/>
    </row>
    <row r="786" spans="1:1" x14ac:dyDescent="0.25">
      <c r="A786" s="8"/>
    </row>
    <row r="787" spans="1:1" x14ac:dyDescent="0.25">
      <c r="A787" s="8"/>
    </row>
    <row r="788" spans="1:1" x14ac:dyDescent="0.25">
      <c r="A788" s="8"/>
    </row>
    <row r="789" spans="1:1" x14ac:dyDescent="0.25">
      <c r="A789" s="8"/>
    </row>
    <row r="790" spans="1:1" x14ac:dyDescent="0.25">
      <c r="A790" s="8"/>
    </row>
    <row r="791" spans="1:1" x14ac:dyDescent="0.25">
      <c r="A791" s="8"/>
    </row>
    <row r="792" spans="1:1" x14ac:dyDescent="0.25">
      <c r="A792" s="8"/>
    </row>
    <row r="793" spans="1:1" x14ac:dyDescent="0.25">
      <c r="A793" s="8"/>
    </row>
    <row r="794" spans="1:1" x14ac:dyDescent="0.25">
      <c r="A794" s="8"/>
    </row>
    <row r="795" spans="1:1" x14ac:dyDescent="0.25">
      <c r="A795" s="8"/>
    </row>
    <row r="796" spans="1:1" x14ac:dyDescent="0.25">
      <c r="A796" s="8"/>
    </row>
    <row r="797" spans="1:1" x14ac:dyDescent="0.25">
      <c r="A797" s="8"/>
    </row>
    <row r="798" spans="1:1" x14ac:dyDescent="0.25">
      <c r="A798" s="8"/>
    </row>
    <row r="799" spans="1:1" x14ac:dyDescent="0.25">
      <c r="A799" s="8"/>
    </row>
    <row r="800" spans="1:1" x14ac:dyDescent="0.25">
      <c r="A800" s="8"/>
    </row>
    <row r="801" spans="1:1" x14ac:dyDescent="0.25">
      <c r="A801" s="8"/>
    </row>
    <row r="802" spans="1:1" x14ac:dyDescent="0.25">
      <c r="A802" s="8"/>
    </row>
    <row r="803" spans="1:1" x14ac:dyDescent="0.25">
      <c r="A803" s="8"/>
    </row>
    <row r="804" spans="1:1" x14ac:dyDescent="0.25">
      <c r="A804" s="8"/>
    </row>
    <row r="805" spans="1:1" x14ac:dyDescent="0.25">
      <c r="A805" s="8"/>
    </row>
    <row r="806" spans="1:1" x14ac:dyDescent="0.25">
      <c r="A806" s="8"/>
    </row>
    <row r="807" spans="1:1" x14ac:dyDescent="0.25">
      <c r="A807" s="8"/>
    </row>
    <row r="808" spans="1:1" x14ac:dyDescent="0.25">
      <c r="A808" s="8"/>
    </row>
    <row r="809" spans="1:1" x14ac:dyDescent="0.25">
      <c r="A809" s="8"/>
    </row>
    <row r="810" spans="1:1" x14ac:dyDescent="0.25">
      <c r="A810" s="8"/>
    </row>
    <row r="811" spans="1:1" x14ac:dyDescent="0.25">
      <c r="A811" s="8"/>
    </row>
    <row r="812" spans="1:1" x14ac:dyDescent="0.25">
      <c r="A812" s="8"/>
    </row>
    <row r="813" spans="1:1" x14ac:dyDescent="0.25">
      <c r="A813" s="8"/>
    </row>
    <row r="814" spans="1:1" x14ac:dyDescent="0.25">
      <c r="A814" s="8"/>
    </row>
    <row r="815" spans="1:1" x14ac:dyDescent="0.25">
      <c r="A815" s="8"/>
    </row>
    <row r="816" spans="1:1" x14ac:dyDescent="0.25">
      <c r="A816" s="8"/>
    </row>
    <row r="817" spans="1:1" x14ac:dyDescent="0.25">
      <c r="A817" s="8"/>
    </row>
    <row r="818" spans="1:1" x14ac:dyDescent="0.25">
      <c r="A818" s="8"/>
    </row>
    <row r="819" spans="1:1" x14ac:dyDescent="0.25">
      <c r="A819" s="8"/>
    </row>
    <row r="820" spans="1:1" x14ac:dyDescent="0.25">
      <c r="A820" s="8"/>
    </row>
    <row r="821" spans="1:1" x14ac:dyDescent="0.25">
      <c r="A821" s="8"/>
    </row>
    <row r="822" spans="1:1" x14ac:dyDescent="0.25">
      <c r="A822" s="8"/>
    </row>
    <row r="823" spans="1:1" x14ac:dyDescent="0.25">
      <c r="A823" s="8"/>
    </row>
    <row r="824" spans="1:1" x14ac:dyDescent="0.25">
      <c r="A824" s="8"/>
    </row>
    <row r="825" spans="1:1" x14ac:dyDescent="0.25">
      <c r="A825" s="8"/>
    </row>
    <row r="826" spans="1:1" x14ac:dyDescent="0.25">
      <c r="A826" s="8"/>
    </row>
    <row r="827" spans="1:1" x14ac:dyDescent="0.25">
      <c r="A827" s="8"/>
    </row>
    <row r="828" spans="1:1" x14ac:dyDescent="0.25">
      <c r="A828" s="8"/>
    </row>
    <row r="829" spans="1:1" x14ac:dyDescent="0.25">
      <c r="A829" s="8"/>
    </row>
    <row r="830" spans="1:1" x14ac:dyDescent="0.25">
      <c r="A830" s="8"/>
    </row>
    <row r="831" spans="1:1" x14ac:dyDescent="0.25">
      <c r="A831" s="8"/>
    </row>
    <row r="832" spans="1:1" x14ac:dyDescent="0.25">
      <c r="A832" s="8"/>
    </row>
    <row r="833" spans="1:1" x14ac:dyDescent="0.25">
      <c r="A833" s="8"/>
    </row>
    <row r="834" spans="1:1" x14ac:dyDescent="0.25">
      <c r="A834" s="8"/>
    </row>
    <row r="835" spans="1:1" x14ac:dyDescent="0.25">
      <c r="A835" s="8"/>
    </row>
    <row r="836" spans="1:1" x14ac:dyDescent="0.25">
      <c r="A836" s="8"/>
    </row>
    <row r="837" spans="1:1" x14ac:dyDescent="0.25">
      <c r="A837" s="8"/>
    </row>
    <row r="838" spans="1:1" x14ac:dyDescent="0.25">
      <c r="A838" s="8"/>
    </row>
    <row r="839" spans="1:1" x14ac:dyDescent="0.25">
      <c r="A839" s="8"/>
    </row>
    <row r="840" spans="1:1" x14ac:dyDescent="0.25">
      <c r="A840" s="8"/>
    </row>
    <row r="841" spans="1:1" x14ac:dyDescent="0.25">
      <c r="A841" s="8"/>
    </row>
    <row r="842" spans="1:1" x14ac:dyDescent="0.25">
      <c r="A842" s="8"/>
    </row>
    <row r="843" spans="1:1" x14ac:dyDescent="0.25">
      <c r="A843" s="8"/>
    </row>
    <row r="844" spans="1:1" x14ac:dyDescent="0.25">
      <c r="A844" s="8"/>
    </row>
    <row r="845" spans="1:1" x14ac:dyDescent="0.25">
      <c r="A845" s="8"/>
    </row>
    <row r="846" spans="1:1" x14ac:dyDescent="0.25">
      <c r="A846" s="8"/>
    </row>
    <row r="847" spans="1:1" x14ac:dyDescent="0.25">
      <c r="A847" s="8"/>
    </row>
    <row r="848" spans="1:1" x14ac:dyDescent="0.25">
      <c r="A848" s="8"/>
    </row>
    <row r="849" spans="1:1" x14ac:dyDescent="0.25">
      <c r="A849" s="8"/>
    </row>
    <row r="850" spans="1:1" x14ac:dyDescent="0.25">
      <c r="A850" s="8"/>
    </row>
    <row r="851" spans="1:1" x14ac:dyDescent="0.25">
      <c r="A851" s="8"/>
    </row>
    <row r="852" spans="1:1" x14ac:dyDescent="0.25">
      <c r="A852" s="8"/>
    </row>
    <row r="853" spans="1:1" x14ac:dyDescent="0.25">
      <c r="A853" s="8"/>
    </row>
    <row r="854" spans="1:1" x14ac:dyDescent="0.25">
      <c r="A854" s="8"/>
    </row>
    <row r="855" spans="1:1" x14ac:dyDescent="0.25">
      <c r="A855" s="8"/>
    </row>
    <row r="856" spans="1:1" x14ac:dyDescent="0.25">
      <c r="A856" s="8"/>
    </row>
    <row r="857" spans="1:1" x14ac:dyDescent="0.25">
      <c r="A857" s="8"/>
    </row>
    <row r="858" spans="1:1" x14ac:dyDescent="0.25">
      <c r="A858" s="8"/>
    </row>
    <row r="859" spans="1:1" x14ac:dyDescent="0.25">
      <c r="A859" s="8"/>
    </row>
    <row r="860" spans="1:1" x14ac:dyDescent="0.25">
      <c r="A860" s="8"/>
    </row>
    <row r="861" spans="1:1" x14ac:dyDescent="0.25">
      <c r="A861" s="8"/>
    </row>
    <row r="862" spans="1:1" x14ac:dyDescent="0.25">
      <c r="A862" s="8"/>
    </row>
    <row r="863" spans="1:1" x14ac:dyDescent="0.25">
      <c r="A863" s="8"/>
    </row>
    <row r="864" spans="1:1" x14ac:dyDescent="0.25">
      <c r="A864" s="8"/>
    </row>
    <row r="865" spans="1:1" x14ac:dyDescent="0.25">
      <c r="A865" s="8"/>
    </row>
    <row r="866" spans="1:1" x14ac:dyDescent="0.25">
      <c r="A866" s="8"/>
    </row>
    <row r="867" spans="1:1" x14ac:dyDescent="0.25">
      <c r="A867" s="8"/>
    </row>
    <row r="868" spans="1:1" x14ac:dyDescent="0.25">
      <c r="A868" s="8"/>
    </row>
    <row r="869" spans="1:1" x14ac:dyDescent="0.25">
      <c r="A869" s="8"/>
    </row>
    <row r="870" spans="1:1" x14ac:dyDescent="0.25">
      <c r="A870" s="8"/>
    </row>
    <row r="871" spans="1:1" x14ac:dyDescent="0.25">
      <c r="A871" s="8"/>
    </row>
    <row r="872" spans="1:1" x14ac:dyDescent="0.25">
      <c r="A872" s="8"/>
    </row>
    <row r="873" spans="1:1" x14ac:dyDescent="0.25">
      <c r="A873" s="8"/>
    </row>
    <row r="874" spans="1:1" x14ac:dyDescent="0.25">
      <c r="A874" s="8"/>
    </row>
    <row r="875" spans="1:1" x14ac:dyDescent="0.25">
      <c r="A875" s="8"/>
    </row>
    <row r="876" spans="1:1" x14ac:dyDescent="0.25">
      <c r="A876" s="8"/>
    </row>
    <row r="877" spans="1:1" x14ac:dyDescent="0.25">
      <c r="A877" s="8"/>
    </row>
    <row r="878" spans="1:1" x14ac:dyDescent="0.25">
      <c r="A878" s="8"/>
    </row>
    <row r="879" spans="1:1" x14ac:dyDescent="0.25">
      <c r="A879" s="8"/>
    </row>
    <row r="880" spans="1:1" x14ac:dyDescent="0.25">
      <c r="A880" s="8"/>
    </row>
    <row r="881" spans="1:1" x14ac:dyDescent="0.25">
      <c r="A881" s="8"/>
    </row>
    <row r="882" spans="1:1" x14ac:dyDescent="0.25">
      <c r="A882" s="8"/>
    </row>
    <row r="883" spans="1:1" x14ac:dyDescent="0.25">
      <c r="A883" s="8"/>
    </row>
    <row r="884" spans="1:1" x14ac:dyDescent="0.25">
      <c r="A884" s="8"/>
    </row>
    <row r="885" spans="1:1" x14ac:dyDescent="0.25">
      <c r="A885" s="8"/>
    </row>
    <row r="886" spans="1:1" x14ac:dyDescent="0.25">
      <c r="A886" s="8"/>
    </row>
    <row r="887" spans="1:1" x14ac:dyDescent="0.25">
      <c r="A887" s="8"/>
    </row>
    <row r="888" spans="1:1" x14ac:dyDescent="0.25">
      <c r="A888" s="8"/>
    </row>
    <row r="889" spans="1:1" x14ac:dyDescent="0.25">
      <c r="A889" s="8"/>
    </row>
    <row r="890" spans="1:1" x14ac:dyDescent="0.25">
      <c r="A890" s="8"/>
    </row>
    <row r="891" spans="1:1" x14ac:dyDescent="0.25">
      <c r="A891" s="8"/>
    </row>
    <row r="892" spans="1:1" x14ac:dyDescent="0.25">
      <c r="A892" s="8"/>
    </row>
    <row r="893" spans="1:1" x14ac:dyDescent="0.25">
      <c r="A893" s="8"/>
    </row>
    <row r="894" spans="1:1" x14ac:dyDescent="0.25">
      <c r="A894" s="8"/>
    </row>
    <row r="895" spans="1:1" x14ac:dyDescent="0.25">
      <c r="A895" s="8"/>
    </row>
    <row r="896" spans="1:1" x14ac:dyDescent="0.25">
      <c r="A896" s="8"/>
    </row>
    <row r="897" spans="1:1" x14ac:dyDescent="0.25">
      <c r="A897" s="8"/>
    </row>
    <row r="898" spans="1:1" x14ac:dyDescent="0.25">
      <c r="A898" s="8"/>
    </row>
    <row r="899" spans="1:1" x14ac:dyDescent="0.25">
      <c r="A899" s="8"/>
    </row>
    <row r="900" spans="1:1" x14ac:dyDescent="0.25">
      <c r="A900" s="8"/>
    </row>
    <row r="901" spans="1:1" x14ac:dyDescent="0.25">
      <c r="A901" s="8"/>
    </row>
    <row r="902" spans="1:1" x14ac:dyDescent="0.25">
      <c r="A902" s="8"/>
    </row>
    <row r="903" spans="1:1" x14ac:dyDescent="0.25">
      <c r="A903" s="8"/>
    </row>
    <row r="904" spans="1:1" x14ac:dyDescent="0.25">
      <c r="A904" s="8"/>
    </row>
    <row r="905" spans="1:1" x14ac:dyDescent="0.25">
      <c r="A905" s="8"/>
    </row>
    <row r="906" spans="1:1" x14ac:dyDescent="0.25">
      <c r="A906" s="8"/>
    </row>
    <row r="907" spans="1:1" x14ac:dyDescent="0.25">
      <c r="A907" s="8"/>
    </row>
    <row r="908" spans="1:1" x14ac:dyDescent="0.25">
      <c r="A908" s="8"/>
    </row>
    <row r="909" spans="1:1" x14ac:dyDescent="0.25">
      <c r="A909" s="8"/>
    </row>
    <row r="910" spans="1:1" x14ac:dyDescent="0.25">
      <c r="A910" s="8"/>
    </row>
    <row r="911" spans="1:1" x14ac:dyDescent="0.25">
      <c r="A911" s="8"/>
    </row>
    <row r="912" spans="1:1" x14ac:dyDescent="0.25">
      <c r="A912" s="8"/>
    </row>
    <row r="913" spans="1:1" x14ac:dyDescent="0.25">
      <c r="A913" s="8"/>
    </row>
    <row r="914" spans="1:1" x14ac:dyDescent="0.25">
      <c r="A914" s="8"/>
    </row>
    <row r="915" spans="1:1" x14ac:dyDescent="0.25">
      <c r="A915" s="8"/>
    </row>
    <row r="916" spans="1:1" x14ac:dyDescent="0.25">
      <c r="A916" s="8"/>
    </row>
    <row r="917" spans="1:1" x14ac:dyDescent="0.25">
      <c r="A917" s="8"/>
    </row>
    <row r="918" spans="1:1" x14ac:dyDescent="0.25">
      <c r="A918" s="8"/>
    </row>
    <row r="919" spans="1:1" x14ac:dyDescent="0.25">
      <c r="A919" s="8"/>
    </row>
    <row r="920" spans="1:1" x14ac:dyDescent="0.25">
      <c r="A920" s="8"/>
    </row>
    <row r="921" spans="1:1" x14ac:dyDescent="0.25">
      <c r="A921" s="8"/>
    </row>
    <row r="922" spans="1:1" x14ac:dyDescent="0.25">
      <c r="A922" s="8"/>
    </row>
    <row r="923" spans="1:1" x14ac:dyDescent="0.25">
      <c r="A923" s="8"/>
    </row>
    <row r="924" spans="1:1" x14ac:dyDescent="0.25">
      <c r="A924" s="8"/>
    </row>
    <row r="925" spans="1:1" x14ac:dyDescent="0.25">
      <c r="A925" s="8"/>
    </row>
    <row r="926" spans="1:1" x14ac:dyDescent="0.25">
      <c r="A926" s="8"/>
    </row>
    <row r="927" spans="1:1" x14ac:dyDescent="0.25">
      <c r="A927" s="8"/>
    </row>
    <row r="928" spans="1:1" x14ac:dyDescent="0.25">
      <c r="A928" s="8"/>
    </row>
    <row r="929" spans="1:1" x14ac:dyDescent="0.25">
      <c r="A929" s="8"/>
    </row>
    <row r="930" spans="1:1" x14ac:dyDescent="0.25">
      <c r="A930" s="8"/>
    </row>
    <row r="931" spans="1:1" x14ac:dyDescent="0.25">
      <c r="A931" s="8"/>
    </row>
    <row r="932" spans="1:1" x14ac:dyDescent="0.25">
      <c r="A932" s="8"/>
    </row>
    <row r="933" spans="1:1" x14ac:dyDescent="0.25">
      <c r="A933" s="8"/>
    </row>
    <row r="934" spans="1:1" x14ac:dyDescent="0.25">
      <c r="A934" s="8"/>
    </row>
    <row r="935" spans="1:1" x14ac:dyDescent="0.25">
      <c r="A935" s="8"/>
    </row>
    <row r="936" spans="1:1" x14ac:dyDescent="0.25">
      <c r="A936" s="8"/>
    </row>
    <row r="937" spans="1:1" x14ac:dyDescent="0.25">
      <c r="A937" s="8"/>
    </row>
    <row r="938" spans="1:1" x14ac:dyDescent="0.25">
      <c r="A938" s="8"/>
    </row>
    <row r="939" spans="1:1" x14ac:dyDescent="0.25">
      <c r="A939" s="8"/>
    </row>
    <row r="940" spans="1:1" x14ac:dyDescent="0.25">
      <c r="A940" s="8"/>
    </row>
    <row r="941" spans="1:1" x14ac:dyDescent="0.25">
      <c r="A941" s="8"/>
    </row>
    <row r="942" spans="1:1" x14ac:dyDescent="0.25">
      <c r="A942" s="8"/>
    </row>
    <row r="943" spans="1:1" x14ac:dyDescent="0.25">
      <c r="A943" s="8"/>
    </row>
    <row r="944" spans="1:1" x14ac:dyDescent="0.25">
      <c r="A944" s="8"/>
    </row>
    <row r="945" spans="1:1" x14ac:dyDescent="0.25">
      <c r="A945" s="8"/>
    </row>
    <row r="946" spans="1:1" x14ac:dyDescent="0.25">
      <c r="A946" s="8"/>
    </row>
    <row r="947" spans="1:1" x14ac:dyDescent="0.25">
      <c r="A947" s="8"/>
    </row>
    <row r="948" spans="1:1" x14ac:dyDescent="0.25">
      <c r="A948" s="8"/>
    </row>
    <row r="949" spans="1:1" x14ac:dyDescent="0.25">
      <c r="A949" s="8"/>
    </row>
    <row r="950" spans="1:1" x14ac:dyDescent="0.25">
      <c r="A950" s="8"/>
    </row>
    <row r="951" spans="1:1" x14ac:dyDescent="0.25">
      <c r="A951" s="8"/>
    </row>
    <row r="952" spans="1:1" x14ac:dyDescent="0.25">
      <c r="A952" s="8"/>
    </row>
    <row r="953" spans="1:1" x14ac:dyDescent="0.25">
      <c r="A953" s="8"/>
    </row>
    <row r="954" spans="1:1" x14ac:dyDescent="0.25">
      <c r="A954" s="8"/>
    </row>
    <row r="955" spans="1:1" x14ac:dyDescent="0.25">
      <c r="A955" s="8"/>
    </row>
    <row r="956" spans="1:1" x14ac:dyDescent="0.25">
      <c r="A956" s="8"/>
    </row>
    <row r="957" spans="1:1" x14ac:dyDescent="0.25">
      <c r="A957" s="8"/>
    </row>
    <row r="958" spans="1:1" x14ac:dyDescent="0.25">
      <c r="A958" s="8"/>
    </row>
    <row r="959" spans="1:1" x14ac:dyDescent="0.25">
      <c r="A959" s="8"/>
    </row>
    <row r="960" spans="1:1" x14ac:dyDescent="0.25">
      <c r="A960" s="8"/>
    </row>
    <row r="961" spans="1:1" x14ac:dyDescent="0.25">
      <c r="A961" s="8"/>
    </row>
    <row r="962" spans="1:1" x14ac:dyDescent="0.25">
      <c r="A962" s="8"/>
    </row>
    <row r="963" spans="1:1" x14ac:dyDescent="0.25">
      <c r="A963" s="8"/>
    </row>
    <row r="964" spans="1:1" x14ac:dyDescent="0.25">
      <c r="A964" s="8"/>
    </row>
    <row r="965" spans="1:1" x14ac:dyDescent="0.25">
      <c r="A965" s="8"/>
    </row>
    <row r="966" spans="1:1" x14ac:dyDescent="0.25">
      <c r="A966" s="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Feuil1</vt:lpstr>
      <vt:lpstr>Agents</vt:lpstr>
      <vt:lpstr>4</vt:lpstr>
      <vt:lpstr>5</vt:lpstr>
      <vt:lpstr>6</vt:lpstr>
      <vt:lpstr>7</vt:lpstr>
      <vt:lpstr>10</vt:lpstr>
      <vt:lpstr>11</vt:lpstr>
      <vt:lpstr>3</vt:lpstr>
      <vt:lpstr>Agents</vt:lpstr>
      <vt:lpstr>Connexion</vt:lpstr>
      <vt:lpstr>Userform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7508936M</dc:creator>
  <cp:lastModifiedBy>7508936M</cp:lastModifiedBy>
  <dcterms:created xsi:type="dcterms:W3CDTF">2019-03-12T17:51:03Z</dcterms:created>
  <dcterms:modified xsi:type="dcterms:W3CDTF">2019-03-14T12:58:59Z</dcterms:modified>
</cp:coreProperties>
</file>