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55" yWindow="-15" windowWidth="10950" windowHeight="7560"/>
  </bookViews>
  <sheets>
    <sheet name="Non imprimable" sheetId="1" r:id="rId1"/>
    <sheet name="1 Capital" sheetId="2" r:id="rId2"/>
  </sheets>
  <externalReferences>
    <externalReference r:id="rId3"/>
    <externalReference r:id="rId4"/>
  </externalReferences>
  <definedNames>
    <definedName name="_xlnm.Print_Area" localSheetId="1">'1 Capital'!$A$1:$F$24</definedName>
  </definedNames>
  <calcPr calcId="145621"/>
</workbook>
</file>

<file path=xl/calcChain.xml><?xml version="1.0" encoding="utf-8"?>
<calcChain xmlns="http://schemas.openxmlformats.org/spreadsheetml/2006/main">
  <c r="A13" i="2" l="1"/>
  <c r="D13" i="2" s="1"/>
  <c r="A12" i="2"/>
  <c r="D12" i="2" s="1"/>
  <c r="D11" i="2"/>
  <c r="A11" i="2"/>
  <c r="B11" i="2" s="1"/>
  <c r="A10" i="2"/>
  <c r="C10" i="2" s="1"/>
  <c r="D8" i="2"/>
  <c r="C8" i="2"/>
  <c r="A3" i="2"/>
  <c r="F1" i="2"/>
  <c r="A1" i="2"/>
  <c r="C11" i="2" l="1"/>
  <c r="E11" i="2" s="1"/>
  <c r="B12" i="2"/>
  <c r="C15" i="2"/>
  <c r="C12" i="2"/>
  <c r="E12" i="2" s="1"/>
  <c r="B13" i="2"/>
  <c r="B10" i="2"/>
  <c r="D10" i="2" s="1"/>
  <c r="D15" i="2" s="1"/>
  <c r="C13" i="2"/>
  <c r="E13" i="2" s="1"/>
  <c r="E10" i="2" l="1"/>
  <c r="E15" i="2" s="1"/>
</calcChain>
</file>

<file path=xl/sharedStrings.xml><?xml version="1.0" encoding="utf-8"?>
<sst xmlns="http://schemas.openxmlformats.org/spreadsheetml/2006/main" count="225" uniqueCount="124">
  <si>
    <t>Numéro Comptes</t>
  </si>
  <si>
    <t>Intitulé</t>
  </si>
  <si>
    <t>Catégorie</t>
  </si>
  <si>
    <t>CAP. SOUSCRIT  APPELÉ, VERSÉ</t>
  </si>
  <si>
    <t>Capital</t>
  </si>
  <si>
    <t>RÉSERVE LÉGALE PROPREMENT DITE</t>
  </si>
  <si>
    <t>REPORT À NOUVEAU(SOLDE CRÉDIT)</t>
  </si>
  <si>
    <t>RÉSULTAT EXERCICE (BÉNÉFICE)</t>
  </si>
  <si>
    <t>CONCESSIONS ET DROIT SIMILAIRE</t>
  </si>
  <si>
    <t>Immos</t>
  </si>
  <si>
    <t>DROIT AU BAIL</t>
  </si>
  <si>
    <t>INSTALLATION GÉNÉRALE AGENCEMT</t>
  </si>
  <si>
    <t>OUTILLAGE INDUSTRIEL</t>
  </si>
  <si>
    <t>INSTALL GÉNÉRALES, AGENCEMENTS</t>
  </si>
  <si>
    <t>MATÉRIEL BUREAU , INFORMATIQUE</t>
  </si>
  <si>
    <t>MOBILIER</t>
  </si>
  <si>
    <t>DÉPÔT ET CAUTIONNEMENT VERSÉS</t>
  </si>
  <si>
    <t>AMT AAI CONSTRUCTION</t>
  </si>
  <si>
    <t>AMT MATERIEL ET OUTILLAGE</t>
  </si>
  <si>
    <t>AMT AAI DIVERS</t>
  </si>
  <si>
    <t>AMT MAT BUREAU ET INFORMATIQUE</t>
  </si>
  <si>
    <t>AMT MOBILIER</t>
  </si>
  <si>
    <t>STOCK MARCHANDISES</t>
  </si>
  <si>
    <t>Stocks</t>
  </si>
  <si>
    <t>STOCK MONTURES</t>
  </si>
  <si>
    <t>STOCK LENTILLES</t>
  </si>
  <si>
    <t>FOURNISSEURS</t>
  </si>
  <si>
    <t>Fournisseurs</t>
  </si>
  <si>
    <t>FACT FOURN NON PARVENUES</t>
  </si>
  <si>
    <t>AUTRES CHARGES À PAYER</t>
  </si>
  <si>
    <t>Social</t>
  </si>
  <si>
    <t>PRODUITS À RECEVOIR</t>
  </si>
  <si>
    <t>ETAT  IMPÔTS SUR LES BÉNÉFICE</t>
  </si>
  <si>
    <t>Impots</t>
  </si>
  <si>
    <t>T.V.A. À DÉCAISSER</t>
  </si>
  <si>
    <t>TVA DEDUCTIBLE 19.6</t>
  </si>
  <si>
    <t>TVA DEDUCTIBLE 20</t>
  </si>
  <si>
    <t>TVA COLLECTEE A 19.6</t>
  </si>
  <si>
    <t>TVA COLLECTEE 20</t>
  </si>
  <si>
    <t>TAXES SUR LE CHIFFRE D'AFFAIRE</t>
  </si>
  <si>
    <t>TVA EN ATTENTE DEDUCTIBLE 19.6</t>
  </si>
  <si>
    <t>TVA EN ATTENTE DED 20</t>
  </si>
  <si>
    <t>TVA A REGULARISER</t>
  </si>
  <si>
    <t>CHARGES À PAYER</t>
  </si>
  <si>
    <t>C/C MR HONORE</t>
  </si>
  <si>
    <t>Autres</t>
  </si>
  <si>
    <t>C/C MME SOMBRUN</t>
  </si>
  <si>
    <t>ASSOCIÉS  DIVIDENDES À PAYER</t>
  </si>
  <si>
    <t>REPORT/REINTEGRATION CDO</t>
  </si>
  <si>
    <t>CHARGES CONSTATÉES D'AVANCE</t>
  </si>
  <si>
    <t>VMP FCP</t>
  </si>
  <si>
    <t>Tresorerie</t>
  </si>
  <si>
    <t>AUTRES VALEURS MOBILIÈRES</t>
  </si>
  <si>
    <t>CHÈQUES À ENCAISSER</t>
  </si>
  <si>
    <t>BANQUE 1</t>
  </si>
  <si>
    <t>CAISSE</t>
  </si>
  <si>
    <t>VIREMENTS INTERNES</t>
  </si>
  <si>
    <t>REMISE CB</t>
  </si>
  <si>
    <t>REMISE CPAM</t>
  </si>
  <si>
    <t>REMISE CHEQUE</t>
  </si>
  <si>
    <t>CHEQUES IMPAYES</t>
  </si>
  <si>
    <t>VARIATION STOCK MARCHAND</t>
  </si>
  <si>
    <t>Charges</t>
  </si>
  <si>
    <t>VARIATION STOCK MONTURES</t>
  </si>
  <si>
    <t>VARIATION STOCK LENTILLES</t>
  </si>
  <si>
    <t>ELECTRICITE</t>
  </si>
  <si>
    <t>FOURNIT ENTRETIEN PETIT ÉQUIPT</t>
  </si>
  <si>
    <t>FOURNITURES ADMINISTRATIVES</t>
  </si>
  <si>
    <t>ACHATS MARCHANDISES</t>
  </si>
  <si>
    <t>ACHATS MONTURES</t>
  </si>
  <si>
    <t>ACHATS LENTILLES</t>
  </si>
  <si>
    <t>ACHATS VERRES</t>
  </si>
  <si>
    <t>SOUSTRAITANCE GÉNÉRALE</t>
  </si>
  <si>
    <t>LOCATIONS IMMOBILIÈRES</t>
  </si>
  <si>
    <t>LOCATIONS MOBILIÈRES</t>
  </si>
  <si>
    <t>CHARGES LOCATIVES ET COPROPR.</t>
  </si>
  <si>
    <t>NETTOYAGE VITRES</t>
  </si>
  <si>
    <t>MAINTENANCE</t>
  </si>
  <si>
    <t>MULTIRISQUES</t>
  </si>
  <si>
    <t>HONORAIRES</t>
  </si>
  <si>
    <t>FRAIS D'ACTES ET  CONTENTIEUX</t>
  </si>
  <si>
    <t>CADEAUX À LA CLIENTÈLE</t>
  </si>
  <si>
    <t>DIVERS-POURBOIRES,DONS COURANT</t>
  </si>
  <si>
    <t>TRANSPORTS SUR ACHATS</t>
  </si>
  <si>
    <t>RÉCEPTIONS</t>
  </si>
  <si>
    <t>FRAIS POSTAUX ET DE TÉLÉCOMM.</t>
  </si>
  <si>
    <t>TELEPHONE</t>
  </si>
  <si>
    <t>AUT FRAIS ET COMM PRESTAT SERV</t>
  </si>
  <si>
    <t>COMMISSIONS CB</t>
  </si>
  <si>
    <t>PARTICIPATION DES EMPLOYEURS</t>
  </si>
  <si>
    <t>TAXE PROFESSIONNELLE</t>
  </si>
  <si>
    <t>CONTRIBUT SOCIALE SOLIDARITÉ</t>
  </si>
  <si>
    <t>REMUNERATION SOMBRUN</t>
  </si>
  <si>
    <t>REMUNERATION HONORE</t>
  </si>
  <si>
    <t>AGIPI CAP PREVOYANCE SOMBRUN</t>
  </si>
  <si>
    <t>AGIPI RETRAITE SOMBRUN</t>
  </si>
  <si>
    <t>AGIPI RETRAITE HONORE</t>
  </si>
  <si>
    <t>AGIPI CAP PREVOYANCE HONORE</t>
  </si>
  <si>
    <t>RSI SOMBRUN</t>
  </si>
  <si>
    <t>RSI HONORE</t>
  </si>
  <si>
    <t>SOMBRUN MALADIE</t>
  </si>
  <si>
    <t>SOMBRUN ALLOCATIONS FAMILIALES</t>
  </si>
  <si>
    <t>SOMBRUN RETRAITE</t>
  </si>
  <si>
    <t>HONORE MALADIE</t>
  </si>
  <si>
    <t>HONORE ALLOCATIONS FAMILIALES</t>
  </si>
  <si>
    <t>HONORE RETRAITE</t>
  </si>
  <si>
    <t>CHGE DIVERSE GESTION COURANTE</t>
  </si>
  <si>
    <t>DOT. AMORT. IMMOB CORPORELLES</t>
  </si>
  <si>
    <t>IMPÔTS SUR LES BÉNÉFICES</t>
  </si>
  <si>
    <t>VENTES MARCHANDISES</t>
  </si>
  <si>
    <t>Produits</t>
  </si>
  <si>
    <t>VENTES MONTURES</t>
  </si>
  <si>
    <t>VENTES LENTILLES</t>
  </si>
  <si>
    <t>VENTES VERRES</t>
  </si>
  <si>
    <t>PRODT DIVERS GESTION COURANTE</t>
  </si>
  <si>
    <t>INTERETS DAT</t>
  </si>
  <si>
    <t>Fait par :</t>
  </si>
  <si>
    <t>Justification des comptes de la classe 1</t>
  </si>
  <si>
    <t>N° Cpte</t>
  </si>
  <si>
    <t>Intitulés</t>
  </si>
  <si>
    <t>Var</t>
  </si>
  <si>
    <t>Réf.</t>
  </si>
  <si>
    <t>-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</si>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</sst>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_-* #,##0.00,_€_-;\-* #,##0.00,_€_-;_-* \-??\ _€_-;_-@_-"/>
    <numFmt numFmtId="166" formatCode="&quot;VRAI&quot;;&quot;VRAI&quot;;&quot;FAUX&quot;"/>
    <numFmt numFmtId="167" formatCode="_-* #,##0.00\ _F_-;\-* #,##0.00\ _F_-;_-* \-??\ _F_-;_-@_-"/>
  </numFmts>
  <fonts count="8" x14ac:knownFonts="1">
    <font>
      <sz val="11"/>
      <color indexed="8"/>
      <name val="Calibri"/>
      <family val="2"/>
    </font>
    <font>
      <u/>
      <sz val="11"/>
      <color indexed="8"/>
      <name val="Calibri"/>
      <family val="2"/>
    </font>
    <font>
      <sz val="10"/>
      <name val="MS Sans Serif"/>
      <family val="2"/>
      <charset val="1"/>
    </font>
    <font>
      <b/>
      <sz val="11"/>
      <name val="Verdana"/>
      <family val="2"/>
      <charset val="1"/>
    </font>
    <font>
      <sz val="12"/>
      <name val="Arial"/>
      <family val="2"/>
      <charset val="1"/>
    </font>
    <font>
      <sz val="11"/>
      <name val="Verdana"/>
      <family val="2"/>
      <charset val="1"/>
    </font>
    <font>
      <u/>
      <sz val="10"/>
      <color indexed="12"/>
      <name val="Arial"/>
      <family val="2"/>
      <charset val="1"/>
    </font>
    <font>
      <b/>
      <i/>
      <sz val="11"/>
      <name val="Verdana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42"/>
      </patternFill>
    </fill>
  </fills>
  <borders count="1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NumberFormat="1"/>
    <xf numFmtId="0" fontId="0" fillId="0" borderId="0" xfId="0" applyFont="1"/>
    <xf numFmtId="164" fontId="0" fillId="0" borderId="0" xfId="0" applyNumberFormat="1" applyAlignment="1">
      <alignment horizontal="left"/>
    </xf>
    <xf numFmtId="0" fontId="0" fillId="0" borderId="0" xfId="0" applyFont="1" applyAlignment="1">
      <alignment horizontal="right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14" fontId="3" fillId="2" borderId="3" xfId="2" applyNumberFormat="1" applyFont="1" applyFill="1" applyBorder="1" applyAlignment="1">
      <alignment horizontal="center"/>
    </xf>
    <xf numFmtId="14" fontId="3" fillId="2" borderId="4" xfId="2" applyNumberFormat="1" applyFont="1" applyFill="1" applyBorder="1" applyAlignment="1">
      <alignment horizontal="center"/>
    </xf>
    <xf numFmtId="14" fontId="3" fillId="2" borderId="5" xfId="2" applyNumberFormat="1" applyFont="1" applyFill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165" fontId="5" fillId="0" borderId="7" xfId="1" applyNumberFormat="1" applyFont="1" applyBorder="1"/>
    <xf numFmtId="165" fontId="5" fillId="0" borderId="7" xfId="1" applyNumberFormat="1" applyFont="1" applyBorder="1" applyAlignment="1"/>
    <xf numFmtId="165" fontId="5" fillId="0" borderId="8" xfId="1" applyNumberFormat="1" applyFont="1" applyBorder="1" applyAlignment="1"/>
    <xf numFmtId="4" fontId="5" fillId="0" borderId="9" xfId="1" applyNumberFormat="1" applyFont="1" applyBorder="1"/>
    <xf numFmtId="166" fontId="5" fillId="3" borderId="10" xfId="3" applyNumberFormat="1" applyFont="1" applyFill="1" applyBorder="1" applyAlignment="1" applyProtection="1"/>
    <xf numFmtId="0" fontId="5" fillId="4" borderId="10" xfId="3" applyNumberFormat="1" applyFont="1" applyFill="1" applyBorder="1" applyAlignment="1" applyProtection="1"/>
    <xf numFmtId="165" fontId="5" fillId="4" borderId="11" xfId="3" applyNumberFormat="1" applyFont="1" applyFill="1" applyBorder="1" applyAlignment="1" applyProtection="1"/>
    <xf numFmtId="167" fontId="3" fillId="0" borderId="12" xfId="1" applyNumberFormat="1" applyFont="1" applyBorder="1" applyAlignment="1">
      <alignment horizontal="center"/>
    </xf>
    <xf numFmtId="165" fontId="5" fillId="4" borderId="10" xfId="3" applyNumberFormat="1" applyFont="1" applyFill="1" applyBorder="1" applyAlignment="1" applyProtection="1"/>
    <xf numFmtId="0" fontId="5" fillId="0" borderId="13" xfId="1" applyFont="1" applyBorder="1" applyAlignment="1">
      <alignment horizontal="center"/>
    </xf>
    <xf numFmtId="0" fontId="5" fillId="0" borderId="14" xfId="1" applyFont="1" applyBorder="1"/>
    <xf numFmtId="165" fontId="5" fillId="0" borderId="14" xfId="1" applyNumberFormat="1" applyFont="1" applyBorder="1"/>
    <xf numFmtId="165" fontId="5" fillId="0" borderId="15" xfId="1" applyNumberFormat="1" applyFont="1" applyBorder="1"/>
    <xf numFmtId="167" fontId="5" fillId="0" borderId="16" xfId="1" applyNumberFormat="1" applyFont="1" applyBorder="1"/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vertical="center"/>
    </xf>
    <xf numFmtId="165" fontId="7" fillId="2" borderId="3" xfId="1" applyNumberFormat="1" applyFont="1" applyFill="1" applyBorder="1" applyAlignment="1">
      <alignment vertical="center"/>
    </xf>
    <xf numFmtId="167" fontId="7" fillId="2" borderId="5" xfId="1" applyNumberFormat="1" applyFont="1" applyFill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_A3" xfId="2"/>
    <cellStyle name="Normal_B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type/000000%20NomDossier%20DossierAnnu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FCC%20PB%202/Desktop/NOF%20PERSO/Documents%20type/131231%20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Garde"/>
      <sheetName val="BalanceQuadra"/>
      <sheetName val="Non imprimable"/>
      <sheetName val="1 Capital"/>
      <sheetName val="2 Immos"/>
      <sheetName val="3 Stocks"/>
      <sheetName val="4 Fournisseurs "/>
      <sheetName val="4 Clients"/>
      <sheetName val="4 Social"/>
      <sheetName val="4 Impôts"/>
      <sheetName val="4 Autres"/>
      <sheetName val="5 Trésorerie"/>
      <sheetName val="6 Charges"/>
      <sheetName val="7 Produits"/>
      <sheetName val="Résultat fiscal"/>
    </sheetNames>
    <sheetDataSet>
      <sheetData sheetId="0">
        <row r="2">
          <cell r="H2">
            <v>42004</v>
          </cell>
        </row>
        <row r="3">
          <cell r="H3">
            <v>41639</v>
          </cell>
        </row>
        <row r="20">
          <cell r="A20" t="str">
            <v>NOM DU DOSSIER</v>
          </cell>
        </row>
        <row r="39">
          <cell r="C39" t="str">
            <v>NFO</v>
          </cell>
        </row>
      </sheetData>
      <sheetData sheetId="1">
        <row r="8">
          <cell r="A8" t="str">
            <v>10130000</v>
          </cell>
          <cell r="B8" t="str">
            <v>CAP. SOUSCRIT  APPELÉ, VERSÉ</v>
          </cell>
          <cell r="C8">
            <v>0</v>
          </cell>
          <cell r="D8">
            <v>15244.9</v>
          </cell>
          <cell r="E8">
            <v>-15244.9</v>
          </cell>
          <cell r="P8" t="str">
            <v>10130000</v>
          </cell>
          <cell r="Q8" t="str">
            <v>CAP. SOUSCRIT  APPELÉ, VERSÉ</v>
          </cell>
          <cell r="R8" t="str">
            <v>0.00</v>
          </cell>
          <cell r="S8" t="str">
            <v>15244.90</v>
          </cell>
          <cell r="T8" t="str">
            <v>-15244.90</v>
          </cell>
        </row>
        <row r="9">
          <cell r="A9" t="str">
            <v>10611000</v>
          </cell>
          <cell r="B9" t="str">
            <v>RÉSERVE LÉGALE PROPREMENT DITE</v>
          </cell>
          <cell r="C9">
            <v>0</v>
          </cell>
          <cell r="D9">
            <v>1524.49</v>
          </cell>
          <cell r="E9">
            <v>-1524.49</v>
          </cell>
          <cell r="P9" t="str">
            <v>10611000</v>
          </cell>
          <cell r="Q9" t="str">
            <v>RESERVE LEGALE PROPREMENT DITE</v>
          </cell>
          <cell r="R9" t="str">
            <v>0.00</v>
          </cell>
          <cell r="S9" t="str">
            <v xml:space="preserve"> 1524.49</v>
          </cell>
          <cell r="T9" t="str">
            <v xml:space="preserve"> -1524.49</v>
          </cell>
        </row>
        <row r="10">
          <cell r="B10" t="str">
            <v>Total classe 10</v>
          </cell>
          <cell r="C10">
            <v>0</v>
          </cell>
          <cell r="D10">
            <v>16769.39</v>
          </cell>
          <cell r="E10">
            <v>-16769.39</v>
          </cell>
          <cell r="P10" t="str">
            <v>11000000</v>
          </cell>
          <cell r="Q10" t="str">
            <v>REPORT A NOUVEAU (SOLDE CREDIT</v>
          </cell>
          <cell r="R10" t="str">
            <v>0.00</v>
          </cell>
          <cell r="S10" t="str">
            <v xml:space="preserve"> 209544.00</v>
          </cell>
          <cell r="T10" t="str">
            <v xml:space="preserve">  -209544.00</v>
          </cell>
        </row>
        <row r="11">
          <cell r="A11" t="str">
            <v>11000000</v>
          </cell>
          <cell r="B11" t="str">
            <v>REPORT À NOUVEAU(SOLDE CRÉDIT)</v>
          </cell>
          <cell r="C11">
            <v>0</v>
          </cell>
          <cell r="D11">
            <v>212821.22</v>
          </cell>
          <cell r="E11">
            <v>-212821.22</v>
          </cell>
          <cell r="P11" t="str">
            <v>12000000</v>
          </cell>
          <cell r="Q11" t="str">
            <v>RESULTAT DE L'EXERCICE (BENEFI</v>
          </cell>
          <cell r="R11" t="str">
            <v>4614.16</v>
          </cell>
          <cell r="S11" t="str">
            <v xml:space="preserve"> 4614.16</v>
          </cell>
          <cell r="T11" t="str">
            <v xml:space="preserve">  0.00</v>
          </cell>
        </row>
        <row r="12">
          <cell r="B12" t="str">
            <v>Total classe 11</v>
          </cell>
          <cell r="C12">
            <v>0</v>
          </cell>
          <cell r="D12">
            <v>212821.22</v>
          </cell>
          <cell r="E12">
            <v>-212821.22</v>
          </cell>
          <cell r="P12" t="str">
            <v>20500000</v>
          </cell>
          <cell r="Q12" t="str">
            <v>CONCESSIONS, DROITS SIMILAIRES</v>
          </cell>
          <cell r="R12" t="str">
            <v>2134.29</v>
          </cell>
          <cell r="S12" t="str">
            <v xml:space="preserve"> 0.00</v>
          </cell>
          <cell r="T12" t="str">
            <v xml:space="preserve">  2134.29</v>
          </cell>
        </row>
        <row r="13">
          <cell r="A13" t="str">
            <v>12000000</v>
          </cell>
          <cell r="B13" t="str">
            <v>RÉSULTAT EXERCICE (BÉNÉFICE)</v>
          </cell>
          <cell r="C13">
            <v>4777.22</v>
          </cell>
          <cell r="D13">
            <v>4777.22</v>
          </cell>
          <cell r="E13">
            <v>0</v>
          </cell>
          <cell r="P13" t="str">
            <v>20600000</v>
          </cell>
          <cell r="Q13" t="str">
            <v>DROIT AU BAIL</v>
          </cell>
          <cell r="R13" t="str">
            <v xml:space="preserve"> 96042.88</v>
          </cell>
          <cell r="S13" t="str">
            <v xml:space="preserve"> 0.00</v>
          </cell>
          <cell r="T13" t="str">
            <v xml:space="preserve"> 96042.88</v>
          </cell>
        </row>
        <row r="14">
          <cell r="B14" t="str">
            <v>Total classe 12</v>
          </cell>
          <cell r="C14">
            <v>4777.22</v>
          </cell>
          <cell r="D14">
            <v>4777.22</v>
          </cell>
          <cell r="E14">
            <v>0</v>
          </cell>
          <cell r="P14" t="str">
            <v>21350000</v>
          </cell>
          <cell r="Q14" t="str">
            <v>INSTALLATIONS GENERALES</v>
          </cell>
          <cell r="R14" t="str">
            <v xml:space="preserve"> 20589.06</v>
          </cell>
          <cell r="S14" t="str">
            <v xml:space="preserve"> 0.00</v>
          </cell>
          <cell r="T14" t="str">
            <v xml:space="preserve"> 20589.06</v>
          </cell>
        </row>
        <row r="15">
          <cell r="B15" t="str">
            <v>Total classe 1</v>
          </cell>
          <cell r="C15">
            <v>4777.22</v>
          </cell>
          <cell r="D15">
            <v>234367.83</v>
          </cell>
          <cell r="E15">
            <v>-229590.61</v>
          </cell>
          <cell r="P15" t="str">
            <v>21550000</v>
          </cell>
          <cell r="Q15" t="str">
            <v>OUTILLAGE INDUSTRIEL</v>
          </cell>
          <cell r="R15" t="str">
            <v xml:space="preserve"> 11011.15</v>
          </cell>
          <cell r="S15" t="str">
            <v xml:space="preserve"> 0.00</v>
          </cell>
          <cell r="T15" t="str">
            <v xml:space="preserve"> 11011.15</v>
          </cell>
        </row>
        <row r="16">
          <cell r="A16" t="str">
            <v>20500000</v>
          </cell>
          <cell r="B16" t="str">
            <v>CONCESSIONS ET DROIT SIMILAIRE</v>
          </cell>
          <cell r="C16">
            <v>2134.29</v>
          </cell>
          <cell r="D16">
            <v>0</v>
          </cell>
          <cell r="E16">
            <v>2134.29</v>
          </cell>
          <cell r="P16" t="str">
            <v>21810000</v>
          </cell>
          <cell r="Q16" t="str">
            <v>INSTALLATIONS GENERALES</v>
          </cell>
          <cell r="R16" t="str">
            <v xml:space="preserve"> 16007.72</v>
          </cell>
          <cell r="S16" t="str">
            <v xml:space="preserve"> 0.00</v>
          </cell>
          <cell r="T16" t="str">
            <v xml:space="preserve"> 16007.72</v>
          </cell>
        </row>
        <row r="17">
          <cell r="A17" t="str">
            <v>20600000</v>
          </cell>
          <cell r="B17" t="str">
            <v>DROIT AU BAIL</v>
          </cell>
          <cell r="C17">
            <v>96042.880000000005</v>
          </cell>
          <cell r="D17">
            <v>0</v>
          </cell>
          <cell r="E17">
            <v>96042.880000000005</v>
          </cell>
          <cell r="P17" t="str">
            <v>21830000</v>
          </cell>
          <cell r="Q17" t="str">
            <v>MATERIEL BUREAU, INFORMATIQUE</v>
          </cell>
          <cell r="R17" t="str">
            <v>9161.00</v>
          </cell>
          <cell r="S17" t="str">
            <v xml:space="preserve"> 0.00</v>
          </cell>
          <cell r="T17" t="str">
            <v xml:space="preserve">  9161.00</v>
          </cell>
        </row>
        <row r="18">
          <cell r="B18" t="str">
            <v>Total classe 20</v>
          </cell>
          <cell r="C18">
            <v>98177.17</v>
          </cell>
          <cell r="D18">
            <v>0</v>
          </cell>
          <cell r="E18">
            <v>98177.17</v>
          </cell>
          <cell r="P18" t="str">
            <v>21840000</v>
          </cell>
          <cell r="Q18" t="str">
            <v>MOBILIER</v>
          </cell>
          <cell r="R18" t="str">
            <v>8011.85</v>
          </cell>
          <cell r="S18" t="str">
            <v xml:space="preserve">  531.94</v>
          </cell>
          <cell r="T18" t="str">
            <v xml:space="preserve">  7479.91</v>
          </cell>
        </row>
        <row r="19">
          <cell r="A19" t="str">
            <v>21350000</v>
          </cell>
          <cell r="B19" t="str">
            <v>INSTALLATION GÉNÉRALE AGENCEMT</v>
          </cell>
          <cell r="C19">
            <v>20589.060000000001</v>
          </cell>
          <cell r="D19">
            <v>0</v>
          </cell>
          <cell r="E19">
            <v>20589.060000000001</v>
          </cell>
          <cell r="P19" t="str">
            <v>27500000</v>
          </cell>
          <cell r="Q19" t="str">
            <v>DEPOTS ET CAUTIONNEMENTS VERSE</v>
          </cell>
          <cell r="R19" t="str">
            <v xml:space="preserve"> 13237.28</v>
          </cell>
          <cell r="S19" t="str">
            <v xml:space="preserve"> 0.00</v>
          </cell>
          <cell r="T19" t="str">
            <v xml:space="preserve"> 13237.28</v>
          </cell>
        </row>
        <row r="20">
          <cell r="A20" t="str">
            <v>21550000</v>
          </cell>
          <cell r="B20" t="str">
            <v>OUTILLAGE INDUSTRIEL</v>
          </cell>
          <cell r="C20">
            <v>11011.15</v>
          </cell>
          <cell r="D20">
            <v>0</v>
          </cell>
          <cell r="E20">
            <v>11011.15</v>
          </cell>
          <cell r="P20" t="str">
            <v>28050000</v>
          </cell>
          <cell r="Q20" t="str">
            <v>CONCESSIONS ET DROITS SIMILAIR</v>
          </cell>
          <cell r="R20" t="str">
            <v>0.00</v>
          </cell>
          <cell r="S20" t="str">
            <v xml:space="preserve"> 2134.29</v>
          </cell>
          <cell r="T20" t="str">
            <v xml:space="preserve"> -2134.29</v>
          </cell>
        </row>
        <row r="21">
          <cell r="A21" t="str">
            <v>21810000</v>
          </cell>
          <cell r="B21" t="str">
            <v>INSTALL GÉNÉRALES, AGENCEMENTS</v>
          </cell>
          <cell r="C21">
            <v>16007.72</v>
          </cell>
          <cell r="D21">
            <v>0</v>
          </cell>
          <cell r="E21">
            <v>16007.72</v>
          </cell>
          <cell r="P21" t="str">
            <v>28135000</v>
          </cell>
          <cell r="Q21" t="str">
            <v>AMT AAI CONSTRUCTION</v>
          </cell>
          <cell r="R21" t="str">
            <v>0.00</v>
          </cell>
          <cell r="S21" t="str">
            <v>18007.66</v>
          </cell>
          <cell r="T21" t="str">
            <v>-18007.66</v>
          </cell>
        </row>
        <row r="22">
          <cell r="A22" t="str">
            <v>21830000</v>
          </cell>
          <cell r="B22" t="str">
            <v>MATÉRIEL BUREAU , INFORMATIQUE</v>
          </cell>
          <cell r="C22">
            <v>9895</v>
          </cell>
          <cell r="D22">
            <v>0</v>
          </cell>
          <cell r="E22">
            <v>9895</v>
          </cell>
          <cell r="P22" t="str">
            <v>28155000</v>
          </cell>
          <cell r="Q22" t="str">
            <v>AMT MATERIEL ET OUTILLAGE</v>
          </cell>
          <cell r="R22" t="str">
            <v>0.00</v>
          </cell>
          <cell r="S22" t="str">
            <v>10806.70</v>
          </cell>
          <cell r="T22" t="str">
            <v>-10806.70</v>
          </cell>
        </row>
        <row r="23">
          <cell r="A23" t="str">
            <v>21840000</v>
          </cell>
          <cell r="B23" t="str">
            <v>MOBILIER</v>
          </cell>
          <cell r="C23">
            <v>7479.91</v>
          </cell>
          <cell r="D23">
            <v>0</v>
          </cell>
          <cell r="E23">
            <v>7479.91</v>
          </cell>
          <cell r="P23" t="str">
            <v>28181000</v>
          </cell>
          <cell r="Q23" t="str">
            <v>AMT AAI DIVERS</v>
          </cell>
          <cell r="R23" t="str">
            <v>0.00</v>
          </cell>
          <cell r="S23" t="str">
            <v>14397.13</v>
          </cell>
          <cell r="T23" t="str">
            <v>-14397.13</v>
          </cell>
        </row>
        <row r="24">
          <cell r="B24" t="str">
            <v>Total classe 21</v>
          </cell>
          <cell r="C24">
            <v>64982.84</v>
          </cell>
          <cell r="D24">
            <v>0</v>
          </cell>
          <cell r="E24">
            <v>64982.84</v>
          </cell>
          <cell r="P24" t="str">
            <v>28183000</v>
          </cell>
          <cell r="Q24" t="str">
            <v>AMT MAT BUREAU ET INFORMATIQUE</v>
          </cell>
          <cell r="R24" t="str">
            <v>0.00</v>
          </cell>
          <cell r="S24" t="str">
            <v xml:space="preserve"> 8725.00</v>
          </cell>
          <cell r="T24" t="str">
            <v xml:space="preserve"> -8725.00</v>
          </cell>
        </row>
        <row r="25">
          <cell r="A25" t="str">
            <v>27500000</v>
          </cell>
          <cell r="B25" t="str">
            <v>DÉPÔT ET CAUTIONNEMENT VERSÉS</v>
          </cell>
          <cell r="C25">
            <v>13237.28</v>
          </cell>
          <cell r="D25">
            <v>0</v>
          </cell>
          <cell r="E25">
            <v>13237.28</v>
          </cell>
          <cell r="P25" t="str">
            <v>28184000</v>
          </cell>
          <cell r="Q25" t="str">
            <v>AMT MOBILIER</v>
          </cell>
          <cell r="R25" t="str">
            <v xml:space="preserve"> 531.94</v>
          </cell>
          <cell r="S25" t="str">
            <v xml:space="preserve"> 6161.86</v>
          </cell>
          <cell r="T25" t="str">
            <v xml:space="preserve"> -5629.92</v>
          </cell>
        </row>
        <row r="26">
          <cell r="B26" t="str">
            <v>Total classe 27</v>
          </cell>
          <cell r="C26">
            <v>13237.28</v>
          </cell>
          <cell r="D26">
            <v>0</v>
          </cell>
          <cell r="E26">
            <v>13237.28</v>
          </cell>
          <cell r="P26" t="str">
            <v>37010000</v>
          </cell>
          <cell r="Q26" t="str">
            <v>STOCK MARCHANDISES</v>
          </cell>
          <cell r="R26" t="str">
            <v xml:space="preserve"> 43514.67</v>
          </cell>
          <cell r="S26" t="str">
            <v>19736.55</v>
          </cell>
          <cell r="T26" t="str">
            <v xml:space="preserve"> 23778.12</v>
          </cell>
        </row>
        <row r="27">
          <cell r="A27" t="str">
            <v>28050000</v>
          </cell>
          <cell r="B27" t="str">
            <v>CONCESSIONS ET DROIT SIMILAIRE</v>
          </cell>
          <cell r="C27">
            <v>0</v>
          </cell>
          <cell r="D27">
            <v>2134.29</v>
          </cell>
          <cell r="E27">
            <v>-2134.29</v>
          </cell>
          <cell r="P27" t="str">
            <v>37020000</v>
          </cell>
          <cell r="Q27" t="str">
            <v>STOCK MONTURES</v>
          </cell>
          <cell r="R27" t="str">
            <v>106799.23</v>
          </cell>
          <cell r="S27" t="str">
            <v>48827.78</v>
          </cell>
          <cell r="T27" t="str">
            <v xml:space="preserve"> 57971.45</v>
          </cell>
        </row>
        <row r="28">
          <cell r="A28" t="str">
            <v>28135000</v>
          </cell>
          <cell r="B28" t="str">
            <v>AMT AAI CONSTRUCTION</v>
          </cell>
          <cell r="C28">
            <v>0</v>
          </cell>
          <cell r="D28">
            <v>18737.66</v>
          </cell>
          <cell r="E28">
            <v>-18737.66</v>
          </cell>
          <cell r="P28" t="str">
            <v>37030000</v>
          </cell>
          <cell r="Q28" t="str">
            <v>STOCK LENTILLES</v>
          </cell>
          <cell r="R28" t="str">
            <v>1663.26</v>
          </cell>
          <cell r="S28" t="str">
            <v xml:space="preserve">  977.32</v>
          </cell>
          <cell r="T28" t="str">
            <v>685.94</v>
          </cell>
        </row>
        <row r="29">
          <cell r="A29" t="str">
            <v>28155000</v>
          </cell>
          <cell r="B29" t="str">
            <v>AMT MATERIEL ET OUTILLAGE</v>
          </cell>
          <cell r="C29">
            <v>0</v>
          </cell>
          <cell r="D29">
            <v>11011.14</v>
          </cell>
          <cell r="E29">
            <v>-11011.14</v>
          </cell>
          <cell r="P29" t="str">
            <v>40100000</v>
          </cell>
          <cell r="Q29" t="str">
            <v>2ABL</v>
          </cell>
          <cell r="R29" t="str">
            <v>1596.70</v>
          </cell>
          <cell r="S29" t="str">
            <v xml:space="preserve"> 1730.61</v>
          </cell>
          <cell r="T29" t="str">
            <v xml:space="preserve">  -133.91</v>
          </cell>
        </row>
        <row r="30">
          <cell r="A30" t="str">
            <v>28181000</v>
          </cell>
          <cell r="B30" t="str">
            <v>AMT AAI DIVERS</v>
          </cell>
          <cell r="C30">
            <v>0</v>
          </cell>
          <cell r="D30">
            <v>14951.13</v>
          </cell>
          <cell r="E30">
            <v>-14951.13</v>
          </cell>
          <cell r="P30" t="str">
            <v>40100000</v>
          </cell>
          <cell r="Q30" t="str">
            <v>API</v>
          </cell>
          <cell r="R30" t="str">
            <v xml:space="preserve"> 638.22</v>
          </cell>
          <cell r="S30" t="str">
            <v xml:space="preserve">  638.22</v>
          </cell>
          <cell r="T30" t="str">
            <v xml:space="preserve">  0.00</v>
          </cell>
        </row>
        <row r="31">
          <cell r="A31" t="str">
            <v>28183000</v>
          </cell>
          <cell r="B31" t="str">
            <v>AMT MAT BUREAU ET INFORMATIQUE</v>
          </cell>
          <cell r="C31">
            <v>0</v>
          </cell>
          <cell r="D31">
            <v>8922.58</v>
          </cell>
          <cell r="E31">
            <v>-8922.58</v>
          </cell>
          <cell r="P31" t="str">
            <v>40100000</v>
          </cell>
          <cell r="Q31" t="str">
            <v>ASSISTECH</v>
          </cell>
          <cell r="R31" t="str">
            <v xml:space="preserve"> 179.40</v>
          </cell>
          <cell r="S31" t="str">
            <v xml:space="preserve">  179.40</v>
          </cell>
          <cell r="T31" t="str">
            <v xml:space="preserve">  0.00</v>
          </cell>
        </row>
        <row r="32">
          <cell r="A32" t="str">
            <v>28184000</v>
          </cell>
          <cell r="B32" t="str">
            <v>AMT MOBILIER</v>
          </cell>
          <cell r="C32">
            <v>0</v>
          </cell>
          <cell r="D32">
            <v>6129.92</v>
          </cell>
          <cell r="E32">
            <v>-6129.92</v>
          </cell>
          <cell r="P32" t="str">
            <v>40100000</v>
          </cell>
          <cell r="Q32" t="str">
            <v>ATELIER MONTAGE</v>
          </cell>
          <cell r="R32" t="str">
            <v xml:space="preserve"> 684.55</v>
          </cell>
          <cell r="S32" t="str">
            <v xml:space="preserve">  696.51</v>
          </cell>
          <cell r="T32" t="str">
            <v>-11.96</v>
          </cell>
        </row>
        <row r="33">
          <cell r="B33" t="str">
            <v>Total classe 28</v>
          </cell>
          <cell r="C33">
            <v>0</v>
          </cell>
          <cell r="D33">
            <v>61886.720000000001</v>
          </cell>
          <cell r="E33">
            <v>-61886.720000000001</v>
          </cell>
          <cell r="P33" t="str">
            <v>40100000</v>
          </cell>
          <cell r="Q33" t="str">
            <v>AUCHAN</v>
          </cell>
          <cell r="R33" t="str">
            <v xml:space="preserve"> 392.44</v>
          </cell>
          <cell r="S33" t="str">
            <v xml:space="preserve">  392.44</v>
          </cell>
          <cell r="T33" t="str">
            <v xml:space="preserve">  0.00</v>
          </cell>
        </row>
        <row r="34">
          <cell r="B34" t="str">
            <v>Total classe 2</v>
          </cell>
          <cell r="C34">
            <v>176397.29</v>
          </cell>
          <cell r="D34">
            <v>61886.720000000001</v>
          </cell>
          <cell r="E34">
            <v>114510.57</v>
          </cell>
          <cell r="P34" t="str">
            <v>40100000</v>
          </cell>
          <cell r="Q34" t="str">
            <v>L  BUREAU VALLE</v>
          </cell>
          <cell r="R34" t="str">
            <v xml:space="preserve">  69.16</v>
          </cell>
          <cell r="S34" t="str">
            <v>69.16</v>
          </cell>
          <cell r="T34" t="str">
            <v xml:space="preserve">  0.00</v>
          </cell>
        </row>
        <row r="35">
          <cell r="A35" t="str">
            <v>37010000</v>
          </cell>
          <cell r="B35" t="str">
            <v>STOCK MARCHANDISES</v>
          </cell>
          <cell r="C35">
            <v>49902.559999999998</v>
          </cell>
          <cell r="D35">
            <v>23778.12</v>
          </cell>
          <cell r="E35">
            <v>26124.44</v>
          </cell>
          <cell r="P35" t="str">
            <v>40100000</v>
          </cell>
          <cell r="Q35" t="str">
            <v>CASINO</v>
          </cell>
          <cell r="R35" t="str">
            <v xml:space="preserve">  33.63</v>
          </cell>
          <cell r="S35" t="str">
            <v>33.63</v>
          </cell>
          <cell r="T35" t="str">
            <v xml:space="preserve">  0.00</v>
          </cell>
        </row>
        <row r="36">
          <cell r="A36" t="str">
            <v>37020000</v>
          </cell>
          <cell r="B36" t="str">
            <v>STOCK MONTURES</v>
          </cell>
          <cell r="C36">
            <v>119168.33</v>
          </cell>
          <cell r="D36">
            <v>57971.45</v>
          </cell>
          <cell r="E36">
            <v>61196.88</v>
          </cell>
          <cell r="P36" t="str">
            <v>40100000</v>
          </cell>
          <cell r="Q36" t="str">
            <v>CDO</v>
          </cell>
          <cell r="R36" t="str">
            <v>109712.84</v>
          </cell>
          <cell r="S36" t="str">
            <v xml:space="preserve"> 116656.30</v>
          </cell>
          <cell r="T36" t="str">
            <v xml:space="preserve"> -6943.46</v>
          </cell>
        </row>
        <row r="37">
          <cell r="A37" t="str">
            <v>37030000</v>
          </cell>
          <cell r="B37" t="str">
            <v>STOCK LENTILLES</v>
          </cell>
          <cell r="C37">
            <v>1256.3499999999999</v>
          </cell>
          <cell r="D37">
            <v>685.94</v>
          </cell>
          <cell r="E37">
            <v>570.41</v>
          </cell>
          <cell r="P37" t="str">
            <v>40100000</v>
          </cell>
          <cell r="Q37" t="str">
            <v>CVE</v>
          </cell>
          <cell r="R37" t="str">
            <v xml:space="preserve">  50.48</v>
          </cell>
          <cell r="S37" t="str">
            <v>50.48</v>
          </cell>
          <cell r="T37" t="str">
            <v xml:space="preserve">  0.00</v>
          </cell>
        </row>
        <row r="38">
          <cell r="B38" t="str">
            <v>Total classe 37</v>
          </cell>
          <cell r="C38">
            <v>170327.24</v>
          </cell>
          <cell r="D38">
            <v>82435.509999999995</v>
          </cell>
          <cell r="E38">
            <v>87891.73</v>
          </cell>
          <cell r="P38" t="str">
            <v>40100000</v>
          </cell>
          <cell r="Q38" t="str">
            <v>DE NEUVILLE</v>
          </cell>
          <cell r="R38" t="str">
            <v xml:space="preserve"> 128.80</v>
          </cell>
          <cell r="S38" t="str">
            <v xml:space="preserve">  128.80</v>
          </cell>
          <cell r="T38" t="str">
            <v xml:space="preserve">  0.00</v>
          </cell>
        </row>
        <row r="39">
          <cell r="B39" t="str">
            <v>Total classe 3</v>
          </cell>
          <cell r="C39">
            <v>170327.24</v>
          </cell>
          <cell r="D39">
            <v>82435.509999999995</v>
          </cell>
          <cell r="E39">
            <v>87891.73</v>
          </cell>
          <cell r="P39" t="str">
            <v>40100000</v>
          </cell>
          <cell r="Q39" t="str">
            <v>DRUART</v>
          </cell>
          <cell r="R39" t="str">
            <v xml:space="preserve"> 536.00</v>
          </cell>
          <cell r="S39" t="str">
            <v xml:space="preserve">  536.00</v>
          </cell>
          <cell r="T39" t="str">
            <v xml:space="preserve">  0.00</v>
          </cell>
        </row>
        <row r="40">
          <cell r="A40" t="str">
            <v>40100000</v>
          </cell>
          <cell r="B40" t="str">
            <v>FOURNISSEURS</v>
          </cell>
          <cell r="C40">
            <v>133943.42000000001</v>
          </cell>
          <cell r="D40">
            <v>140386.13</v>
          </cell>
          <cell r="E40">
            <v>-6442.71</v>
          </cell>
          <cell r="P40" t="str">
            <v>40100000</v>
          </cell>
          <cell r="Q40" t="str">
            <v>ENERGIE DIRECTE</v>
          </cell>
          <cell r="R40" t="str">
            <v>1334.36</v>
          </cell>
          <cell r="S40" t="str">
            <v xml:space="preserve"> 1334.36</v>
          </cell>
          <cell r="T40" t="str">
            <v xml:space="preserve">  0.00</v>
          </cell>
        </row>
        <row r="41">
          <cell r="A41" t="str">
            <v>40810000</v>
          </cell>
          <cell r="B41" t="str">
            <v>FACT FOURN NON PARVENUES</v>
          </cell>
          <cell r="C41">
            <v>7393.66</v>
          </cell>
          <cell r="D41">
            <v>15235.7</v>
          </cell>
          <cell r="E41">
            <v>-7842.04</v>
          </cell>
          <cell r="P41" t="str">
            <v>40100000</v>
          </cell>
          <cell r="Q41" t="str">
            <v>FFCC</v>
          </cell>
          <cell r="R41" t="str">
            <v>5220.54</v>
          </cell>
          <cell r="S41" t="str">
            <v xml:space="preserve"> 5657.08</v>
          </cell>
          <cell r="T41" t="str">
            <v xml:space="preserve">  -436.54</v>
          </cell>
        </row>
        <row r="42">
          <cell r="B42" t="str">
            <v>Total classe 40</v>
          </cell>
          <cell r="C42">
            <v>141337.07999999999</v>
          </cell>
          <cell r="D42">
            <v>155621.82999999999</v>
          </cell>
          <cell r="E42">
            <v>-14284.75</v>
          </cell>
          <cell r="P42" t="str">
            <v>40100000</v>
          </cell>
          <cell r="Q42" t="str">
            <v>GAMACHES OPTIQUE</v>
          </cell>
          <cell r="R42" t="str">
            <v xml:space="preserve"> 471.22</v>
          </cell>
          <cell r="S42" t="str">
            <v xml:space="preserve">  471.22</v>
          </cell>
          <cell r="T42" t="str">
            <v xml:space="preserve">  0.00</v>
          </cell>
        </row>
        <row r="43">
          <cell r="A43" t="str">
            <v>43860000</v>
          </cell>
          <cell r="B43" t="str">
            <v>AUTRES CHARGES À PAYER</v>
          </cell>
          <cell r="C43">
            <v>710</v>
          </cell>
          <cell r="D43">
            <v>710</v>
          </cell>
          <cell r="E43">
            <v>0</v>
          </cell>
          <cell r="P43" t="str">
            <v>40100000</v>
          </cell>
          <cell r="Q43" t="str">
            <v>HORUS</v>
          </cell>
          <cell r="R43" t="str">
            <v xml:space="preserve"> 164.87</v>
          </cell>
          <cell r="S43" t="str">
            <v xml:space="preserve">  164.87</v>
          </cell>
          <cell r="T43" t="str">
            <v xml:space="preserve">  0.00</v>
          </cell>
        </row>
        <row r="44">
          <cell r="A44" t="str">
            <v>43870000</v>
          </cell>
          <cell r="B44" t="str">
            <v>PRODUITS À RECEVOIR</v>
          </cell>
          <cell r="C44">
            <v>12671</v>
          </cell>
          <cell r="D44">
            <v>7657</v>
          </cell>
          <cell r="E44">
            <v>5014</v>
          </cell>
          <cell r="P44" t="str">
            <v>40100000</v>
          </cell>
          <cell r="Q44" t="str">
            <v>IMMOBILIERE 3 F</v>
          </cell>
          <cell r="R44" t="str">
            <v xml:space="preserve"> 32967.95</v>
          </cell>
          <cell r="S44" t="str">
            <v>33070.73</v>
          </cell>
          <cell r="T44" t="str">
            <v xml:space="preserve">  -102.78</v>
          </cell>
        </row>
        <row r="45">
          <cell r="B45" t="str">
            <v>Total classe 43</v>
          </cell>
          <cell r="C45">
            <v>13381</v>
          </cell>
          <cell r="D45">
            <v>8367</v>
          </cell>
          <cell r="E45">
            <v>5014</v>
          </cell>
          <cell r="P45" t="str">
            <v>40100000</v>
          </cell>
          <cell r="Q45" t="str">
            <v>LECLERC</v>
          </cell>
          <cell r="R45" t="str">
            <v xml:space="preserve"> 185.53</v>
          </cell>
          <cell r="S45" t="str">
            <v xml:space="preserve">  185.53</v>
          </cell>
          <cell r="T45" t="str">
            <v xml:space="preserve">  0.00</v>
          </cell>
        </row>
        <row r="46">
          <cell r="A46" t="str">
            <v>44400000</v>
          </cell>
          <cell r="B46" t="str">
            <v>ETAT  IMPÔTS SUR LES BÉNÉFICE</v>
          </cell>
          <cell r="C46">
            <v>451</v>
          </cell>
          <cell r="D46">
            <v>958</v>
          </cell>
          <cell r="E46">
            <v>-507</v>
          </cell>
          <cell r="P46" t="str">
            <v>40100000</v>
          </cell>
          <cell r="Q46" t="str">
            <v>LESA</v>
          </cell>
          <cell r="R46" t="str">
            <v xml:space="preserve"> 118.01</v>
          </cell>
          <cell r="S46" t="str">
            <v xml:space="preserve">  118.01</v>
          </cell>
          <cell r="T46" t="str">
            <v xml:space="preserve">  0.00</v>
          </cell>
        </row>
        <row r="47">
          <cell r="A47" t="str">
            <v>44551000</v>
          </cell>
          <cell r="B47" t="str">
            <v>T.V.A. À DÉCAISSER</v>
          </cell>
          <cell r="C47">
            <v>20849</v>
          </cell>
          <cell r="D47">
            <v>23571</v>
          </cell>
          <cell r="E47">
            <v>-2722</v>
          </cell>
          <cell r="P47" t="str">
            <v>40100000</v>
          </cell>
          <cell r="Q47" t="str">
            <v>MONOPRIX</v>
          </cell>
          <cell r="R47" t="str">
            <v xml:space="preserve">  10.83</v>
          </cell>
          <cell r="S47" t="str">
            <v>10.83</v>
          </cell>
          <cell r="T47" t="str">
            <v xml:space="preserve">  0.00</v>
          </cell>
        </row>
        <row r="48">
          <cell r="A48" t="str">
            <v>44566300</v>
          </cell>
          <cell r="B48" t="str">
            <v>TVA DEDUCTIBLE 19.6</v>
          </cell>
          <cell r="C48">
            <v>3605.17</v>
          </cell>
          <cell r="D48">
            <v>3605.17</v>
          </cell>
          <cell r="E48">
            <v>0</v>
          </cell>
          <cell r="P48" t="str">
            <v>40100000</v>
          </cell>
          <cell r="Q48" t="str">
            <v>ORANGE</v>
          </cell>
          <cell r="R48" t="str">
            <v xml:space="preserve"> 475.51</v>
          </cell>
          <cell r="S48" t="str">
            <v xml:space="preserve">  475.51</v>
          </cell>
          <cell r="T48" t="str">
            <v xml:space="preserve">  0.00</v>
          </cell>
        </row>
        <row r="49">
          <cell r="A49" t="str">
            <v>44566500</v>
          </cell>
          <cell r="B49" t="str">
            <v>TVA DEDUCTIBLE 20</v>
          </cell>
          <cell r="C49">
            <v>17790.810000000001</v>
          </cell>
          <cell r="D49">
            <v>17790.810000000001</v>
          </cell>
          <cell r="E49">
            <v>0</v>
          </cell>
          <cell r="P49" t="str">
            <v>40100000</v>
          </cell>
          <cell r="Q49" t="str">
            <v>RESTAURANT</v>
          </cell>
          <cell r="R49" t="str">
            <v xml:space="preserve"> 471.70</v>
          </cell>
          <cell r="S49" t="str">
            <v xml:space="preserve">  471.70</v>
          </cell>
          <cell r="T49" t="str">
            <v xml:space="preserve">  0.00</v>
          </cell>
        </row>
        <row r="50">
          <cell r="A50" t="str">
            <v>44571300</v>
          </cell>
          <cell r="B50" t="str">
            <v>TVA COLLECTEE A 19.6</v>
          </cell>
          <cell r="C50">
            <v>8388.6</v>
          </cell>
          <cell r="D50">
            <v>8388.6</v>
          </cell>
          <cell r="E50">
            <v>0</v>
          </cell>
          <cell r="P50" t="str">
            <v>40100000</v>
          </cell>
          <cell r="Q50" t="str">
            <v>REXEL</v>
          </cell>
          <cell r="R50" t="str">
            <v xml:space="preserve">  91.88</v>
          </cell>
          <cell r="S50" t="str">
            <v>91.88</v>
          </cell>
          <cell r="T50" t="str">
            <v xml:space="preserve">  0.00</v>
          </cell>
        </row>
        <row r="51">
          <cell r="A51" t="str">
            <v>44571500</v>
          </cell>
          <cell r="B51" t="str">
            <v>TVA COLLECTEE 20</v>
          </cell>
          <cell r="C51">
            <v>35144.65</v>
          </cell>
          <cell r="D51">
            <v>35144.65</v>
          </cell>
          <cell r="E51">
            <v>0</v>
          </cell>
          <cell r="P51" t="str">
            <v>40100000</v>
          </cell>
          <cell r="Q51" t="str">
            <v>SCANOR</v>
          </cell>
          <cell r="R51" t="str">
            <v>1210.16</v>
          </cell>
          <cell r="S51" t="str">
            <v xml:space="preserve"> 1237.73</v>
          </cell>
          <cell r="T51" t="str">
            <v>-27.57</v>
          </cell>
        </row>
        <row r="52">
          <cell r="A52" t="str">
            <v>44580000</v>
          </cell>
          <cell r="B52" t="str">
            <v>TAXES SUR LE CHIFFRE D'AFFAIRE</v>
          </cell>
          <cell r="C52">
            <v>1833</v>
          </cell>
          <cell r="D52">
            <v>1833</v>
          </cell>
          <cell r="E52">
            <v>0</v>
          </cell>
          <cell r="P52" t="str">
            <v>40100000</v>
          </cell>
          <cell r="Q52" t="str">
            <v>SFR (NEUF CEGETEL)</v>
          </cell>
          <cell r="R52" t="str">
            <v xml:space="preserve"> 505.52</v>
          </cell>
          <cell r="S52" t="str">
            <v xml:space="preserve">  505.52</v>
          </cell>
          <cell r="T52" t="str">
            <v xml:space="preserve">  0.00</v>
          </cell>
        </row>
        <row r="53">
          <cell r="A53" t="str">
            <v>44586400</v>
          </cell>
          <cell r="B53" t="str">
            <v>TVA EN ATTENTE DEDUCTIBLE 19.6</v>
          </cell>
          <cell r="C53">
            <v>1285.17</v>
          </cell>
          <cell r="D53">
            <v>1285.17</v>
          </cell>
          <cell r="E53">
            <v>0</v>
          </cell>
          <cell r="P53" t="str">
            <v>40100000</v>
          </cell>
          <cell r="Q53" t="str">
            <v>SUNOPTIC</v>
          </cell>
          <cell r="R53" t="str">
            <v xml:space="preserve"> 130.72</v>
          </cell>
          <cell r="S53" t="str">
            <v xml:space="preserve">  130.72</v>
          </cell>
          <cell r="T53" t="str">
            <v xml:space="preserve">  0.00</v>
          </cell>
        </row>
        <row r="54">
          <cell r="A54" t="str">
            <v>44586500</v>
          </cell>
          <cell r="B54" t="str">
            <v>TVA EN ATTENTE DED 20</v>
          </cell>
          <cell r="C54">
            <v>1394.21</v>
          </cell>
          <cell r="D54">
            <v>0</v>
          </cell>
          <cell r="E54">
            <v>1394.21</v>
          </cell>
          <cell r="P54" t="str">
            <v>40810000</v>
          </cell>
          <cell r="Q54" t="str">
            <v>FACT FOURN NON PARVENUES</v>
          </cell>
          <cell r="R54" t="str">
            <v xml:space="preserve"> 10485.35</v>
          </cell>
          <cell r="S54" t="str">
            <v>17879.01</v>
          </cell>
          <cell r="T54" t="str">
            <v xml:space="preserve"> -7393.66</v>
          </cell>
        </row>
        <row r="55">
          <cell r="A55" t="str">
            <v>44588000</v>
          </cell>
          <cell r="B55" t="str">
            <v>TVA A REGULARISER</v>
          </cell>
          <cell r="C55">
            <v>186.6</v>
          </cell>
          <cell r="D55">
            <v>277.35000000000002</v>
          </cell>
          <cell r="E55">
            <v>-90.75</v>
          </cell>
          <cell r="P55" t="str">
            <v>43860000</v>
          </cell>
          <cell r="Q55" t="str">
            <v>AUTRES CHARGES A PAYER</v>
          </cell>
          <cell r="R55" t="str">
            <v xml:space="preserve"> 532.47</v>
          </cell>
          <cell r="S55" t="str">
            <v xml:space="preserve"> 1242.47</v>
          </cell>
          <cell r="T55" t="str">
            <v xml:space="preserve">  -710.00</v>
          </cell>
        </row>
        <row r="56">
          <cell r="A56" t="str">
            <v>44860000</v>
          </cell>
          <cell r="B56" t="str">
            <v>CHARGES À PAYER</v>
          </cell>
          <cell r="C56">
            <v>1197</v>
          </cell>
          <cell r="D56">
            <v>2425</v>
          </cell>
          <cell r="E56">
            <v>-1228</v>
          </cell>
          <cell r="P56" t="str">
            <v>43870000</v>
          </cell>
          <cell r="Q56" t="str">
            <v>PRODUITS A RECEVOIR</v>
          </cell>
          <cell r="R56" t="str">
            <v xml:space="preserve"> 13803.00</v>
          </cell>
          <cell r="S56" t="str">
            <v xml:space="preserve"> 6146.00</v>
          </cell>
          <cell r="T56" t="str">
            <v xml:space="preserve">  7657.00</v>
          </cell>
        </row>
        <row r="57">
          <cell r="B57" t="str">
            <v>Total classe 44</v>
          </cell>
          <cell r="C57">
            <v>92125.21</v>
          </cell>
          <cell r="D57">
            <v>95278.75</v>
          </cell>
          <cell r="E57">
            <v>-3153.54</v>
          </cell>
          <cell r="P57" t="str">
            <v>44400000</v>
          </cell>
          <cell r="Q57" t="str">
            <v>ETAT IMPOTS SUR LES BENEFICES</v>
          </cell>
          <cell r="R57" t="str">
            <v>1629.00</v>
          </cell>
          <cell r="S57" t="str">
            <v xml:space="preserve"> 1658.00</v>
          </cell>
          <cell r="T57" t="str">
            <v>-29.00</v>
          </cell>
        </row>
        <row r="58">
          <cell r="A58" t="str">
            <v>45510000</v>
          </cell>
          <cell r="B58" t="str">
            <v>C/C MR HONORE</v>
          </cell>
          <cell r="C58">
            <v>0</v>
          </cell>
          <cell r="D58">
            <v>14315.22</v>
          </cell>
          <cell r="E58">
            <v>-14315.22</v>
          </cell>
          <cell r="P58" t="str">
            <v>44551000</v>
          </cell>
          <cell r="Q58" t="str">
            <v>TVA A DECAISSER</v>
          </cell>
          <cell r="R58" t="str">
            <v xml:space="preserve"> 19689.00</v>
          </cell>
          <cell r="S58" t="str">
            <v>21245.00</v>
          </cell>
          <cell r="T58" t="str">
            <v xml:space="preserve"> -1556.00</v>
          </cell>
        </row>
        <row r="59">
          <cell r="A59" t="str">
            <v>45520000</v>
          </cell>
          <cell r="B59" t="str">
            <v>C/C MME SOMBRUN</v>
          </cell>
          <cell r="C59">
            <v>0</v>
          </cell>
          <cell r="D59">
            <v>2834.76</v>
          </cell>
          <cell r="E59">
            <v>-2834.76</v>
          </cell>
          <cell r="P59" t="str">
            <v>44566300</v>
          </cell>
          <cell r="Q59" t="str">
            <v>TVA DEDUCTIBLE  5.5%</v>
          </cell>
          <cell r="R59" t="str">
            <v xml:space="preserve">  20.84</v>
          </cell>
          <cell r="S59" t="str">
            <v>20.84</v>
          </cell>
          <cell r="T59" t="str">
            <v xml:space="preserve">  0.00</v>
          </cell>
        </row>
        <row r="60">
          <cell r="A60" t="str">
            <v>45700000</v>
          </cell>
          <cell r="B60" t="str">
            <v>ASSOCIÉS  DIVIDENDES À PAYER</v>
          </cell>
          <cell r="C60">
            <v>0</v>
          </cell>
          <cell r="D60">
            <v>1500</v>
          </cell>
          <cell r="E60">
            <v>-1500</v>
          </cell>
          <cell r="P60">
            <v>44566400</v>
          </cell>
          <cell r="Q60" t="str">
            <v>TVA DEDUCTIBLE  19.6%</v>
          </cell>
          <cell r="R60" t="str">
            <v xml:space="preserve"> 24204.85</v>
          </cell>
          <cell r="S60" t="str">
            <v>24204.85</v>
          </cell>
          <cell r="T60" t="str">
            <v xml:space="preserve">  0.00</v>
          </cell>
        </row>
        <row r="61">
          <cell r="B61" t="str">
            <v>Total classe 45</v>
          </cell>
          <cell r="C61">
            <v>0</v>
          </cell>
          <cell r="D61">
            <v>18649.98</v>
          </cell>
          <cell r="E61">
            <v>-18649.98</v>
          </cell>
          <cell r="P61" t="str">
            <v>44567000</v>
          </cell>
          <cell r="Q61" t="str">
            <v>CREDIT DE TVA A REPORTER</v>
          </cell>
          <cell r="R61" t="str">
            <v xml:space="preserve"> 568.00</v>
          </cell>
          <cell r="S61" t="str">
            <v xml:space="preserve">  568.00</v>
          </cell>
          <cell r="T61" t="str">
            <v xml:space="preserve">  0.00</v>
          </cell>
        </row>
        <row r="62">
          <cell r="A62" t="str">
            <v>46710000</v>
          </cell>
          <cell r="B62" t="str">
            <v>REPORT/REINTEGRATION CDO</v>
          </cell>
          <cell r="C62">
            <v>1525.98</v>
          </cell>
          <cell r="D62">
            <v>773.03</v>
          </cell>
          <cell r="E62">
            <v>752.95</v>
          </cell>
          <cell r="P62" t="str">
            <v>44571400</v>
          </cell>
          <cell r="Q62" t="str">
            <v>TVA COLLECTEE  19.6%</v>
          </cell>
          <cell r="R62" t="str">
            <v xml:space="preserve"> 44800.65</v>
          </cell>
          <cell r="S62" t="str">
            <v>44800.65</v>
          </cell>
          <cell r="T62" t="str">
            <v xml:space="preserve">  0.00</v>
          </cell>
        </row>
        <row r="63">
          <cell r="B63" t="str">
            <v>Total classe 46</v>
          </cell>
          <cell r="C63">
            <v>1525.98</v>
          </cell>
          <cell r="D63">
            <v>773.03</v>
          </cell>
          <cell r="E63">
            <v>752.95</v>
          </cell>
          <cell r="P63" t="str">
            <v>44586400</v>
          </cell>
          <cell r="Q63" t="str">
            <v>TVA EN ATTENTE DEDUCTIBLE  19.</v>
          </cell>
          <cell r="R63" t="str">
            <v>4049.78</v>
          </cell>
          <cell r="S63" t="str">
            <v xml:space="preserve"> 2764.61</v>
          </cell>
          <cell r="T63" t="str">
            <v xml:space="preserve">  1285.17</v>
          </cell>
        </row>
        <row r="64">
          <cell r="A64" t="str">
            <v>48600000</v>
          </cell>
          <cell r="B64" t="str">
            <v>CHARGES CONSTATÉES D'AVANCE</v>
          </cell>
          <cell r="C64">
            <v>567.62</v>
          </cell>
          <cell r="D64">
            <v>276.72000000000003</v>
          </cell>
          <cell r="E64">
            <v>290.89999999999998</v>
          </cell>
          <cell r="P64" t="str">
            <v>44588000</v>
          </cell>
          <cell r="Q64" t="str">
            <v>TVA A REGULARISER</v>
          </cell>
          <cell r="R64" t="str">
            <v xml:space="preserve"> 264.70</v>
          </cell>
          <cell r="S64" t="str">
            <v xml:space="preserve">  542.05</v>
          </cell>
          <cell r="T64" t="str">
            <v xml:space="preserve">  -277.35</v>
          </cell>
        </row>
        <row r="65">
          <cell r="B65" t="str">
            <v>Total classe 48</v>
          </cell>
          <cell r="C65">
            <v>567.62</v>
          </cell>
          <cell r="D65">
            <v>276.72000000000003</v>
          </cell>
          <cell r="E65">
            <v>290.89999999999998</v>
          </cell>
          <cell r="P65" t="str">
            <v>44860000</v>
          </cell>
          <cell r="Q65" t="str">
            <v>AUTRES CHARGES A PAYER</v>
          </cell>
          <cell r="R65" t="str">
            <v>1281.00</v>
          </cell>
          <cell r="S65" t="str">
            <v xml:space="preserve"> 2478.00</v>
          </cell>
          <cell r="T65" t="str">
            <v xml:space="preserve"> -1197.00</v>
          </cell>
        </row>
        <row r="66">
          <cell r="B66" t="str">
            <v>Total classe 4</v>
          </cell>
          <cell r="C66">
            <v>248936.89</v>
          </cell>
          <cell r="D66">
            <v>278967.31</v>
          </cell>
          <cell r="E66">
            <v>-30030.42</v>
          </cell>
          <cell r="P66" t="str">
            <v>45510000</v>
          </cell>
          <cell r="Q66" t="str">
            <v>C/C MR HONORE</v>
          </cell>
          <cell r="R66" t="str">
            <v>0.00</v>
          </cell>
          <cell r="S66" t="str">
            <v>14315.22</v>
          </cell>
          <cell r="T66" t="str">
            <v>-14315.22</v>
          </cell>
        </row>
        <row r="67">
          <cell r="A67" t="str">
            <v>50350000</v>
          </cell>
          <cell r="B67" t="str">
            <v>VMP FCP</v>
          </cell>
          <cell r="C67">
            <v>14104.36</v>
          </cell>
          <cell r="D67">
            <v>0</v>
          </cell>
          <cell r="E67">
            <v>14104.36</v>
          </cell>
          <cell r="P67" t="str">
            <v>45520000</v>
          </cell>
          <cell r="Q67" t="str">
            <v>C/C MME SOMBRUN</v>
          </cell>
          <cell r="R67" t="str">
            <v>0.00</v>
          </cell>
          <cell r="S67" t="str">
            <v xml:space="preserve"> 2834.76</v>
          </cell>
          <cell r="T67" t="str">
            <v xml:space="preserve"> -2834.76</v>
          </cell>
        </row>
        <row r="68">
          <cell r="A68" t="str">
            <v>50800000</v>
          </cell>
          <cell r="B68" t="str">
            <v>AUTRES VALEURS MOBILIÈRES</v>
          </cell>
          <cell r="C68">
            <v>60000</v>
          </cell>
          <cell r="D68">
            <v>30000</v>
          </cell>
          <cell r="E68">
            <v>30000</v>
          </cell>
          <cell r="P68" t="str">
            <v>45700000</v>
          </cell>
          <cell r="Q68" t="str">
            <v>ASSOCIES DIVIDENDES A PAYER</v>
          </cell>
          <cell r="R68" t="str">
            <v>1500.00</v>
          </cell>
          <cell r="S68" t="str">
            <v xml:space="preserve"> 1500.00</v>
          </cell>
          <cell r="T68" t="str">
            <v xml:space="preserve">  0.00</v>
          </cell>
        </row>
        <row r="69">
          <cell r="A69" t="str">
            <v>50810000</v>
          </cell>
          <cell r="B69" t="str">
            <v>AUTRES VALEURS MOBILIÈRES</v>
          </cell>
          <cell r="C69">
            <v>30000</v>
          </cell>
          <cell r="D69">
            <v>30000</v>
          </cell>
          <cell r="E69">
            <v>0</v>
          </cell>
          <cell r="P69" t="str">
            <v>46710000</v>
          </cell>
          <cell r="Q69" t="str">
            <v>REPORT/REINTEGRATION CDO</v>
          </cell>
          <cell r="R69" t="str">
            <v>1887.06</v>
          </cell>
          <cell r="S69" t="str">
            <v xml:space="preserve">  361.08</v>
          </cell>
          <cell r="T69" t="str">
            <v xml:space="preserve">  1525.98</v>
          </cell>
        </row>
        <row r="70">
          <cell r="B70" t="str">
            <v>Total classe 50</v>
          </cell>
          <cell r="C70">
            <v>104104.36</v>
          </cell>
          <cell r="D70">
            <v>60000</v>
          </cell>
          <cell r="E70">
            <v>44104.36</v>
          </cell>
          <cell r="P70" t="str">
            <v>48600000</v>
          </cell>
          <cell r="Q70" t="str">
            <v>CHARGES CONSTATEES D'AVANCE</v>
          </cell>
          <cell r="R70" t="str">
            <v xml:space="preserve"> 481.05</v>
          </cell>
          <cell r="S70" t="str">
            <v xml:space="preserve">  204.33</v>
          </cell>
          <cell r="T70" t="str">
            <v>276.72</v>
          </cell>
        </row>
        <row r="71">
          <cell r="A71" t="str">
            <v>51120000</v>
          </cell>
          <cell r="B71" t="str">
            <v>CHÈQUES À ENCAISSER</v>
          </cell>
          <cell r="C71">
            <v>3996.28</v>
          </cell>
          <cell r="D71">
            <v>2307.86</v>
          </cell>
          <cell r="E71">
            <v>1688.42</v>
          </cell>
          <cell r="P71" t="str">
            <v>50350000</v>
          </cell>
          <cell r="Q71" t="str">
            <v>VMP FCP</v>
          </cell>
          <cell r="R71" t="str">
            <v xml:space="preserve"> 17213.85</v>
          </cell>
          <cell r="S71" t="str">
            <v xml:space="preserve"> 5109.45</v>
          </cell>
          <cell r="T71" t="str">
            <v xml:space="preserve"> 12104.40</v>
          </cell>
        </row>
        <row r="72">
          <cell r="A72" t="str">
            <v>51210000</v>
          </cell>
          <cell r="B72" t="str">
            <v>BANQUE 1</v>
          </cell>
          <cell r="C72">
            <v>339323.98</v>
          </cell>
          <cell r="D72">
            <v>322947.74</v>
          </cell>
          <cell r="E72">
            <v>16376.24</v>
          </cell>
          <cell r="P72" t="str">
            <v>50810000</v>
          </cell>
          <cell r="Q72" t="str">
            <v>AUTRES VALEURS MOBILIERES</v>
          </cell>
          <cell r="R72" t="str">
            <v>112000.00</v>
          </cell>
          <cell r="S72" t="str">
            <v>82000.00</v>
          </cell>
          <cell r="T72" t="str">
            <v xml:space="preserve"> 30000.00</v>
          </cell>
        </row>
        <row r="73">
          <cell r="B73" t="str">
            <v>Total classe 51</v>
          </cell>
          <cell r="C73">
            <v>343320.26</v>
          </cell>
          <cell r="D73">
            <v>325255.59999999998</v>
          </cell>
          <cell r="E73">
            <v>18064.66</v>
          </cell>
          <cell r="P73" t="str">
            <v>51120000</v>
          </cell>
          <cell r="Q73" t="str">
            <v>CHEQUES A ENCAISSER</v>
          </cell>
          <cell r="R73" t="str">
            <v>6104.31</v>
          </cell>
          <cell r="S73" t="str">
            <v xml:space="preserve"> 3796.45</v>
          </cell>
          <cell r="T73" t="str">
            <v xml:space="preserve">  2307.86</v>
          </cell>
        </row>
        <row r="74">
          <cell r="A74" t="str">
            <v>53000000</v>
          </cell>
          <cell r="B74" t="str">
            <v>CAISSE</v>
          </cell>
          <cell r="C74">
            <v>262188.17</v>
          </cell>
          <cell r="D74">
            <v>262160.55</v>
          </cell>
          <cell r="E74">
            <v>27.62</v>
          </cell>
          <cell r="P74" t="str">
            <v>51210000</v>
          </cell>
          <cell r="Q74" t="str">
            <v>BANQUE 1</v>
          </cell>
          <cell r="R74" t="str">
            <v>410599.05</v>
          </cell>
          <cell r="S74" t="str">
            <v xml:space="preserve"> 397202.86</v>
          </cell>
          <cell r="T74" t="str">
            <v xml:space="preserve"> 13396.19</v>
          </cell>
        </row>
        <row r="75">
          <cell r="B75" t="str">
            <v>Total classe 53</v>
          </cell>
          <cell r="C75">
            <v>262188.17</v>
          </cell>
          <cell r="D75">
            <v>262160.55</v>
          </cell>
          <cell r="E75">
            <v>27.62</v>
          </cell>
          <cell r="P75" t="str">
            <v>53000000</v>
          </cell>
          <cell r="Q75" t="str">
            <v>CAISSE</v>
          </cell>
          <cell r="R75" t="str">
            <v>274073.46</v>
          </cell>
          <cell r="S75" t="str">
            <v xml:space="preserve"> 273965.06</v>
          </cell>
          <cell r="T75" t="str">
            <v>108.40</v>
          </cell>
        </row>
        <row r="76">
          <cell r="A76" t="str">
            <v>58000000</v>
          </cell>
          <cell r="B76" t="str">
            <v>VIREMENTS INTERNES</v>
          </cell>
          <cell r="C76">
            <v>2150</v>
          </cell>
          <cell r="D76">
            <v>2150</v>
          </cell>
          <cell r="E76">
            <v>0</v>
          </cell>
          <cell r="P76" t="str">
            <v>58000000</v>
          </cell>
          <cell r="Q76" t="str">
            <v>VIREMENTS INTERNES</v>
          </cell>
          <cell r="R76" t="str">
            <v xml:space="preserve"> 32040.00</v>
          </cell>
          <cell r="S76" t="str">
            <v>32040.00</v>
          </cell>
          <cell r="T76" t="str">
            <v xml:space="preserve">  0.00</v>
          </cell>
        </row>
        <row r="77">
          <cell r="A77" t="str">
            <v>58010000</v>
          </cell>
          <cell r="B77" t="str">
            <v>REMISE CB</v>
          </cell>
          <cell r="C77">
            <v>89839.05</v>
          </cell>
          <cell r="D77">
            <v>89839.05</v>
          </cell>
          <cell r="E77">
            <v>0</v>
          </cell>
          <cell r="P77" t="str">
            <v>58010000</v>
          </cell>
          <cell r="Q77" t="str">
            <v>REMISES CB</v>
          </cell>
          <cell r="R77" t="str">
            <v>102803.93</v>
          </cell>
          <cell r="S77" t="str">
            <v xml:space="preserve"> 102803.93</v>
          </cell>
          <cell r="T77" t="str">
            <v xml:space="preserve">  0.00</v>
          </cell>
        </row>
        <row r="78">
          <cell r="A78" t="str">
            <v>58020000</v>
          </cell>
          <cell r="B78" t="str">
            <v>REMISE CPAM</v>
          </cell>
          <cell r="C78">
            <v>81948.83</v>
          </cell>
          <cell r="D78">
            <v>81948.83</v>
          </cell>
          <cell r="E78">
            <v>0</v>
          </cell>
          <cell r="P78" t="str">
            <v>58020000</v>
          </cell>
          <cell r="Q78" t="str">
            <v>REMISES CPAM</v>
          </cell>
          <cell r="R78" t="str">
            <v xml:space="preserve"> 43580.83</v>
          </cell>
          <cell r="S78" t="str">
            <v>43580.83</v>
          </cell>
          <cell r="T78" t="str">
            <v xml:space="preserve">  0.00</v>
          </cell>
        </row>
        <row r="79">
          <cell r="A79" t="str">
            <v>58030000</v>
          </cell>
          <cell r="B79" t="str">
            <v>REMISE CHEQUE</v>
          </cell>
          <cell r="C79">
            <v>93302.48</v>
          </cell>
          <cell r="D79">
            <v>93302.48</v>
          </cell>
          <cell r="E79">
            <v>0</v>
          </cell>
          <cell r="P79" t="str">
            <v>58030000</v>
          </cell>
          <cell r="Q79" t="str">
            <v>REMISES CHQ</v>
          </cell>
          <cell r="R79" t="str">
            <v>129765.91</v>
          </cell>
          <cell r="S79" t="str">
            <v xml:space="preserve"> 129765.91</v>
          </cell>
          <cell r="T79" t="str">
            <v xml:space="preserve">  0.00</v>
          </cell>
        </row>
        <row r="80">
          <cell r="A80" t="str">
            <v>58100000</v>
          </cell>
          <cell r="B80" t="str">
            <v>CHEQUES IMPAYES</v>
          </cell>
          <cell r="C80">
            <v>273.89999999999998</v>
          </cell>
          <cell r="D80">
            <v>0</v>
          </cell>
          <cell r="E80">
            <v>273.89999999999998</v>
          </cell>
          <cell r="P80" t="str">
            <v>58100000</v>
          </cell>
          <cell r="Q80" t="str">
            <v>CHQ IMPAYE</v>
          </cell>
          <cell r="R80" t="str">
            <v xml:space="preserve"> 612.00</v>
          </cell>
          <cell r="S80" t="str">
            <v xml:space="preserve">  612.00</v>
          </cell>
          <cell r="T80" t="str">
            <v xml:space="preserve">  0.00</v>
          </cell>
        </row>
        <row r="81">
          <cell r="B81" t="str">
            <v>Total classe 58</v>
          </cell>
          <cell r="C81">
            <v>267514.26</v>
          </cell>
          <cell r="D81">
            <v>267240.36</v>
          </cell>
          <cell r="E81">
            <v>273.89999999999998</v>
          </cell>
          <cell r="P81" t="str">
            <v>60370100</v>
          </cell>
          <cell r="Q81" t="str">
            <v>VARIATION STOCK MARCHAND</v>
          </cell>
          <cell r="R81" t="str">
            <v xml:space="preserve"> 19736.55</v>
          </cell>
          <cell r="S81" t="str">
            <v>23778.12</v>
          </cell>
          <cell r="T81" t="str">
            <v xml:space="preserve"> -4041.57</v>
          </cell>
        </row>
        <row r="82">
          <cell r="B82" t="str">
            <v>Total classe 5</v>
          </cell>
          <cell r="C82">
            <v>977127.05</v>
          </cell>
          <cell r="D82">
            <v>914656.51</v>
          </cell>
          <cell r="E82">
            <v>62470.54</v>
          </cell>
          <cell r="P82" t="str">
            <v>60370200</v>
          </cell>
          <cell r="Q82" t="str">
            <v>VARIATION STOCK MONTURES</v>
          </cell>
          <cell r="R82" t="str">
            <v xml:space="preserve"> 48827.78</v>
          </cell>
          <cell r="S82" t="str">
            <v>57971.45</v>
          </cell>
          <cell r="T82" t="str">
            <v xml:space="preserve"> -9143.67</v>
          </cell>
        </row>
        <row r="83">
          <cell r="B83" t="str">
            <v xml:space="preserve">COMPTES DE BILAN </v>
          </cell>
          <cell r="C83">
            <v>1577565.69</v>
          </cell>
          <cell r="D83">
            <v>1572313.88</v>
          </cell>
          <cell r="E83">
            <v>5251.81</v>
          </cell>
          <cell r="P83" t="str">
            <v>60370300</v>
          </cell>
          <cell r="Q83" t="str">
            <v>VARIATION STOCK LENTILLES</v>
          </cell>
          <cell r="R83" t="str">
            <v xml:space="preserve"> 977.32</v>
          </cell>
          <cell r="S83" t="str">
            <v xml:space="preserve">  685.94</v>
          </cell>
          <cell r="T83" t="str">
            <v>291.38</v>
          </cell>
        </row>
        <row r="84">
          <cell r="A84" t="str">
            <v>60370100</v>
          </cell>
          <cell r="B84" t="str">
            <v>VARIATION STOCK MARCHAND</v>
          </cell>
          <cell r="C84">
            <v>23778.12</v>
          </cell>
          <cell r="D84">
            <v>26124.44</v>
          </cell>
          <cell r="E84">
            <v>-2346.3200000000002</v>
          </cell>
          <cell r="P84" t="str">
            <v>60610000</v>
          </cell>
          <cell r="Q84" t="str">
            <v>ELECTRICITE</v>
          </cell>
          <cell r="R84" t="str">
            <v>1237.34</v>
          </cell>
          <cell r="S84" t="str">
            <v xml:space="preserve"> 0.00</v>
          </cell>
          <cell r="T84" t="str">
            <v xml:space="preserve">  1237.34</v>
          </cell>
        </row>
        <row r="85">
          <cell r="A85" t="str">
            <v>60370200</v>
          </cell>
          <cell r="B85" t="str">
            <v>VARIATION STOCK MONTURES</v>
          </cell>
          <cell r="C85">
            <v>57971.45</v>
          </cell>
          <cell r="D85">
            <v>61196.88</v>
          </cell>
          <cell r="E85">
            <v>-3225.43</v>
          </cell>
          <cell r="P85" t="str">
            <v>60612000</v>
          </cell>
          <cell r="Q85" t="str">
            <v>EAU</v>
          </cell>
          <cell r="R85" t="str">
            <v xml:space="preserve">  19.27</v>
          </cell>
          <cell r="S85" t="str">
            <v xml:space="preserve"> 0.00</v>
          </cell>
          <cell r="T85" t="str">
            <v xml:space="preserve"> 19.27</v>
          </cell>
        </row>
        <row r="86">
          <cell r="A86" t="str">
            <v>60370300</v>
          </cell>
          <cell r="B86" t="str">
            <v>VARIATION STOCK LENTILLES</v>
          </cell>
          <cell r="C86">
            <v>685.94</v>
          </cell>
          <cell r="D86">
            <v>570.41</v>
          </cell>
          <cell r="E86">
            <v>115.53</v>
          </cell>
          <cell r="P86" t="str">
            <v>60630000</v>
          </cell>
          <cell r="Q86" t="str">
            <v>PETIT EQUIPEMENT ET PROD.ENTRE</v>
          </cell>
          <cell r="R86" t="str">
            <v xml:space="preserve"> 374.06</v>
          </cell>
          <cell r="S86" t="str">
            <v xml:space="preserve"> 0.00</v>
          </cell>
          <cell r="T86" t="str">
            <v>374.06</v>
          </cell>
        </row>
        <row r="87">
          <cell r="B87" t="str">
            <v>Total classe 603</v>
          </cell>
          <cell r="C87">
            <v>82435.509999999995</v>
          </cell>
          <cell r="D87">
            <v>87891.73</v>
          </cell>
          <cell r="E87">
            <v>-5456.22</v>
          </cell>
          <cell r="P87" t="str">
            <v>60640000</v>
          </cell>
          <cell r="Q87" t="str">
            <v>FOURNITURES ADMINISTRATIVES</v>
          </cell>
          <cell r="R87" t="str">
            <v xml:space="preserve"> 316.80</v>
          </cell>
          <cell r="S87" t="str">
            <v xml:space="preserve"> 0.00</v>
          </cell>
          <cell r="T87" t="str">
            <v>316.80</v>
          </cell>
        </row>
        <row r="88">
          <cell r="A88" t="str">
            <v>60610000</v>
          </cell>
          <cell r="B88" t="str">
            <v>ELECTRICITE</v>
          </cell>
          <cell r="C88">
            <v>1196.1300000000001</v>
          </cell>
          <cell r="D88">
            <v>0</v>
          </cell>
          <cell r="E88">
            <v>1196.1300000000001</v>
          </cell>
          <cell r="P88" t="str">
            <v>60710000</v>
          </cell>
          <cell r="Q88" t="str">
            <v>ACHATS MARCHANDISES</v>
          </cell>
          <cell r="R88" t="str">
            <v xml:space="preserve"> 10829.16</v>
          </cell>
          <cell r="S88" t="str">
            <v xml:space="preserve">  223.02</v>
          </cell>
          <cell r="T88" t="str">
            <v xml:space="preserve"> 10606.14</v>
          </cell>
        </row>
        <row r="89">
          <cell r="A89" t="str">
            <v>60630000</v>
          </cell>
          <cell r="B89" t="str">
            <v>FOURNIT ENTRETIEN PETIT ÉQUIPT</v>
          </cell>
          <cell r="C89">
            <v>916.1</v>
          </cell>
          <cell r="D89">
            <v>0</v>
          </cell>
          <cell r="E89">
            <v>916.1</v>
          </cell>
          <cell r="P89" t="str">
            <v>60720000</v>
          </cell>
          <cell r="Q89" t="str">
            <v>ACHATS MONTURES</v>
          </cell>
          <cell r="R89" t="str">
            <v xml:space="preserve"> 28722.80</v>
          </cell>
          <cell r="S89" t="str">
            <v xml:space="preserve"> 2964.34</v>
          </cell>
          <cell r="T89" t="str">
            <v xml:space="preserve"> 25758.46</v>
          </cell>
        </row>
        <row r="90">
          <cell r="A90" t="str">
            <v>60640000</v>
          </cell>
          <cell r="B90" t="str">
            <v>FOURNITURES ADMINISTRATIVES</v>
          </cell>
          <cell r="C90">
            <v>374.54</v>
          </cell>
          <cell r="D90">
            <v>0</v>
          </cell>
          <cell r="E90">
            <v>374.54</v>
          </cell>
          <cell r="P90" t="str">
            <v>60730000</v>
          </cell>
          <cell r="Q90" t="str">
            <v>ACHATS LENTILLES</v>
          </cell>
          <cell r="R90" t="str">
            <v>9339.08</v>
          </cell>
          <cell r="S90" t="str">
            <v xml:space="preserve">  640.93</v>
          </cell>
          <cell r="T90" t="str">
            <v xml:space="preserve">  8698.15</v>
          </cell>
        </row>
        <row r="91">
          <cell r="B91" t="str">
            <v>Total classe 606</v>
          </cell>
          <cell r="C91">
            <v>2486.77</v>
          </cell>
          <cell r="D91">
            <v>0</v>
          </cell>
          <cell r="E91">
            <v>2486.77</v>
          </cell>
          <cell r="P91" t="str">
            <v>60740000</v>
          </cell>
          <cell r="Q91" t="str">
            <v>ACHATS VERRES</v>
          </cell>
          <cell r="R91" t="str">
            <v xml:space="preserve"> 44136.02</v>
          </cell>
          <cell r="S91" t="str">
            <v xml:space="preserve"> 2726.85</v>
          </cell>
          <cell r="T91" t="str">
            <v xml:space="preserve"> 41409.17</v>
          </cell>
        </row>
        <row r="92">
          <cell r="A92" t="str">
            <v>60710000</v>
          </cell>
          <cell r="B92" t="str">
            <v>ACHATS MARCHANDISES</v>
          </cell>
          <cell r="C92">
            <v>7153.98</v>
          </cell>
          <cell r="D92">
            <v>56.86</v>
          </cell>
          <cell r="E92">
            <v>7097.12</v>
          </cell>
          <cell r="P92" t="str">
            <v>60900000</v>
          </cell>
          <cell r="Q92" t="str">
            <v>RABAIS REMISES RIST. SUR ACHAT</v>
          </cell>
          <cell r="R92" t="str">
            <v>0.00</v>
          </cell>
          <cell r="S92" t="str">
            <v xml:space="preserve">  876.84</v>
          </cell>
          <cell r="T92" t="str">
            <v xml:space="preserve">  -876.84</v>
          </cell>
        </row>
        <row r="93">
          <cell r="A93" t="str">
            <v>60720000</v>
          </cell>
          <cell r="B93" t="str">
            <v>ACHATS MONTURES</v>
          </cell>
          <cell r="C93">
            <v>18853.080000000002</v>
          </cell>
          <cell r="D93">
            <v>531.88</v>
          </cell>
          <cell r="E93">
            <v>18321.2</v>
          </cell>
          <cell r="P93" t="str">
            <v>61100000</v>
          </cell>
          <cell r="Q93" t="str">
            <v>SOUS-TRAITANCE GENERALE</v>
          </cell>
          <cell r="R93" t="str">
            <v xml:space="preserve"> 571.80</v>
          </cell>
          <cell r="S93" t="str">
            <v xml:space="preserve"> 0.00</v>
          </cell>
          <cell r="T93" t="str">
            <v>571.80</v>
          </cell>
        </row>
        <row r="94">
          <cell r="A94" t="str">
            <v>60730000</v>
          </cell>
          <cell r="B94" t="str">
            <v>ACHATS LENTILLES</v>
          </cell>
          <cell r="C94">
            <v>8232.82</v>
          </cell>
          <cell r="D94">
            <v>698.6</v>
          </cell>
          <cell r="E94">
            <v>7534.22</v>
          </cell>
          <cell r="P94" t="str">
            <v>61320000</v>
          </cell>
          <cell r="Q94" t="str">
            <v>LOCATIONS IMMOBILIERES</v>
          </cell>
          <cell r="R94" t="str">
            <v xml:space="preserve"> 26704.60</v>
          </cell>
          <cell r="S94" t="str">
            <v xml:space="preserve"> 1870.67</v>
          </cell>
          <cell r="T94" t="str">
            <v xml:space="preserve"> 24833.93</v>
          </cell>
        </row>
        <row r="95">
          <cell r="A95" t="str">
            <v>60740000</v>
          </cell>
          <cell r="B95" t="str">
            <v>ACHATS VERRES</v>
          </cell>
          <cell r="C95">
            <v>42015.57</v>
          </cell>
          <cell r="D95">
            <v>2907.83</v>
          </cell>
          <cell r="E95">
            <v>39107.74</v>
          </cell>
          <cell r="P95" t="str">
            <v>61350000</v>
          </cell>
          <cell r="Q95" t="str">
            <v>LOCATIONS MOBILIERES</v>
          </cell>
          <cell r="R95" t="str">
            <v xml:space="preserve"> 114.24</v>
          </cell>
          <cell r="S95" t="str">
            <v xml:space="preserve"> 8.90</v>
          </cell>
          <cell r="T95" t="str">
            <v>105.34</v>
          </cell>
        </row>
        <row r="96">
          <cell r="B96" t="str">
            <v>Total classe 607</v>
          </cell>
          <cell r="C96">
            <v>76255.45</v>
          </cell>
          <cell r="D96">
            <v>4195.17</v>
          </cell>
          <cell r="E96">
            <v>72060.28</v>
          </cell>
          <cell r="P96" t="str">
            <v>61400000</v>
          </cell>
          <cell r="Q96" t="str">
            <v>CHARGES LOCATIVES &amp; DE COPROPR</v>
          </cell>
          <cell r="R96" t="str">
            <v>3731.22</v>
          </cell>
          <cell r="S96" t="str">
            <v xml:space="preserve"> 1333.99</v>
          </cell>
          <cell r="T96" t="str">
            <v xml:space="preserve">  2397.23</v>
          </cell>
        </row>
        <row r="97">
          <cell r="B97" t="str">
            <v>Total classe 60</v>
          </cell>
          <cell r="C97">
            <v>161177.73000000001</v>
          </cell>
          <cell r="D97">
            <v>92086.9</v>
          </cell>
          <cell r="E97">
            <v>69090.83</v>
          </cell>
          <cell r="P97" t="str">
            <v>61500000</v>
          </cell>
          <cell r="Q97" t="str">
            <v>ENTRETIEN ET REPARATIONS</v>
          </cell>
          <cell r="R97" t="str">
            <v xml:space="preserve"> 597.80</v>
          </cell>
          <cell r="S97" t="str">
            <v xml:space="preserve"> 0.00</v>
          </cell>
          <cell r="T97" t="str">
            <v>597.80</v>
          </cell>
        </row>
        <row r="98">
          <cell r="A98" t="str">
            <v>61100000</v>
          </cell>
          <cell r="B98" t="str">
            <v>SOUSTRAITANCE GÉNÉRALE</v>
          </cell>
          <cell r="C98">
            <v>394</v>
          </cell>
          <cell r="D98">
            <v>0</v>
          </cell>
          <cell r="E98">
            <v>394</v>
          </cell>
          <cell r="P98" t="str">
            <v>61551000</v>
          </cell>
          <cell r="Q98" t="str">
            <v>NETTOYAGE VITRES</v>
          </cell>
          <cell r="R98" t="str">
            <v xml:space="preserve"> 490.04</v>
          </cell>
          <cell r="S98" t="str">
            <v xml:space="preserve"> 0.00</v>
          </cell>
          <cell r="T98" t="str">
            <v>490.04</v>
          </cell>
        </row>
        <row r="99">
          <cell r="B99" t="str">
            <v>Total classe 611</v>
          </cell>
          <cell r="C99">
            <v>394</v>
          </cell>
          <cell r="D99">
            <v>0</v>
          </cell>
          <cell r="E99">
            <v>394</v>
          </cell>
          <cell r="P99" t="str">
            <v>61560000</v>
          </cell>
          <cell r="Q99" t="str">
            <v>MAINTENANCE</v>
          </cell>
          <cell r="R99" t="str">
            <v xml:space="preserve"> 787.00</v>
          </cell>
          <cell r="S99" t="str">
            <v xml:space="preserve"> 0.00</v>
          </cell>
          <cell r="T99" t="str">
            <v>787.00</v>
          </cell>
        </row>
        <row r="100">
          <cell r="A100" t="str">
            <v>61320000</v>
          </cell>
          <cell r="B100" t="str">
            <v>LOCATIONS IMMOBILIÈRES</v>
          </cell>
          <cell r="C100">
            <v>27713.87</v>
          </cell>
          <cell r="D100">
            <v>2052.5100000000002</v>
          </cell>
          <cell r="E100">
            <v>25661.360000000001</v>
          </cell>
          <cell r="P100" t="str">
            <v>61610000</v>
          </cell>
          <cell r="Q100" t="str">
            <v>MULTIRISQUES</v>
          </cell>
          <cell r="R100" t="str">
            <v>1590.00</v>
          </cell>
          <cell r="S100" t="str">
            <v xml:space="preserve">  265.00</v>
          </cell>
          <cell r="T100" t="str">
            <v xml:space="preserve">  1325.00</v>
          </cell>
        </row>
        <row r="101">
          <cell r="A101" t="str">
            <v>61350000</v>
          </cell>
          <cell r="B101" t="str">
            <v>LOCATIONS MOBILIÈRES</v>
          </cell>
          <cell r="C101">
            <v>106.8</v>
          </cell>
          <cell r="D101">
            <v>7.44</v>
          </cell>
          <cell r="E101">
            <v>99.36</v>
          </cell>
          <cell r="P101" t="str">
            <v>62260000</v>
          </cell>
          <cell r="Q101" t="str">
            <v>HONORAIRES FFCC</v>
          </cell>
          <cell r="R101" t="str">
            <v>4370.00</v>
          </cell>
          <cell r="S101" t="str">
            <v xml:space="preserve"> 0.00</v>
          </cell>
          <cell r="T101" t="str">
            <v xml:space="preserve">  4370.00</v>
          </cell>
        </row>
        <row r="102">
          <cell r="B102" t="str">
            <v>Total classe 613</v>
          </cell>
          <cell r="C102">
            <v>27820.67</v>
          </cell>
          <cell r="D102">
            <v>2059.9499999999998</v>
          </cell>
          <cell r="E102">
            <v>25760.720000000001</v>
          </cell>
          <cell r="P102" t="str">
            <v>62270000</v>
          </cell>
          <cell r="Q102" t="str">
            <v>FRAIS D'ACTES ET DE CONTENTIEU</v>
          </cell>
          <cell r="R102" t="str">
            <v xml:space="preserve">  46.38</v>
          </cell>
          <cell r="S102" t="str">
            <v xml:space="preserve"> 0.00</v>
          </cell>
          <cell r="T102" t="str">
            <v xml:space="preserve"> 46.38</v>
          </cell>
        </row>
        <row r="103">
          <cell r="A103" t="str">
            <v>61400000</v>
          </cell>
          <cell r="B103" t="str">
            <v>CHARGES LOCATIVES ET COPROPR.</v>
          </cell>
          <cell r="C103">
            <v>2911.18</v>
          </cell>
          <cell r="D103">
            <v>315.24</v>
          </cell>
          <cell r="E103">
            <v>2595.94</v>
          </cell>
          <cell r="P103" t="str">
            <v>62340000</v>
          </cell>
          <cell r="Q103" t="str">
            <v>CADEAUX A LA CLIENTELE</v>
          </cell>
          <cell r="R103" t="str">
            <v xml:space="preserve"> 164.20</v>
          </cell>
          <cell r="S103" t="str">
            <v xml:space="preserve"> 0.00</v>
          </cell>
          <cell r="T103" t="str">
            <v>164.20</v>
          </cell>
        </row>
        <row r="104">
          <cell r="B104" t="str">
            <v>Total classe 614</v>
          </cell>
          <cell r="C104">
            <v>2911.18</v>
          </cell>
          <cell r="D104">
            <v>315.24</v>
          </cell>
          <cell r="E104">
            <v>2595.94</v>
          </cell>
          <cell r="P104" t="str">
            <v>62380000</v>
          </cell>
          <cell r="Q104" t="str">
            <v>DIVERS (POURBOIRES, DONS COURA</v>
          </cell>
          <cell r="R104" t="str">
            <v xml:space="preserve">  15.00</v>
          </cell>
          <cell r="S104" t="str">
            <v xml:space="preserve"> 0.00</v>
          </cell>
          <cell r="T104" t="str">
            <v xml:space="preserve"> 15.00</v>
          </cell>
        </row>
        <row r="105">
          <cell r="A105" t="str">
            <v>61551000</v>
          </cell>
          <cell r="B105" t="str">
            <v>NETTOYAGE VITRES</v>
          </cell>
          <cell r="C105">
            <v>547.91999999999996</v>
          </cell>
          <cell r="D105">
            <v>0</v>
          </cell>
          <cell r="E105">
            <v>547.91999999999996</v>
          </cell>
          <cell r="P105" t="str">
            <v>62410000</v>
          </cell>
          <cell r="Q105" t="str">
            <v>TRANSPORTS SUR ACHATS</v>
          </cell>
          <cell r="R105" t="str">
            <v xml:space="preserve"> 714.74</v>
          </cell>
          <cell r="S105" t="str">
            <v>33.00</v>
          </cell>
          <cell r="T105" t="str">
            <v>681.74</v>
          </cell>
        </row>
        <row r="106">
          <cell r="A106" t="str">
            <v>61560000</v>
          </cell>
          <cell r="B106" t="str">
            <v>MAINTENANCE</v>
          </cell>
          <cell r="C106">
            <v>744</v>
          </cell>
          <cell r="D106">
            <v>0</v>
          </cell>
          <cell r="E106">
            <v>744</v>
          </cell>
          <cell r="P106" t="str">
            <v>62570000</v>
          </cell>
          <cell r="Q106" t="str">
            <v>RECEPTIONS</v>
          </cell>
          <cell r="R106" t="str">
            <v xml:space="preserve"> 473.10</v>
          </cell>
          <cell r="S106" t="str">
            <v xml:space="preserve"> 0.00</v>
          </cell>
          <cell r="T106" t="str">
            <v>473.10</v>
          </cell>
        </row>
        <row r="107">
          <cell r="B107" t="str">
            <v>Total classe 615</v>
          </cell>
          <cell r="C107">
            <v>1291.92</v>
          </cell>
          <cell r="D107">
            <v>0</v>
          </cell>
          <cell r="E107">
            <v>1291.92</v>
          </cell>
          <cell r="P107" t="str">
            <v>62600000</v>
          </cell>
          <cell r="Q107" t="str">
            <v>FRAIS POSTAUX ET TELECOMMUNIC.</v>
          </cell>
          <cell r="R107" t="str">
            <v xml:space="preserve"> 279.05</v>
          </cell>
          <cell r="S107" t="str">
            <v xml:space="preserve"> 0.00</v>
          </cell>
          <cell r="T107" t="str">
            <v>279.05</v>
          </cell>
        </row>
        <row r="108">
          <cell r="A108" t="str">
            <v>61610000</v>
          </cell>
          <cell r="B108" t="str">
            <v>MULTIRISQUES</v>
          </cell>
          <cell r="C108">
            <v>1942</v>
          </cell>
          <cell r="D108">
            <v>279.5</v>
          </cell>
          <cell r="E108">
            <v>1662.5</v>
          </cell>
          <cell r="P108" t="str">
            <v>62620000</v>
          </cell>
          <cell r="Q108" t="str">
            <v>TELEPHONE</v>
          </cell>
          <cell r="R108" t="str">
            <v xml:space="preserve"> 836.06</v>
          </cell>
          <cell r="S108" t="str">
            <v>11.72</v>
          </cell>
          <cell r="T108" t="str">
            <v>824.34</v>
          </cell>
        </row>
        <row r="109">
          <cell r="B109" t="str">
            <v>Total classe 616</v>
          </cell>
          <cell r="C109">
            <v>1942</v>
          </cell>
          <cell r="D109">
            <v>279.5</v>
          </cell>
          <cell r="E109">
            <v>1662.5</v>
          </cell>
          <cell r="P109" t="str">
            <v>62780000</v>
          </cell>
          <cell r="Q109" t="str">
            <v>AUTRES FRAIS &amp; COMM. PREST. SE</v>
          </cell>
          <cell r="R109" t="str">
            <v xml:space="preserve"> 313.70</v>
          </cell>
          <cell r="S109" t="str">
            <v>57.00</v>
          </cell>
          <cell r="T109" t="str">
            <v>256.70</v>
          </cell>
        </row>
        <row r="110">
          <cell r="B110" t="str">
            <v>Total classe 61</v>
          </cell>
          <cell r="C110">
            <v>34359.769999999997</v>
          </cell>
          <cell r="D110">
            <v>2654.69</v>
          </cell>
          <cell r="E110">
            <v>31705.08</v>
          </cell>
          <cell r="P110" t="str">
            <v>62781000</v>
          </cell>
          <cell r="Q110" t="str">
            <v>COMMISSIONS CB</v>
          </cell>
          <cell r="R110" t="str">
            <v xml:space="preserve"> 595.49</v>
          </cell>
          <cell r="S110" t="str">
            <v xml:space="preserve"> 0.00</v>
          </cell>
          <cell r="T110" t="str">
            <v>595.49</v>
          </cell>
        </row>
        <row r="111">
          <cell r="A111" t="str">
            <v>62260000</v>
          </cell>
          <cell r="B111" t="str">
            <v>HONORAIRES</v>
          </cell>
          <cell r="C111">
            <v>4430</v>
          </cell>
          <cell r="D111">
            <v>0</v>
          </cell>
          <cell r="E111">
            <v>4430</v>
          </cell>
          <cell r="P111" t="str">
            <v>63130000</v>
          </cell>
          <cell r="Q111" t="str">
            <v>PART. EMPLOY. A FORM. PROF. CO</v>
          </cell>
          <cell r="R111" t="str">
            <v xml:space="preserve"> 200.00</v>
          </cell>
          <cell r="S111" t="str">
            <v>22.00</v>
          </cell>
          <cell r="T111" t="str">
            <v>178.00</v>
          </cell>
        </row>
        <row r="112">
          <cell r="A112" t="str">
            <v>62270000</v>
          </cell>
          <cell r="B112" t="str">
            <v>FRAIS D'ACTES ET  CONTENTIEUX</v>
          </cell>
          <cell r="C112">
            <v>51.22</v>
          </cell>
          <cell r="D112">
            <v>0</v>
          </cell>
          <cell r="E112">
            <v>51.22</v>
          </cell>
          <cell r="P112" t="str">
            <v>63511000</v>
          </cell>
          <cell r="Q112" t="str">
            <v>TAXE PROFESSIONNELLE</v>
          </cell>
          <cell r="R112" t="str">
            <v>2734.00</v>
          </cell>
          <cell r="S112" t="str">
            <v xml:space="preserve"> 1578.00</v>
          </cell>
          <cell r="T112" t="str">
            <v xml:space="preserve">  1156.00</v>
          </cell>
        </row>
        <row r="113">
          <cell r="B113" t="str">
            <v>Total classe 622</v>
          </cell>
          <cell r="C113">
            <v>4481.22</v>
          </cell>
          <cell r="D113">
            <v>0</v>
          </cell>
          <cell r="E113">
            <v>4481.22</v>
          </cell>
          <cell r="P113" t="str">
            <v>63710000</v>
          </cell>
          <cell r="Q113" t="str">
            <v>CONTRIB. SOC. SOLID. A CHARGE</v>
          </cell>
          <cell r="R113" t="str">
            <v>6918.00</v>
          </cell>
          <cell r="S113" t="str">
            <v xml:space="preserve"> 1330.00</v>
          </cell>
          <cell r="T113" t="str">
            <v xml:space="preserve">  5588.00</v>
          </cell>
        </row>
        <row r="114">
          <cell r="A114" t="str">
            <v>62340000</v>
          </cell>
          <cell r="B114" t="str">
            <v>CADEAUX À LA CLIENTÈLE</v>
          </cell>
          <cell r="C114">
            <v>125.17</v>
          </cell>
          <cell r="D114">
            <v>0</v>
          </cell>
          <cell r="E114">
            <v>125.17</v>
          </cell>
          <cell r="P114" t="str">
            <v>64401000</v>
          </cell>
          <cell r="Q114" t="str">
            <v>REMUNERATION SOMBRUN</v>
          </cell>
          <cell r="R114" t="str">
            <v xml:space="preserve"> 27335.32</v>
          </cell>
          <cell r="S114" t="str">
            <v xml:space="preserve">  227.00</v>
          </cell>
          <cell r="T114" t="str">
            <v xml:space="preserve"> 27108.32</v>
          </cell>
        </row>
        <row r="115">
          <cell r="A115" t="str">
            <v>62380000</v>
          </cell>
          <cell r="B115" t="str">
            <v>DIVERS-POURBOIRES,DONS COURANT</v>
          </cell>
          <cell r="C115">
            <v>40</v>
          </cell>
          <cell r="D115">
            <v>0</v>
          </cell>
          <cell r="E115">
            <v>40</v>
          </cell>
          <cell r="P115" t="str">
            <v>64402000</v>
          </cell>
          <cell r="Q115" t="str">
            <v>REMUNERATION HONORE</v>
          </cell>
          <cell r="R115" t="str">
            <v xml:space="preserve"> 28339.80</v>
          </cell>
          <cell r="S115" t="str">
            <v xml:space="preserve">  218.00</v>
          </cell>
          <cell r="T115" t="str">
            <v xml:space="preserve"> 28121.80</v>
          </cell>
        </row>
        <row r="116">
          <cell r="B116" t="str">
            <v>Total classe 623</v>
          </cell>
          <cell r="C116">
            <v>165.17</v>
          </cell>
          <cell r="D116">
            <v>0</v>
          </cell>
          <cell r="E116">
            <v>165.17</v>
          </cell>
          <cell r="P116" t="str">
            <v>64640100</v>
          </cell>
          <cell r="Q116" t="str">
            <v>AGIPI CAP PREVOYANCE SOMBRUN</v>
          </cell>
          <cell r="R116" t="str">
            <v>4179.34</v>
          </cell>
          <cell r="S116" t="str">
            <v xml:space="preserve">  147.32</v>
          </cell>
          <cell r="T116" t="str">
            <v xml:space="preserve">  4032.02</v>
          </cell>
        </row>
        <row r="117">
          <cell r="A117" t="str">
            <v>62410000</v>
          </cell>
          <cell r="B117" t="str">
            <v>TRANSPORTS SUR ACHATS</v>
          </cell>
          <cell r="C117">
            <v>669.57</v>
          </cell>
          <cell r="D117">
            <v>80.8</v>
          </cell>
          <cell r="E117">
            <v>588.77</v>
          </cell>
          <cell r="P117" t="str">
            <v>646401100</v>
          </cell>
          <cell r="Q117" t="str">
            <v>AGIPI RETRAITE SOMBRUN</v>
          </cell>
          <cell r="R117" t="str">
            <v>3871.92</v>
          </cell>
          <cell r="S117" t="str">
            <v xml:space="preserve"> 5.00</v>
          </cell>
          <cell r="T117" t="str">
            <v xml:space="preserve">  3866.92</v>
          </cell>
        </row>
        <row r="118">
          <cell r="B118" t="str">
            <v>Total classe 624</v>
          </cell>
          <cell r="C118">
            <v>669.57</v>
          </cell>
          <cell r="D118">
            <v>80.8</v>
          </cell>
          <cell r="E118">
            <v>588.77</v>
          </cell>
          <cell r="P118" t="str">
            <v>64640200</v>
          </cell>
          <cell r="Q118" t="str">
            <v>AGIPI RETRAITE HONORE</v>
          </cell>
          <cell r="R118" t="str">
            <v>3856.92</v>
          </cell>
          <cell r="S118" t="str">
            <v xml:space="preserve"> 4.47</v>
          </cell>
          <cell r="T118" t="str">
            <v xml:space="preserve">  3852.45</v>
          </cell>
        </row>
        <row r="119">
          <cell r="A119" t="str">
            <v>62570000</v>
          </cell>
          <cell r="B119" t="str">
            <v>RÉCEPTIONS</v>
          </cell>
          <cell r="C119">
            <v>395.7</v>
          </cell>
          <cell r="D119">
            <v>0</v>
          </cell>
          <cell r="E119">
            <v>395.7</v>
          </cell>
          <cell r="P119" t="str">
            <v>646402100</v>
          </cell>
          <cell r="Q119" t="str">
            <v>APRS PREVOYANCE HONORE</v>
          </cell>
          <cell r="R119" t="str">
            <v xml:space="preserve"> 195.72</v>
          </cell>
          <cell r="S119" t="str">
            <v xml:space="preserve"> 2.44</v>
          </cell>
          <cell r="T119" t="str">
            <v>193.28</v>
          </cell>
        </row>
        <row r="120">
          <cell r="B120" t="str">
            <v>Total classe 625</v>
          </cell>
          <cell r="C120">
            <v>395.7</v>
          </cell>
          <cell r="D120">
            <v>0</v>
          </cell>
          <cell r="E120">
            <v>395.7</v>
          </cell>
          <cell r="P120" t="str">
            <v>64640300</v>
          </cell>
          <cell r="Q120" t="str">
            <v>AGIPI CAP PREVOYANCE HONORE</v>
          </cell>
          <cell r="R120" t="str">
            <v xml:space="preserve"> 907.40</v>
          </cell>
          <cell r="S120" t="str">
            <v xml:space="preserve"> 0.00</v>
          </cell>
          <cell r="T120" t="str">
            <v>907.40</v>
          </cell>
        </row>
        <row r="121">
          <cell r="A121" t="str">
            <v>62600000</v>
          </cell>
          <cell r="B121" t="str">
            <v>FRAIS POSTAUX ET DE TÉLÉCOMM.</v>
          </cell>
          <cell r="C121">
            <v>228.43</v>
          </cell>
          <cell r="D121">
            <v>0</v>
          </cell>
          <cell r="E121">
            <v>228.43</v>
          </cell>
          <cell r="P121" t="str">
            <v>64660000</v>
          </cell>
          <cell r="Q121" t="str">
            <v>RSI SOMBRUN</v>
          </cell>
          <cell r="R121" t="str">
            <v xml:space="preserve"> 21355.00</v>
          </cell>
          <cell r="S121" t="str">
            <v>21355.00</v>
          </cell>
          <cell r="T121" t="str">
            <v xml:space="preserve">  0.00</v>
          </cell>
        </row>
        <row r="122">
          <cell r="A122" t="str">
            <v>62620000</v>
          </cell>
          <cell r="B122" t="str">
            <v>TELEPHONE</v>
          </cell>
          <cell r="C122">
            <v>859.71</v>
          </cell>
          <cell r="D122">
            <v>17.760000000000002</v>
          </cell>
          <cell r="E122">
            <v>841.95</v>
          </cell>
          <cell r="P122" t="str">
            <v>64660100</v>
          </cell>
          <cell r="Q122" t="str">
            <v>RSI HONORE</v>
          </cell>
          <cell r="R122" t="str">
            <v xml:space="preserve"> 18382.00</v>
          </cell>
          <cell r="S122" t="str">
            <v>18382.00</v>
          </cell>
          <cell r="T122" t="str">
            <v xml:space="preserve">  0.00</v>
          </cell>
        </row>
        <row r="123">
          <cell r="B123" t="str">
            <v>Total classe 626</v>
          </cell>
          <cell r="C123">
            <v>1088.1400000000001</v>
          </cell>
          <cell r="D123">
            <v>17.760000000000002</v>
          </cell>
          <cell r="E123">
            <v>1070.3800000000001</v>
          </cell>
          <cell r="P123" t="str">
            <v>64660200</v>
          </cell>
          <cell r="Q123" t="str">
            <v>SOMBRUN MALADIE</v>
          </cell>
          <cell r="R123" t="str">
            <v>3744.00</v>
          </cell>
          <cell r="S123" t="str">
            <v xml:space="preserve">  626.00</v>
          </cell>
          <cell r="T123" t="str">
            <v xml:space="preserve">  3118.00</v>
          </cell>
        </row>
        <row r="124">
          <cell r="A124" t="str">
            <v>62780000</v>
          </cell>
          <cell r="B124" t="str">
            <v>AUT FRAIS ET COMM PRESTAT SERV</v>
          </cell>
          <cell r="C124">
            <v>325</v>
          </cell>
          <cell r="D124">
            <v>55</v>
          </cell>
          <cell r="E124">
            <v>270</v>
          </cell>
          <cell r="P124" t="str">
            <v>64660300</v>
          </cell>
          <cell r="Q124" t="str">
            <v>SOMBRUN ALLOCATIONS FAMILIALES</v>
          </cell>
          <cell r="R124" t="str">
            <v>2807.00</v>
          </cell>
          <cell r="S124" t="str">
            <v xml:space="preserve">  469.00</v>
          </cell>
          <cell r="T124" t="str">
            <v xml:space="preserve">  2338.00</v>
          </cell>
        </row>
        <row r="125">
          <cell r="A125" t="str">
            <v>62781000</v>
          </cell>
          <cell r="B125" t="str">
            <v>COMMISSIONS CB</v>
          </cell>
          <cell r="C125">
            <v>480.41</v>
          </cell>
          <cell r="D125">
            <v>0</v>
          </cell>
          <cell r="E125">
            <v>480.41</v>
          </cell>
          <cell r="P125" t="str">
            <v>64660400</v>
          </cell>
          <cell r="Q125" t="str">
            <v>SOMBRUN RETRAITE</v>
          </cell>
          <cell r="R125" t="str">
            <v xml:space="preserve"> 12714.00</v>
          </cell>
          <cell r="S125" t="str">
            <v xml:space="preserve"> 2124.00</v>
          </cell>
          <cell r="T125" t="str">
            <v xml:space="preserve"> 10590.00</v>
          </cell>
        </row>
        <row r="126">
          <cell r="B126" t="str">
            <v>Total classe 627</v>
          </cell>
          <cell r="C126">
            <v>805.41</v>
          </cell>
          <cell r="D126">
            <v>55</v>
          </cell>
          <cell r="E126">
            <v>750.41</v>
          </cell>
          <cell r="P126" t="str">
            <v>64660500</v>
          </cell>
          <cell r="Q126" t="str">
            <v>HONORE MALADIE</v>
          </cell>
          <cell r="R126" t="str">
            <v>3223.00</v>
          </cell>
          <cell r="S126" t="str">
            <v xml:space="preserve">  611.00</v>
          </cell>
          <cell r="T126" t="str">
            <v xml:space="preserve">  2612.00</v>
          </cell>
        </row>
        <row r="127">
          <cell r="B127" t="str">
            <v>Total classe 62</v>
          </cell>
          <cell r="C127">
            <v>7605.21</v>
          </cell>
          <cell r="D127">
            <v>153.56</v>
          </cell>
          <cell r="E127">
            <v>7451.65</v>
          </cell>
          <cell r="P127" t="str">
            <v>64660600</v>
          </cell>
          <cell r="Q127" t="str">
            <v>HONORE ALLOCATIONS FAMILIALES</v>
          </cell>
          <cell r="R127" t="str">
            <v>2420.00</v>
          </cell>
          <cell r="S127" t="str">
            <v xml:space="preserve">  461.00</v>
          </cell>
          <cell r="T127" t="str">
            <v xml:space="preserve">  1959.00</v>
          </cell>
        </row>
        <row r="128">
          <cell r="A128" t="str">
            <v>63130000</v>
          </cell>
          <cell r="B128" t="str">
            <v>PARTICIPATION DES EMPLOYEURS</v>
          </cell>
          <cell r="C128">
            <v>208</v>
          </cell>
          <cell r="D128">
            <v>32</v>
          </cell>
          <cell r="E128">
            <v>176</v>
          </cell>
          <cell r="P128" t="str">
            <v>64660700</v>
          </cell>
          <cell r="Q128" t="str">
            <v>HONORE RETRAITE</v>
          </cell>
          <cell r="R128" t="str">
            <v xml:space="preserve"> 11037.00</v>
          </cell>
          <cell r="S128" t="str">
            <v xml:space="preserve"> 2097.00</v>
          </cell>
          <cell r="T128" t="str">
            <v xml:space="preserve">  8940.00</v>
          </cell>
        </row>
        <row r="129">
          <cell r="B129" t="str">
            <v>Total classe 631</v>
          </cell>
          <cell r="C129">
            <v>208</v>
          </cell>
          <cell r="D129">
            <v>32</v>
          </cell>
          <cell r="E129">
            <v>176</v>
          </cell>
          <cell r="P129" t="str">
            <v>65400000</v>
          </cell>
          <cell r="Q129" t="str">
            <v>PERTES SUR CREANCES IRRECOUVRA</v>
          </cell>
          <cell r="R129" t="str">
            <v xml:space="preserve"> 306.00</v>
          </cell>
          <cell r="S129" t="str">
            <v xml:space="preserve"> 0.00</v>
          </cell>
          <cell r="T129" t="str">
            <v>306.00</v>
          </cell>
        </row>
        <row r="130">
          <cell r="A130" t="str">
            <v>63511000</v>
          </cell>
          <cell r="B130" t="str">
            <v>TAXE PROFESSIONNELLE</v>
          </cell>
          <cell r="C130">
            <v>2664</v>
          </cell>
          <cell r="D130">
            <v>1197</v>
          </cell>
          <cell r="E130">
            <v>1467</v>
          </cell>
          <cell r="P130" t="str">
            <v>65800000</v>
          </cell>
          <cell r="Q130" t="str">
            <v>CHARGES DIVERSES GESTION COURA</v>
          </cell>
          <cell r="R130" t="str">
            <v>2.22</v>
          </cell>
          <cell r="S130" t="str">
            <v xml:space="preserve"> 0.00</v>
          </cell>
          <cell r="T130" t="str">
            <v xml:space="preserve">  2.22</v>
          </cell>
        </row>
        <row r="131">
          <cell r="B131" t="str">
            <v>Total classe 635</v>
          </cell>
          <cell r="C131">
            <v>2664</v>
          </cell>
          <cell r="D131">
            <v>1197</v>
          </cell>
          <cell r="E131">
            <v>1467</v>
          </cell>
          <cell r="P131" t="str">
            <v>68112000</v>
          </cell>
          <cell r="Q131" t="str">
            <v>IMMOBILISATIONS CORPORELLES</v>
          </cell>
          <cell r="R131" t="str">
            <v>4924.72</v>
          </cell>
          <cell r="S131" t="str">
            <v xml:space="preserve"> 0.00</v>
          </cell>
          <cell r="T131" t="str">
            <v xml:space="preserve">  4924.72</v>
          </cell>
        </row>
        <row r="132">
          <cell r="A132" t="str">
            <v>63710000</v>
          </cell>
          <cell r="B132" t="str">
            <v>CONTRIBUT SOCIALE SOLIDARITÉ</v>
          </cell>
          <cell r="C132">
            <v>6078</v>
          </cell>
          <cell r="D132">
            <v>1459</v>
          </cell>
          <cell r="E132">
            <v>4619</v>
          </cell>
          <cell r="P132" t="str">
            <v>69500000</v>
          </cell>
          <cell r="Q132" t="str">
            <v>IMPOTS SUR LES BENEFICES</v>
          </cell>
          <cell r="R132" t="str">
            <v xml:space="preserve"> 844.00</v>
          </cell>
          <cell r="S132" t="str">
            <v xml:space="preserve"> 0.00</v>
          </cell>
          <cell r="T132" t="str">
            <v>844.00</v>
          </cell>
        </row>
        <row r="133">
          <cell r="B133" t="str">
            <v>Total classe 637</v>
          </cell>
          <cell r="C133">
            <v>6078</v>
          </cell>
          <cell r="D133">
            <v>1459</v>
          </cell>
          <cell r="E133">
            <v>4619</v>
          </cell>
          <cell r="P133" t="str">
            <v>70710000</v>
          </cell>
          <cell r="Q133" t="str">
            <v>VENTES MARCHANDISES</v>
          </cell>
          <cell r="R133" t="str">
            <v xml:space="preserve"> 138.80</v>
          </cell>
          <cell r="S133" t="str">
            <v>17057.76</v>
          </cell>
          <cell r="T133" t="str">
            <v>-16918.96</v>
          </cell>
        </row>
        <row r="134">
          <cell r="B134" t="str">
            <v>Total classe 63</v>
          </cell>
          <cell r="C134">
            <v>8950</v>
          </cell>
          <cell r="D134">
            <v>2688</v>
          </cell>
          <cell r="E134">
            <v>6262</v>
          </cell>
          <cell r="P134" t="str">
            <v>70720000</v>
          </cell>
          <cell r="Q134" t="str">
            <v>VENTES MONTURES</v>
          </cell>
          <cell r="R134" t="str">
            <v>0.00</v>
          </cell>
          <cell r="S134" t="str">
            <v>58952.05</v>
          </cell>
          <cell r="T134" t="str">
            <v>-58952.05</v>
          </cell>
        </row>
        <row r="135">
          <cell r="A135" t="str">
            <v>64401000</v>
          </cell>
          <cell r="B135" t="str">
            <v>REMUNERATION SOMBRUN</v>
          </cell>
          <cell r="C135">
            <v>30245.32</v>
          </cell>
          <cell r="D135">
            <v>218</v>
          </cell>
          <cell r="E135">
            <v>30027.32</v>
          </cell>
          <cell r="P135" t="str">
            <v>70730000</v>
          </cell>
          <cell r="Q135" t="str">
            <v>VENTES LENTILLES</v>
          </cell>
          <cell r="R135" t="str">
            <v>0.00</v>
          </cell>
          <cell r="S135" t="str">
            <v>14087.21</v>
          </cell>
          <cell r="T135" t="str">
            <v>-14087.21</v>
          </cell>
        </row>
        <row r="136">
          <cell r="A136" t="str">
            <v>64402000</v>
          </cell>
          <cell r="B136" t="str">
            <v>REMUNERATION HONORE</v>
          </cell>
          <cell r="C136">
            <v>29862</v>
          </cell>
          <cell r="D136">
            <v>207</v>
          </cell>
          <cell r="E136">
            <v>29655</v>
          </cell>
          <cell r="P136" t="str">
            <v>70740000</v>
          </cell>
          <cell r="Q136" t="str">
            <v>VENTES VERRES</v>
          </cell>
          <cell r="R136" t="str">
            <v>0.00</v>
          </cell>
          <cell r="S136" t="str">
            <v xml:space="preserve"> 138608.74</v>
          </cell>
          <cell r="T136" t="str">
            <v xml:space="preserve">  -138608.74</v>
          </cell>
        </row>
        <row r="137">
          <cell r="B137" t="str">
            <v>Total classe 644</v>
          </cell>
          <cell r="C137">
            <v>60107.32</v>
          </cell>
          <cell r="D137">
            <v>425</v>
          </cell>
          <cell r="E137">
            <v>59682.32</v>
          </cell>
          <cell r="P137" t="str">
            <v>75800000</v>
          </cell>
          <cell r="Q137" t="str">
            <v>PRODUITS DIVERS GESTION COURAN</v>
          </cell>
          <cell r="R137" t="str">
            <v>0.00</v>
          </cell>
          <cell r="S137" t="str">
            <v>13.42</v>
          </cell>
          <cell r="T137" t="str">
            <v>-13.42</v>
          </cell>
        </row>
        <row r="138">
          <cell r="A138" t="str">
            <v>64640100</v>
          </cell>
          <cell r="B138" t="str">
            <v>AGIPI CAP PREVOYANCE SOMBRUN</v>
          </cell>
          <cell r="C138">
            <v>4365.01</v>
          </cell>
          <cell r="D138">
            <v>1312.32</v>
          </cell>
          <cell r="E138">
            <v>3052.69</v>
          </cell>
          <cell r="P138" t="str">
            <v>76410000</v>
          </cell>
          <cell r="Q138" t="str">
            <v>INTERETS DAT</v>
          </cell>
          <cell r="R138" t="str">
            <v>0.00</v>
          </cell>
          <cell r="S138" t="str">
            <v xml:space="preserve">  274.53</v>
          </cell>
          <cell r="T138" t="str">
            <v xml:space="preserve">  -274.53</v>
          </cell>
        </row>
        <row r="139">
          <cell r="A139" t="str">
            <v>64640110</v>
          </cell>
          <cell r="B139" t="str">
            <v>AGIPI RETRAITE SOMBRUN</v>
          </cell>
          <cell r="C139">
            <v>3932.22</v>
          </cell>
          <cell r="D139">
            <v>0</v>
          </cell>
          <cell r="E139">
            <v>3932.22</v>
          </cell>
          <cell r="P139" t="str">
            <v>76420000</v>
          </cell>
          <cell r="Q139" t="str">
            <v>+/- VALUES FCP</v>
          </cell>
          <cell r="R139" t="str">
            <v>0.00</v>
          </cell>
          <cell r="S139" t="str">
            <v xml:space="preserve"> 2.85</v>
          </cell>
          <cell r="T139" t="str">
            <v xml:space="preserve"> -2.85</v>
          </cell>
        </row>
        <row r="140">
          <cell r="A140" t="str">
            <v>64640200</v>
          </cell>
          <cell r="B140" t="str">
            <v>AGIPI RETRAITE HONORE</v>
          </cell>
          <cell r="C140">
            <v>3917.22</v>
          </cell>
          <cell r="D140">
            <v>0</v>
          </cell>
          <cell r="E140">
            <v>3917.22</v>
          </cell>
          <cell r="P140" t="str">
            <v>79100000</v>
          </cell>
          <cell r="Q140" t="str">
            <v>TRANSFERTS DE CHARGES D'EXPLOI</v>
          </cell>
          <cell r="R140" t="str">
            <v>0.00</v>
          </cell>
          <cell r="S140" t="str">
            <v>20.42</v>
          </cell>
          <cell r="T140" t="str">
            <v>-20.42</v>
          </cell>
        </row>
        <row r="141">
          <cell r="A141" t="str">
            <v>64640300</v>
          </cell>
          <cell r="B141" t="str">
            <v>AGIPI CAP PREVOYANCE HONORE</v>
          </cell>
          <cell r="C141">
            <v>1116.1199999999999</v>
          </cell>
          <cell r="D141">
            <v>15</v>
          </cell>
          <cell r="E141">
            <v>1101.1199999999999</v>
          </cell>
          <cell r="P141" t="str">
            <v>6464030000</v>
          </cell>
          <cell r="Q141" t="str">
            <v>AGIPI CAP PREVOYANCE HONORE</v>
          </cell>
          <cell r="R141">
            <v>1116.1199999999999</v>
          </cell>
          <cell r="S141">
            <v>15</v>
          </cell>
          <cell r="T141">
            <v>1101.1199999999999</v>
          </cell>
        </row>
        <row r="142">
          <cell r="A142" t="str">
            <v>64660000</v>
          </cell>
          <cell r="B142" t="str">
            <v>RSI SOMBRUN</v>
          </cell>
          <cell r="C142">
            <v>16758</v>
          </cell>
          <cell r="D142">
            <v>16758</v>
          </cell>
          <cell r="E142">
            <v>0</v>
          </cell>
          <cell r="P142" t="str">
            <v>6466000000</v>
          </cell>
          <cell r="Q142" t="str">
            <v>RSI SOMBRUN</v>
          </cell>
          <cell r="R142">
            <v>16758</v>
          </cell>
          <cell r="S142">
            <v>16758</v>
          </cell>
          <cell r="T142">
            <v>0</v>
          </cell>
        </row>
        <row r="143">
          <cell r="A143" t="str">
            <v>64660100</v>
          </cell>
          <cell r="B143" t="str">
            <v>RSI HONORE</v>
          </cell>
          <cell r="C143">
            <v>15040</v>
          </cell>
          <cell r="D143">
            <v>15040</v>
          </cell>
          <cell r="E143">
            <v>0</v>
          </cell>
          <cell r="P143" t="str">
            <v>6466010000</v>
          </cell>
          <cell r="Q143" t="str">
            <v>RSI HONORE</v>
          </cell>
          <cell r="R143">
            <v>15040</v>
          </cell>
          <cell r="S143">
            <v>15040</v>
          </cell>
          <cell r="T143">
            <v>0</v>
          </cell>
        </row>
        <row r="144">
          <cell r="A144" t="str">
            <v>64660200</v>
          </cell>
          <cell r="B144" t="str">
            <v>SOMBRUN MALADIE</v>
          </cell>
          <cell r="C144">
            <v>2921</v>
          </cell>
          <cell r="D144">
            <v>700</v>
          </cell>
          <cell r="E144">
            <v>2221</v>
          </cell>
          <cell r="P144" t="str">
            <v>6466020000</v>
          </cell>
          <cell r="Q144" t="str">
            <v>SOMBRUN MALADIE</v>
          </cell>
          <cell r="R144">
            <v>2921</v>
          </cell>
          <cell r="S144">
            <v>700</v>
          </cell>
          <cell r="T144">
            <v>2221</v>
          </cell>
        </row>
        <row r="145">
          <cell r="A145" t="str">
            <v>64660300</v>
          </cell>
          <cell r="B145" t="str">
            <v>SOMBRUN ALLOCATIONS FAMILIALES</v>
          </cell>
          <cell r="C145">
            <v>2142</v>
          </cell>
          <cell r="D145">
            <v>517</v>
          </cell>
          <cell r="E145">
            <v>1625</v>
          </cell>
          <cell r="P145" t="str">
            <v>6466030000</v>
          </cell>
          <cell r="Q145" t="str">
            <v>SOMBRUN ALLOCATIONS FAMILIALES</v>
          </cell>
          <cell r="R145">
            <v>2142</v>
          </cell>
          <cell r="S145">
            <v>517</v>
          </cell>
          <cell r="T145">
            <v>1625</v>
          </cell>
        </row>
        <row r="146">
          <cell r="A146" t="str">
            <v>64660400</v>
          </cell>
          <cell r="B146" t="str">
            <v>SOMBRUN RETRAITE</v>
          </cell>
          <cell r="C146">
            <v>10172</v>
          </cell>
          <cell r="D146">
            <v>2422</v>
          </cell>
          <cell r="E146">
            <v>7750</v>
          </cell>
          <cell r="P146" t="str">
            <v>6466040000</v>
          </cell>
          <cell r="Q146" t="str">
            <v>SOMBRUN RETRAITE</v>
          </cell>
          <cell r="R146">
            <v>10172</v>
          </cell>
          <cell r="S146">
            <v>2422</v>
          </cell>
          <cell r="T146">
            <v>7750</v>
          </cell>
        </row>
        <row r="147">
          <cell r="A147" t="str">
            <v>64660500</v>
          </cell>
          <cell r="B147" t="str">
            <v>HONORE MALADIE</v>
          </cell>
          <cell r="C147">
            <v>2718</v>
          </cell>
          <cell r="D147">
            <v>596</v>
          </cell>
          <cell r="E147">
            <v>2122</v>
          </cell>
          <cell r="P147" t="str">
            <v>6466050000</v>
          </cell>
          <cell r="Q147" t="str">
            <v>HONORE MALADIE</v>
          </cell>
          <cell r="R147">
            <v>2718</v>
          </cell>
          <cell r="S147">
            <v>596</v>
          </cell>
          <cell r="T147">
            <v>2122</v>
          </cell>
        </row>
        <row r="148">
          <cell r="A148" t="str">
            <v>64660600</v>
          </cell>
          <cell r="B148" t="str">
            <v>HONORE ALLOCATIONS FAMILIALES</v>
          </cell>
          <cell r="C148">
            <v>1997</v>
          </cell>
          <cell r="D148">
            <v>440</v>
          </cell>
          <cell r="E148">
            <v>1557</v>
          </cell>
          <cell r="P148" t="str">
            <v>6466060000</v>
          </cell>
          <cell r="Q148" t="str">
            <v>HONORE ALLOCATIONS FAMILIALES</v>
          </cell>
          <cell r="R148">
            <v>1997</v>
          </cell>
          <cell r="S148">
            <v>440</v>
          </cell>
          <cell r="T148">
            <v>1557</v>
          </cell>
        </row>
        <row r="149">
          <cell r="A149" t="str">
            <v>64660700</v>
          </cell>
          <cell r="B149" t="str">
            <v>HONORE RETRAITE</v>
          </cell>
          <cell r="C149">
            <v>9281</v>
          </cell>
          <cell r="D149">
            <v>2025</v>
          </cell>
          <cell r="E149">
            <v>7256</v>
          </cell>
          <cell r="P149" t="str">
            <v>6466070000</v>
          </cell>
          <cell r="Q149" t="str">
            <v>HONORE RETRAITE</v>
          </cell>
          <cell r="R149">
            <v>9281</v>
          </cell>
          <cell r="S149">
            <v>2025</v>
          </cell>
          <cell r="T149">
            <v>7256</v>
          </cell>
        </row>
        <row r="150">
          <cell r="B150" t="str">
            <v>Total classe 646</v>
          </cell>
          <cell r="C150">
            <v>74359.570000000007</v>
          </cell>
          <cell r="D150">
            <v>39825.32</v>
          </cell>
          <cell r="E150">
            <v>34534.25</v>
          </cell>
          <cell r="Q150" t="str">
            <v>Total classe 646</v>
          </cell>
          <cell r="R150">
            <v>74359.570000000007</v>
          </cell>
          <cell r="S150">
            <v>39825.32</v>
          </cell>
          <cell r="T150">
            <v>34534.25</v>
          </cell>
        </row>
        <row r="151">
          <cell r="B151" t="str">
            <v>Total classe 64</v>
          </cell>
          <cell r="C151">
            <v>134466.89000000001</v>
          </cell>
          <cell r="D151">
            <v>40250.32</v>
          </cell>
          <cell r="E151">
            <v>94216.57</v>
          </cell>
          <cell r="Q151" t="str">
            <v>Total classe 64</v>
          </cell>
          <cell r="R151">
            <v>134466.89000000001</v>
          </cell>
          <cell r="S151">
            <v>40250.32</v>
          </cell>
          <cell r="T151">
            <v>94216.57</v>
          </cell>
        </row>
        <row r="152">
          <cell r="A152" t="str">
            <v>65800000</v>
          </cell>
          <cell r="B152" t="str">
            <v>CHGE DIVERSE GESTION COURANTE</v>
          </cell>
          <cell r="C152">
            <v>10.65</v>
          </cell>
          <cell r="D152">
            <v>0</v>
          </cell>
          <cell r="E152">
            <v>10.65</v>
          </cell>
          <cell r="P152" t="str">
            <v>6580000000</v>
          </cell>
          <cell r="Q152" t="str">
            <v>CHGE DIVERSE GESTION COURANTE</v>
          </cell>
          <cell r="R152">
            <v>10.65</v>
          </cell>
          <cell r="S152">
            <v>0</v>
          </cell>
          <cell r="T152">
            <v>10.65</v>
          </cell>
        </row>
        <row r="153">
          <cell r="B153" t="str">
            <v>Total classe 658</v>
          </cell>
          <cell r="C153">
            <v>10.65</v>
          </cell>
          <cell r="D153">
            <v>0</v>
          </cell>
          <cell r="E153">
            <v>10.65</v>
          </cell>
          <cell r="Q153" t="str">
            <v>Total classe 658</v>
          </cell>
          <cell r="R153">
            <v>10.65</v>
          </cell>
          <cell r="S153">
            <v>0</v>
          </cell>
          <cell r="T153">
            <v>10.65</v>
          </cell>
        </row>
        <row r="154">
          <cell r="B154" t="str">
            <v>Total classe 65</v>
          </cell>
          <cell r="C154">
            <v>10.65</v>
          </cell>
          <cell r="D154">
            <v>0</v>
          </cell>
          <cell r="E154">
            <v>10.65</v>
          </cell>
          <cell r="Q154" t="str">
            <v>Total classe 65</v>
          </cell>
          <cell r="R154">
            <v>10.65</v>
          </cell>
          <cell r="S154">
            <v>0</v>
          </cell>
          <cell r="T154">
            <v>10.65</v>
          </cell>
        </row>
        <row r="155">
          <cell r="A155" t="str">
            <v>68112000</v>
          </cell>
          <cell r="B155" t="str">
            <v>DOT. AMORT. IMMOB CORPORELLES</v>
          </cell>
          <cell r="C155">
            <v>2186.02</v>
          </cell>
          <cell r="D155">
            <v>0</v>
          </cell>
          <cell r="E155">
            <v>2186.02</v>
          </cell>
          <cell r="P155" t="str">
            <v>6811200000</v>
          </cell>
          <cell r="Q155" t="str">
            <v>DOT. AMORT. IMMOB CORPORELLES</v>
          </cell>
          <cell r="R155">
            <v>2186.02</v>
          </cell>
          <cell r="S155">
            <v>0</v>
          </cell>
          <cell r="T155">
            <v>2186.02</v>
          </cell>
        </row>
        <row r="156">
          <cell r="B156" t="str">
            <v>Total classe 681</v>
          </cell>
          <cell r="C156">
            <v>2186.02</v>
          </cell>
          <cell r="D156">
            <v>0</v>
          </cell>
          <cell r="E156">
            <v>2186.02</v>
          </cell>
          <cell r="Q156" t="str">
            <v>Total classe 681</v>
          </cell>
          <cell r="R156">
            <v>2186.02</v>
          </cell>
          <cell r="S156">
            <v>0</v>
          </cell>
          <cell r="T156">
            <v>2186.02</v>
          </cell>
        </row>
        <row r="157">
          <cell r="B157" t="str">
            <v>Total classe 68</v>
          </cell>
          <cell r="C157">
            <v>2186.02</v>
          </cell>
          <cell r="D157">
            <v>0</v>
          </cell>
          <cell r="E157">
            <v>2186.02</v>
          </cell>
          <cell r="Q157" t="str">
            <v>Total classe 68</v>
          </cell>
          <cell r="R157">
            <v>2186.02</v>
          </cell>
          <cell r="S157">
            <v>0</v>
          </cell>
          <cell r="T157">
            <v>2186.02</v>
          </cell>
        </row>
        <row r="158">
          <cell r="A158" t="str">
            <v>69500000</v>
          </cell>
          <cell r="B158" t="str">
            <v>IMPÔTS SUR LES BÉNÉFICES</v>
          </cell>
          <cell r="C158">
            <v>929</v>
          </cell>
          <cell r="D158">
            <v>0</v>
          </cell>
          <cell r="E158">
            <v>929</v>
          </cell>
          <cell r="P158" t="str">
            <v>6950000000</v>
          </cell>
          <cell r="Q158" t="str">
            <v>IMPÔTS SUR LES BÉNÉFICES</v>
          </cell>
          <cell r="R158">
            <v>929</v>
          </cell>
          <cell r="S158">
            <v>0</v>
          </cell>
          <cell r="T158">
            <v>929</v>
          </cell>
        </row>
        <row r="159">
          <cell r="B159" t="str">
            <v>Total classe 695</v>
          </cell>
          <cell r="C159">
            <v>929</v>
          </cell>
          <cell r="D159">
            <v>0</v>
          </cell>
          <cell r="E159">
            <v>929</v>
          </cell>
          <cell r="Q159" t="str">
            <v>Total classe 695</v>
          </cell>
          <cell r="R159">
            <v>929</v>
          </cell>
          <cell r="S159">
            <v>0</v>
          </cell>
          <cell r="T159">
            <v>929</v>
          </cell>
        </row>
        <row r="160">
          <cell r="B160" t="str">
            <v>Total classe 69</v>
          </cell>
          <cell r="C160">
            <v>929</v>
          </cell>
          <cell r="D160">
            <v>0</v>
          </cell>
          <cell r="E160">
            <v>929</v>
          </cell>
          <cell r="Q160" t="str">
            <v>Total classe 69</v>
          </cell>
          <cell r="R160">
            <v>929</v>
          </cell>
          <cell r="S160">
            <v>0</v>
          </cell>
          <cell r="T160">
            <v>929</v>
          </cell>
        </row>
        <row r="161">
          <cell r="B161" t="str">
            <v>Total classe 6</v>
          </cell>
          <cell r="C161">
            <v>349685.27</v>
          </cell>
          <cell r="D161">
            <v>137833.47</v>
          </cell>
          <cell r="E161">
            <v>211851.8</v>
          </cell>
          <cell r="Q161" t="str">
            <v>Total classe 6</v>
          </cell>
          <cell r="R161">
            <v>349685.27</v>
          </cell>
          <cell r="S161">
            <v>137833.47</v>
          </cell>
          <cell r="T161">
            <v>211851.8</v>
          </cell>
        </row>
        <row r="162">
          <cell r="A162" t="str">
            <v>70710000</v>
          </cell>
          <cell r="B162" t="str">
            <v>VENTES MARCHANDISES</v>
          </cell>
          <cell r="C162">
            <v>0</v>
          </cell>
          <cell r="D162">
            <v>10982.1</v>
          </cell>
          <cell r="E162">
            <v>-10982.1</v>
          </cell>
          <cell r="P162" t="str">
            <v>7071000000</v>
          </cell>
          <cell r="Q162" t="str">
            <v>VENTES MARCHANDISES</v>
          </cell>
          <cell r="R162">
            <v>0</v>
          </cell>
          <cell r="S162">
            <v>10982.1</v>
          </cell>
          <cell r="T162">
            <v>-10982.1</v>
          </cell>
        </row>
        <row r="163">
          <cell r="A163" t="str">
            <v>70720000</v>
          </cell>
          <cell r="B163" t="str">
            <v>VENTES MONTURES</v>
          </cell>
          <cell r="C163">
            <v>0</v>
          </cell>
          <cell r="D163">
            <v>56413.33</v>
          </cell>
          <cell r="E163">
            <v>-56413.33</v>
          </cell>
          <cell r="P163" t="str">
            <v>7072000000</v>
          </cell>
          <cell r="Q163" t="str">
            <v>VENTES MONTURES</v>
          </cell>
          <cell r="R163">
            <v>0</v>
          </cell>
          <cell r="S163">
            <v>56413.33</v>
          </cell>
          <cell r="T163">
            <v>-56413.33</v>
          </cell>
        </row>
        <row r="164">
          <cell r="A164" t="str">
            <v>70730000</v>
          </cell>
          <cell r="B164" t="str">
            <v>VENTES LENTILLES</v>
          </cell>
          <cell r="C164">
            <v>0</v>
          </cell>
          <cell r="D164">
            <v>12063.03</v>
          </cell>
          <cell r="E164">
            <v>-12063.03</v>
          </cell>
          <cell r="P164" t="str">
            <v>7073000000</v>
          </cell>
          <cell r="Q164" t="str">
            <v>VENTES LENTILLES</v>
          </cell>
          <cell r="R164">
            <v>0</v>
          </cell>
          <cell r="S164">
            <v>12063.03</v>
          </cell>
          <cell r="T164">
            <v>-12063.03</v>
          </cell>
        </row>
        <row r="165">
          <cell r="A165" t="str">
            <v>70740000</v>
          </cell>
          <cell r="B165" t="str">
            <v>VENTES VERRES</v>
          </cell>
          <cell r="C165">
            <v>1322.32</v>
          </cell>
          <cell r="D165">
            <v>138782</v>
          </cell>
          <cell r="E165">
            <v>-137459.68</v>
          </cell>
          <cell r="P165" t="str">
            <v>7074000000</v>
          </cell>
          <cell r="Q165" t="str">
            <v>VENTES VERRES</v>
          </cell>
          <cell r="R165">
            <v>1322.32</v>
          </cell>
          <cell r="S165">
            <v>138782</v>
          </cell>
          <cell r="T165">
            <v>-137459.68</v>
          </cell>
        </row>
        <row r="166">
          <cell r="B166" t="str">
            <v>Total classe 707</v>
          </cell>
          <cell r="C166">
            <v>1322.32</v>
          </cell>
          <cell r="D166">
            <v>218240.46</v>
          </cell>
          <cell r="E166">
            <v>-216918.14</v>
          </cell>
          <cell r="Q166" t="str">
            <v>Total classe 707</v>
          </cell>
          <cell r="R166">
            <v>1322.32</v>
          </cell>
          <cell r="S166">
            <v>218240.46</v>
          </cell>
          <cell r="T166">
            <v>-216918.14</v>
          </cell>
        </row>
        <row r="167">
          <cell r="B167" t="str">
            <v>Total classe 70</v>
          </cell>
          <cell r="C167">
            <v>1322.32</v>
          </cell>
          <cell r="D167">
            <v>218240.46</v>
          </cell>
          <cell r="E167">
            <v>-216918.14</v>
          </cell>
          <cell r="Q167" t="str">
            <v>Total classe 70</v>
          </cell>
          <cell r="R167">
            <v>1322.32</v>
          </cell>
          <cell r="S167">
            <v>218240.46</v>
          </cell>
          <cell r="T167">
            <v>-216918.14</v>
          </cell>
        </row>
        <row r="168">
          <cell r="A168" t="str">
            <v>75800000</v>
          </cell>
          <cell r="B168" t="str">
            <v>PRODT DIVERS GESTION COURANTE</v>
          </cell>
          <cell r="C168">
            <v>0</v>
          </cell>
          <cell r="D168">
            <v>1.0900000000000001</v>
          </cell>
          <cell r="E168">
            <v>-1.0900000000000001</v>
          </cell>
          <cell r="P168" t="str">
            <v>7580000000</v>
          </cell>
          <cell r="Q168" t="str">
            <v>PRODT DIVERS GESTION COURANTE</v>
          </cell>
          <cell r="R168">
            <v>0</v>
          </cell>
          <cell r="S168">
            <v>1.0900000000000001</v>
          </cell>
          <cell r="T168">
            <v>-1.0900000000000001</v>
          </cell>
        </row>
        <row r="169">
          <cell r="B169" t="str">
            <v>Total classe 758</v>
          </cell>
          <cell r="C169">
            <v>0</v>
          </cell>
          <cell r="D169">
            <v>1.0900000000000001</v>
          </cell>
          <cell r="E169">
            <v>-1.0900000000000001</v>
          </cell>
          <cell r="Q169" t="str">
            <v>Total classe 758</v>
          </cell>
          <cell r="R169">
            <v>0</v>
          </cell>
          <cell r="S169">
            <v>1.0900000000000001</v>
          </cell>
          <cell r="T169">
            <v>-1.0900000000000001</v>
          </cell>
        </row>
        <row r="170">
          <cell r="B170" t="str">
            <v>Total classe 75</v>
          </cell>
          <cell r="C170">
            <v>0</v>
          </cell>
          <cell r="D170">
            <v>1.0900000000000001</v>
          </cell>
          <cell r="E170">
            <v>-1.0900000000000001</v>
          </cell>
          <cell r="Q170" t="str">
            <v>Total classe 75</v>
          </cell>
          <cell r="R170">
            <v>0</v>
          </cell>
          <cell r="S170">
            <v>1.0900000000000001</v>
          </cell>
          <cell r="T170">
            <v>-1.0900000000000001</v>
          </cell>
        </row>
        <row r="171">
          <cell r="A171" t="str">
            <v>76410000</v>
          </cell>
          <cell r="B171" t="str">
            <v>INTERETS DAT</v>
          </cell>
          <cell r="C171">
            <v>0</v>
          </cell>
          <cell r="D171">
            <v>184.38</v>
          </cell>
          <cell r="E171">
            <v>-184.38</v>
          </cell>
          <cell r="P171" t="str">
            <v>7641000000</v>
          </cell>
          <cell r="Q171" t="str">
            <v>INTERETS DAT</v>
          </cell>
          <cell r="R171">
            <v>0</v>
          </cell>
          <cell r="S171">
            <v>184.38</v>
          </cell>
          <cell r="T171">
            <v>-184.38</v>
          </cell>
        </row>
        <row r="172">
          <cell r="B172" t="str">
            <v>Total classe 764</v>
          </cell>
          <cell r="C172">
            <v>0</v>
          </cell>
          <cell r="D172">
            <v>184.38</v>
          </cell>
          <cell r="E172">
            <v>-184.38</v>
          </cell>
          <cell r="Q172" t="str">
            <v>Total classe 764</v>
          </cell>
          <cell r="R172">
            <v>0</v>
          </cell>
          <cell r="S172">
            <v>184.38</v>
          </cell>
          <cell r="T172">
            <v>-184.38</v>
          </cell>
        </row>
        <row r="173">
          <cell r="B173" t="str">
            <v>Total classe 76</v>
          </cell>
          <cell r="C173">
            <v>0</v>
          </cell>
          <cell r="D173">
            <v>184.38</v>
          </cell>
          <cell r="E173">
            <v>-184.38</v>
          </cell>
          <cell r="Q173" t="str">
            <v>Total classe 76</v>
          </cell>
          <cell r="R173">
            <v>0</v>
          </cell>
          <cell r="S173">
            <v>184.38</v>
          </cell>
          <cell r="T173">
            <v>-184.38</v>
          </cell>
        </row>
        <row r="174">
          <cell r="B174" t="str">
            <v>Total classe 7</v>
          </cell>
          <cell r="C174">
            <v>1322.32</v>
          </cell>
          <cell r="D174">
            <v>218425.93</v>
          </cell>
          <cell r="E174">
            <v>-217103.61</v>
          </cell>
          <cell r="Q174" t="str">
            <v>Total classe 7</v>
          </cell>
          <cell r="R174">
            <v>1322.32</v>
          </cell>
          <cell r="S174">
            <v>218425.93</v>
          </cell>
          <cell r="T174">
            <v>-217103.61</v>
          </cell>
        </row>
        <row r="175">
          <cell r="B175" t="str">
            <v xml:space="preserve">COMPTES DE RESULTAT </v>
          </cell>
          <cell r="C175">
            <v>351007.59</v>
          </cell>
          <cell r="D175">
            <v>356259.4</v>
          </cell>
          <cell r="E175">
            <v>-5251.81</v>
          </cell>
          <cell r="Q175" t="str">
            <v xml:space="preserve">COMPTES DE RESULTAT </v>
          </cell>
          <cell r="R175">
            <v>351007.59</v>
          </cell>
          <cell r="S175">
            <v>356259.4</v>
          </cell>
          <cell r="T175">
            <v>-5251.81</v>
          </cell>
        </row>
        <row r="176">
          <cell r="B176" t="str">
            <v xml:space="preserve">TOTAL GENERAL </v>
          </cell>
          <cell r="C176">
            <v>1928573.28</v>
          </cell>
          <cell r="D176">
            <v>1928573.28</v>
          </cell>
          <cell r="E176">
            <v>0</v>
          </cell>
          <cell r="Q176" t="str">
            <v xml:space="preserve">TOTAL GENERAL </v>
          </cell>
          <cell r="R176">
            <v>1928573.28</v>
          </cell>
          <cell r="S176">
            <v>1928573.28</v>
          </cell>
          <cell r="T176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.A."/>
      <sheetName val="Sommaire"/>
      <sheetName val="Parties"/>
      <sheetName val="Contrôle"/>
      <sheetName val="!"/>
      <sheetName val="III.A"/>
      <sheetName val="III.B"/>
      <sheetName val="Import Coala"/>
      <sheetName val="IV"/>
      <sheetName val="IV.Z"/>
      <sheetName val="OD"/>
      <sheetName val="A"/>
      <sheetName val="B"/>
      <sheetName val="C"/>
      <sheetName val="D"/>
      <sheetName val="E"/>
      <sheetName val="E.700"/>
      <sheetName val="E.900"/>
      <sheetName val="F"/>
      <sheetName val="F.300"/>
      <sheetName val="F.500"/>
      <sheetName val="G"/>
      <sheetName val="G.200"/>
      <sheetName val="H"/>
      <sheetName val="H.100"/>
      <sheetName val="I"/>
      <sheetName val="I.100"/>
      <sheetName val="J"/>
      <sheetName val="K"/>
      <sheetName val="L"/>
      <sheetName val="M"/>
      <sheetName val="M.100"/>
      <sheetName val="M.200"/>
      <sheetName val="N"/>
      <sheetName val="N.100"/>
      <sheetName val="O"/>
      <sheetName val="P"/>
      <sheetName val="P.100"/>
      <sheetName val="P.200"/>
      <sheetName val="P.400 (2012)"/>
      <sheetName val="Q"/>
      <sheetName val="R"/>
      <sheetName val="R.100"/>
      <sheetName val="S.100"/>
      <sheetName val="S.140"/>
      <sheetName val="S.149"/>
      <sheetName val="S.200"/>
      <sheetName val="S.300"/>
      <sheetName val="S.310"/>
      <sheetName val="S.380"/>
      <sheetName val="T"/>
      <sheetName val="U"/>
      <sheetName val="V"/>
      <sheetName val="W"/>
      <sheetName val="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0">
          <cell r="B10" t="str">
            <v>Ne rien insérer au dessus de cette ligne !</v>
          </cell>
        </row>
        <row r="11">
          <cell r="A11">
            <v>101300</v>
          </cell>
          <cell r="B11" t="str">
            <v>Capital social appelé versé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7500</v>
          </cell>
        </row>
        <row r="12">
          <cell r="A12">
            <v>101300</v>
          </cell>
          <cell r="B12" t="str">
            <v>Réserve légale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750</v>
          </cell>
        </row>
        <row r="13">
          <cell r="A13">
            <v>106110</v>
          </cell>
          <cell r="B13" t="str">
            <v>Autres réserves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>
            <v>106800</v>
          </cell>
          <cell r="B14" t="str">
            <v>Report à nouveau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218571.93</v>
          </cell>
        </row>
        <row r="15">
          <cell r="A15">
            <v>110000</v>
          </cell>
          <cell r="B15" t="str">
            <v>Report à nouveau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>
            <v>119000</v>
          </cell>
          <cell r="B16" t="str">
            <v>Ne rien insérer au dessous de cette ligne !</v>
          </cell>
        </row>
        <row r="17">
          <cell r="A17">
            <v>120000</v>
          </cell>
          <cell r="B17" t="str">
            <v>Résultat</v>
          </cell>
          <cell r="D17">
            <v>0</v>
          </cell>
          <cell r="F17">
            <v>0</v>
          </cell>
          <cell r="H17">
            <v>0</v>
          </cell>
          <cell r="J17">
            <v>56416.68</v>
          </cell>
        </row>
        <row r="18">
          <cell r="A18">
            <v>120000</v>
          </cell>
          <cell r="B18" t="str">
            <v>Ne rien insérer au dessus de cette ligne !</v>
          </cell>
        </row>
        <row r="19">
          <cell r="A19">
            <v>164000</v>
          </cell>
          <cell r="B19" t="str">
            <v>Emprunts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A20">
            <v>164000</v>
          </cell>
          <cell r="B20" t="str">
            <v>Emprunt CA 135 K tx fixe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51309.24</v>
          </cell>
        </row>
        <row r="21">
          <cell r="A21">
            <v>164100</v>
          </cell>
          <cell r="B21" t="str">
            <v>Emprunt CA 315 K tx variable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114553.62</v>
          </cell>
        </row>
        <row r="22">
          <cell r="A22">
            <v>164200</v>
          </cell>
          <cell r="B22" t="str">
            <v>Droit au bail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10000</v>
          </cell>
          <cell r="J22">
            <v>0</v>
          </cell>
        </row>
        <row r="23">
          <cell r="A23">
            <v>206000</v>
          </cell>
          <cell r="B23" t="str">
            <v>Fond commercial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480700</v>
          </cell>
          <cell r="J23">
            <v>0</v>
          </cell>
        </row>
        <row r="24">
          <cell r="A24">
            <v>207000</v>
          </cell>
          <cell r="B24" t="str">
            <v>Installation technique, mat, outillage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1824.86</v>
          </cell>
          <cell r="J24">
            <v>0</v>
          </cell>
        </row>
        <row r="25">
          <cell r="A25">
            <v>215000</v>
          </cell>
          <cell r="B25" t="str">
            <v>Installation générale, agencements divers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8957.4699999999993</v>
          </cell>
          <cell r="J25">
            <v>0</v>
          </cell>
        </row>
        <row r="26">
          <cell r="A26">
            <v>218100</v>
          </cell>
          <cell r="B26" t="str">
            <v>Matériel de transport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16350.38</v>
          </cell>
          <cell r="J26">
            <v>0</v>
          </cell>
        </row>
        <row r="27">
          <cell r="A27">
            <v>218200</v>
          </cell>
          <cell r="B27" t="str">
            <v>Matériel de bureau et informatique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8249.2999999999993</v>
          </cell>
          <cell r="J27">
            <v>0</v>
          </cell>
        </row>
        <row r="28">
          <cell r="A28">
            <v>218300</v>
          </cell>
          <cell r="B28" t="str">
            <v>Mobilier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11395.26</v>
          </cell>
          <cell r="J28">
            <v>0</v>
          </cell>
        </row>
        <row r="29">
          <cell r="A29">
            <v>218400</v>
          </cell>
          <cell r="B29" t="str">
            <v>Dépôts et cautionnement versés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13095.39</v>
          </cell>
          <cell r="J29">
            <v>0</v>
          </cell>
        </row>
        <row r="30">
          <cell r="A30">
            <v>275000</v>
          </cell>
          <cell r="B30" t="str">
            <v>Amort. installations techniques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1824.86</v>
          </cell>
        </row>
        <row r="31">
          <cell r="A31">
            <v>281500</v>
          </cell>
          <cell r="B31" t="str">
            <v>Amort. installations générales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4671.3900000000003</v>
          </cell>
        </row>
        <row r="32">
          <cell r="A32">
            <v>281810</v>
          </cell>
          <cell r="B32" t="str">
            <v>Amort. Matériel de transport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12068.66</v>
          </cell>
        </row>
        <row r="33">
          <cell r="A33">
            <v>281820</v>
          </cell>
          <cell r="B33" t="str">
            <v>Amort. Mat de bureau et info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5717.17</v>
          </cell>
        </row>
        <row r="34">
          <cell r="A34">
            <v>281830</v>
          </cell>
          <cell r="B34" t="str">
            <v>Amortissements Mobilier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6843.55</v>
          </cell>
        </row>
        <row r="35">
          <cell r="A35">
            <v>281840</v>
          </cell>
          <cell r="B35" t="str">
            <v xml:space="preserve">stocks 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19713.68</v>
          </cell>
          <cell r="J35">
            <v>0</v>
          </cell>
        </row>
        <row r="36">
          <cell r="A36">
            <v>310000</v>
          </cell>
          <cell r="B36" t="str">
            <v xml:space="preserve">Fournisseurs 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22351.760000000002</v>
          </cell>
        </row>
        <row r="37">
          <cell r="A37">
            <v>401000</v>
          </cell>
          <cell r="B37" t="str">
            <v>Fournisseurs débiteurs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>
            <v>401900</v>
          </cell>
          <cell r="B38" t="str">
            <v>Fournisseurs - Factures non parvenues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11343.619999999999</v>
          </cell>
        </row>
        <row r="39">
          <cell r="A39">
            <v>408000</v>
          </cell>
          <cell r="B39" t="str">
            <v>Founisseurs - acomptes sur commandes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>
            <v>409100</v>
          </cell>
          <cell r="B40" t="str">
            <v>Fournisseurs - Avoirs à recevoir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A41">
            <v>409800</v>
          </cell>
          <cell r="B41" t="str">
            <v xml:space="preserve">Clients 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70295.76999999999</v>
          </cell>
          <cell r="J41">
            <v>0</v>
          </cell>
        </row>
        <row r="42">
          <cell r="A42">
            <v>411000</v>
          </cell>
          <cell r="B42" t="str">
            <v>Clients douteux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838.99</v>
          </cell>
          <cell r="J42">
            <v>0</v>
          </cell>
        </row>
        <row r="43">
          <cell r="A43">
            <v>416000</v>
          </cell>
          <cell r="B43" t="str">
            <v>Clients créditeurs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419100</v>
          </cell>
          <cell r="B44" t="str">
            <v>Rémunération dues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A45">
            <v>421000</v>
          </cell>
          <cell r="B45" t="str">
            <v>Provisions pour congés payés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9902.65</v>
          </cell>
        </row>
        <row r="46">
          <cell r="A46">
            <v>428200</v>
          </cell>
          <cell r="B46" t="str">
            <v>URSSAF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22292</v>
          </cell>
        </row>
        <row r="47">
          <cell r="A47">
            <v>431000</v>
          </cell>
          <cell r="B47" t="str">
            <v>ARRCO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>
            <v>437200</v>
          </cell>
          <cell r="B48" t="str">
            <v>Pole Emploi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>
            <v>437300</v>
          </cell>
          <cell r="B49" t="str">
            <v>IRP Auto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6634.41</v>
          </cell>
        </row>
        <row r="50">
          <cell r="A50">
            <v>437400</v>
          </cell>
          <cell r="B50" t="str">
            <v>Provisions CS sur CP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3477.27</v>
          </cell>
        </row>
        <row r="51">
          <cell r="A51">
            <v>438200</v>
          </cell>
          <cell r="B51" t="str">
            <v>Autres charges sociales à payer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438600</v>
          </cell>
          <cell r="B52" t="str">
            <v>Alloc familiales exploitant Charges à payer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401</v>
          </cell>
          <cell r="J52">
            <v>0</v>
          </cell>
        </row>
        <row r="53">
          <cell r="A53">
            <v>438610</v>
          </cell>
          <cell r="B53" t="str">
            <v>Ass Maladie exploitant Charges à payer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A54">
            <v>438620</v>
          </cell>
          <cell r="B54" t="str">
            <v>Retraite exploitant Charges à payer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731</v>
          </cell>
          <cell r="J54">
            <v>0</v>
          </cell>
        </row>
        <row r="55">
          <cell r="A55">
            <v>438630</v>
          </cell>
          <cell r="B55" t="str">
            <v>Autres produits à recevoir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438700</v>
          </cell>
          <cell r="B56" t="str">
            <v>Impôts sur les Bénéfices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11836</v>
          </cell>
          <cell r="J56">
            <v>0</v>
          </cell>
        </row>
        <row r="57">
          <cell r="A57">
            <v>444000</v>
          </cell>
          <cell r="B57" t="str">
            <v>Taxe / ca à décaisser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4942</v>
          </cell>
        </row>
        <row r="58">
          <cell r="A58">
            <v>445510</v>
          </cell>
          <cell r="B58" t="str">
            <v>Tva / immos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>
            <v>445620</v>
          </cell>
          <cell r="B59" t="str">
            <v>Tva déductible sur biens et services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337.68</v>
          </cell>
          <cell r="J59">
            <v>0</v>
          </cell>
        </row>
        <row r="60">
          <cell r="A60">
            <v>445663</v>
          </cell>
          <cell r="B60" t="str">
            <v>Tva collectée 5,5 %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>
            <v>445710</v>
          </cell>
          <cell r="B61" t="str">
            <v>Tva collectée 7 %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>
            <v>445711</v>
          </cell>
          <cell r="B62" t="str">
            <v>Tva collectée 19,6 %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172.33000000000004</v>
          </cell>
        </row>
        <row r="63">
          <cell r="A63">
            <v>445713</v>
          </cell>
          <cell r="B63" t="str">
            <v>TVA / factures non parvenues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1858.98</v>
          </cell>
          <cell r="J63">
            <v>0</v>
          </cell>
        </row>
        <row r="64">
          <cell r="A64">
            <v>445860</v>
          </cell>
          <cell r="B64" t="str">
            <v>TVA / factures à établir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>
            <v>445870</v>
          </cell>
          <cell r="B65" t="str">
            <v>TVA collectée d'avance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A66">
            <v>445873</v>
          </cell>
          <cell r="B66" t="str">
            <v>Etat charges à payer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5651</v>
          </cell>
        </row>
        <row r="67">
          <cell r="A67">
            <v>448600</v>
          </cell>
          <cell r="B67" t="str">
            <v>Etat produits à recevoir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>
            <v>448700</v>
          </cell>
          <cell r="B68" t="str">
            <v>Compte courant Siroux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103081.9</v>
          </cell>
        </row>
        <row r="69">
          <cell r="A69">
            <v>455000</v>
          </cell>
          <cell r="B69" t="str">
            <v>Associés - Dividendes à payer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A70">
            <v>457000</v>
          </cell>
          <cell r="B70" t="str">
            <v>Comptes débiteurs ou créditeurs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59.2</v>
          </cell>
        </row>
        <row r="71">
          <cell r="A71">
            <v>467000</v>
          </cell>
          <cell r="B71" t="str">
            <v>Autres comptes débiteurs ou créditeurs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4242.66</v>
          </cell>
        </row>
        <row r="72">
          <cell r="A72">
            <v>467100</v>
          </cell>
          <cell r="B72" t="str">
            <v xml:space="preserve">Compte d'attente 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>
            <v>471000</v>
          </cell>
          <cell r="B73" t="str">
            <v>Charges constatées d'avance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4423.1899999999996</v>
          </cell>
          <cell r="J73">
            <v>0</v>
          </cell>
        </row>
        <row r="74">
          <cell r="A74">
            <v>486000</v>
          </cell>
          <cell r="B74" t="str">
            <v>Clients douteux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701.5</v>
          </cell>
        </row>
        <row r="75">
          <cell r="A75">
            <v>491000</v>
          </cell>
          <cell r="B75" t="str">
            <v>FCP Sequin 3DEC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7796.78</v>
          </cell>
          <cell r="J75">
            <v>0</v>
          </cell>
        </row>
        <row r="76">
          <cell r="A76">
            <v>508100</v>
          </cell>
          <cell r="B76" t="str">
            <v>Banque Crédit Agricole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6054.6</v>
          </cell>
          <cell r="J76">
            <v>0</v>
          </cell>
        </row>
        <row r="77">
          <cell r="A77">
            <v>512000</v>
          </cell>
          <cell r="B77" t="str">
            <v>Caisse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219.07</v>
          </cell>
          <cell r="J77">
            <v>0</v>
          </cell>
        </row>
        <row r="78">
          <cell r="A78">
            <v>530000</v>
          </cell>
          <cell r="B78" t="str">
            <v>Ne rien insérer au dessous de cette ligne !</v>
          </cell>
        </row>
        <row r="79">
          <cell r="B79" t="str">
            <v>Ne rien insérer au dessus de cette ligne !</v>
          </cell>
        </row>
        <row r="80">
          <cell r="A80">
            <v>602210</v>
          </cell>
          <cell r="B80" t="str">
            <v>Combustibles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2271.34</v>
          </cell>
          <cell r="J80">
            <v>0</v>
          </cell>
        </row>
        <row r="81">
          <cell r="A81">
            <v>602210</v>
          </cell>
          <cell r="B81" t="str">
            <v>Produits d'entretien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321.7</v>
          </cell>
          <cell r="J81">
            <v>0</v>
          </cell>
        </row>
        <row r="82">
          <cell r="A82">
            <v>602220</v>
          </cell>
          <cell r="B82" t="str">
            <v>Fournitures d'atelier et d'usine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8694.42</v>
          </cell>
          <cell r="J82">
            <v>0</v>
          </cell>
        </row>
        <row r="83">
          <cell r="A83">
            <v>602230</v>
          </cell>
          <cell r="B83" t="str">
            <v>Films et matériels de pose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53411.81</v>
          </cell>
          <cell r="J83">
            <v>0</v>
          </cell>
        </row>
        <row r="84">
          <cell r="A84">
            <v>602231</v>
          </cell>
          <cell r="B84" t="str">
            <v>Fournitures de magasin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67.38</v>
          </cell>
          <cell r="J84">
            <v>0</v>
          </cell>
        </row>
        <row r="85">
          <cell r="A85">
            <v>602240</v>
          </cell>
          <cell r="B85" t="str">
            <v>Fournitures de bureau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421.39</v>
          </cell>
          <cell r="J85">
            <v>0</v>
          </cell>
        </row>
        <row r="86">
          <cell r="A86">
            <v>602250</v>
          </cell>
          <cell r="B86" t="str">
            <v>Fournitures inter-établissement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>
            <v>602270</v>
          </cell>
          <cell r="B87" t="str">
            <v>Variation des stocks des autres ap.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9702.5299999999988</v>
          </cell>
          <cell r="J87">
            <v>0</v>
          </cell>
        </row>
        <row r="88">
          <cell r="A88">
            <v>603200</v>
          </cell>
          <cell r="B88" t="str">
            <v>Electricité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3005.11</v>
          </cell>
          <cell r="J88">
            <v>0</v>
          </cell>
        </row>
        <row r="89">
          <cell r="A89">
            <v>606110</v>
          </cell>
          <cell r="B89" t="str">
            <v>Eau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>
            <v>606120</v>
          </cell>
          <cell r="B90" t="str">
            <v>Fournitures d'entretien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1464.08</v>
          </cell>
          <cell r="J90">
            <v>0</v>
          </cell>
        </row>
        <row r="91">
          <cell r="A91">
            <v>606300</v>
          </cell>
          <cell r="B91" t="str">
            <v>Fournitures administratives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685.79</v>
          </cell>
          <cell r="J91">
            <v>0</v>
          </cell>
        </row>
        <row r="92">
          <cell r="A92">
            <v>606400</v>
          </cell>
          <cell r="B92" t="str">
            <v>R.R.R. obtenus sur achats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</row>
        <row r="93">
          <cell r="A93">
            <v>609100</v>
          </cell>
          <cell r="B93" t="str">
            <v>Sous-traitance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454.26</v>
          </cell>
          <cell r="J93">
            <v>0</v>
          </cell>
        </row>
        <row r="94">
          <cell r="A94">
            <v>611000</v>
          </cell>
          <cell r="B94" t="str">
            <v>Crédit-bail mobilier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4227.43</v>
          </cell>
          <cell r="J94">
            <v>0</v>
          </cell>
        </row>
        <row r="95">
          <cell r="A95">
            <v>612200</v>
          </cell>
          <cell r="B95" t="str">
            <v>Locations immobilières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54596.04</v>
          </cell>
          <cell r="J95">
            <v>0</v>
          </cell>
        </row>
        <row r="96">
          <cell r="A96">
            <v>613200</v>
          </cell>
          <cell r="B96" t="str">
            <v>Locations mobilières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140.03</v>
          </cell>
          <cell r="J96">
            <v>0</v>
          </cell>
        </row>
        <row r="97">
          <cell r="A97">
            <v>613500</v>
          </cell>
          <cell r="B97" t="str">
            <v>Charges locatives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7401.29</v>
          </cell>
          <cell r="J97">
            <v>0</v>
          </cell>
        </row>
        <row r="98">
          <cell r="A98">
            <v>614000</v>
          </cell>
          <cell r="B98" t="str">
            <v>Entretien et réparations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4348.08</v>
          </cell>
          <cell r="J98">
            <v>0</v>
          </cell>
        </row>
        <row r="99">
          <cell r="A99">
            <v>615000</v>
          </cell>
          <cell r="B99" t="str">
            <v>Prime d'assurances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3988.86</v>
          </cell>
          <cell r="J99">
            <v>0</v>
          </cell>
        </row>
        <row r="100">
          <cell r="A100">
            <v>616000</v>
          </cell>
          <cell r="B100" t="str">
            <v>Divers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150</v>
          </cell>
          <cell r="J100">
            <v>0</v>
          </cell>
        </row>
        <row r="101">
          <cell r="A101">
            <v>618000</v>
          </cell>
          <cell r="B101" t="str">
            <v>Frais de colloques et séminaires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>
            <v>618500</v>
          </cell>
          <cell r="B102" t="str">
            <v>Honoraires comptables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6714.29</v>
          </cell>
          <cell r="J102">
            <v>0</v>
          </cell>
        </row>
        <row r="103">
          <cell r="A103">
            <v>622600</v>
          </cell>
          <cell r="B103" t="str">
            <v>Honoraires avocats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>
            <v>622610</v>
          </cell>
          <cell r="B104" t="str">
            <v>Honoraires divers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</row>
        <row r="105">
          <cell r="A105">
            <v>622620</v>
          </cell>
          <cell r="B105" t="str">
            <v>Frais de débours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309.06</v>
          </cell>
          <cell r="J105">
            <v>0</v>
          </cell>
        </row>
        <row r="106">
          <cell r="A106">
            <v>622700</v>
          </cell>
          <cell r="B106" t="str">
            <v>Rémunération et honoraires divers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>
            <v>622800</v>
          </cell>
          <cell r="B107" t="str">
            <v>Publicité, publications, relations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235.2</v>
          </cell>
          <cell r="J107">
            <v>0</v>
          </cell>
        </row>
        <row r="108">
          <cell r="A108">
            <v>623000</v>
          </cell>
          <cell r="B108" t="str">
            <v>Frais de décoration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>
            <v>623200</v>
          </cell>
          <cell r="B109" t="str">
            <v>Cadeaux à la clientèle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3887.7000000000003</v>
          </cell>
          <cell r="J109">
            <v>0</v>
          </cell>
        </row>
        <row r="110">
          <cell r="A110">
            <v>623400</v>
          </cell>
          <cell r="B110" t="str">
            <v>Transports sur achats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140.19999999999999</v>
          </cell>
          <cell r="J110">
            <v>0</v>
          </cell>
        </row>
        <row r="111">
          <cell r="A111">
            <v>624100</v>
          </cell>
          <cell r="B111" t="str">
            <v>Voyages et déplacements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1905.67</v>
          </cell>
          <cell r="J111">
            <v>0</v>
          </cell>
        </row>
        <row r="112">
          <cell r="A112">
            <v>625100</v>
          </cell>
          <cell r="B112" t="str">
            <v>Réceptions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1900.89</v>
          </cell>
          <cell r="J112">
            <v>0</v>
          </cell>
        </row>
        <row r="113">
          <cell r="A113">
            <v>625700</v>
          </cell>
          <cell r="B113" t="str">
            <v>Frais postaux et télécommunication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2045.04</v>
          </cell>
          <cell r="J113">
            <v>0</v>
          </cell>
        </row>
        <row r="114">
          <cell r="A114">
            <v>626000</v>
          </cell>
          <cell r="B114" t="str">
            <v>Internet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4024.96</v>
          </cell>
          <cell r="J114">
            <v>0</v>
          </cell>
        </row>
        <row r="115">
          <cell r="A115">
            <v>626100</v>
          </cell>
          <cell r="B115" t="str">
            <v>Services bancaires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1586.26</v>
          </cell>
          <cell r="J115">
            <v>0</v>
          </cell>
        </row>
        <row r="116">
          <cell r="A116">
            <v>627000</v>
          </cell>
          <cell r="B116" t="str">
            <v>Divers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>
            <v>628000</v>
          </cell>
          <cell r="B117" t="str">
            <v>Taxe apprentissage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1289.83</v>
          </cell>
          <cell r="J117">
            <v>0</v>
          </cell>
        </row>
        <row r="118">
          <cell r="A118">
            <v>631200</v>
          </cell>
          <cell r="B118" t="str">
            <v>Participation à la formation continue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6470.93</v>
          </cell>
          <cell r="J118">
            <v>0</v>
          </cell>
        </row>
        <row r="119">
          <cell r="A119">
            <v>633300</v>
          </cell>
          <cell r="B119" t="str">
            <v>Taxe professionnelle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A120">
            <v>635110</v>
          </cell>
          <cell r="B120" t="str">
            <v>Cotis foncières des entreprises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2677</v>
          </cell>
          <cell r="J120">
            <v>0</v>
          </cell>
        </row>
        <row r="121">
          <cell r="A121">
            <v>635111</v>
          </cell>
          <cell r="B121" t="str">
            <v>Taxe foncière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A122">
            <v>635120</v>
          </cell>
          <cell r="B122" t="str">
            <v>Autres impôts locaux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616.62</v>
          </cell>
          <cell r="J122">
            <v>0</v>
          </cell>
        </row>
        <row r="123">
          <cell r="A123">
            <v>635130</v>
          </cell>
          <cell r="B123" t="str">
            <v>Impôts indirects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197</v>
          </cell>
          <cell r="J123">
            <v>0</v>
          </cell>
        </row>
        <row r="124">
          <cell r="A124">
            <v>635300</v>
          </cell>
          <cell r="B124" t="str">
            <v>Cartes grises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>
            <v>635430</v>
          </cell>
          <cell r="B125" t="str">
            <v>Autres droits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4122.34</v>
          </cell>
          <cell r="J125">
            <v>0</v>
          </cell>
        </row>
        <row r="126">
          <cell r="A126">
            <v>635800</v>
          </cell>
          <cell r="B126" t="str">
            <v xml:space="preserve">Salaires 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189636.74</v>
          </cell>
          <cell r="J126">
            <v>0</v>
          </cell>
        </row>
        <row r="127">
          <cell r="A127">
            <v>641100</v>
          </cell>
          <cell r="B127" t="str">
            <v>Rémunération gérant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11700</v>
          </cell>
          <cell r="J127">
            <v>0</v>
          </cell>
        </row>
        <row r="128">
          <cell r="A128">
            <v>641150</v>
          </cell>
          <cell r="B128" t="str">
            <v>Prov sur CP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268.36999999999898</v>
          </cell>
          <cell r="J128">
            <v>0</v>
          </cell>
        </row>
        <row r="129">
          <cell r="A129">
            <v>641200</v>
          </cell>
          <cell r="B129" t="str">
            <v>Indemnités et avantages divers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4486.5</v>
          </cell>
          <cell r="J129">
            <v>0</v>
          </cell>
        </row>
        <row r="130">
          <cell r="A130">
            <v>641400</v>
          </cell>
          <cell r="B130" t="str">
            <v>Cotisations à l'Urssaf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41705.939999999995</v>
          </cell>
          <cell r="J130">
            <v>0</v>
          </cell>
        </row>
        <row r="131">
          <cell r="A131">
            <v>645100</v>
          </cell>
          <cell r="B131" t="str">
            <v>Cotisations retraite ARRCO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16729.75</v>
          </cell>
          <cell r="J131">
            <v>0</v>
          </cell>
        </row>
        <row r="132">
          <cell r="A132">
            <v>645320</v>
          </cell>
          <cell r="B132" t="str">
            <v>Cotisations retraite prévoyance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>
            <v>645330</v>
          </cell>
          <cell r="B133" t="str">
            <v>Cotisations aux Assedic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8154.29</v>
          </cell>
          <cell r="J133">
            <v>0</v>
          </cell>
        </row>
        <row r="134">
          <cell r="A134">
            <v>645400</v>
          </cell>
          <cell r="B134" t="str">
            <v>Prov CS sur CP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174.40999999999985</v>
          </cell>
        </row>
        <row r="135">
          <cell r="A135">
            <v>645820</v>
          </cell>
          <cell r="B135" t="str">
            <v>Congés payés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</row>
        <row r="136">
          <cell r="A136">
            <v>645800</v>
          </cell>
          <cell r="B136" t="str">
            <v>RSI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4156</v>
          </cell>
          <cell r="J136">
            <v>0</v>
          </cell>
        </row>
        <row r="137">
          <cell r="A137">
            <v>646000</v>
          </cell>
          <cell r="B137" t="str">
            <v>Csg rémunération du gérant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1182</v>
          </cell>
          <cell r="J137">
            <v>0</v>
          </cell>
        </row>
        <row r="138">
          <cell r="A138">
            <v>646310</v>
          </cell>
          <cell r="B138" t="str">
            <v>Cordif Loi Madelin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160</v>
          </cell>
          <cell r="J138">
            <v>0</v>
          </cell>
        </row>
        <row r="139">
          <cell r="A139">
            <v>646600</v>
          </cell>
          <cell r="B139" t="str">
            <v>Médecine du travail, pharmacie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726.08</v>
          </cell>
          <cell r="J139">
            <v>0</v>
          </cell>
        </row>
        <row r="140">
          <cell r="A140">
            <v>647500</v>
          </cell>
          <cell r="B140" t="str">
            <v>Autres CS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>
            <v>648000</v>
          </cell>
          <cell r="B141" t="str">
            <v>Redevances pouir brevets et licences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>
            <v>651000</v>
          </cell>
          <cell r="B142" t="str">
            <v>Redevance Glastint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45919.41</v>
          </cell>
          <cell r="J142">
            <v>0</v>
          </cell>
        </row>
        <row r="143">
          <cell r="A143">
            <v>651100</v>
          </cell>
          <cell r="B143" t="str">
            <v>Commissions mercedes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4166</v>
          </cell>
          <cell r="J143">
            <v>0</v>
          </cell>
        </row>
        <row r="144">
          <cell r="A144">
            <v>651200</v>
          </cell>
          <cell r="B144" t="str">
            <v>Pertes sur créances irrecouvrable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A145">
            <v>654000</v>
          </cell>
          <cell r="B145" t="str">
            <v>Charges diverses de gestion courante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1.65</v>
          </cell>
        </row>
        <row r="146">
          <cell r="A146">
            <v>658000</v>
          </cell>
          <cell r="B146" t="str">
            <v>Intérêts emprunt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6042.23</v>
          </cell>
          <cell r="J146">
            <v>0</v>
          </cell>
        </row>
        <row r="147">
          <cell r="A147">
            <v>661160</v>
          </cell>
          <cell r="B147" t="str">
            <v>Charges d'intérêts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>
            <v>661600</v>
          </cell>
          <cell r="B148" t="str">
            <v>Amendes et pénalités non déductibles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599</v>
          </cell>
          <cell r="J148">
            <v>0</v>
          </cell>
        </row>
        <row r="149">
          <cell r="A149">
            <v>671200</v>
          </cell>
          <cell r="B149" t="str">
            <v>VNC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>
            <v>675000</v>
          </cell>
          <cell r="B150" t="str">
            <v>Dot amort immo corpo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9982.7099999999991</v>
          </cell>
          <cell r="J150">
            <v>0</v>
          </cell>
        </row>
        <row r="151">
          <cell r="A151">
            <v>681100</v>
          </cell>
          <cell r="B151" t="str">
            <v>Dot prov clients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701.5</v>
          </cell>
          <cell r="J151">
            <v>0</v>
          </cell>
        </row>
        <row r="152">
          <cell r="A152">
            <v>681740</v>
          </cell>
          <cell r="B152" t="str">
            <v>Impôts société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17815</v>
          </cell>
          <cell r="J152">
            <v>0</v>
          </cell>
        </row>
        <row r="153">
          <cell r="A153">
            <v>695000</v>
          </cell>
          <cell r="B153" t="str">
            <v>Ne rien insérer au dessous de cette ligne !</v>
          </cell>
        </row>
        <row r="154">
          <cell r="B154" t="str">
            <v>Ne rien insérer au dessus de cette ligne !</v>
          </cell>
        </row>
        <row r="155">
          <cell r="A155">
            <v>706001</v>
          </cell>
          <cell r="B155" t="str">
            <v>Pose films auto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A156">
            <v>706001</v>
          </cell>
          <cell r="B156" t="str">
            <v>Pose films batiment particuliers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11685.73</v>
          </cell>
        </row>
        <row r="157">
          <cell r="A157">
            <v>706002</v>
          </cell>
          <cell r="B157" t="str">
            <v>Pose films batiment entreprises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40620.75</v>
          </cell>
        </row>
        <row r="158">
          <cell r="A158">
            <v>706003</v>
          </cell>
          <cell r="B158" t="str">
            <v>Pose films 15e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348628.8</v>
          </cell>
        </row>
        <row r="159">
          <cell r="A159">
            <v>706015</v>
          </cell>
          <cell r="B159" t="str">
            <v>Pose films 17e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174017.44</v>
          </cell>
        </row>
        <row r="160">
          <cell r="A160">
            <v>706017</v>
          </cell>
          <cell r="B160" t="str">
            <v>Pose films 18e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36604.6</v>
          </cell>
        </row>
        <row r="161">
          <cell r="A161">
            <v>706018</v>
          </cell>
          <cell r="B161" t="str">
            <v>Autres produits activités annexes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2240</v>
          </cell>
        </row>
        <row r="162">
          <cell r="A162">
            <v>708800</v>
          </cell>
          <cell r="B162" t="str">
            <v>RRR accordés s/ prestation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>
            <v>709600</v>
          </cell>
          <cell r="B163" t="str">
            <v>Subventions d'exploitation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>
            <v>740000</v>
          </cell>
          <cell r="B164" t="str">
            <v>Produits de gestion courante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49.35</v>
          </cell>
        </row>
        <row r="165">
          <cell r="A165">
            <v>758000</v>
          </cell>
          <cell r="B165" t="str">
            <v>AUTRES PRODUITS FINANCIERS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</row>
        <row r="166">
          <cell r="A166">
            <v>768000</v>
          </cell>
          <cell r="B166" t="str">
            <v>Autres produits exceptionnels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</row>
        <row r="167">
          <cell r="A167">
            <v>778000</v>
          </cell>
          <cell r="B167" t="str">
            <v>Produits de cession d'él. D'actif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>
            <v>775000</v>
          </cell>
          <cell r="B168" t="str">
            <v>Reprise provision Dépréciation stocks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>
            <v>781730</v>
          </cell>
          <cell r="B169" t="str">
            <v>Reprise provision clients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>
            <v>781740</v>
          </cell>
          <cell r="B170" t="str">
            <v>Transfert de charges d'exploitation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B171" t="str">
            <v>Ne rien insérer au dessous de cette ligne 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"/>
  <sheetViews>
    <sheetView tabSelected="1" view="pageBreakPreview" zoomScale="85" zoomScaleSheetLayoutView="85" workbookViewId="0">
      <selection activeCell="D18" sqref="D18"/>
    </sheetView>
  </sheetViews>
  <sheetFormatPr baseColWidth="10" defaultColWidth="11.5703125" defaultRowHeight="15" x14ac:dyDescent="0.25"/>
  <cols>
    <col min="1" max="1" width="18.85546875" bestFit="1" customWidth="1"/>
    <col min="2" max="2" width="44.140625" bestFit="1" customWidth="1"/>
    <col min="3" max="3" width="14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10130000</v>
      </c>
      <c r="B2" t="s">
        <v>3</v>
      </c>
      <c r="C2" s="2" t="s">
        <v>4</v>
      </c>
    </row>
    <row r="3" spans="1:3" x14ac:dyDescent="0.25">
      <c r="A3" s="1">
        <v>10611000</v>
      </c>
      <c r="B3" t="s">
        <v>5</v>
      </c>
      <c r="C3" s="2" t="s">
        <v>4</v>
      </c>
    </row>
    <row r="4" spans="1:3" x14ac:dyDescent="0.25">
      <c r="A4" s="1">
        <v>11000000</v>
      </c>
      <c r="B4" t="s">
        <v>6</v>
      </c>
      <c r="C4" s="2" t="s">
        <v>4</v>
      </c>
    </row>
    <row r="5" spans="1:3" x14ac:dyDescent="0.25">
      <c r="A5" s="1">
        <v>12000000</v>
      </c>
      <c r="B5" t="s">
        <v>7</v>
      </c>
      <c r="C5" s="2" t="s">
        <v>4</v>
      </c>
    </row>
    <row r="6" spans="1:3" x14ac:dyDescent="0.25">
      <c r="A6" s="1">
        <v>20500000</v>
      </c>
      <c r="B6" t="s">
        <v>8</v>
      </c>
      <c r="C6" s="2" t="s">
        <v>9</v>
      </c>
    </row>
    <row r="7" spans="1:3" x14ac:dyDescent="0.25">
      <c r="A7" s="1">
        <v>20600000</v>
      </c>
      <c r="B7" t="s">
        <v>10</v>
      </c>
      <c r="C7" s="2" t="s">
        <v>9</v>
      </c>
    </row>
    <row r="8" spans="1:3" x14ac:dyDescent="0.25">
      <c r="A8" s="1">
        <v>21350000</v>
      </c>
      <c r="B8" t="s">
        <v>11</v>
      </c>
      <c r="C8" s="2" t="s">
        <v>9</v>
      </c>
    </row>
    <row r="9" spans="1:3" x14ac:dyDescent="0.25">
      <c r="A9" s="1">
        <v>21550000</v>
      </c>
      <c r="B9" t="s">
        <v>12</v>
      </c>
      <c r="C9" s="2" t="s">
        <v>9</v>
      </c>
    </row>
    <row r="10" spans="1:3" x14ac:dyDescent="0.25">
      <c r="A10" s="1">
        <v>21810000</v>
      </c>
      <c r="B10" t="s">
        <v>13</v>
      </c>
      <c r="C10" s="2" t="s">
        <v>9</v>
      </c>
    </row>
    <row r="11" spans="1:3" x14ac:dyDescent="0.25">
      <c r="A11" s="1">
        <v>21830000</v>
      </c>
      <c r="B11" t="s">
        <v>14</v>
      </c>
      <c r="C11" s="2" t="s">
        <v>9</v>
      </c>
    </row>
    <row r="12" spans="1:3" x14ac:dyDescent="0.25">
      <c r="A12" s="1">
        <v>21840000</v>
      </c>
      <c r="B12" t="s">
        <v>15</v>
      </c>
      <c r="C12" s="2" t="s">
        <v>9</v>
      </c>
    </row>
    <row r="13" spans="1:3" x14ac:dyDescent="0.25">
      <c r="A13" s="1">
        <v>27500000</v>
      </c>
      <c r="B13" t="s">
        <v>16</v>
      </c>
      <c r="C13" s="2" t="s">
        <v>9</v>
      </c>
    </row>
    <row r="14" spans="1:3" x14ac:dyDescent="0.25">
      <c r="A14" s="1">
        <v>28050000</v>
      </c>
      <c r="B14" t="s">
        <v>8</v>
      </c>
      <c r="C14" s="2" t="s">
        <v>9</v>
      </c>
    </row>
    <row r="15" spans="1:3" x14ac:dyDescent="0.25">
      <c r="A15" s="1">
        <v>28135000</v>
      </c>
      <c r="B15" t="s">
        <v>17</v>
      </c>
      <c r="C15" s="2" t="s">
        <v>9</v>
      </c>
    </row>
    <row r="16" spans="1:3" x14ac:dyDescent="0.25">
      <c r="A16" s="1">
        <v>28155000</v>
      </c>
      <c r="B16" t="s">
        <v>18</v>
      </c>
      <c r="C16" s="2" t="s">
        <v>9</v>
      </c>
    </row>
    <row r="17" spans="1:3" x14ac:dyDescent="0.25">
      <c r="A17" s="1">
        <v>28181000</v>
      </c>
      <c r="B17" t="s">
        <v>19</v>
      </c>
      <c r="C17" s="2" t="s">
        <v>9</v>
      </c>
    </row>
    <row r="18" spans="1:3" x14ac:dyDescent="0.25">
      <c r="A18" s="1">
        <v>28183000</v>
      </c>
      <c r="B18" t="s">
        <v>20</v>
      </c>
      <c r="C18" s="2" t="s">
        <v>9</v>
      </c>
    </row>
    <row r="19" spans="1:3" x14ac:dyDescent="0.25">
      <c r="A19" s="1">
        <v>28184000</v>
      </c>
      <c r="B19" t="s">
        <v>21</v>
      </c>
      <c r="C19" s="2" t="s">
        <v>9</v>
      </c>
    </row>
    <row r="20" spans="1:3" x14ac:dyDescent="0.25">
      <c r="A20" s="1">
        <v>37010000</v>
      </c>
      <c r="B20" t="s">
        <v>22</v>
      </c>
      <c r="C20" s="2" t="s">
        <v>23</v>
      </c>
    </row>
    <row r="21" spans="1:3" x14ac:dyDescent="0.25">
      <c r="A21" s="1">
        <v>37020000</v>
      </c>
      <c r="B21" t="s">
        <v>24</v>
      </c>
      <c r="C21" s="2" t="s">
        <v>23</v>
      </c>
    </row>
    <row r="22" spans="1:3" x14ac:dyDescent="0.25">
      <c r="A22" s="1">
        <v>37030000</v>
      </c>
      <c r="B22" t="s">
        <v>25</v>
      </c>
      <c r="C22" s="2" t="s">
        <v>23</v>
      </c>
    </row>
    <row r="23" spans="1:3" x14ac:dyDescent="0.25">
      <c r="A23" s="1">
        <v>40100000</v>
      </c>
      <c r="B23" t="s">
        <v>26</v>
      </c>
      <c r="C23" s="2" t="s">
        <v>27</v>
      </c>
    </row>
    <row r="24" spans="1:3" x14ac:dyDescent="0.25">
      <c r="A24" s="1">
        <v>40810000</v>
      </c>
      <c r="B24" t="s">
        <v>28</v>
      </c>
      <c r="C24" s="2" t="s">
        <v>27</v>
      </c>
    </row>
    <row r="25" spans="1:3" x14ac:dyDescent="0.25">
      <c r="A25" s="1">
        <v>43860000</v>
      </c>
      <c r="B25" t="s">
        <v>29</v>
      </c>
      <c r="C25" s="2" t="s">
        <v>30</v>
      </c>
    </row>
    <row r="26" spans="1:3" x14ac:dyDescent="0.25">
      <c r="A26" s="1">
        <v>43870000</v>
      </c>
      <c r="B26" t="s">
        <v>31</v>
      </c>
      <c r="C26" s="2" t="s">
        <v>30</v>
      </c>
    </row>
    <row r="27" spans="1:3" x14ac:dyDescent="0.25">
      <c r="A27" s="1">
        <v>44400000</v>
      </c>
      <c r="B27" t="s">
        <v>32</v>
      </c>
      <c r="C27" s="2" t="s">
        <v>33</v>
      </c>
    </row>
    <row r="28" spans="1:3" x14ac:dyDescent="0.25">
      <c r="A28" s="1">
        <v>44551000</v>
      </c>
      <c r="B28" t="s">
        <v>34</v>
      </c>
      <c r="C28" s="2" t="s">
        <v>33</v>
      </c>
    </row>
    <row r="29" spans="1:3" x14ac:dyDescent="0.25">
      <c r="A29" s="1">
        <v>44566300</v>
      </c>
      <c r="B29" t="s">
        <v>35</v>
      </c>
      <c r="C29" s="2" t="s">
        <v>33</v>
      </c>
    </row>
    <row r="30" spans="1:3" x14ac:dyDescent="0.25">
      <c r="A30" s="1">
        <v>44566500</v>
      </c>
      <c r="B30" t="s">
        <v>36</v>
      </c>
      <c r="C30" s="2" t="s">
        <v>33</v>
      </c>
    </row>
    <row r="31" spans="1:3" x14ac:dyDescent="0.25">
      <c r="A31" s="1">
        <v>44571300</v>
      </c>
      <c r="B31" t="s">
        <v>37</v>
      </c>
      <c r="C31" s="2" t="s">
        <v>33</v>
      </c>
    </row>
    <row r="32" spans="1:3" x14ac:dyDescent="0.25">
      <c r="A32" s="1">
        <v>44571500</v>
      </c>
      <c r="B32" t="s">
        <v>38</v>
      </c>
      <c r="C32" s="2" t="s">
        <v>33</v>
      </c>
    </row>
    <row r="33" spans="1:3" x14ac:dyDescent="0.25">
      <c r="A33" s="1">
        <v>44580000</v>
      </c>
      <c r="B33" t="s">
        <v>39</v>
      </c>
      <c r="C33" s="2" t="s">
        <v>33</v>
      </c>
    </row>
    <row r="34" spans="1:3" x14ac:dyDescent="0.25">
      <c r="A34" s="1">
        <v>44586400</v>
      </c>
      <c r="B34" t="s">
        <v>40</v>
      </c>
      <c r="C34" s="2" t="s">
        <v>33</v>
      </c>
    </row>
    <row r="35" spans="1:3" x14ac:dyDescent="0.25">
      <c r="A35" s="1">
        <v>44586500</v>
      </c>
      <c r="B35" t="s">
        <v>41</v>
      </c>
      <c r="C35" s="2" t="s">
        <v>33</v>
      </c>
    </row>
    <row r="36" spans="1:3" x14ac:dyDescent="0.25">
      <c r="A36" s="1">
        <v>44588000</v>
      </c>
      <c r="B36" t="s">
        <v>42</v>
      </c>
      <c r="C36" s="2" t="s">
        <v>33</v>
      </c>
    </row>
    <row r="37" spans="1:3" x14ac:dyDescent="0.25">
      <c r="A37" s="1">
        <v>44860000</v>
      </c>
      <c r="B37" t="s">
        <v>43</v>
      </c>
      <c r="C37" s="2" t="s">
        <v>33</v>
      </c>
    </row>
    <row r="38" spans="1:3" x14ac:dyDescent="0.25">
      <c r="A38" s="1">
        <v>45510000</v>
      </c>
      <c r="B38" t="s">
        <v>44</v>
      </c>
      <c r="C38" s="2" t="s">
        <v>45</v>
      </c>
    </row>
    <row r="39" spans="1:3" x14ac:dyDescent="0.25">
      <c r="A39" s="1">
        <v>45520000</v>
      </c>
      <c r="B39" t="s">
        <v>46</v>
      </c>
      <c r="C39" s="2" t="s">
        <v>45</v>
      </c>
    </row>
    <row r="40" spans="1:3" x14ac:dyDescent="0.25">
      <c r="A40" s="1">
        <v>45700000</v>
      </c>
      <c r="B40" t="s">
        <v>47</v>
      </c>
      <c r="C40" s="2" t="s">
        <v>45</v>
      </c>
    </row>
    <row r="41" spans="1:3" x14ac:dyDescent="0.25">
      <c r="A41" s="1">
        <v>46710000</v>
      </c>
      <c r="B41" t="s">
        <v>48</v>
      </c>
      <c r="C41" s="2" t="s">
        <v>45</v>
      </c>
    </row>
    <row r="42" spans="1:3" x14ac:dyDescent="0.25">
      <c r="A42" s="1">
        <v>48600000</v>
      </c>
      <c r="B42" t="s">
        <v>49</v>
      </c>
      <c r="C42" s="2" t="s">
        <v>27</v>
      </c>
    </row>
    <row r="43" spans="1:3" x14ac:dyDescent="0.25">
      <c r="A43" s="1">
        <v>50350000</v>
      </c>
      <c r="B43" t="s">
        <v>50</v>
      </c>
      <c r="C43" s="2" t="s">
        <v>51</v>
      </c>
    </row>
    <row r="44" spans="1:3" x14ac:dyDescent="0.25">
      <c r="A44" s="1">
        <v>50800000</v>
      </c>
      <c r="B44" t="s">
        <v>52</v>
      </c>
      <c r="C44" s="2" t="s">
        <v>51</v>
      </c>
    </row>
    <row r="45" spans="1:3" x14ac:dyDescent="0.25">
      <c r="A45" s="1">
        <v>50810000</v>
      </c>
      <c r="B45" t="s">
        <v>52</v>
      </c>
      <c r="C45" s="2" t="s">
        <v>51</v>
      </c>
    </row>
    <row r="46" spans="1:3" x14ac:dyDescent="0.25">
      <c r="A46" s="1">
        <v>51120000</v>
      </c>
      <c r="B46" t="s">
        <v>53</v>
      </c>
      <c r="C46" s="2" t="s">
        <v>51</v>
      </c>
    </row>
    <row r="47" spans="1:3" x14ac:dyDescent="0.25">
      <c r="A47" s="1">
        <v>51210000</v>
      </c>
      <c r="B47" t="s">
        <v>54</v>
      </c>
      <c r="C47" s="2" t="s">
        <v>51</v>
      </c>
    </row>
    <row r="48" spans="1:3" x14ac:dyDescent="0.25">
      <c r="A48" s="1">
        <v>53000000</v>
      </c>
      <c r="B48" t="s">
        <v>55</v>
      </c>
      <c r="C48" s="2" t="s">
        <v>51</v>
      </c>
    </row>
    <row r="49" spans="1:3" x14ac:dyDescent="0.25">
      <c r="A49" s="1">
        <v>58000000</v>
      </c>
      <c r="B49" t="s">
        <v>56</v>
      </c>
      <c r="C49" s="2" t="s">
        <v>51</v>
      </c>
    </row>
    <row r="50" spans="1:3" x14ac:dyDescent="0.25">
      <c r="A50" s="1">
        <v>58010000</v>
      </c>
      <c r="B50" t="s">
        <v>57</v>
      </c>
      <c r="C50" s="2" t="s">
        <v>51</v>
      </c>
    </row>
    <row r="51" spans="1:3" x14ac:dyDescent="0.25">
      <c r="A51" s="1">
        <v>58020000</v>
      </c>
      <c r="B51" t="s">
        <v>58</v>
      </c>
      <c r="C51" s="2" t="s">
        <v>51</v>
      </c>
    </row>
    <row r="52" spans="1:3" x14ac:dyDescent="0.25">
      <c r="A52" s="1">
        <v>58030000</v>
      </c>
      <c r="B52" t="s">
        <v>59</v>
      </c>
      <c r="C52" s="2" t="s">
        <v>51</v>
      </c>
    </row>
    <row r="53" spans="1:3" x14ac:dyDescent="0.25">
      <c r="A53" s="1">
        <v>58100000</v>
      </c>
      <c r="B53" t="s">
        <v>60</v>
      </c>
      <c r="C53" s="2" t="s">
        <v>51</v>
      </c>
    </row>
    <row r="54" spans="1:3" x14ac:dyDescent="0.25">
      <c r="A54" s="1">
        <v>60370100</v>
      </c>
      <c r="B54" t="s">
        <v>61</v>
      </c>
      <c r="C54" s="2" t="s">
        <v>62</v>
      </c>
    </row>
    <row r="55" spans="1:3" x14ac:dyDescent="0.25">
      <c r="A55" s="1">
        <v>60370200</v>
      </c>
      <c r="B55" t="s">
        <v>63</v>
      </c>
      <c r="C55" s="2" t="s">
        <v>62</v>
      </c>
    </row>
    <row r="56" spans="1:3" x14ac:dyDescent="0.25">
      <c r="A56" s="1">
        <v>60370300</v>
      </c>
      <c r="B56" t="s">
        <v>64</v>
      </c>
      <c r="C56" s="2" t="s">
        <v>62</v>
      </c>
    </row>
    <row r="57" spans="1:3" x14ac:dyDescent="0.25">
      <c r="A57" s="1">
        <v>60610000</v>
      </c>
      <c r="B57" t="s">
        <v>65</v>
      </c>
      <c r="C57" s="2" t="s">
        <v>62</v>
      </c>
    </row>
    <row r="58" spans="1:3" x14ac:dyDescent="0.25">
      <c r="A58" s="1">
        <v>60630000</v>
      </c>
      <c r="B58" t="s">
        <v>66</v>
      </c>
      <c r="C58" s="2" t="s">
        <v>62</v>
      </c>
    </row>
    <row r="59" spans="1:3" x14ac:dyDescent="0.25">
      <c r="A59" s="1">
        <v>60640000</v>
      </c>
      <c r="B59" t="s">
        <v>67</v>
      </c>
      <c r="C59" s="2" t="s">
        <v>62</v>
      </c>
    </row>
    <row r="60" spans="1:3" x14ac:dyDescent="0.25">
      <c r="A60" s="1">
        <v>60710000</v>
      </c>
      <c r="B60" t="s">
        <v>68</v>
      </c>
      <c r="C60" s="2" t="s">
        <v>62</v>
      </c>
    </row>
    <row r="61" spans="1:3" x14ac:dyDescent="0.25">
      <c r="A61" s="1">
        <v>60720000</v>
      </c>
      <c r="B61" t="s">
        <v>69</v>
      </c>
      <c r="C61" s="2" t="s">
        <v>62</v>
      </c>
    </row>
    <row r="62" spans="1:3" x14ac:dyDescent="0.25">
      <c r="A62" s="1">
        <v>60730000</v>
      </c>
      <c r="B62" t="s">
        <v>70</v>
      </c>
      <c r="C62" s="2" t="s">
        <v>62</v>
      </c>
    </row>
    <row r="63" spans="1:3" x14ac:dyDescent="0.25">
      <c r="A63" s="1">
        <v>60740000</v>
      </c>
      <c r="B63" t="s">
        <v>71</v>
      </c>
      <c r="C63" s="2" t="s">
        <v>62</v>
      </c>
    </row>
    <row r="64" spans="1:3" x14ac:dyDescent="0.25">
      <c r="A64" s="1">
        <v>61100000</v>
      </c>
      <c r="B64" t="s">
        <v>72</v>
      </c>
      <c r="C64" s="2" t="s">
        <v>62</v>
      </c>
    </row>
    <row r="65" spans="1:3" x14ac:dyDescent="0.25">
      <c r="A65" s="1">
        <v>61320000</v>
      </c>
      <c r="B65" t="s">
        <v>73</v>
      </c>
      <c r="C65" s="2" t="s">
        <v>62</v>
      </c>
    </row>
    <row r="66" spans="1:3" x14ac:dyDescent="0.25">
      <c r="A66" s="1">
        <v>61350000</v>
      </c>
      <c r="B66" t="s">
        <v>74</v>
      </c>
      <c r="C66" s="2" t="s">
        <v>62</v>
      </c>
    </row>
    <row r="67" spans="1:3" x14ac:dyDescent="0.25">
      <c r="A67" s="1">
        <v>61400000</v>
      </c>
      <c r="B67" t="s">
        <v>75</v>
      </c>
      <c r="C67" s="2" t="s">
        <v>62</v>
      </c>
    </row>
    <row r="68" spans="1:3" x14ac:dyDescent="0.25">
      <c r="A68" s="1">
        <v>61551000</v>
      </c>
      <c r="B68" t="s">
        <v>76</v>
      </c>
      <c r="C68" s="2" t="s">
        <v>62</v>
      </c>
    </row>
    <row r="69" spans="1:3" x14ac:dyDescent="0.25">
      <c r="A69" s="1">
        <v>61560000</v>
      </c>
      <c r="B69" t="s">
        <v>77</v>
      </c>
      <c r="C69" s="2" t="s">
        <v>62</v>
      </c>
    </row>
    <row r="70" spans="1:3" x14ac:dyDescent="0.25">
      <c r="A70" s="1">
        <v>61610000</v>
      </c>
      <c r="B70" t="s">
        <v>78</v>
      </c>
      <c r="C70" s="2" t="s">
        <v>62</v>
      </c>
    </row>
    <row r="71" spans="1:3" x14ac:dyDescent="0.25">
      <c r="A71" s="1">
        <v>62260000</v>
      </c>
      <c r="B71" t="s">
        <v>79</v>
      </c>
      <c r="C71" s="2" t="s">
        <v>62</v>
      </c>
    </row>
    <row r="72" spans="1:3" x14ac:dyDescent="0.25">
      <c r="A72" s="1">
        <v>62270000</v>
      </c>
      <c r="B72" t="s">
        <v>80</v>
      </c>
      <c r="C72" s="2" t="s">
        <v>62</v>
      </c>
    </row>
    <row r="73" spans="1:3" x14ac:dyDescent="0.25">
      <c r="A73" s="1">
        <v>62340000</v>
      </c>
      <c r="B73" t="s">
        <v>81</v>
      </c>
      <c r="C73" s="2" t="s">
        <v>62</v>
      </c>
    </row>
    <row r="74" spans="1:3" x14ac:dyDescent="0.25">
      <c r="A74" s="1">
        <v>62380000</v>
      </c>
      <c r="B74" t="s">
        <v>82</v>
      </c>
      <c r="C74" s="2" t="s">
        <v>62</v>
      </c>
    </row>
    <row r="75" spans="1:3" x14ac:dyDescent="0.25">
      <c r="A75" s="1">
        <v>62410000</v>
      </c>
      <c r="B75" t="s">
        <v>83</v>
      </c>
      <c r="C75" s="2" t="s">
        <v>62</v>
      </c>
    </row>
    <row r="76" spans="1:3" x14ac:dyDescent="0.25">
      <c r="A76" s="1">
        <v>62570000</v>
      </c>
      <c r="B76" t="s">
        <v>84</v>
      </c>
      <c r="C76" s="2" t="s">
        <v>62</v>
      </c>
    </row>
    <row r="77" spans="1:3" x14ac:dyDescent="0.25">
      <c r="A77" s="1">
        <v>62600000</v>
      </c>
      <c r="B77" t="s">
        <v>85</v>
      </c>
      <c r="C77" s="2" t="s">
        <v>62</v>
      </c>
    </row>
    <row r="78" spans="1:3" x14ac:dyDescent="0.25">
      <c r="A78" s="1">
        <v>62620000</v>
      </c>
      <c r="B78" t="s">
        <v>86</v>
      </c>
      <c r="C78" s="2" t="s">
        <v>62</v>
      </c>
    </row>
    <row r="79" spans="1:3" x14ac:dyDescent="0.25">
      <c r="A79" s="1">
        <v>62780000</v>
      </c>
      <c r="B79" t="s">
        <v>87</v>
      </c>
      <c r="C79" s="2" t="s">
        <v>62</v>
      </c>
    </row>
    <row r="80" spans="1:3" x14ac:dyDescent="0.25">
      <c r="A80" s="1">
        <v>62781000</v>
      </c>
      <c r="B80" t="s">
        <v>88</v>
      </c>
      <c r="C80" s="2" t="s">
        <v>62</v>
      </c>
    </row>
    <row r="81" spans="1:3" x14ac:dyDescent="0.25">
      <c r="A81" s="1">
        <v>63130000</v>
      </c>
      <c r="B81" t="s">
        <v>89</v>
      </c>
      <c r="C81" s="2" t="s">
        <v>33</v>
      </c>
    </row>
    <row r="82" spans="1:3" x14ac:dyDescent="0.25">
      <c r="A82" s="1">
        <v>63511000</v>
      </c>
      <c r="B82" t="s">
        <v>90</v>
      </c>
      <c r="C82" s="2" t="s">
        <v>33</v>
      </c>
    </row>
    <row r="83" spans="1:3" x14ac:dyDescent="0.25">
      <c r="A83" s="1">
        <v>63710000</v>
      </c>
      <c r="B83" t="s">
        <v>91</v>
      </c>
      <c r="C83" s="2" t="s">
        <v>33</v>
      </c>
    </row>
    <row r="84" spans="1:3" x14ac:dyDescent="0.25">
      <c r="A84" s="1">
        <v>64401000</v>
      </c>
      <c r="B84" t="s">
        <v>92</v>
      </c>
      <c r="C84" s="2" t="s">
        <v>30</v>
      </c>
    </row>
    <row r="85" spans="1:3" x14ac:dyDescent="0.25">
      <c r="A85" s="1">
        <v>64402000</v>
      </c>
      <c r="B85" t="s">
        <v>93</v>
      </c>
      <c r="C85" s="2" t="s">
        <v>30</v>
      </c>
    </row>
    <row r="86" spans="1:3" x14ac:dyDescent="0.25">
      <c r="A86" s="1">
        <v>64640100</v>
      </c>
      <c r="B86" t="s">
        <v>94</v>
      </c>
      <c r="C86" s="2" t="s">
        <v>30</v>
      </c>
    </row>
    <row r="87" spans="1:3" x14ac:dyDescent="0.25">
      <c r="A87" s="1">
        <v>64640110</v>
      </c>
      <c r="B87" t="s">
        <v>95</v>
      </c>
      <c r="C87" s="2" t="s">
        <v>30</v>
      </c>
    </row>
    <row r="88" spans="1:3" x14ac:dyDescent="0.25">
      <c r="A88" s="1">
        <v>64640200</v>
      </c>
      <c r="B88" t="s">
        <v>96</v>
      </c>
      <c r="C88" s="2" t="s">
        <v>30</v>
      </c>
    </row>
    <row r="89" spans="1:3" x14ac:dyDescent="0.25">
      <c r="A89" s="1">
        <v>64640300</v>
      </c>
      <c r="B89" t="s">
        <v>97</v>
      </c>
      <c r="C89" s="2" t="s">
        <v>30</v>
      </c>
    </row>
    <row r="90" spans="1:3" x14ac:dyDescent="0.25">
      <c r="A90" s="1">
        <v>64660000</v>
      </c>
      <c r="B90" t="s">
        <v>98</v>
      </c>
      <c r="C90" s="2" t="s">
        <v>30</v>
      </c>
    </row>
    <row r="91" spans="1:3" x14ac:dyDescent="0.25">
      <c r="A91" s="1">
        <v>64660100</v>
      </c>
      <c r="B91" t="s">
        <v>99</v>
      </c>
      <c r="C91" s="2" t="s">
        <v>30</v>
      </c>
    </row>
    <row r="92" spans="1:3" x14ac:dyDescent="0.25">
      <c r="A92" s="1">
        <v>64660200</v>
      </c>
      <c r="B92" t="s">
        <v>100</v>
      </c>
      <c r="C92" s="2" t="s">
        <v>30</v>
      </c>
    </row>
    <row r="93" spans="1:3" x14ac:dyDescent="0.25">
      <c r="A93" s="1">
        <v>64660300</v>
      </c>
      <c r="B93" t="s">
        <v>101</v>
      </c>
      <c r="C93" s="2" t="s">
        <v>30</v>
      </c>
    </row>
    <row r="94" spans="1:3" x14ac:dyDescent="0.25">
      <c r="A94" s="1">
        <v>64660400</v>
      </c>
      <c r="B94" t="s">
        <v>102</v>
      </c>
      <c r="C94" s="2" t="s">
        <v>30</v>
      </c>
    </row>
    <row r="95" spans="1:3" x14ac:dyDescent="0.25">
      <c r="A95" s="1">
        <v>64660500</v>
      </c>
      <c r="B95" t="s">
        <v>103</v>
      </c>
      <c r="C95" s="2" t="s">
        <v>30</v>
      </c>
    </row>
    <row r="96" spans="1:3" x14ac:dyDescent="0.25">
      <c r="A96" s="1">
        <v>64660600</v>
      </c>
      <c r="B96" t="s">
        <v>104</v>
      </c>
      <c r="C96" s="2" t="s">
        <v>30</v>
      </c>
    </row>
    <row r="97" spans="1:3" x14ac:dyDescent="0.25">
      <c r="A97" s="1">
        <v>64660700</v>
      </c>
      <c r="B97" t="s">
        <v>105</v>
      </c>
      <c r="C97" s="2" t="s">
        <v>30</v>
      </c>
    </row>
    <row r="98" spans="1:3" x14ac:dyDescent="0.25">
      <c r="A98" s="1">
        <v>65800000</v>
      </c>
      <c r="B98" t="s">
        <v>106</v>
      </c>
      <c r="C98" s="2" t="s">
        <v>62</v>
      </c>
    </row>
    <row r="99" spans="1:3" x14ac:dyDescent="0.25">
      <c r="A99" s="1">
        <v>68112000</v>
      </c>
      <c r="B99" t="s">
        <v>107</v>
      </c>
      <c r="C99" s="2" t="s">
        <v>9</v>
      </c>
    </row>
    <row r="100" spans="1:3" x14ac:dyDescent="0.25">
      <c r="A100" s="1">
        <v>69500000</v>
      </c>
      <c r="B100" t="s">
        <v>108</v>
      </c>
      <c r="C100" s="2" t="s">
        <v>33</v>
      </c>
    </row>
    <row r="101" spans="1:3" x14ac:dyDescent="0.25">
      <c r="A101" s="1">
        <v>70710000</v>
      </c>
      <c r="B101" t="s">
        <v>109</v>
      </c>
      <c r="C101" s="2" t="s">
        <v>110</v>
      </c>
    </row>
    <row r="102" spans="1:3" x14ac:dyDescent="0.25">
      <c r="A102" s="1">
        <v>70720000</v>
      </c>
      <c r="B102" t="s">
        <v>111</v>
      </c>
      <c r="C102" s="2" t="s">
        <v>110</v>
      </c>
    </row>
    <row r="103" spans="1:3" x14ac:dyDescent="0.25">
      <c r="A103" s="1">
        <v>70730000</v>
      </c>
      <c r="B103" t="s">
        <v>112</v>
      </c>
      <c r="C103" s="2" t="s">
        <v>110</v>
      </c>
    </row>
    <row r="104" spans="1:3" x14ac:dyDescent="0.25">
      <c r="A104" s="1">
        <v>70740000</v>
      </c>
      <c r="B104" t="s">
        <v>113</v>
      </c>
      <c r="C104" s="2" t="s">
        <v>110</v>
      </c>
    </row>
    <row r="105" spans="1:3" x14ac:dyDescent="0.25">
      <c r="A105" s="1">
        <v>75800000</v>
      </c>
      <c r="B105" t="s">
        <v>114</v>
      </c>
      <c r="C105" s="2" t="s">
        <v>110</v>
      </c>
    </row>
    <row r="106" spans="1:3" x14ac:dyDescent="0.25">
      <c r="A106" s="1">
        <v>76410000</v>
      </c>
      <c r="B106" t="s">
        <v>115</v>
      </c>
      <c r="C106" s="2" t="s">
        <v>110</v>
      </c>
    </row>
  </sheetData>
  <sheetProtection selectLockedCells="1" selectUnlockedCells="1"/>
  <dataValidations count="1">
    <dataValidation type="list" operator="equal" allowBlank="1" showErrorMessage="1" sqref="C2:C106">
      <formula1>"Capital,Immos,Stocks,Fournisseurs,Clients,Social,Impots,Autres,Tresorerie,Charges,Produits"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topLeftCell="A4" zoomScale="70" zoomScaleSheetLayoutView="70" workbookViewId="0">
      <selection activeCell="A10" sqref="A10"/>
    </sheetView>
  </sheetViews>
  <sheetFormatPr baseColWidth="10" defaultColWidth="11.5703125" defaultRowHeight="15" x14ac:dyDescent="0.25"/>
  <cols>
    <col min="1" max="1" width="15.5703125" bestFit="1" customWidth="1"/>
    <col min="2" max="2" width="31.5703125" customWidth="1"/>
    <col min="3" max="3" width="17.42578125" customWidth="1"/>
    <col min="4" max="4" width="17.5703125" customWidth="1"/>
    <col min="5" max="5" width="18" customWidth="1"/>
  </cols>
  <sheetData>
    <row r="1" spans="1:7" x14ac:dyDescent="0.25">
      <c r="A1" s="3">
        <f>+[1]PageGarde!H2</f>
        <v>42004</v>
      </c>
      <c r="E1" s="4" t="s">
        <v>116</v>
      </c>
      <c r="F1" t="str">
        <f>+[1]PageGarde!C39</f>
        <v>NFO</v>
      </c>
      <c r="G1" s="2" t="s">
        <v>4</v>
      </c>
    </row>
    <row r="3" spans="1:7" x14ac:dyDescent="0.25">
      <c r="A3" s="30" t="str">
        <f>+[1]PageGarde!A20</f>
        <v>NOM DU DOSSIER</v>
      </c>
      <c r="B3" s="30"/>
      <c r="C3" s="30"/>
      <c r="D3" s="30"/>
      <c r="E3" s="30"/>
      <c r="F3" s="30"/>
    </row>
    <row r="5" spans="1:7" x14ac:dyDescent="0.25">
      <c r="A5" s="31" t="s">
        <v>117</v>
      </c>
      <c r="B5" s="31"/>
      <c r="C5" s="31"/>
      <c r="D5" s="31"/>
      <c r="E5" s="31"/>
      <c r="F5" s="31"/>
    </row>
    <row r="8" spans="1:7" ht="15.75" thickBot="1" x14ac:dyDescent="0.3">
      <c r="A8" s="5" t="s">
        <v>118</v>
      </c>
      <c r="B8" s="6" t="s">
        <v>119</v>
      </c>
      <c r="C8" s="7">
        <f>+[1]PageGarde!H2</f>
        <v>42004</v>
      </c>
      <c r="D8" s="7">
        <f>+[1]PageGarde!H3</f>
        <v>41639</v>
      </c>
      <c r="E8" s="8" t="s">
        <v>120</v>
      </c>
      <c r="F8" s="9" t="s">
        <v>121</v>
      </c>
    </row>
    <row r="9" spans="1:7" x14ac:dyDescent="0.25">
      <c r="A9" s="10"/>
      <c r="B9" s="11"/>
      <c r="C9" s="12"/>
      <c r="D9" s="13"/>
      <c r="E9" s="14"/>
      <c r="F9" s="15"/>
    </row>
    <row r="10" spans="1:7" x14ac:dyDescent="0.25">
      <c r="A10" s="16" t="e">
        <f>INDEX('Non imprimable'!$A$2:$C$106,SMALL(IF('Non imprimable'!$C$2:$C$106='1 Capital'!G1,ROW('Non imprimable'!$A$2:$A$106)-1),ROWS($G$9:$G10)))</f>
        <v>#NUM!</v>
      </c>
      <c r="B10" s="17" t="e">
        <f>+IF(ISBLANK(A10)=1,"Indiquez un N° de compte !",INDEX([1]BalanceQuadra!A$8:B$1071,MATCH(A10,[1]BalanceQuadra!A$8:A$1071,0),2))</f>
        <v>#NUM!</v>
      </c>
      <c r="C10" s="17" t="e">
        <f>+IF(ISBLANK(A10)=1,0,INDEX([1]BalanceQuadra!$A$8:$E$1071,MATCH($A10,[1]BalanceQuadra!$A$8:$A$1071,0),3)-INDEX([1]BalanceQuadra!$A$8:$E$1071,MATCH($A10,[1]BalanceQuadra!$A$8:$A$1071,0),4))</f>
        <v>#NUM!</v>
      </c>
      <c r="D10" s="17" t="e">
        <f>+IF(ISBLANK(B10)=1,0,INDEX([1]BalanceQuadra!$P$8:$T$1071,MATCH($A10,[1]BalanceQuadra!$P$8:$P$1071,0),3)-INDEX([1]BalanceQuadra!$P$8:$T$1071,MATCH($A10,[1]BalanceQuadra!$P$8:$P$1071,0),4))</f>
        <v>#NUM!</v>
      </c>
      <c r="E10" s="18" t="e">
        <f t="shared" ref="E10:E13" si="0">+C10-D10</f>
        <v>#NUM!</v>
      </c>
      <c r="F10" s="19" t="s">
        <v>122</v>
      </c>
    </row>
    <row r="11" spans="1:7" x14ac:dyDescent="0.25">
      <c r="A11" s="16" t="e">
        <f>INDEX('Non imprimable'!$A$2:$C$106,SMALL(IF('Non imprimable'!$C$2:$C$106='1 Capital'!G2,ROW('Non imprimable'!$A$2:$A$106)-1),G10:G11))</f>
        <v>#NUM!</v>
      </c>
      <c r="B11" s="17" t="e">
        <f>+IF(ISBLANK(A11)=1,"Indiquez un N° de compte !",INDEX([1]BalanceQuadra!A$8:B$1071,MATCH(A11,[1]BalanceQuadra!A$8:A$1071,0),2))</f>
        <v>#NUM!</v>
      </c>
      <c r="C11" s="17" t="e">
        <f>+IF(ISBLANK(A11)=1,0,INDEX([1]BalanceQuadra!$A$8:$E$1071,MATCH($A11,[1]BalanceQuadra!$A$8:$A$1071,0),4)-INDEX([1]BalanceQuadra!$A$8:$E$1071,MATCH($A11,[1]BalanceQuadra!$A$8:$A$1071,0),3))</f>
        <v>#NUM!</v>
      </c>
      <c r="D11" s="20" t="e">
        <f>+IF(ISBLANK(A8)=1,0,INDEX([1]BalanceQuadra!$P$8:$S$1072,MATCH($A8,[1]BalanceQuadra!$P$8:$P$1072,0),4))</f>
        <v>#N/A</v>
      </c>
      <c r="E11" s="18" t="e">
        <f t="shared" si="0"/>
        <v>#NUM!</v>
      </c>
      <c r="F11" s="19" t="s">
        <v>122</v>
      </c>
    </row>
    <row r="12" spans="1:7" x14ac:dyDescent="0.25">
      <c r="A12" s="16" t="e">
        <f>INDEX('Non imprimable'!$A$2:$C$106,SMALL(IF('Non imprimable'!$C$2:$C$106='1 Capital'!G3,ROW('Non imprimable'!$A$2:$A$106)-1),G11:G12))</f>
        <v>#NUM!</v>
      </c>
      <c r="B12" s="17" t="e">
        <f>+IF(ISBLANK(A12)=1,"Indiquez un N° de compte !",INDEX([1]BalanceQuadra!A$8:B$1071,MATCH(A12,[1]BalanceQuadra!A$8:A$1071,0),2))</f>
        <v>#NUM!</v>
      </c>
      <c r="C12" s="17" t="e">
        <f>+IF(ISBLANK(A12)=1,0,INDEX([1]BalanceQuadra!$A$8:$E$1071,MATCH($A12,[1]BalanceQuadra!$A$8:$A$1071,0),4)-INDEX([1]BalanceQuadra!$A$8:$E$1071,MATCH($A12,[1]BalanceQuadra!$A$8:$A$1071,0),3))</f>
        <v>#NUM!</v>
      </c>
      <c r="D12" s="20" t="e">
        <f>+IF(ISBLANK(A12)=1,0,INDEX([2]IV!$A$10:$J$171,MATCH($A12,[2]IV!$A$10:$A$171,0),9))</f>
        <v>#NUM!</v>
      </c>
      <c r="E12" s="18" t="e">
        <f t="shared" si="0"/>
        <v>#NUM!</v>
      </c>
      <c r="F12" s="19" t="s">
        <v>122</v>
      </c>
    </row>
    <row r="13" spans="1:7" x14ac:dyDescent="0.25">
      <c r="A13" s="16" t="e">
        <f>INDEX('Non imprimable'!$A$2:$C$106,SMALL(IF('Non imprimable'!$C$2:$C$106='1 Capital'!G4,ROW('Non imprimable'!$A$2:$A$106)-1),G12:G13))</f>
        <v>#NUM!</v>
      </c>
      <c r="B13" s="17" t="e">
        <f>+IF(ISBLANK(A13)=1,"Indiquez un N° de compte !",INDEX([1]BalanceQuadra!A$8:B$1071,MATCH(A13,[1]BalanceQuadra!A$8:A$1071,0),2))</f>
        <v>#NUM!</v>
      </c>
      <c r="C13" s="17" t="e">
        <f>+IF(ISBLANK(A13)=1,0,INDEX([1]BalanceQuadra!$A$8:$E$1071,MATCH($A13,[1]BalanceQuadra!$A$8:$A$1071,0),4)-INDEX([1]BalanceQuadra!$A$8:$E$1071,MATCH($A13,[1]BalanceQuadra!$A$8:$A$1071,0),3))</f>
        <v>#NUM!</v>
      </c>
      <c r="D13" s="20" t="e">
        <f>+IF(ISBLANK(A13)=1,0,INDEX([2]IV!$A$10:$J$171,MATCH($A13,[2]IV!$A$10:$A$171,0),9))</f>
        <v>#NUM!</v>
      </c>
      <c r="E13" s="18" t="e">
        <f t="shared" si="0"/>
        <v>#NUM!</v>
      </c>
      <c r="F13" s="19" t="s">
        <v>122</v>
      </c>
    </row>
    <row r="14" spans="1:7" ht="15.75" thickBot="1" x14ac:dyDescent="0.3">
      <c r="A14" s="21"/>
      <c r="B14" s="22"/>
      <c r="C14" s="23"/>
      <c r="D14" s="23"/>
      <c r="E14" s="24"/>
      <c r="F14" s="25"/>
    </row>
    <row r="15" spans="1:7" ht="15.75" thickBot="1" x14ac:dyDescent="0.3">
      <c r="A15" s="26"/>
      <c r="B15" s="27" t="s">
        <v>123</v>
      </c>
      <c r="C15" s="28" t="e">
        <f>+SUM(C9:C14)</f>
        <v>#NUM!</v>
      </c>
      <c r="D15" s="28" t="e">
        <f>+SUM(D9:D14)</f>
        <v>#NUM!</v>
      </c>
      <c r="E15" s="28" t="e">
        <f>+SUM(E9:E14)</f>
        <v>#NUM!</v>
      </c>
      <c r="F15" s="29"/>
    </row>
  </sheetData>
  <sheetProtection selectLockedCells="1" selectUnlockedCells="1"/>
  <mergeCells count="2">
    <mergeCell ref="A3:F3"/>
    <mergeCell ref="A5:F5"/>
  </mergeCells>
  <dataValidations count="1">
    <dataValidation type="list" operator="equal" allowBlank="1" showErrorMessage="1" sqref="G1">
      <formula1>"Capital,Immos,Stocks,Fournisseurs,Clients,Social,Impots,Autres,Tresorerie,Charges,Produits"</formula1>
      <formula2>0</formula2>
    </dataValidation>
  </dataValidations>
  <printOptions horizontalCentered="1"/>
  <pageMargins left="0.78749999999999998" right="0.78749999999999998" top="0.78749999999999998" bottom="0.78749999999999998" header="0.51180555555555551" footer="0.51180555555555551"/>
  <pageSetup paperSize="9" scale="53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Non imprimable</vt:lpstr>
      <vt:lpstr>1 Capital</vt:lpstr>
      <vt:lpstr>'1 Capital'!Zone_d_impression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fenech</dc:creator>
  <cp:lastModifiedBy>noemie fenech</cp:lastModifiedBy>
  <dcterms:created xsi:type="dcterms:W3CDTF">2015-03-06T21:11:49Z</dcterms:created>
  <dcterms:modified xsi:type="dcterms:W3CDTF">2015-03-06T21:34:59Z</dcterms:modified>
</cp:coreProperties>
</file>