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mkamara\Documents\"/>
    </mc:Choice>
  </mc:AlternateContent>
  <bookViews>
    <workbookView xWindow="0" yWindow="0" windowWidth="19425" windowHeight="7740" activeTab="1"/>
  </bookViews>
  <sheets>
    <sheet name="JOURNAL D'APPEL" sheetId="1" r:id="rId1"/>
    <sheet name="FACTURATION" sheetId="2" r:id="rId2"/>
  </sheets>
  <definedNames>
    <definedName name="index">FACTURATION!$G$6:$G$36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 a="1"/>
  <c r="N5" i="1" s="1"/>
  <c r="P6" i="1"/>
  <c r="P7" i="1"/>
  <c r="P8" i="1"/>
  <c r="P5" i="1"/>
  <c r="O8" i="1"/>
  <c r="O6" i="1"/>
  <c r="O7" i="1"/>
  <c r="O5" i="1"/>
  <c r="N6" i="1" a="1"/>
  <c r="N6" i="1" s="1"/>
  <c r="I6" i="1" s="1"/>
  <c r="J6" i="1" s="1"/>
  <c r="N7" i="1" a="1"/>
  <c r="N7" i="1" s="1"/>
  <c r="I7" i="1" s="1"/>
  <c r="J7" i="1" s="1"/>
  <c r="N8" i="1" a="1"/>
  <c r="N8" i="1" s="1"/>
  <c r="I8" i="1" s="1"/>
  <c r="J8" i="1" s="1"/>
  <c r="I5" i="1" l="1"/>
  <c r="J5" i="1" s="1"/>
</calcChain>
</file>

<file path=xl/sharedStrings.xml><?xml version="1.0" encoding="utf-8"?>
<sst xmlns="http://schemas.openxmlformats.org/spreadsheetml/2006/main" count="118" uniqueCount="104">
  <si>
    <t>N.</t>
  </si>
  <si>
    <t>Jour</t>
  </si>
  <si>
    <t>Date</t>
  </si>
  <si>
    <t>Durée</t>
  </si>
  <si>
    <t>Poste</t>
  </si>
  <si>
    <t>Numéro</t>
  </si>
  <si>
    <t>Coût réf.</t>
  </si>
  <si>
    <t>Nom</t>
  </si>
  <si>
    <t>mer.</t>
  </si>
  <si>
    <t>28/01/2015 19:31:16</t>
  </si>
  <si>
    <t>00:00:20</t>
  </si>
  <si>
    <t>9600</t>
  </si>
  <si>
    <t>0014433770736</t>
  </si>
  <si>
    <t>mar.</t>
  </si>
  <si>
    <t>27/01/2015 19:15:24</t>
  </si>
  <si>
    <t>002348183038067</t>
  </si>
  <si>
    <t>20/01/2015 16:23:37</t>
  </si>
  <si>
    <t>00233244331302</t>
  </si>
  <si>
    <t>LISTE DES INDICATIFS PAR PAYS</t>
  </si>
  <si>
    <t>ZONE</t>
  </si>
  <si>
    <t>PAYS</t>
  </si>
  <si>
    <t>INDICATIF</t>
  </si>
  <si>
    <t>ZONE 1</t>
  </si>
  <si>
    <t>FRANCE</t>
  </si>
  <si>
    <t>0033</t>
  </si>
  <si>
    <t>75 F / 3 Min (20H -5H59)</t>
  </si>
  <si>
    <t>USA</t>
  </si>
  <si>
    <t>001</t>
  </si>
  <si>
    <t>CANADA</t>
  </si>
  <si>
    <t>CHINE</t>
  </si>
  <si>
    <t>0086</t>
  </si>
  <si>
    <t>ESPAGNE</t>
  </si>
  <si>
    <t>0034</t>
  </si>
  <si>
    <t>SUEDE</t>
  </si>
  <si>
    <t>0046</t>
  </si>
  <si>
    <t>INDE</t>
  </si>
  <si>
    <t>0091</t>
  </si>
  <si>
    <t>ZONE 2</t>
  </si>
  <si>
    <t>GHANA</t>
  </si>
  <si>
    <t>00233</t>
  </si>
  <si>
    <t>NIGERIA</t>
  </si>
  <si>
    <t>00234</t>
  </si>
  <si>
    <t>UNITED KINGDOM</t>
  </si>
  <si>
    <t>0044</t>
  </si>
  <si>
    <t>ITALIE</t>
  </si>
  <si>
    <t>0039</t>
  </si>
  <si>
    <t>LIBAN</t>
  </si>
  <si>
    <t>00961</t>
  </si>
  <si>
    <t>BENIN</t>
  </si>
  <si>
    <t>00229</t>
  </si>
  <si>
    <t>AFRIQUE DU SUD</t>
  </si>
  <si>
    <t>0027</t>
  </si>
  <si>
    <t>KENYA</t>
  </si>
  <si>
    <t>00254</t>
  </si>
  <si>
    <t>EGYPTE</t>
  </si>
  <si>
    <t>0020</t>
  </si>
  <si>
    <t>ZONE 3</t>
  </si>
  <si>
    <t>BURKINA FASO</t>
  </si>
  <si>
    <t>00226</t>
  </si>
  <si>
    <t>MALI</t>
  </si>
  <si>
    <t>00223</t>
  </si>
  <si>
    <t>CAMEROUN</t>
  </si>
  <si>
    <t>00237</t>
  </si>
  <si>
    <t>ARABIE SAOUDITE</t>
  </si>
  <si>
    <t>00966</t>
  </si>
  <si>
    <t>EMIRATS ARABES UNIS</t>
  </si>
  <si>
    <t>00971</t>
  </si>
  <si>
    <t>ZONE 4</t>
  </si>
  <si>
    <t>SENEGAL</t>
  </si>
  <si>
    <t>00221</t>
  </si>
  <si>
    <t>TOGO</t>
  </si>
  <si>
    <t>00228</t>
  </si>
  <si>
    <t>LIBERIA</t>
  </si>
  <si>
    <t>00231</t>
  </si>
  <si>
    <t>GAMBIE</t>
  </si>
  <si>
    <t>00220</t>
  </si>
  <si>
    <t>GUINEE BISSAU</t>
  </si>
  <si>
    <t>00245</t>
  </si>
  <si>
    <t>SIERRA LEONE</t>
  </si>
  <si>
    <t>00232</t>
  </si>
  <si>
    <t>GUINEE CONAKRY</t>
  </si>
  <si>
    <t>00224</t>
  </si>
  <si>
    <t>ZONE 5</t>
  </si>
  <si>
    <t>RESTE DU MONDE</t>
  </si>
  <si>
    <t>ZONE 6</t>
  </si>
  <si>
    <t>SATELLITES</t>
  </si>
  <si>
    <t>ZONE 7</t>
  </si>
  <si>
    <t>NIGER</t>
  </si>
  <si>
    <t>00227</t>
  </si>
  <si>
    <t>lun.</t>
  </si>
  <si>
    <t>19/01/2015 09:46:07</t>
  </si>
  <si>
    <t>0044486145656</t>
  </si>
  <si>
    <t>j</t>
  </si>
  <si>
    <t>n</t>
  </si>
  <si>
    <t>Coût unit/h</t>
  </si>
  <si>
    <t>cout /h:jour</t>
  </si>
  <si>
    <t>cout /h:nuit</t>
  </si>
  <si>
    <t>Période d'appel</t>
  </si>
  <si>
    <t>Durée appel (min)</t>
  </si>
  <si>
    <t>Pays appelé</t>
  </si>
  <si>
    <t>Cout Appel (min)</t>
  </si>
  <si>
    <t>Cout total Appel</t>
  </si>
  <si>
    <t>75 / 3 MN</t>
  </si>
  <si>
    <t>0088 et 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</si>
</sst>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40C]General"/>
  </numFmts>
  <fonts count="7" x14ac:knownFonts="1">
    <font>
      <sz val="12"/>
      <color theme="1"/>
      <name val="Times New Roman"/>
      <family val="2"/>
    </font>
    <font>
      <b/>
      <sz val="8"/>
      <color indexed="23"/>
      <name val="Verdana"/>
      <family val="2"/>
    </font>
    <font>
      <sz val="8"/>
      <color indexed="8"/>
      <name val="Verdana"/>
      <family val="2"/>
    </font>
    <font>
      <sz val="8"/>
      <color indexed="23"/>
      <name val="Verdana"/>
      <family val="2"/>
    </font>
    <font>
      <sz val="10"/>
      <name val="Arial"/>
      <family val="2"/>
    </font>
    <font>
      <sz val="10"/>
      <name val="Verdana"/>
      <family val="2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22"/>
      </right>
      <top style="medium">
        <color indexed="64"/>
      </top>
      <bottom style="medium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64"/>
      </top>
      <bottom style="medium">
        <color indexed="64"/>
      </bottom>
      <diagonal/>
    </border>
    <border>
      <left style="medium">
        <color indexed="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4" fillId="0" borderId="0">
      <alignment wrapText="1"/>
    </xf>
  </cellStyleXfs>
  <cellXfs count="97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top" wrapText="1"/>
    </xf>
    <xf numFmtId="0" fontId="2" fillId="2" borderId="2" xfId="0" quotePrefix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right" vertical="top" wrapText="1"/>
    </xf>
    <xf numFmtId="49" fontId="2" fillId="2" borderId="2" xfId="0" applyNumberFormat="1" applyFont="1" applyFill="1" applyBorder="1" applyAlignment="1">
      <alignment horizontal="left" vertical="top" wrapText="1"/>
    </xf>
    <xf numFmtId="21" fontId="2" fillId="2" borderId="2" xfId="0" applyNumberFormat="1" applyFont="1" applyFill="1" applyBorder="1" applyAlignment="1">
      <alignment vertical="top" wrapText="1"/>
    </xf>
    <xf numFmtId="0" fontId="5" fillId="0" borderId="10" xfId="1" applyFont="1" applyBorder="1" applyAlignment="1">
      <alignment horizontal="center" wrapText="1"/>
    </xf>
    <xf numFmtId="0" fontId="5" fillId="0" borderId="12" xfId="1" applyFont="1" applyBorder="1" applyAlignment="1">
      <alignment horizontal="center" wrapText="1"/>
    </xf>
    <xf numFmtId="0" fontId="5" fillId="0" borderId="0" xfId="1" applyFont="1">
      <alignment wrapText="1"/>
    </xf>
    <xf numFmtId="0" fontId="5" fillId="0" borderId="14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49" fontId="5" fillId="0" borderId="18" xfId="1" applyNumberFormat="1" applyFont="1" applyBorder="1" applyAlignment="1">
      <alignment horizontal="center" vertical="center" wrapText="1"/>
    </xf>
    <xf numFmtId="49" fontId="5" fillId="0" borderId="19" xfId="1" applyNumberFormat="1" applyFont="1" applyBorder="1" applyAlignment="1">
      <alignment horizontal="center" vertical="center" wrapText="1"/>
    </xf>
    <xf numFmtId="49" fontId="5" fillId="0" borderId="21" xfId="1" applyNumberFormat="1" applyFont="1" applyBorder="1" applyAlignment="1">
      <alignment horizontal="center" vertical="center" wrapText="1"/>
    </xf>
    <xf numFmtId="49" fontId="5" fillId="0" borderId="22" xfId="1" applyNumberFormat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49" fontId="5" fillId="0" borderId="26" xfId="1" applyNumberFormat="1" applyFont="1" applyBorder="1" applyAlignment="1">
      <alignment horizontal="center" vertical="center" wrapText="1"/>
    </xf>
    <xf numFmtId="49" fontId="5" fillId="0" borderId="27" xfId="1" applyNumberFormat="1" applyFont="1" applyBorder="1" applyAlignment="1">
      <alignment horizontal="center" vertical="center" wrapText="1"/>
    </xf>
    <xf numFmtId="49" fontId="5" fillId="0" borderId="32" xfId="1" applyNumberFormat="1" applyFont="1" applyBorder="1" applyAlignment="1">
      <alignment horizontal="center" vertical="center" wrapText="1"/>
    </xf>
    <xf numFmtId="49" fontId="5" fillId="0" borderId="31" xfId="1" applyNumberFormat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49" fontId="5" fillId="0" borderId="23" xfId="1" applyNumberFormat="1" applyFont="1" applyBorder="1" applyAlignment="1">
      <alignment horizontal="center" vertical="center" wrapText="1"/>
    </xf>
    <xf numFmtId="49" fontId="5" fillId="0" borderId="29" xfId="1" applyNumberFormat="1" applyFont="1" applyBorder="1" applyAlignment="1">
      <alignment horizontal="center" vertical="center" wrapText="1"/>
    </xf>
    <xf numFmtId="49" fontId="5" fillId="0" borderId="30" xfId="1" applyNumberFormat="1" applyFont="1" applyBorder="1" applyAlignment="1">
      <alignment horizontal="center" vertical="center" wrapText="1"/>
    </xf>
    <xf numFmtId="49" fontId="5" fillId="0" borderId="37" xfId="1" applyNumberFormat="1" applyFont="1" applyBorder="1" applyAlignment="1">
      <alignment horizontal="center" vertical="center" wrapText="1"/>
    </xf>
    <xf numFmtId="49" fontId="5" fillId="0" borderId="38" xfId="1" applyNumberFormat="1" applyFont="1" applyBorder="1" applyAlignment="1">
      <alignment horizontal="center" vertical="center" wrapText="1"/>
    </xf>
    <xf numFmtId="0" fontId="5" fillId="0" borderId="39" xfId="1" applyFont="1" applyBorder="1" applyAlignment="1">
      <alignment horizontal="center" vertical="center" wrapText="1"/>
    </xf>
    <xf numFmtId="49" fontId="5" fillId="0" borderId="15" xfId="1" applyNumberFormat="1" applyFont="1" applyBorder="1" applyAlignment="1">
      <alignment horizontal="center" vertical="center" wrapText="1"/>
    </xf>
    <xf numFmtId="49" fontId="5" fillId="0" borderId="40" xfId="1" applyNumberFormat="1" applyFont="1" applyBorder="1" applyAlignment="1">
      <alignment horizontal="center" vertical="center" wrapText="1"/>
    </xf>
    <xf numFmtId="0" fontId="5" fillId="0" borderId="41" xfId="1" applyFont="1" applyBorder="1" applyAlignment="1">
      <alignment horizontal="center" vertical="center" wrapText="1"/>
    </xf>
    <xf numFmtId="49" fontId="5" fillId="0" borderId="15" xfId="1" applyNumberFormat="1" applyFont="1" applyBorder="1" applyAlignment="1">
      <alignment horizontal="center" wrapText="1"/>
    </xf>
    <xf numFmtId="49" fontId="5" fillId="0" borderId="12" xfId="1" applyNumberFormat="1" applyFont="1" applyBorder="1" applyAlignment="1">
      <alignment horizontal="center" wrapText="1"/>
    </xf>
    <xf numFmtId="21" fontId="2" fillId="2" borderId="2" xfId="0" applyNumberFormat="1" applyFont="1" applyFill="1" applyBorder="1" applyAlignment="1">
      <alignment horizontal="right" vertical="top" wrapText="1"/>
    </xf>
    <xf numFmtId="0" fontId="5" fillId="3" borderId="10" xfId="1" applyFont="1" applyFill="1" applyBorder="1" applyAlignment="1">
      <alignment horizontal="center" wrapText="1"/>
    </xf>
    <xf numFmtId="0" fontId="5" fillId="3" borderId="18" xfId="1" applyFont="1" applyFill="1" applyBorder="1" applyAlignment="1">
      <alignment horizontal="center" vertical="center" wrapText="1"/>
    </xf>
    <xf numFmtId="0" fontId="5" fillId="3" borderId="33" xfId="1" applyFont="1" applyFill="1" applyBorder="1" applyAlignment="1">
      <alignment horizontal="center" vertical="center" wrapText="1"/>
    </xf>
    <xf numFmtId="0" fontId="5" fillId="3" borderId="39" xfId="1" applyFont="1" applyFill="1" applyBorder="1" applyAlignment="1">
      <alignment horizontal="center" vertical="center" wrapText="1"/>
    </xf>
    <xf numFmtId="0" fontId="5" fillId="3" borderId="24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33" xfId="1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wrapText="1"/>
    </xf>
    <xf numFmtId="0" fontId="5" fillId="0" borderId="11" xfId="1" applyFont="1" applyBorder="1" applyAlignment="1">
      <alignment horizontal="center" wrapText="1"/>
    </xf>
    <xf numFmtId="0" fontId="5" fillId="0" borderId="12" xfId="1" applyFont="1" applyBorder="1" applyAlignment="1">
      <alignment horizont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 wrapText="1"/>
    </xf>
    <xf numFmtId="0" fontId="5" fillId="0" borderId="35" xfId="1" applyFont="1" applyBorder="1" applyAlignment="1">
      <alignment horizontal="center" vertical="center" wrapText="1"/>
    </xf>
    <xf numFmtId="0" fontId="5" fillId="0" borderId="3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wrapText="1"/>
    </xf>
    <xf numFmtId="0" fontId="5" fillId="0" borderId="14" xfId="1" applyFont="1" applyBorder="1" applyAlignment="1">
      <alignment horizont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42" xfId="1" applyFont="1" applyBorder="1" applyAlignment="1">
      <alignment horizontal="center" wrapText="1"/>
    </xf>
    <xf numFmtId="0" fontId="5" fillId="0" borderId="38" xfId="1" applyFont="1" applyBorder="1" applyAlignment="1">
      <alignment horizont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6" fillId="0" borderId="2" xfId="0" applyFont="1" applyBorder="1"/>
    <xf numFmtId="0" fontId="0" fillId="0" borderId="2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V8"/>
  <sheetViews>
    <sheetView topLeftCell="I1" workbookViewId="0">
      <selection activeCell="S5" sqref="S5"/>
    </sheetView>
  </sheetViews>
  <sheetFormatPr defaultColWidth="8.625" defaultRowHeight="15.75" x14ac:dyDescent="0.25"/>
  <cols>
    <col min="5" max="5" width="16.25" customWidth="1"/>
    <col min="6" max="6" width="10.125" customWidth="1"/>
    <col min="7" max="7" width="11.5" customWidth="1"/>
    <col min="8" max="8" width="15" customWidth="1"/>
    <col min="10" max="10" width="9.625" customWidth="1"/>
    <col min="14" max="14" width="10.375" bestFit="1" customWidth="1"/>
    <col min="18" max="18" width="16.375" customWidth="1"/>
    <col min="19" max="20" width="14.875" customWidth="1"/>
    <col min="21" max="21" width="14.125" customWidth="1"/>
    <col min="22" max="22" width="15" customWidth="1"/>
  </cols>
  <sheetData>
    <row r="3" spans="3:22" ht="16.5" thickBot="1" x14ac:dyDescent="0.3"/>
    <row r="4" spans="3:22" ht="21.75" thickBot="1" x14ac:dyDescent="0.3">
      <c r="C4" s="1" t="s">
        <v>0</v>
      </c>
      <c r="D4" s="1" t="s">
        <v>1</v>
      </c>
      <c r="E4" s="2" t="s">
        <v>2</v>
      </c>
      <c r="F4" s="3" t="s">
        <v>3</v>
      </c>
      <c r="G4" s="4" t="s">
        <v>4</v>
      </c>
      <c r="H4" s="4" t="s">
        <v>5</v>
      </c>
      <c r="I4" s="2" t="s">
        <v>94</v>
      </c>
      <c r="J4" s="2" t="s">
        <v>6</v>
      </c>
      <c r="K4" s="57" t="s">
        <v>7</v>
      </c>
      <c r="L4" s="58"/>
      <c r="M4" s="59"/>
      <c r="R4" s="95" t="s">
        <v>99</v>
      </c>
      <c r="S4" s="95" t="s">
        <v>97</v>
      </c>
      <c r="T4" s="95" t="s">
        <v>98</v>
      </c>
      <c r="U4" s="95" t="s">
        <v>100</v>
      </c>
      <c r="V4" s="95" t="s">
        <v>101</v>
      </c>
    </row>
    <row r="5" spans="3:22" ht="16.5" thickBot="1" x14ac:dyDescent="0.3">
      <c r="C5" s="11">
        <v>1</v>
      </c>
      <c r="D5" s="10" t="s">
        <v>8</v>
      </c>
      <c r="E5" s="9" t="s">
        <v>9</v>
      </c>
      <c r="F5" s="8" t="s">
        <v>10</v>
      </c>
      <c r="G5" s="7" t="s">
        <v>11</v>
      </c>
      <c r="H5" s="6" t="s">
        <v>12</v>
      </c>
      <c r="I5" s="5" t="e">
        <f>INDEX(FACTURATION!$I$6:$J$36,N5,MATCH(O5,FACTURATION!I$5:J$5,0))</f>
        <v>#VALUE!</v>
      </c>
      <c r="J5" s="5" t="e">
        <f>I5*P5</f>
        <v>#VALUE!</v>
      </c>
      <c r="K5" s="54"/>
      <c r="L5" s="55"/>
      <c r="M5" s="56"/>
      <c r="N5">
        <f t="array" ref="N5">MIN(IF(--ISNUMBER(SEARCH(index,H5,1)),ROW(index)-5,""))</f>
        <v>2</v>
      </c>
      <c r="O5" t="e">
        <f t="shared" ref="O5:O7" si="0">IF(OR(HOUR(E5)&amp;":"&amp;MINUTE(E5)&amp;":"&amp;SECOND(E5)&gt;="5:00",HOUR(E5)&amp;":"&amp;MINUTE(E5)&amp;":"&amp;SECOND(E5)&lt;="19:00"),"j","n")</f>
        <v>#VALUE!</v>
      </c>
      <c r="P5">
        <f>F5*24</f>
        <v>5.5555555555555549E-3</v>
      </c>
      <c r="R5" s="96"/>
      <c r="S5" s="96"/>
      <c r="T5" s="96"/>
      <c r="U5" s="96"/>
      <c r="V5" s="96"/>
    </row>
    <row r="6" spans="3:22" ht="16.5" thickBot="1" x14ac:dyDescent="0.3">
      <c r="C6" s="11">
        <v>2</v>
      </c>
      <c r="D6" s="10" t="s">
        <v>13</v>
      </c>
      <c r="E6" s="10" t="s">
        <v>14</v>
      </c>
      <c r="F6" s="13">
        <v>3.6342592592592594E-3</v>
      </c>
      <c r="G6" s="7">
        <v>9600</v>
      </c>
      <c r="H6" s="12" t="s">
        <v>15</v>
      </c>
      <c r="I6" s="5" t="e">
        <f>INDEX(FACTURATION!$I$6:$J$36,N6,MATCH(O6,FACTURATION!I$5:J$5,0))</f>
        <v>#VALUE!</v>
      </c>
      <c r="J6" s="5" t="e">
        <f t="shared" ref="J6:J8" si="1">I6*P6</f>
        <v>#VALUE!</v>
      </c>
      <c r="K6" s="51"/>
      <c r="L6" s="52"/>
      <c r="M6" s="53"/>
      <c r="N6">
        <f t="array" ref="N6">MIN(IF(--ISNUMBER(SEARCH(index,H6,1)),ROW(index)-5,""))</f>
        <v>9</v>
      </c>
      <c r="O6" t="e">
        <f t="shared" si="0"/>
        <v>#VALUE!</v>
      </c>
      <c r="P6">
        <f t="shared" ref="P6:P8" si="2">F6*24</f>
        <v>8.7222222222222229E-2</v>
      </c>
      <c r="R6" s="96"/>
      <c r="S6" s="96"/>
      <c r="T6" s="96"/>
      <c r="U6" s="96"/>
      <c r="V6" s="96"/>
    </row>
    <row r="7" spans="3:22" ht="16.5" thickBot="1" x14ac:dyDescent="0.3">
      <c r="C7" s="11">
        <v>3</v>
      </c>
      <c r="D7" s="10" t="s">
        <v>13</v>
      </c>
      <c r="E7" s="9" t="s">
        <v>16</v>
      </c>
      <c r="F7" s="13">
        <v>6.8287037037037025E-4</v>
      </c>
      <c r="G7" s="7">
        <v>9600</v>
      </c>
      <c r="H7" s="12" t="s">
        <v>17</v>
      </c>
      <c r="I7" s="5" t="e">
        <f>INDEX(FACTURATION!$I$6:$J$36,N7,MATCH(O7,FACTURATION!I$5:J$5,0))</f>
        <v>#VALUE!</v>
      </c>
      <c r="J7" s="5" t="e">
        <f t="shared" si="1"/>
        <v>#VALUE!</v>
      </c>
      <c r="K7" s="51"/>
      <c r="L7" s="52"/>
      <c r="M7" s="53"/>
      <c r="N7">
        <f t="array" ref="N7">MIN(IF(--ISNUMBER(SEARCH(index,H7,1)),ROW(index)-5,""))</f>
        <v>8</v>
      </c>
      <c r="O7" t="e">
        <f t="shared" si="0"/>
        <v>#VALUE!</v>
      </c>
      <c r="P7">
        <f t="shared" si="2"/>
        <v>1.6388888888888887E-2</v>
      </c>
      <c r="R7" s="96"/>
      <c r="S7" s="96"/>
      <c r="T7" s="96"/>
      <c r="U7" s="96"/>
      <c r="V7" s="96"/>
    </row>
    <row r="8" spans="3:22" ht="16.5" thickBot="1" x14ac:dyDescent="0.3">
      <c r="C8" s="11">
        <v>9</v>
      </c>
      <c r="D8" s="10" t="s">
        <v>89</v>
      </c>
      <c r="E8" s="9" t="s">
        <v>90</v>
      </c>
      <c r="F8" s="41">
        <v>5.2083333333333333E-4</v>
      </c>
      <c r="G8" s="7">
        <v>9600</v>
      </c>
      <c r="H8" s="12" t="s">
        <v>91</v>
      </c>
      <c r="I8" s="5" t="e">
        <f>INDEX(FACTURATION!$I$6:$J$36,N8,MATCH(O8,FACTURATION!I$5:J$5,0))</f>
        <v>#VALUE!</v>
      </c>
      <c r="J8" s="5" t="e">
        <f t="shared" si="1"/>
        <v>#VALUE!</v>
      </c>
      <c r="K8" s="54"/>
      <c r="L8" s="55"/>
      <c r="M8" s="56"/>
      <c r="N8">
        <f t="array" ref="N8">MIN(IF(--ISNUMBER(SEARCH(index,H8,1)),ROW(index)-5,""))</f>
        <v>10</v>
      </c>
      <c r="O8" t="e">
        <f>IF(OR(HOUR(E8)&amp;":"&amp;MINUTE(E8)&amp;":"&amp;SECOND(E8)&gt;="5:00:00",HOUR(E8)&amp;":"&amp;MINUTE(E8)&amp;":"&amp;SECOND(E8)&lt;="19:00:00"),"j","n")</f>
        <v>#VALUE!</v>
      </c>
      <c r="P8">
        <f t="shared" si="2"/>
        <v>1.2500000000000001E-2</v>
      </c>
      <c r="R8" s="96"/>
      <c r="S8" s="96"/>
      <c r="T8" s="96"/>
      <c r="U8" s="96"/>
      <c r="V8" s="96"/>
    </row>
  </sheetData>
  <mergeCells count="5">
    <mergeCell ref="K7:M7"/>
    <mergeCell ref="K8:M8"/>
    <mergeCell ref="K4:M4"/>
    <mergeCell ref="K5:M5"/>
    <mergeCell ref="K6:M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7"/>
  <sheetViews>
    <sheetView tabSelected="1" topLeftCell="A4" workbookViewId="0">
      <selection activeCell="O34" sqref="O34"/>
    </sheetView>
  </sheetViews>
  <sheetFormatPr defaultColWidth="8.625" defaultRowHeight="15.75" x14ac:dyDescent="0.25"/>
  <cols>
    <col min="7" max="7" width="11.375" customWidth="1"/>
    <col min="9" max="9" width="10.25" customWidth="1"/>
    <col min="10" max="10" width="11.125" customWidth="1"/>
  </cols>
  <sheetData>
    <row r="2" spans="2:17" ht="16.5" thickBot="1" x14ac:dyDescent="0.3"/>
    <row r="3" spans="2:17" ht="17.25" thickTop="1" thickBot="1" x14ac:dyDescent="0.3">
      <c r="C3" s="60" t="s">
        <v>18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2"/>
    </row>
    <row r="4" spans="2:17" ht="27.75" thickTop="1" thickBot="1" x14ac:dyDescent="0.3">
      <c r="C4" s="16"/>
      <c r="D4" s="16"/>
      <c r="E4" s="16"/>
      <c r="F4" s="16"/>
      <c r="G4" s="16"/>
      <c r="H4" s="16"/>
      <c r="I4" s="16" t="s">
        <v>95</v>
      </c>
      <c r="J4" s="16" t="s">
        <v>96</v>
      </c>
      <c r="K4" s="16"/>
      <c r="L4" s="16"/>
      <c r="M4" s="16"/>
      <c r="N4" s="16"/>
    </row>
    <row r="5" spans="2:17" ht="16.5" customHeight="1" thickTop="1" thickBot="1" x14ac:dyDescent="0.3">
      <c r="C5" s="63" t="s">
        <v>19</v>
      </c>
      <c r="D5" s="64"/>
      <c r="E5" s="60" t="s">
        <v>20</v>
      </c>
      <c r="F5" s="62"/>
      <c r="G5" s="14" t="s">
        <v>21</v>
      </c>
      <c r="H5" s="15"/>
      <c r="I5" s="42" t="s">
        <v>92</v>
      </c>
      <c r="J5" s="47" t="s">
        <v>93</v>
      </c>
      <c r="K5" s="15"/>
      <c r="L5" s="65"/>
      <c r="M5" s="61"/>
      <c r="N5" s="62"/>
    </row>
    <row r="6" spans="2:17" ht="18" customHeight="1" thickTop="1" x14ac:dyDescent="0.25">
      <c r="B6">
        <v>1</v>
      </c>
      <c r="C6" s="70" t="s">
        <v>22</v>
      </c>
      <c r="D6" s="71"/>
      <c r="E6" s="74" t="s">
        <v>23</v>
      </c>
      <c r="F6" s="75"/>
      <c r="G6" s="19" t="s">
        <v>24</v>
      </c>
      <c r="H6" s="20"/>
      <c r="I6" s="43">
        <v>50</v>
      </c>
      <c r="J6" s="48" t="s">
        <v>102</v>
      </c>
      <c r="K6" s="18"/>
      <c r="O6" s="76" t="s">
        <v>25</v>
      </c>
      <c r="P6" s="77"/>
      <c r="Q6" s="75"/>
    </row>
    <row r="7" spans="2:17" ht="15.6" customHeight="1" x14ac:dyDescent="0.25">
      <c r="B7">
        <v>1</v>
      </c>
      <c r="C7" s="70"/>
      <c r="D7" s="71"/>
      <c r="E7" s="69" t="s">
        <v>26</v>
      </c>
      <c r="F7" s="68"/>
      <c r="G7" s="21" t="s">
        <v>27</v>
      </c>
      <c r="H7" s="22"/>
      <c r="I7" s="43">
        <v>50</v>
      </c>
      <c r="J7" s="48" t="s">
        <v>102</v>
      </c>
      <c r="K7" s="18"/>
      <c r="O7" s="66" t="s">
        <v>25</v>
      </c>
      <c r="P7" s="67"/>
      <c r="Q7" s="68"/>
    </row>
    <row r="8" spans="2:17" ht="15.6" customHeight="1" x14ac:dyDescent="0.25">
      <c r="B8">
        <v>1</v>
      </c>
      <c r="C8" s="70"/>
      <c r="D8" s="71"/>
      <c r="E8" s="69" t="s">
        <v>28</v>
      </c>
      <c r="F8" s="68"/>
      <c r="G8" s="21" t="s">
        <v>27</v>
      </c>
      <c r="H8" s="22"/>
      <c r="I8" s="43">
        <v>50</v>
      </c>
      <c r="J8" s="48" t="s">
        <v>102</v>
      </c>
      <c r="K8" s="18"/>
      <c r="O8" s="66" t="s">
        <v>25</v>
      </c>
      <c r="P8" s="67"/>
      <c r="Q8" s="68"/>
    </row>
    <row r="9" spans="2:17" ht="15.6" customHeight="1" x14ac:dyDescent="0.25">
      <c r="B9">
        <v>1</v>
      </c>
      <c r="C9" s="70"/>
      <c r="D9" s="71"/>
      <c r="E9" s="69" t="s">
        <v>29</v>
      </c>
      <c r="F9" s="68"/>
      <c r="G9" s="21" t="s">
        <v>30</v>
      </c>
      <c r="H9" s="22"/>
      <c r="I9" s="43">
        <v>50</v>
      </c>
      <c r="J9" s="48" t="s">
        <v>102</v>
      </c>
      <c r="K9" s="18"/>
      <c r="O9" s="66" t="s">
        <v>25</v>
      </c>
      <c r="P9" s="67"/>
      <c r="Q9" s="68"/>
    </row>
    <row r="10" spans="2:17" ht="15.6" customHeight="1" x14ac:dyDescent="0.25">
      <c r="B10">
        <v>1</v>
      </c>
      <c r="C10" s="70"/>
      <c r="D10" s="71"/>
      <c r="E10" s="69" t="s">
        <v>31</v>
      </c>
      <c r="F10" s="68"/>
      <c r="G10" s="21" t="s">
        <v>32</v>
      </c>
      <c r="H10" s="22"/>
      <c r="I10" s="43">
        <v>50</v>
      </c>
      <c r="J10" s="48" t="s">
        <v>102</v>
      </c>
      <c r="K10" s="18"/>
      <c r="O10" s="66" t="s">
        <v>25</v>
      </c>
      <c r="P10" s="67"/>
      <c r="Q10" s="68"/>
    </row>
    <row r="11" spans="2:17" ht="15.6" customHeight="1" x14ac:dyDescent="0.25">
      <c r="B11">
        <v>1</v>
      </c>
      <c r="C11" s="70"/>
      <c r="D11" s="71"/>
      <c r="E11" s="69" t="s">
        <v>33</v>
      </c>
      <c r="F11" s="68"/>
      <c r="G11" s="21" t="s">
        <v>34</v>
      </c>
      <c r="H11" s="22"/>
      <c r="I11" s="43">
        <v>50</v>
      </c>
      <c r="J11" s="48" t="s">
        <v>102</v>
      </c>
      <c r="K11" s="18"/>
      <c r="O11" s="66" t="s">
        <v>25</v>
      </c>
      <c r="P11" s="67"/>
      <c r="Q11" s="68"/>
    </row>
    <row r="12" spans="2:17" ht="15.95" customHeight="1" thickBot="1" x14ac:dyDescent="0.3">
      <c r="B12">
        <v>1</v>
      </c>
      <c r="C12" s="72"/>
      <c r="D12" s="73"/>
      <c r="E12" s="80" t="s">
        <v>35</v>
      </c>
      <c r="F12" s="81"/>
      <c r="G12" s="24" t="s">
        <v>36</v>
      </c>
      <c r="H12" s="25"/>
      <c r="I12" s="43">
        <v>50</v>
      </c>
      <c r="J12" s="48" t="s">
        <v>102</v>
      </c>
      <c r="K12" s="18"/>
      <c r="O12" s="83" t="s">
        <v>25</v>
      </c>
      <c r="P12" s="84"/>
      <c r="Q12" s="81"/>
    </row>
    <row r="13" spans="2:17" ht="17.25" thickTop="1" thickBot="1" x14ac:dyDescent="0.3">
      <c r="B13">
        <v>2</v>
      </c>
      <c r="C13" s="78" t="s">
        <v>37</v>
      </c>
      <c r="D13" s="79"/>
      <c r="E13" s="82" t="s">
        <v>38</v>
      </c>
      <c r="F13" s="79"/>
      <c r="G13" s="26" t="s">
        <v>39</v>
      </c>
      <c r="H13" s="27"/>
      <c r="I13" s="44">
        <v>102</v>
      </c>
      <c r="J13" s="49">
        <v>102</v>
      </c>
      <c r="K13" s="28"/>
      <c r="L13" s="28"/>
      <c r="M13" s="28"/>
      <c r="N13" s="29"/>
    </row>
    <row r="14" spans="2:17" ht="15.6" customHeight="1" thickTop="1" thickBot="1" x14ac:dyDescent="0.3">
      <c r="B14">
        <v>2</v>
      </c>
      <c r="C14" s="69"/>
      <c r="D14" s="68"/>
      <c r="E14" s="66" t="s">
        <v>40</v>
      </c>
      <c r="F14" s="68"/>
      <c r="G14" s="30" t="s">
        <v>41</v>
      </c>
      <c r="H14" s="22"/>
      <c r="I14" s="44">
        <v>102</v>
      </c>
      <c r="J14" s="49">
        <v>102</v>
      </c>
      <c r="K14" s="28"/>
      <c r="L14" s="28"/>
      <c r="M14" s="28"/>
      <c r="N14" s="29"/>
    </row>
    <row r="15" spans="2:17" ht="15.6" customHeight="1" thickTop="1" thickBot="1" x14ac:dyDescent="0.3">
      <c r="B15">
        <v>2</v>
      </c>
      <c r="C15" s="69"/>
      <c r="D15" s="68"/>
      <c r="E15" s="66" t="s">
        <v>42</v>
      </c>
      <c r="F15" s="68"/>
      <c r="G15" s="30" t="s">
        <v>43</v>
      </c>
      <c r="H15" s="22"/>
      <c r="I15" s="44">
        <v>102</v>
      </c>
      <c r="J15" s="49">
        <v>102</v>
      </c>
      <c r="K15" s="28"/>
      <c r="L15" s="28"/>
      <c r="M15" s="28"/>
      <c r="N15" s="29"/>
    </row>
    <row r="16" spans="2:17" ht="15.6" customHeight="1" thickTop="1" thickBot="1" x14ac:dyDescent="0.3">
      <c r="B16">
        <v>2</v>
      </c>
      <c r="C16" s="69"/>
      <c r="D16" s="68"/>
      <c r="E16" s="66" t="s">
        <v>44</v>
      </c>
      <c r="F16" s="68"/>
      <c r="G16" s="30" t="s">
        <v>45</v>
      </c>
      <c r="H16" s="22"/>
      <c r="I16" s="44">
        <v>102</v>
      </c>
      <c r="J16" s="49">
        <v>102</v>
      </c>
      <c r="K16" s="28"/>
      <c r="L16" s="28"/>
      <c r="M16" s="28"/>
      <c r="N16" s="29"/>
    </row>
    <row r="17" spans="2:14" ht="15.6" customHeight="1" thickTop="1" thickBot="1" x14ac:dyDescent="0.3">
      <c r="B17">
        <v>2</v>
      </c>
      <c r="C17" s="69"/>
      <c r="D17" s="68"/>
      <c r="E17" s="66" t="s">
        <v>46</v>
      </c>
      <c r="F17" s="68"/>
      <c r="G17" s="30" t="s">
        <v>47</v>
      </c>
      <c r="H17" s="22"/>
      <c r="I17" s="44">
        <v>102</v>
      </c>
      <c r="J17" s="49">
        <v>102</v>
      </c>
      <c r="K17" s="28"/>
      <c r="L17" s="28"/>
      <c r="M17" s="28"/>
      <c r="N17" s="29"/>
    </row>
    <row r="18" spans="2:14" ht="15.6" customHeight="1" thickTop="1" thickBot="1" x14ac:dyDescent="0.3">
      <c r="B18">
        <v>2</v>
      </c>
      <c r="C18" s="69"/>
      <c r="D18" s="68"/>
      <c r="E18" s="66" t="s">
        <v>48</v>
      </c>
      <c r="F18" s="68"/>
      <c r="G18" s="30" t="s">
        <v>49</v>
      </c>
      <c r="H18" s="22"/>
      <c r="I18" s="44">
        <v>102</v>
      </c>
      <c r="J18" s="49">
        <v>102</v>
      </c>
      <c r="K18" s="28"/>
      <c r="L18" s="28"/>
      <c r="M18" s="28"/>
      <c r="N18" s="29"/>
    </row>
    <row r="19" spans="2:14" ht="15.6" customHeight="1" thickTop="1" thickBot="1" x14ac:dyDescent="0.3">
      <c r="B19">
        <v>2</v>
      </c>
      <c r="C19" s="69"/>
      <c r="D19" s="68"/>
      <c r="E19" s="66" t="s">
        <v>50</v>
      </c>
      <c r="F19" s="68"/>
      <c r="G19" s="30" t="s">
        <v>51</v>
      </c>
      <c r="H19" s="22"/>
      <c r="I19" s="44">
        <v>102</v>
      </c>
      <c r="J19" s="49">
        <v>102</v>
      </c>
      <c r="K19" s="28"/>
      <c r="L19" s="28"/>
      <c r="M19" s="28"/>
      <c r="N19" s="29"/>
    </row>
    <row r="20" spans="2:14" ht="15.6" customHeight="1" thickTop="1" thickBot="1" x14ac:dyDescent="0.3">
      <c r="B20">
        <v>2</v>
      </c>
      <c r="C20" s="69"/>
      <c r="D20" s="68"/>
      <c r="E20" s="66" t="s">
        <v>52</v>
      </c>
      <c r="F20" s="68"/>
      <c r="G20" s="30" t="s">
        <v>53</v>
      </c>
      <c r="H20" s="22"/>
      <c r="I20" s="44">
        <v>102</v>
      </c>
      <c r="J20" s="49">
        <v>102</v>
      </c>
      <c r="K20" s="28"/>
      <c r="L20" s="28"/>
      <c r="M20" s="28"/>
      <c r="N20" s="29"/>
    </row>
    <row r="21" spans="2:14" ht="15.95" customHeight="1" thickTop="1" thickBot="1" x14ac:dyDescent="0.3">
      <c r="B21">
        <v>2</v>
      </c>
      <c r="C21" s="80"/>
      <c r="D21" s="81"/>
      <c r="E21" s="83" t="s">
        <v>54</v>
      </c>
      <c r="F21" s="81"/>
      <c r="G21" s="31" t="s">
        <v>55</v>
      </c>
      <c r="H21" s="25"/>
      <c r="I21" s="44">
        <v>102</v>
      </c>
      <c r="J21" s="49">
        <v>102</v>
      </c>
      <c r="K21" s="28"/>
      <c r="L21" s="28"/>
      <c r="M21" s="28"/>
      <c r="N21" s="29"/>
    </row>
    <row r="22" spans="2:14" ht="17.25" thickTop="1" thickBot="1" x14ac:dyDescent="0.3">
      <c r="B22">
        <v>3</v>
      </c>
      <c r="C22" s="78" t="s">
        <v>56</v>
      </c>
      <c r="D22" s="79"/>
      <c r="E22" s="78" t="s">
        <v>57</v>
      </c>
      <c r="F22" s="79"/>
      <c r="G22" s="32" t="s">
        <v>58</v>
      </c>
      <c r="H22" s="27"/>
      <c r="I22" s="44">
        <v>134</v>
      </c>
      <c r="J22" s="49">
        <v>134</v>
      </c>
      <c r="K22" s="28"/>
      <c r="L22" s="28"/>
      <c r="M22" s="28"/>
      <c r="N22" s="29"/>
    </row>
    <row r="23" spans="2:14" ht="15.6" customHeight="1" thickTop="1" thickBot="1" x14ac:dyDescent="0.3">
      <c r="B23">
        <v>3</v>
      </c>
      <c r="C23" s="69"/>
      <c r="D23" s="68"/>
      <c r="E23" s="69" t="s">
        <v>59</v>
      </c>
      <c r="F23" s="68"/>
      <c r="G23" s="21" t="s">
        <v>60</v>
      </c>
      <c r="H23" s="22"/>
      <c r="I23" s="44">
        <v>134</v>
      </c>
      <c r="J23" s="49">
        <v>134</v>
      </c>
      <c r="K23" s="28"/>
      <c r="L23" s="28"/>
      <c r="M23" s="28"/>
      <c r="N23" s="29"/>
    </row>
    <row r="24" spans="2:14" ht="15.6" customHeight="1" thickTop="1" thickBot="1" x14ac:dyDescent="0.3">
      <c r="B24">
        <v>3</v>
      </c>
      <c r="C24" s="69"/>
      <c r="D24" s="68"/>
      <c r="E24" s="69" t="s">
        <v>61</v>
      </c>
      <c r="F24" s="68"/>
      <c r="G24" s="21" t="s">
        <v>62</v>
      </c>
      <c r="H24" s="22"/>
      <c r="I24" s="44">
        <v>134</v>
      </c>
      <c r="J24" s="49">
        <v>134</v>
      </c>
      <c r="K24" s="28"/>
      <c r="L24" s="28"/>
      <c r="M24" s="28"/>
      <c r="N24" s="29"/>
    </row>
    <row r="25" spans="2:14" ht="15.6" customHeight="1" thickTop="1" thickBot="1" x14ac:dyDescent="0.3">
      <c r="B25">
        <v>3</v>
      </c>
      <c r="C25" s="69"/>
      <c r="D25" s="68"/>
      <c r="E25" s="69" t="s">
        <v>63</v>
      </c>
      <c r="F25" s="68"/>
      <c r="G25" s="21" t="s">
        <v>64</v>
      </c>
      <c r="H25" s="22"/>
      <c r="I25" s="44">
        <v>134</v>
      </c>
      <c r="J25" s="49">
        <v>134</v>
      </c>
      <c r="K25" s="28"/>
      <c r="L25" s="28"/>
      <c r="M25" s="28"/>
      <c r="N25" s="29"/>
    </row>
    <row r="26" spans="2:14" ht="15.95" customHeight="1" thickTop="1" thickBot="1" x14ac:dyDescent="0.3">
      <c r="B26">
        <v>3</v>
      </c>
      <c r="C26" s="80"/>
      <c r="D26" s="81"/>
      <c r="E26" s="80" t="s">
        <v>65</v>
      </c>
      <c r="F26" s="81"/>
      <c r="G26" s="31" t="s">
        <v>66</v>
      </c>
      <c r="H26" s="25"/>
      <c r="I26" s="44">
        <v>134</v>
      </c>
      <c r="J26" s="49">
        <v>134</v>
      </c>
      <c r="K26" s="28"/>
      <c r="L26" s="28"/>
      <c r="M26" s="28"/>
      <c r="N26" s="29"/>
    </row>
    <row r="27" spans="2:14" ht="17.25" thickTop="1" thickBot="1" x14ac:dyDescent="0.3">
      <c r="B27">
        <v>4</v>
      </c>
      <c r="C27" s="85" t="s">
        <v>67</v>
      </c>
      <c r="D27" s="86"/>
      <c r="E27" s="82" t="s">
        <v>68</v>
      </c>
      <c r="F27" s="79"/>
      <c r="G27" s="26" t="s">
        <v>69</v>
      </c>
      <c r="H27" s="27"/>
      <c r="I27" s="44">
        <v>258</v>
      </c>
      <c r="J27" s="49">
        <v>258</v>
      </c>
      <c r="K27" s="28"/>
      <c r="L27" s="28"/>
      <c r="M27" s="28"/>
      <c r="N27" s="29"/>
    </row>
    <row r="28" spans="2:14" ht="15.6" customHeight="1" thickTop="1" thickBot="1" x14ac:dyDescent="0.3">
      <c r="B28">
        <v>4</v>
      </c>
      <c r="C28" s="70"/>
      <c r="D28" s="71"/>
      <c r="E28" s="66" t="s">
        <v>70</v>
      </c>
      <c r="F28" s="68"/>
      <c r="G28" s="30" t="s">
        <v>71</v>
      </c>
      <c r="H28" s="22"/>
      <c r="I28" s="44">
        <v>258</v>
      </c>
      <c r="J28" s="49">
        <v>258</v>
      </c>
      <c r="K28" s="28"/>
      <c r="L28" s="28"/>
      <c r="M28" s="28"/>
      <c r="N28" s="29"/>
    </row>
    <row r="29" spans="2:14" ht="15.6" customHeight="1" thickTop="1" thickBot="1" x14ac:dyDescent="0.3">
      <c r="B29">
        <v>4</v>
      </c>
      <c r="C29" s="70"/>
      <c r="D29" s="71"/>
      <c r="E29" s="66" t="s">
        <v>72</v>
      </c>
      <c r="F29" s="68"/>
      <c r="G29" s="30" t="s">
        <v>73</v>
      </c>
      <c r="H29" s="22"/>
      <c r="I29" s="44">
        <v>258</v>
      </c>
      <c r="J29" s="49">
        <v>258</v>
      </c>
      <c r="K29" s="28"/>
      <c r="L29" s="28"/>
      <c r="M29" s="28"/>
      <c r="N29" s="29"/>
    </row>
    <row r="30" spans="2:14" ht="15.6" customHeight="1" thickTop="1" thickBot="1" x14ac:dyDescent="0.3">
      <c r="B30">
        <v>4</v>
      </c>
      <c r="C30" s="70"/>
      <c r="D30" s="71"/>
      <c r="E30" s="66" t="s">
        <v>74</v>
      </c>
      <c r="F30" s="68"/>
      <c r="G30" s="30" t="s">
        <v>75</v>
      </c>
      <c r="H30" s="22"/>
      <c r="I30" s="44">
        <v>258</v>
      </c>
      <c r="J30" s="49">
        <v>258</v>
      </c>
      <c r="K30" s="28"/>
      <c r="L30" s="28"/>
      <c r="M30" s="28"/>
      <c r="N30" s="29"/>
    </row>
    <row r="31" spans="2:14" ht="15.6" customHeight="1" thickTop="1" thickBot="1" x14ac:dyDescent="0.3">
      <c r="B31">
        <v>4</v>
      </c>
      <c r="C31" s="70"/>
      <c r="D31" s="71"/>
      <c r="E31" s="66" t="s">
        <v>76</v>
      </c>
      <c r="F31" s="68"/>
      <c r="G31" s="30" t="s">
        <v>77</v>
      </c>
      <c r="H31" s="22"/>
      <c r="I31" s="44">
        <v>258</v>
      </c>
      <c r="J31" s="49">
        <v>258</v>
      </c>
      <c r="K31" s="28"/>
      <c r="L31" s="28"/>
      <c r="M31" s="28"/>
      <c r="N31" s="29"/>
    </row>
    <row r="32" spans="2:14" ht="15.6" customHeight="1" thickTop="1" thickBot="1" x14ac:dyDescent="0.3">
      <c r="B32">
        <v>4</v>
      </c>
      <c r="C32" s="70"/>
      <c r="D32" s="71"/>
      <c r="E32" s="66" t="s">
        <v>78</v>
      </c>
      <c r="F32" s="68"/>
      <c r="G32" s="30" t="s">
        <v>79</v>
      </c>
      <c r="H32" s="22"/>
      <c r="I32" s="44">
        <v>258</v>
      </c>
      <c r="J32" s="49">
        <v>258</v>
      </c>
      <c r="K32" s="28"/>
      <c r="L32" s="28"/>
      <c r="M32" s="28"/>
      <c r="N32" s="29"/>
    </row>
    <row r="33" spans="2:14" ht="15.95" customHeight="1" thickTop="1" thickBot="1" x14ac:dyDescent="0.3">
      <c r="B33">
        <v>4</v>
      </c>
      <c r="C33" s="72"/>
      <c r="D33" s="73"/>
      <c r="E33" s="80" t="s">
        <v>80</v>
      </c>
      <c r="F33" s="81"/>
      <c r="G33" s="31" t="s">
        <v>81</v>
      </c>
      <c r="H33" s="25"/>
      <c r="I33" s="44">
        <v>258</v>
      </c>
      <c r="J33" s="49">
        <v>258</v>
      </c>
      <c r="K33" s="28"/>
      <c r="L33" s="28"/>
      <c r="M33" s="28"/>
      <c r="N33" s="29"/>
    </row>
    <row r="34" spans="2:14" ht="16.5" customHeight="1" thickTop="1" thickBot="1" x14ac:dyDescent="0.3">
      <c r="B34">
        <v>5</v>
      </c>
      <c r="C34" s="63" t="s">
        <v>82</v>
      </c>
      <c r="D34" s="64"/>
      <c r="E34" s="93" t="s">
        <v>83</v>
      </c>
      <c r="F34" s="94"/>
      <c r="G34" s="33"/>
      <c r="H34" s="34"/>
      <c r="I34" s="44">
        <v>258</v>
      </c>
      <c r="J34" s="49">
        <v>258</v>
      </c>
      <c r="K34" s="28"/>
      <c r="L34" s="28"/>
      <c r="M34" s="28"/>
      <c r="N34" s="29"/>
    </row>
    <row r="35" spans="2:14" ht="27.75" customHeight="1" thickTop="1" thickBot="1" x14ac:dyDescent="0.3">
      <c r="B35">
        <v>6</v>
      </c>
      <c r="C35" s="87" t="s">
        <v>84</v>
      </c>
      <c r="D35" s="88"/>
      <c r="E35" s="89" t="s">
        <v>85</v>
      </c>
      <c r="F35" s="90"/>
      <c r="G35" s="36" t="s">
        <v>103</v>
      </c>
      <c r="H35" s="37"/>
      <c r="I35" s="45">
        <v>3090</v>
      </c>
      <c r="J35" s="50">
        <v>3090</v>
      </c>
      <c r="K35" s="38"/>
      <c r="L35" s="38"/>
      <c r="M35" s="38"/>
      <c r="N35" s="17"/>
    </row>
    <row r="36" spans="2:14" ht="16.5" customHeight="1" thickTop="1" thickBot="1" x14ac:dyDescent="0.3">
      <c r="B36">
        <v>7</v>
      </c>
      <c r="C36" s="87" t="s">
        <v>86</v>
      </c>
      <c r="D36" s="88"/>
      <c r="E36" s="91" t="s">
        <v>87</v>
      </c>
      <c r="F36" s="92"/>
      <c r="G36" s="39" t="s">
        <v>88</v>
      </c>
      <c r="H36" s="40"/>
      <c r="I36" s="46">
        <v>159</v>
      </c>
      <c r="J36" s="50">
        <v>159</v>
      </c>
      <c r="K36" s="35"/>
      <c r="L36" s="35"/>
      <c r="M36" s="35"/>
      <c r="N36" s="23"/>
    </row>
    <row r="37" spans="2:14" ht="16.5" thickTop="1" x14ac:dyDescent="0.25"/>
  </sheetData>
  <mergeCells count="49">
    <mergeCell ref="C35:D35"/>
    <mergeCell ref="E35:F35"/>
    <mergeCell ref="C36:D36"/>
    <mergeCell ref="E36:F36"/>
    <mergeCell ref="E33:F33"/>
    <mergeCell ref="C34:D34"/>
    <mergeCell ref="E34:F34"/>
    <mergeCell ref="E26:F26"/>
    <mergeCell ref="C27:D33"/>
    <mergeCell ref="E27:F27"/>
    <mergeCell ref="E28:F28"/>
    <mergeCell ref="C22:D26"/>
    <mergeCell ref="E31:F31"/>
    <mergeCell ref="E32:F32"/>
    <mergeCell ref="E29:F29"/>
    <mergeCell ref="E30:F30"/>
    <mergeCell ref="E24:F24"/>
    <mergeCell ref="E25:F25"/>
    <mergeCell ref="E21:F21"/>
    <mergeCell ref="E22:F22"/>
    <mergeCell ref="E23:F23"/>
    <mergeCell ref="C13:D21"/>
    <mergeCell ref="E13:F13"/>
    <mergeCell ref="E14:F14"/>
    <mergeCell ref="E10:F10"/>
    <mergeCell ref="O10:Q10"/>
    <mergeCell ref="E11:F11"/>
    <mergeCell ref="O11:Q11"/>
    <mergeCell ref="E15:F15"/>
    <mergeCell ref="E16:F16"/>
    <mergeCell ref="E12:F12"/>
    <mergeCell ref="O12:Q12"/>
    <mergeCell ref="E19:F19"/>
    <mergeCell ref="E20:F20"/>
    <mergeCell ref="E17:F17"/>
    <mergeCell ref="E18:F18"/>
    <mergeCell ref="E9:F9"/>
    <mergeCell ref="O9:Q9"/>
    <mergeCell ref="C6:D12"/>
    <mergeCell ref="E6:F6"/>
    <mergeCell ref="O6:Q6"/>
    <mergeCell ref="E7:F7"/>
    <mergeCell ref="O7:Q7"/>
    <mergeCell ref="E8:F8"/>
    <mergeCell ref="C3:N3"/>
    <mergeCell ref="C5:D5"/>
    <mergeCell ref="E5:F5"/>
    <mergeCell ref="L5:N5"/>
    <mergeCell ref="O8:Q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JOURNAL D'APPEL</vt:lpstr>
      <vt:lpstr>FACTURATION</vt:lpstr>
      <vt:lpstr>index</vt:lpstr>
    </vt:vector>
  </TitlesOfParts>
  <Company>UNICEF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 Moussa Kamara</dc:creator>
  <cp:lastModifiedBy>Cheick Moussa Kamara</cp:lastModifiedBy>
  <dcterms:created xsi:type="dcterms:W3CDTF">2015-03-06T16:22:19Z</dcterms:created>
  <dcterms:modified xsi:type="dcterms:W3CDTF">2015-03-08T07:44:46Z</dcterms:modified>
</cp:coreProperties>
</file>