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L33" i="1" l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H12" i="1"/>
  <c r="D12" i="1"/>
  <c r="A12" i="1"/>
  <c r="L12" i="1" s="1"/>
  <c r="C3" i="1"/>
  <c r="C5" i="1" s="1"/>
  <c r="L13" i="1" l="1"/>
</calcChain>
</file>

<file path=xl/sharedStrings.xml><?xml version="1.0" encoding="utf-8"?>
<sst xmlns="http://schemas.openxmlformats.org/spreadsheetml/2006/main" count="35" uniqueCount="31">
  <si>
    <t>SOLDE REEL</t>
  </si>
  <si>
    <t>SOLDE FIN DE MOIS</t>
  </si>
  <si>
    <t>CREDIT</t>
  </si>
  <si>
    <t>DEBIT FIXE</t>
  </si>
  <si>
    <t>DEBIT AUTRES</t>
  </si>
  <si>
    <t>DEBIT</t>
  </si>
  <si>
    <t>salaire 1</t>
  </si>
  <si>
    <t>edf</t>
  </si>
  <si>
    <t>tabac</t>
  </si>
  <si>
    <t>salaire 2</t>
  </si>
  <si>
    <t>gmf</t>
  </si>
  <si>
    <t>essence</t>
  </si>
  <si>
    <t>salaire 3</t>
  </si>
  <si>
    <t>compte joint</t>
  </si>
  <si>
    <t>course</t>
  </si>
  <si>
    <t>salaire 4</t>
  </si>
  <si>
    <t>open</t>
  </si>
  <si>
    <t>resto</t>
  </si>
  <si>
    <t>salaire 5</t>
  </si>
  <si>
    <t>confo2</t>
  </si>
  <si>
    <t>vetement</t>
  </si>
  <si>
    <t>formation gwen</t>
  </si>
  <si>
    <t>cinema</t>
  </si>
  <si>
    <t>cotis carte</t>
  </si>
  <si>
    <t>vété</t>
  </si>
  <si>
    <t>sortie</t>
  </si>
  <si>
    <t xml:space="preserve">je voudrais que quand c'est négatif </t>
  </si>
  <si>
    <t>le nombre inscrit en C5 clignote en rouge</t>
  </si>
  <si>
    <t xml:space="preserve">il y a 2 mise en forme conditionnelle </t>
  </si>
  <si>
    <t>1 vert quand c'est positif</t>
  </si>
  <si>
    <t>1 rouge quand c'est négatif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</si>
</sst>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i/>
      <sz val="20"/>
      <color rgb="FF00B050"/>
      <name val="Calibri"/>
      <family val="2"/>
      <scheme val="minor"/>
    </font>
    <font>
      <i/>
      <sz val="20"/>
      <color rgb="FFFF0000"/>
      <name val="Calibri"/>
      <family val="2"/>
      <scheme val="minor"/>
    </font>
    <font>
      <b/>
      <i/>
      <sz val="20"/>
      <color rgb="FF00B050"/>
      <name val="Calibri"/>
      <family val="2"/>
      <scheme val="minor"/>
    </font>
    <font>
      <b/>
      <i/>
      <sz val="20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FFFF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B050"/>
      </left>
      <right style="thin">
        <color rgb="FF00B050"/>
      </right>
      <top style="thin">
        <color rgb="FF00B050"/>
      </top>
      <bottom style="thin">
        <color rgb="FF00B05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5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44" fontId="3" fillId="2" borderId="1" xfId="1" applyFont="1" applyFill="1" applyBorder="1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Alignment="1">
      <alignment horizontal="center"/>
    </xf>
    <xf numFmtId="44" fontId="2" fillId="2" borderId="0" xfId="0" applyNumberFormat="1" applyFont="1" applyFill="1"/>
    <xf numFmtId="0" fontId="2" fillId="2" borderId="2" xfId="0" applyFont="1" applyFill="1" applyBorder="1"/>
    <xf numFmtId="44" fontId="2" fillId="2" borderId="2" xfId="1" applyFont="1" applyFill="1" applyBorder="1"/>
    <xf numFmtId="44" fontId="2" fillId="2" borderId="0" xfId="1" applyFont="1" applyFill="1" applyBorder="1"/>
    <xf numFmtId="0" fontId="4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  <xf numFmtId="44" fontId="6" fillId="2" borderId="3" xfId="1" applyFont="1" applyFill="1" applyBorder="1" applyAlignment="1">
      <alignment horizontal="center" vertical="center"/>
    </xf>
    <xf numFmtId="164" fontId="7" fillId="2" borderId="4" xfId="1" applyNumberFormat="1" applyFont="1" applyFill="1" applyBorder="1" applyAlignment="1">
      <alignment horizontal="left" vertical="center"/>
    </xf>
    <xf numFmtId="44" fontId="7" fillId="2" borderId="4" xfId="0" applyNumberFormat="1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8" fillId="2" borderId="0" xfId="0" applyFont="1" applyFill="1"/>
    <xf numFmtId="44" fontId="8" fillId="2" borderId="0" xfId="0" applyNumberFormat="1" applyFont="1" applyFill="1"/>
    <xf numFmtId="164" fontId="8" fillId="2" borderId="0" xfId="0" applyNumberFormat="1" applyFont="1" applyFill="1"/>
    <xf numFmtId="0" fontId="2" fillId="2" borderId="1" xfId="0" applyFont="1" applyFill="1" applyBorder="1"/>
    <xf numFmtId="44" fontId="2" fillId="2" borderId="1" xfId="1" applyFont="1" applyFill="1" applyBorder="1"/>
    <xf numFmtId="44" fontId="8" fillId="2" borderId="2" xfId="1" applyFont="1" applyFill="1" applyBorder="1"/>
    <xf numFmtId="0" fontId="9" fillId="2" borderId="0" xfId="0" applyFont="1" applyFill="1"/>
    <xf numFmtId="0" fontId="9" fillId="2" borderId="2" xfId="0" applyFont="1" applyFill="1" applyBorder="1"/>
    <xf numFmtId="44" fontId="9" fillId="2" borderId="2" xfId="1" applyFont="1" applyFill="1" applyBorder="1"/>
    <xf numFmtId="44" fontId="9" fillId="2" borderId="0" xfId="1" applyFont="1" applyFill="1" applyBorder="1"/>
  </cellXfs>
  <cellStyles count="2">
    <cellStyle name="Monétaire" xfId="1" builtinId="4"/>
    <cellStyle name="Normal" xfId="0" builtinId="0"/>
  </cellStyles>
  <dxfs count="2">
    <dxf>
      <font>
        <b/>
        <i val="0"/>
        <color rgb="FF00B050"/>
      </font>
      <fill>
        <patternFill>
          <bgColor theme="1"/>
        </patternFill>
      </fill>
    </dxf>
    <dxf>
      <font>
        <b/>
        <i val="0"/>
        <color rgb="FFFF000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7"/>
    </mc:Choice>
    <mc:Fallback>
      <c:style val="47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800" b="0" i="1">
                <a:solidFill>
                  <a:srgbClr val="FF0000"/>
                </a:solidFill>
              </a:rPr>
              <a:t>DEBIT AUTRES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dLbls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Feuil1!$K$15:$K$22</c:f>
              <c:strCache>
                <c:ptCount val="8"/>
                <c:pt idx="0">
                  <c:v>tabac</c:v>
                </c:pt>
                <c:pt idx="1">
                  <c:v>essence</c:v>
                </c:pt>
                <c:pt idx="2">
                  <c:v>course</c:v>
                </c:pt>
                <c:pt idx="3">
                  <c:v>resto</c:v>
                </c:pt>
                <c:pt idx="4">
                  <c:v>vetement</c:v>
                </c:pt>
                <c:pt idx="5">
                  <c:v>cinema</c:v>
                </c:pt>
                <c:pt idx="6">
                  <c:v>vété</c:v>
                </c:pt>
                <c:pt idx="7">
                  <c:v>sortie</c:v>
                </c:pt>
              </c:strCache>
            </c:strRef>
          </c:cat>
          <c:val>
            <c:numRef>
              <c:f>Feuil1!$L$15:$L$22</c:f>
              <c:numCache>
                <c:formatCode>_("€"* #,##0.00_);_("€"* \(#,##0.00\);_("€"* "-"??_);_(@_)</c:formatCode>
                <c:ptCount val="8"/>
                <c:pt idx="0">
                  <c:v>20</c:v>
                </c:pt>
                <c:pt idx="1">
                  <c:v>40</c:v>
                </c:pt>
                <c:pt idx="2">
                  <c:v>120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4"/>
    </mc:Choice>
    <mc:Fallback>
      <c:style val="44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00B050"/>
              </a:solidFill>
            </c:spPr>
          </c:dPt>
          <c:dPt>
            <c:idx val="1"/>
            <c:bubble3D val="0"/>
            <c:spPr>
              <a:solidFill>
                <a:srgbClr val="FF0000"/>
              </a:solidFill>
            </c:spPr>
          </c:dPt>
          <c:dLbls>
            <c:showLegendKey val="0"/>
            <c:showVal val="1"/>
            <c:showCatName val="1"/>
            <c:showSerName val="0"/>
            <c:showPercent val="0"/>
            <c:showBubbleSize val="0"/>
            <c:showLeaderLines val="1"/>
          </c:dLbls>
          <c:cat>
            <c:strRef>
              <c:f>[1]Feuil2!$K$12:$K$13</c:f>
              <c:strCache>
                <c:ptCount val="2"/>
                <c:pt idx="0">
                  <c:v>CREDIT</c:v>
                </c:pt>
                <c:pt idx="1">
                  <c:v>DEBIT</c:v>
                </c:pt>
              </c:strCache>
            </c:strRef>
          </c:cat>
          <c:val>
            <c:numRef>
              <c:f>[1]Feuil2!$L$12:$L$13</c:f>
              <c:numCache>
                <c:formatCode>General</c:formatCode>
                <c:ptCount val="2"/>
                <c:pt idx="0">
                  <c:v>1000</c:v>
                </c:pt>
                <c:pt idx="1">
                  <c:v>662.88</c:v>
                </c:pt>
              </c:numCache>
            </c:numRef>
          </c:val>
        </c:ser>
        <c:dLbls>
          <c:showLegendKey val="0"/>
          <c:showVal val="1"/>
          <c:showCatName val="1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276225</xdr:colOff>
      <xdr:row>1</xdr:row>
      <xdr:rowOff>9524</xdr:rowOff>
    </xdr:from>
    <xdr:to>
      <xdr:col>21</xdr:col>
      <xdr:colOff>742950</xdr:colOff>
      <xdr:row>20</xdr:row>
      <xdr:rowOff>47624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57150</xdr:colOff>
      <xdr:row>0</xdr:row>
      <xdr:rowOff>171449</xdr:rowOff>
    </xdr:from>
    <xdr:to>
      <xdr:col>17</xdr:col>
      <xdr:colOff>28576</xdr:colOff>
      <xdr:row>19</xdr:row>
      <xdr:rowOff>152399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28575</xdr:colOff>
      <xdr:row>3</xdr:row>
      <xdr:rowOff>180975</xdr:rowOff>
    </xdr:from>
    <xdr:to>
      <xdr:col>6</xdr:col>
      <xdr:colOff>152400</xdr:colOff>
      <xdr:row>5</xdr:row>
      <xdr:rowOff>28575</xdr:rowOff>
    </xdr:to>
    <xdr:cxnSp macro="">
      <xdr:nvCxnSpPr>
        <xdr:cNvPr id="5" name="Connecteur droit avec flèche 4"/>
        <xdr:cNvCxnSpPr/>
      </xdr:nvCxnSpPr>
      <xdr:spPr>
        <a:xfrm flipV="1">
          <a:off x="3381375" y="752475"/>
          <a:ext cx="1219200" cy="228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TUEL"/>
      <sheetName val="Feuil1"/>
      <sheetName val="begard"/>
      <sheetName val="Feuil2"/>
    </sheetNames>
    <sheetDataSet>
      <sheetData sheetId="0" refreshError="1"/>
      <sheetData sheetId="1" refreshError="1"/>
      <sheetData sheetId="2" refreshError="1"/>
      <sheetData sheetId="3">
        <row r="12">
          <cell r="K12" t="str">
            <v>CREDIT</v>
          </cell>
          <cell r="L12">
            <v>1000</v>
          </cell>
        </row>
        <row r="13">
          <cell r="K13" t="str">
            <v>DEBIT</v>
          </cell>
          <cell r="L13">
            <v>662.88</v>
          </cell>
        </row>
        <row r="15">
          <cell r="K15" t="str">
            <v>tabac</v>
          </cell>
          <cell r="L15">
            <v>0</v>
          </cell>
        </row>
        <row r="16">
          <cell r="K16" t="str">
            <v>essence</v>
          </cell>
          <cell r="L16">
            <v>0</v>
          </cell>
        </row>
        <row r="17">
          <cell r="K17" t="str">
            <v>course</v>
          </cell>
          <cell r="L17">
            <v>0</v>
          </cell>
        </row>
        <row r="18">
          <cell r="K18" t="str">
            <v>resto</v>
          </cell>
          <cell r="L18">
            <v>0</v>
          </cell>
        </row>
        <row r="19">
          <cell r="K19" t="str">
            <v>vetement</v>
          </cell>
          <cell r="L19">
            <v>0</v>
          </cell>
        </row>
        <row r="20">
          <cell r="K20" t="str">
            <v>cinema</v>
          </cell>
          <cell r="L20">
            <v>0</v>
          </cell>
        </row>
        <row r="21">
          <cell r="K21" t="str">
            <v>vété</v>
          </cell>
          <cell r="L21">
            <v>0</v>
          </cell>
        </row>
        <row r="22">
          <cell r="K22" t="str">
            <v>sortie</v>
          </cell>
          <cell r="L22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33"/>
  <sheetViews>
    <sheetView tabSelected="1" workbookViewId="0">
      <selection activeCell="D8" sqref="D8"/>
    </sheetView>
  </sheetViews>
  <sheetFormatPr baseColWidth="10" defaultRowHeight="15" x14ac:dyDescent="0.25"/>
  <cols>
    <col min="1" max="1" width="11.42578125" style="3"/>
    <col min="2" max="2" width="11.85546875" style="3" customWidth="1"/>
    <col min="3" max="3" width="11.42578125" style="3"/>
    <col min="4" max="4" width="15.5703125" style="4" customWidth="1"/>
    <col min="5" max="5" width="11.42578125" style="3"/>
    <col min="6" max="6" width="5" style="4" customWidth="1"/>
    <col min="7" max="7" width="6.140625" style="3" customWidth="1"/>
    <col min="8" max="9" width="11.42578125" style="3"/>
    <col min="10" max="10" width="5.28515625" style="3" customWidth="1"/>
    <col min="11" max="11" width="7.42578125" style="3" customWidth="1"/>
    <col min="12" max="16384" width="11.42578125" style="3"/>
  </cols>
  <sheetData>
    <row r="3" spans="1:12" x14ac:dyDescent="0.25">
      <c r="A3" s="1" t="s">
        <v>0</v>
      </c>
      <c r="B3" s="1"/>
      <c r="C3" s="2">
        <f>A12-F15-F16-F17-F18-F19-F20-F21-F22-F23-F24-F25-F26-J15-J16-J17-J18-J19-J20-J21-J22-J23-J24-J25-J26-J27-J28-J29-J30-J31-J32-J33</f>
        <v>1000</v>
      </c>
      <c r="D3" s="2"/>
    </row>
    <row r="4" spans="1:12" x14ac:dyDescent="0.25">
      <c r="A4" s="1"/>
      <c r="B4" s="1"/>
      <c r="C4" s="2"/>
      <c r="D4" s="2"/>
      <c r="E4" s="5"/>
      <c r="H4" s="21" t="s">
        <v>28</v>
      </c>
      <c r="I4" s="21"/>
    </row>
    <row r="5" spans="1:12" x14ac:dyDescent="0.25">
      <c r="A5" s="1" t="s">
        <v>1</v>
      </c>
      <c r="B5" s="1"/>
      <c r="C5" s="2">
        <f>C3-E15+F15-E16+F16-E17+F17-E18+F18-E19+F19-E20+F20-E21+F21-E22+F22-E23+F23-E24+F24-E25+F25-E26+F26-I15+J15-I16+J16-I17+J17-I18+J18-I19+J19-I20+J20-I21+J21-I22+J22-I23+J23-I24+J24-I25+J25-I26+J26-I27+J27-I28+J28-I29+J29-I30+J30-I31+J31-I32+J32-I33+J33</f>
        <v>157.11999999999995</v>
      </c>
      <c r="D5" s="2"/>
      <c r="H5" s="21" t="s">
        <v>29</v>
      </c>
      <c r="I5" s="21"/>
    </row>
    <row r="6" spans="1:12" x14ac:dyDescent="0.25">
      <c r="A6" s="1"/>
      <c r="B6" s="1"/>
      <c r="C6" s="2"/>
      <c r="D6" s="2"/>
      <c r="H6" s="21" t="s">
        <v>30</v>
      </c>
      <c r="I6" s="22"/>
    </row>
    <row r="7" spans="1:12" x14ac:dyDescent="0.25">
      <c r="I7" s="6"/>
      <c r="J7" s="7"/>
      <c r="K7" s="8"/>
    </row>
    <row r="8" spans="1:12" x14ac:dyDescent="0.25">
      <c r="H8" s="21" t="s">
        <v>26</v>
      </c>
      <c r="I8" s="22"/>
      <c r="J8" s="23"/>
      <c r="K8" s="24"/>
      <c r="L8" s="21"/>
    </row>
    <row r="9" spans="1:12" x14ac:dyDescent="0.25">
      <c r="H9" s="21" t="s">
        <v>27</v>
      </c>
      <c r="I9" s="22"/>
      <c r="J9" s="23"/>
      <c r="K9" s="24"/>
      <c r="L9" s="21"/>
    </row>
    <row r="10" spans="1:12" x14ac:dyDescent="0.25">
      <c r="I10" s="6"/>
      <c r="J10" s="7"/>
      <c r="K10" s="8"/>
    </row>
    <row r="11" spans="1:12" ht="26.25" x14ac:dyDescent="0.4">
      <c r="A11" s="9" t="s">
        <v>2</v>
      </c>
      <c r="B11" s="9"/>
      <c r="D11" s="10" t="s">
        <v>3</v>
      </c>
      <c r="E11" s="10"/>
      <c r="H11" s="10" t="s">
        <v>4</v>
      </c>
      <c r="I11" s="10"/>
    </row>
    <row r="12" spans="1:12" x14ac:dyDescent="0.25">
      <c r="A12" s="11">
        <f>SUM(B15:B19)</f>
        <v>1000</v>
      </c>
      <c r="B12" s="11"/>
      <c r="D12" s="12">
        <f>SUM(E15:E26)</f>
        <v>662.88</v>
      </c>
      <c r="E12" s="12"/>
      <c r="H12" s="13">
        <f>SUM(I15:I33)</f>
        <v>180</v>
      </c>
      <c r="I12" s="14"/>
      <c r="K12" s="15" t="s">
        <v>2</v>
      </c>
      <c r="L12" s="16">
        <f>A12</f>
        <v>1000</v>
      </c>
    </row>
    <row r="13" spans="1:12" x14ac:dyDescent="0.25">
      <c r="A13" s="11"/>
      <c r="B13" s="11"/>
      <c r="D13" s="12"/>
      <c r="E13" s="12"/>
      <c r="H13" s="14"/>
      <c r="I13" s="14"/>
      <c r="K13" s="15" t="s">
        <v>5</v>
      </c>
      <c r="L13" s="17">
        <f>D12+H12</f>
        <v>842.88</v>
      </c>
    </row>
    <row r="14" spans="1:12" x14ac:dyDescent="0.25">
      <c r="K14" s="15"/>
      <c r="L14" s="15"/>
    </row>
    <row r="15" spans="1:12" x14ac:dyDescent="0.25">
      <c r="A15" s="18" t="s">
        <v>6</v>
      </c>
      <c r="B15" s="18">
        <v>1000</v>
      </c>
      <c r="D15" s="18" t="s">
        <v>7</v>
      </c>
      <c r="E15" s="19">
        <v>90</v>
      </c>
      <c r="F15" s="4">
        <v>0</v>
      </c>
      <c r="H15" s="18" t="s">
        <v>8</v>
      </c>
      <c r="I15" s="19">
        <v>20</v>
      </c>
      <c r="J15" s="3">
        <v>0</v>
      </c>
      <c r="K15" s="15" t="s">
        <v>8</v>
      </c>
      <c r="L15" s="20">
        <f>SUMIF($H$15:$H$33,"tabac",$I$15:$I$33)</f>
        <v>20</v>
      </c>
    </row>
    <row r="16" spans="1:12" x14ac:dyDescent="0.25">
      <c r="A16" s="18" t="s">
        <v>9</v>
      </c>
      <c r="B16" s="18"/>
      <c r="D16" s="18" t="s">
        <v>10</v>
      </c>
      <c r="E16" s="19">
        <v>71.22</v>
      </c>
      <c r="F16" s="4">
        <v>0</v>
      </c>
      <c r="H16" s="18" t="s">
        <v>14</v>
      </c>
      <c r="I16" s="19">
        <v>120</v>
      </c>
      <c r="J16" s="3">
        <v>0</v>
      </c>
      <c r="K16" s="15" t="s">
        <v>11</v>
      </c>
      <c r="L16" s="20">
        <f>SUMIF($H$15:$H$33,"essence",$I$15:$I$33)</f>
        <v>40</v>
      </c>
    </row>
    <row r="17" spans="1:12" x14ac:dyDescent="0.25">
      <c r="A17" s="18" t="s">
        <v>12</v>
      </c>
      <c r="B17" s="18"/>
      <c r="D17" s="18" t="s">
        <v>13</v>
      </c>
      <c r="E17" s="19">
        <v>295</v>
      </c>
      <c r="F17" s="4">
        <v>0</v>
      </c>
      <c r="H17" s="18" t="s">
        <v>11</v>
      </c>
      <c r="I17" s="19">
        <v>40</v>
      </c>
      <c r="J17" s="3">
        <v>0</v>
      </c>
      <c r="K17" s="15" t="s">
        <v>14</v>
      </c>
      <c r="L17" s="20">
        <f>SUMIF($H$15:$H$33,"course",$I$15:$I$33)</f>
        <v>120</v>
      </c>
    </row>
    <row r="18" spans="1:12" x14ac:dyDescent="0.25">
      <c r="A18" s="18" t="s">
        <v>15</v>
      </c>
      <c r="B18" s="18"/>
      <c r="D18" s="18" t="s">
        <v>16</v>
      </c>
      <c r="E18" s="19">
        <v>64</v>
      </c>
      <c r="F18" s="4">
        <v>0</v>
      </c>
      <c r="H18" s="18"/>
      <c r="I18" s="19">
        <v>0</v>
      </c>
      <c r="J18" s="3">
        <v>0</v>
      </c>
      <c r="K18" s="15" t="s">
        <v>17</v>
      </c>
      <c r="L18" s="20">
        <f>SUMIF($H$15:$H$33,"resto",$I$15:$I$33)</f>
        <v>0</v>
      </c>
    </row>
    <row r="19" spans="1:12" x14ac:dyDescent="0.25">
      <c r="A19" s="18" t="s">
        <v>18</v>
      </c>
      <c r="B19" s="18"/>
      <c r="D19" s="18" t="s">
        <v>19</v>
      </c>
      <c r="E19" s="19">
        <v>63</v>
      </c>
      <c r="F19" s="4">
        <v>0</v>
      </c>
      <c r="H19" s="18"/>
      <c r="I19" s="19">
        <v>0</v>
      </c>
      <c r="J19" s="3">
        <v>0</v>
      </c>
      <c r="K19" s="15" t="s">
        <v>20</v>
      </c>
      <c r="L19" s="20">
        <f>SUMIF($H$15:$H$33,"vetement",$I$15:$I$33)</f>
        <v>0</v>
      </c>
    </row>
    <row r="20" spans="1:12" x14ac:dyDescent="0.25">
      <c r="D20" s="18" t="s">
        <v>21</v>
      </c>
      <c r="E20" s="19">
        <v>75</v>
      </c>
      <c r="F20" s="4">
        <v>0</v>
      </c>
      <c r="H20" s="18"/>
      <c r="I20" s="19">
        <v>0</v>
      </c>
      <c r="J20" s="3">
        <v>0</v>
      </c>
      <c r="K20" s="15" t="s">
        <v>22</v>
      </c>
      <c r="L20" s="20">
        <f>SUMIF($H$15:$H$33,"cinema",$I$15:$I$33)</f>
        <v>0</v>
      </c>
    </row>
    <row r="21" spans="1:12" x14ac:dyDescent="0.25">
      <c r="D21" s="18" t="s">
        <v>23</v>
      </c>
      <c r="E21" s="19">
        <v>4.66</v>
      </c>
      <c r="F21" s="4">
        <v>0</v>
      </c>
      <c r="H21" s="18"/>
      <c r="I21" s="19">
        <v>0</v>
      </c>
      <c r="J21" s="3">
        <v>0</v>
      </c>
      <c r="K21" s="15" t="s">
        <v>24</v>
      </c>
      <c r="L21" s="20">
        <f>SUMIF($H$15:$H$33,"vété",$I$15:$I$33)</f>
        <v>0</v>
      </c>
    </row>
    <row r="22" spans="1:12" x14ac:dyDescent="0.25">
      <c r="D22" s="18"/>
      <c r="E22" s="19">
        <v>0</v>
      </c>
      <c r="F22" s="4">
        <v>0</v>
      </c>
      <c r="H22" s="18"/>
      <c r="I22" s="19">
        <v>0</v>
      </c>
      <c r="J22" s="3">
        <v>0</v>
      </c>
      <c r="K22" s="15" t="s">
        <v>25</v>
      </c>
      <c r="L22" s="20">
        <f>SUMIF($H$15:$H$33,"sortie",$I$15:$I$33)</f>
        <v>0</v>
      </c>
    </row>
    <row r="23" spans="1:12" x14ac:dyDescent="0.25">
      <c r="D23" s="18"/>
      <c r="E23" s="19">
        <v>0</v>
      </c>
      <c r="F23" s="4">
        <v>0</v>
      </c>
      <c r="H23" s="18"/>
      <c r="I23" s="19">
        <v>0</v>
      </c>
      <c r="J23" s="3">
        <v>0</v>
      </c>
      <c r="K23" s="15"/>
      <c r="L23" s="20">
        <f t="shared" ref="L23:L33" si="0">SUMIF($H$15:$H$33,"",$I$15:$I$33)</f>
        <v>0</v>
      </c>
    </row>
    <row r="24" spans="1:12" x14ac:dyDescent="0.25">
      <c r="D24" s="18"/>
      <c r="E24" s="19">
        <v>0</v>
      </c>
      <c r="F24" s="4">
        <v>0</v>
      </c>
      <c r="H24" s="18"/>
      <c r="I24" s="19">
        <v>0</v>
      </c>
      <c r="J24" s="3">
        <v>0</v>
      </c>
      <c r="K24" s="15"/>
      <c r="L24" s="20">
        <f t="shared" si="0"/>
        <v>0</v>
      </c>
    </row>
    <row r="25" spans="1:12" x14ac:dyDescent="0.25">
      <c r="D25" s="18"/>
      <c r="E25" s="19">
        <v>0</v>
      </c>
      <c r="F25" s="4">
        <v>0</v>
      </c>
      <c r="H25" s="18"/>
      <c r="I25" s="19">
        <v>0</v>
      </c>
      <c r="J25" s="3">
        <v>0</v>
      </c>
      <c r="K25" s="15"/>
      <c r="L25" s="20">
        <f t="shared" si="0"/>
        <v>0</v>
      </c>
    </row>
    <row r="26" spans="1:12" x14ac:dyDescent="0.25">
      <c r="D26" s="18"/>
      <c r="E26" s="19">
        <v>0</v>
      </c>
      <c r="F26" s="4">
        <v>0</v>
      </c>
      <c r="H26" s="18"/>
      <c r="I26" s="19">
        <v>0</v>
      </c>
      <c r="J26" s="3">
        <v>0</v>
      </c>
      <c r="K26" s="15"/>
      <c r="L26" s="20">
        <f t="shared" si="0"/>
        <v>0</v>
      </c>
    </row>
    <row r="27" spans="1:12" x14ac:dyDescent="0.25">
      <c r="H27" s="18"/>
      <c r="I27" s="19">
        <v>0</v>
      </c>
      <c r="J27" s="3">
        <v>0</v>
      </c>
      <c r="K27" s="15"/>
      <c r="L27" s="20">
        <f t="shared" si="0"/>
        <v>0</v>
      </c>
    </row>
    <row r="28" spans="1:12" x14ac:dyDescent="0.25">
      <c r="H28" s="18"/>
      <c r="I28" s="19">
        <v>0</v>
      </c>
      <c r="J28" s="3">
        <v>0</v>
      </c>
      <c r="K28" s="15"/>
      <c r="L28" s="20">
        <f t="shared" si="0"/>
        <v>0</v>
      </c>
    </row>
    <row r="29" spans="1:12" x14ac:dyDescent="0.25">
      <c r="H29" s="18"/>
      <c r="I29" s="19">
        <v>0</v>
      </c>
      <c r="J29" s="3">
        <v>0</v>
      </c>
      <c r="K29" s="15"/>
      <c r="L29" s="20">
        <f t="shared" si="0"/>
        <v>0</v>
      </c>
    </row>
    <row r="30" spans="1:12" x14ac:dyDescent="0.25">
      <c r="H30" s="18"/>
      <c r="I30" s="19">
        <v>0</v>
      </c>
      <c r="J30" s="3">
        <v>0</v>
      </c>
      <c r="K30" s="15"/>
      <c r="L30" s="20">
        <f t="shared" si="0"/>
        <v>0</v>
      </c>
    </row>
    <row r="31" spans="1:12" x14ac:dyDescent="0.25">
      <c r="H31" s="18"/>
      <c r="I31" s="19">
        <v>0</v>
      </c>
      <c r="J31" s="3">
        <v>0</v>
      </c>
      <c r="K31" s="15"/>
      <c r="L31" s="20">
        <f t="shared" si="0"/>
        <v>0</v>
      </c>
    </row>
    <row r="32" spans="1:12" x14ac:dyDescent="0.25">
      <c r="B32" s="5"/>
      <c r="H32" s="18"/>
      <c r="I32" s="19">
        <v>0</v>
      </c>
      <c r="J32" s="3">
        <v>0</v>
      </c>
      <c r="K32" s="15"/>
      <c r="L32" s="20">
        <f t="shared" si="0"/>
        <v>0</v>
      </c>
    </row>
    <row r="33" spans="8:12" s="3" customFormat="1" x14ac:dyDescent="0.25">
      <c r="H33" s="18"/>
      <c r="I33" s="19">
        <v>0</v>
      </c>
      <c r="J33" s="3">
        <v>0</v>
      </c>
      <c r="K33" s="15"/>
      <c r="L33" s="20">
        <f t="shared" si="0"/>
        <v>0</v>
      </c>
    </row>
  </sheetData>
  <mergeCells count="10">
    <mergeCell ref="H11:I11"/>
    <mergeCell ref="A12:B13"/>
    <mergeCell ref="D12:E13"/>
    <mergeCell ref="H12:I13"/>
    <mergeCell ref="A3:B4"/>
    <mergeCell ref="C3:D4"/>
    <mergeCell ref="A5:B6"/>
    <mergeCell ref="C5:D6"/>
    <mergeCell ref="A11:B11"/>
    <mergeCell ref="D11:E11"/>
  </mergeCells>
  <conditionalFormatting sqref="C5:D6">
    <cfRule type="cellIs" dxfId="1" priority="3" operator="lessThan">
      <formula>0</formula>
    </cfRule>
    <cfRule type="cellIs" dxfId="0" priority="4" operator="greaterThan">
      <formula>0</formula>
    </cfRule>
  </conditionalFormatting>
  <conditionalFormatting sqref="F15:F26">
    <cfRule type="iconSet" priority="2">
      <iconSet iconSet="3Symbols" showValue="0">
        <cfvo type="percent" val="0"/>
        <cfvo type="num" val="1"/>
        <cfvo type="formula" val="$E$15"/>
      </iconSet>
    </cfRule>
  </conditionalFormatting>
  <conditionalFormatting sqref="J15:K33">
    <cfRule type="iconSet" priority="1">
      <iconSet iconSet="3Symbols" showValue="0">
        <cfvo type="percent" val="0"/>
        <cfvo type="num" val="1"/>
        <cfvo type="formula" val="$I$15"/>
      </iconSet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bureau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coutant</dc:creator>
  <cp:lastModifiedBy>ludovic coutant</cp:lastModifiedBy>
  <dcterms:created xsi:type="dcterms:W3CDTF">2015-03-06T12:38:58Z</dcterms:created>
  <dcterms:modified xsi:type="dcterms:W3CDTF">2015-03-06T12:48:50Z</dcterms:modified>
</cp:coreProperties>
</file>