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80" windowWidth="17376" windowHeight="10896"/>
  </bookViews>
  <sheets>
    <sheet name="Essai recherche nouveau" sheetId="2" r:id="rId1"/>
    <sheet name="Essai recherche" sheetId="1" r:id="rId2"/>
  </sheets>
  <externalReferences>
    <externalReference r:id="rId3"/>
  </externalReferences>
  <definedNames>
    <definedName name="_xlnm._FilterDatabase" localSheetId="1" hidden="1">'Essai recherche'!$A$1:$C$211</definedName>
    <definedName name="_xlnm._FilterDatabase" localSheetId="0" hidden="1">'Essai recherche nouveau'!$A$1:$C$211</definedName>
    <definedName name="bas">OFFSET([1]projet!$E$1,1,,COUNTA([1]projet!$B$1:$B$65536)-1)</definedName>
    <definedName name="haut">OFFSET([1]projet!$D$1,1,,COUNTA([1]projet!$B$1:$B$65536)-1)</definedName>
    <definedName name="liste_dates">OFFSET([1]projet!$B$1,1,,COUNTA([1]projet!$B$1:$B$65536)-1)</definedName>
    <definedName name="liste_val">OFFSET([1]projet!$C$1,1,,COUNTA([1]projet!$C$1:$C$65536)-1,4)</definedName>
    <definedName name="ouverture">OFFSET([1]projet!$C$1,1,,COUNTA([1]projet!$B$1:$B$65536)-1)</definedName>
  </definedNames>
  <calcPr calcId="114210" fullCalcOnLoad="1"/>
</workbook>
</file>

<file path=xl/calcChain.xml><?xml version="1.0" encoding="utf-8"?>
<calcChain xmlns="http://schemas.openxmlformats.org/spreadsheetml/2006/main">
  <c r="O47" i="2" a="1"/>
  <c r="O47"/>
  <c r="N47" a="1"/>
  <c r="N47"/>
  <c r="M47" a="1"/>
  <c r="M47"/>
  <c r="L47" a="1"/>
  <c r="L47"/>
  <c r="L38" a="1"/>
  <c r="L38"/>
  <c r="M38" a="1"/>
  <c r="M38"/>
  <c r="N38" a="1"/>
  <c r="N38"/>
  <c r="O38" a="1"/>
  <c r="O38"/>
  <c r="G59"/>
  <c r="G58"/>
  <c r="G57"/>
  <c r="G56"/>
  <c r="G55"/>
  <c r="G54"/>
  <c r="G53"/>
  <c r="G52"/>
  <c r="G51"/>
  <c r="G50"/>
  <c r="G49"/>
  <c r="G48"/>
  <c r="G47"/>
  <c r="G46"/>
  <c r="G45"/>
  <c r="N37"/>
  <c r="M37"/>
  <c r="L37"/>
  <c r="G38"/>
  <c r="G37"/>
  <c r="G36"/>
  <c r="C48"/>
  <c r="C47"/>
  <c r="C46"/>
  <c r="C45"/>
  <c r="C44"/>
  <c r="C43"/>
  <c r="C42"/>
  <c r="C41"/>
  <c r="C40"/>
  <c r="C39"/>
  <c r="C38"/>
  <c r="C37"/>
  <c r="C36"/>
  <c r="C35"/>
  <c r="G35"/>
  <c r="C34"/>
  <c r="G34"/>
  <c r="M34"/>
  <c r="C33"/>
  <c r="G33"/>
  <c r="M33"/>
  <c r="C32"/>
  <c r="G32"/>
  <c r="M32"/>
  <c r="C31"/>
  <c r="G31"/>
  <c r="M31"/>
  <c r="C30"/>
  <c r="G30"/>
  <c r="M30"/>
  <c r="C29"/>
  <c r="G29"/>
  <c r="M29"/>
  <c r="C28"/>
  <c r="G28"/>
  <c r="C27"/>
  <c r="G27"/>
  <c r="C26"/>
  <c r="G26"/>
  <c r="C25"/>
  <c r="G25"/>
  <c r="C24"/>
  <c r="G24"/>
  <c r="C23"/>
  <c r="C22"/>
  <c r="C21"/>
  <c r="C20"/>
  <c r="C19"/>
  <c r="C18"/>
  <c r="C17"/>
  <c r="C16"/>
  <c r="M15"/>
  <c r="C15"/>
  <c r="C14"/>
  <c r="C13"/>
  <c r="C12"/>
  <c r="C11"/>
  <c r="C10"/>
  <c r="C9"/>
  <c r="C8"/>
  <c r="C7"/>
  <c r="C6"/>
  <c r="C5"/>
  <c r="C4"/>
  <c r="C3"/>
  <c r="C2"/>
  <c r="M15" i="1"/>
  <c r="N15" i="2"/>
  <c r="N15" i="1"/>
  <c r="O37" i="2"/>
  <c r="O15"/>
  <c r="J34" i="1"/>
  <c r="J28"/>
  <c r="J29"/>
  <c r="J30"/>
  <c r="J31"/>
  <c r="J32"/>
  <c r="J33"/>
  <c r="J27"/>
  <c r="J26"/>
  <c r="J25"/>
  <c r="J24"/>
  <c r="J23"/>
  <c r="C3"/>
  <c r="C4"/>
  <c r="C5"/>
  <c r="C6"/>
  <c r="C7"/>
  <c r="C8"/>
  <c r="C9"/>
  <c r="O15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2"/>
</calcChain>
</file>

<file path=xl/sharedStrings.xml><?xml version="1.0" encoding="utf-8"?>
<sst xmlns="http://schemas.openxmlformats.org/spreadsheetml/2006/main" count="87" uniqueCount="41">
  <si>
    <t>Cours stop</t>
  </si>
  <si>
    <t xml:space="preserve">Initialement j'ai une colonne </t>
  </si>
  <si>
    <t>A</t>
  </si>
  <si>
    <t>avec des dates</t>
  </si>
  <si>
    <t>B</t>
  </si>
  <si>
    <t>avec des cours</t>
  </si>
  <si>
    <t>C</t>
  </si>
  <si>
    <t>Les données de la recherche sont</t>
  </si>
  <si>
    <t>recherche du cours le plus haut depuis une date donnée</t>
  </si>
  <si>
    <t>recherche du cours stop correspond à ce plus haut</t>
  </si>
  <si>
    <t>cours</t>
  </si>
  <si>
    <t>Date</t>
  </si>
  <si>
    <r>
      <t xml:space="preserve">Ceci implique </t>
    </r>
    <r>
      <rPr>
        <sz val="11"/>
        <color indexed="10"/>
        <rFont val="Calibri"/>
        <family val="2"/>
      </rPr>
      <t xml:space="preserve">une date de départ </t>
    </r>
    <r>
      <rPr>
        <sz val="11"/>
        <color theme="1"/>
        <rFont val="Calibri"/>
        <family val="2"/>
        <scheme val="minor"/>
      </rPr>
      <t>de recherche "variable"</t>
    </r>
  </si>
  <si>
    <t>c'est donc bien le premier "haut" validé par son "stop" que je recherche</t>
  </si>
  <si>
    <t>Comment trouver en B le cours le plus haut dont le cours stop en C se trouve validé en B</t>
  </si>
  <si>
    <t>Si le 35 n'avait pas été validé, je repars avec le nouveau plus haut 36</t>
  </si>
  <si>
    <t>pour rechercher son stop 34.20</t>
  </si>
  <si>
    <t xml:space="preserve">LES DONNEES </t>
  </si>
  <si>
    <t>Cours du Jour</t>
  </si>
  <si>
    <t>Cours + Haut</t>
  </si>
  <si>
    <t>Cours Stop</t>
  </si>
  <si>
    <t>les cours "B" corrigés par le coefficient en D1</t>
  </si>
  <si>
    <t>Que signifie Validé ??? Et surtout comment est-ce identifié ???</t>
  </si>
  <si>
    <t xml:space="preserve">Sauf erreur de ma part, cela revient à dire </t>
  </si>
  <si>
    <t>dans les cours suivants</t>
  </si>
  <si>
    <r>
      <t xml:space="preserve">date départ de la recherche pour trouver &lt;= à 31.60 dans les </t>
    </r>
    <r>
      <rPr>
        <b/>
        <sz val="11"/>
        <color indexed="8"/>
        <rFont val="Calibri"/>
        <family val="2"/>
      </rPr>
      <t>cours</t>
    </r>
    <r>
      <rPr>
        <sz val="11"/>
        <color theme="1"/>
        <rFont val="Calibri"/>
        <family val="2"/>
        <scheme val="minor"/>
      </rPr>
      <t xml:space="preserve"> suivants….</t>
    </r>
  </si>
  <si>
    <t xml:space="preserve">précision importante </t>
  </si>
  <si>
    <t>comme je ne le trouve pas ==&gt; je recherche le STOP suivant &lt;= à</t>
  </si>
  <si>
    <t xml:space="preserve">bingo, le cours est inférieur à ce que je recherche  et j'aimerai avoir ceci </t>
  </si>
  <si>
    <t xml:space="preserve">Date </t>
  </si>
  <si>
    <t xml:space="preserve">Cours Stop </t>
  </si>
  <si>
    <t>j'ai omis d'indiquer la date</t>
  </si>
  <si>
    <t>dans ma demande initiale</t>
  </si>
  <si>
    <r>
      <t xml:space="preserve">Trouver dans la colonne B, </t>
    </r>
    <r>
      <rPr>
        <b/>
        <sz val="11"/>
        <rFont val="Calibri"/>
        <family val="2"/>
      </rPr>
      <t>le premier cours stop &lt;=  le plus haut</t>
    </r>
  </si>
  <si>
    <t>dans les cours suivants (1)</t>
  </si>
  <si>
    <t>(1) à priori, on peut faire une recherche ligne par ligne c'est sans doute le plus simple</t>
  </si>
  <si>
    <t>(si ceci vous embrouille, laissez "tomber")</t>
  </si>
  <si>
    <t>Date départ</t>
  </si>
  <si>
    <t>Désolé, il manquait cette</t>
  </si>
  <si>
    <t>mais ici, la recherche portant sur un cours inférieur déjà sans succès… on pourrait "sauter" pour aller au premier stop plus élevé</t>
  </si>
  <si>
    <t>je vous propose de "travailler" sur ce petit exemple, j'appliquerai la solution sur le cas réel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</si>
</sst>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30"/>
      <name val="Calibri"/>
      <family val="2"/>
    </font>
    <font>
      <b/>
      <sz val="11"/>
      <color indexed="30"/>
      <name val="Calibri"/>
      <family val="2"/>
    </font>
    <font>
      <i/>
      <sz val="11"/>
      <color indexed="8"/>
      <name val="Calibri"/>
      <family val="2"/>
    </font>
    <font>
      <b/>
      <i/>
      <sz val="11"/>
      <name val="Calibri"/>
      <family val="2"/>
    </font>
    <font>
      <b/>
      <sz val="11"/>
      <color indexed="10"/>
      <name val="Calibri"/>
      <family val="2"/>
    </font>
    <font>
      <b/>
      <sz val="12"/>
      <color indexed="8"/>
      <name val="Calibri"/>
      <family val="2"/>
    </font>
    <font>
      <b/>
      <sz val="11"/>
      <name val="Calibri"/>
      <family val="2"/>
    </font>
    <font>
      <b/>
      <i/>
      <strike/>
      <sz val="11"/>
      <name val="Calibri"/>
      <family val="2"/>
    </font>
    <font>
      <strike/>
      <sz val="11"/>
      <color indexed="30"/>
      <name val="Calibri"/>
      <family val="2"/>
    </font>
    <font>
      <sz val="9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10" fontId="0" fillId="0" borderId="0" xfId="0" applyNumberForma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0" fillId="0" borderId="0" xfId="0" applyFill="1"/>
    <xf numFmtId="4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10" fontId="0" fillId="2" borderId="0" xfId="0" applyNumberFormat="1" applyFill="1"/>
    <xf numFmtId="0" fontId="2" fillId="0" borderId="0" xfId="0" applyFont="1" applyFill="1" applyBorder="1" applyAlignment="1">
      <alignment horizontal="center" wrapText="1"/>
    </xf>
    <xf numFmtId="0" fontId="6" fillId="0" borderId="0" xfId="0" applyFont="1" applyFill="1" applyBorder="1"/>
    <xf numFmtId="0" fontId="7" fillId="0" borderId="0" xfId="0" applyFont="1" applyFill="1" applyBorder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1" xfId="0" applyNumberFormat="1" applyFill="1" applyBorder="1" applyAlignment="1">
      <alignment horizontal="right" wrapText="1"/>
    </xf>
    <xf numFmtId="4" fontId="2" fillId="0" borderId="0" xfId="0" applyNumberFormat="1" applyFont="1" applyFill="1" applyBorder="1" applyAlignment="1">
      <alignment horizontal="right" wrapText="1"/>
    </xf>
    <xf numFmtId="14" fontId="8" fillId="2" borderId="0" xfId="0" applyNumberFormat="1" applyFont="1" applyFill="1" applyBorder="1"/>
    <xf numFmtId="0" fontId="8" fillId="0" borderId="0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4" fontId="8" fillId="0" borderId="5" xfId="0" applyNumberFormat="1" applyFont="1" applyFill="1" applyBorder="1" applyAlignment="1">
      <alignment horizontal="center"/>
    </xf>
    <xf numFmtId="4" fontId="8" fillId="0" borderId="6" xfId="0" applyNumberFormat="1" applyFont="1" applyFill="1" applyBorder="1" applyAlignment="1">
      <alignment horizontal="center"/>
    </xf>
    <xf numFmtId="4" fontId="8" fillId="0" borderId="7" xfId="0" applyNumberFormat="1" applyFont="1" applyFill="1" applyBorder="1" applyAlignment="1">
      <alignment horizontal="center"/>
    </xf>
    <xf numFmtId="0" fontId="1" fillId="0" borderId="0" xfId="0" applyFont="1" applyFill="1" applyBorder="1"/>
    <xf numFmtId="2" fontId="0" fillId="0" borderId="1" xfId="0" applyNumberFormat="1" applyBorder="1"/>
    <xf numFmtId="4" fontId="0" fillId="0" borderId="0" xfId="0" applyNumberFormat="1" applyFont="1" applyFill="1" applyBorder="1" applyAlignment="1">
      <alignment horizontal="right" wrapText="1"/>
    </xf>
    <xf numFmtId="0" fontId="2" fillId="0" borderId="8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14" fontId="0" fillId="0" borderId="10" xfId="0" applyNumberFormat="1" applyFill="1" applyBorder="1"/>
    <xf numFmtId="4" fontId="8" fillId="0" borderId="11" xfId="0" applyNumberFormat="1" applyFont="1" applyFill="1" applyBorder="1" applyAlignment="1">
      <alignment horizontal="center"/>
    </xf>
    <xf numFmtId="4" fontId="8" fillId="0" borderId="12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Fill="1" applyBorder="1"/>
    <xf numFmtId="0" fontId="11" fillId="0" borderId="0" xfId="0" applyFont="1" applyFill="1" applyBorder="1"/>
    <xf numFmtId="0" fontId="12" fillId="0" borderId="0" xfId="0" applyFont="1" applyFill="1" applyBorder="1"/>
    <xf numFmtId="0" fontId="2" fillId="0" borderId="14" xfId="0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14" fontId="0" fillId="3" borderId="10" xfId="0" applyNumberFormat="1" applyFill="1" applyBorder="1"/>
    <xf numFmtId="4" fontId="8" fillId="3" borderId="11" xfId="0" applyNumberFormat="1" applyFont="1" applyFill="1" applyBorder="1" applyAlignment="1">
      <alignment horizontal="center"/>
    </xf>
    <xf numFmtId="4" fontId="8" fillId="3" borderId="12" xfId="0" applyNumberFormat="1" applyFont="1" applyFill="1" applyBorder="1" applyAlignment="1">
      <alignment horizontal="center"/>
    </xf>
    <xf numFmtId="14" fontId="0" fillId="4" borderId="10" xfId="0" applyNumberFormat="1" applyFill="1" applyBorder="1"/>
    <xf numFmtId="4" fontId="8" fillId="4" borderId="11" xfId="0" applyNumberFormat="1" applyFont="1" applyFill="1" applyBorder="1" applyAlignment="1">
      <alignment horizontal="center"/>
    </xf>
    <xf numFmtId="4" fontId="8" fillId="4" borderId="12" xfId="0" applyNumberFormat="1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14</xdr:row>
      <xdr:rowOff>85725</xdr:rowOff>
    </xdr:from>
    <xdr:to>
      <xdr:col>11</xdr:col>
      <xdr:colOff>47625</xdr:colOff>
      <xdr:row>14</xdr:row>
      <xdr:rowOff>142875</xdr:rowOff>
    </xdr:to>
    <xdr:sp macro="" textlink="">
      <xdr:nvSpPr>
        <xdr:cNvPr id="5" name="Right Arrow 6"/>
        <xdr:cNvSpPr/>
      </xdr:nvSpPr>
      <xdr:spPr>
        <a:xfrm>
          <a:off x="6153150" y="2771775"/>
          <a:ext cx="3448050" cy="57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9</xdr:col>
      <xdr:colOff>542925</xdr:colOff>
      <xdr:row>21</xdr:row>
      <xdr:rowOff>1</xdr:rowOff>
    </xdr:from>
    <xdr:to>
      <xdr:col>13</xdr:col>
      <xdr:colOff>0</xdr:colOff>
      <xdr:row>26</xdr:row>
      <xdr:rowOff>1</xdr:rowOff>
    </xdr:to>
    <xdr:sp macro="" textlink="">
      <xdr:nvSpPr>
        <xdr:cNvPr id="6" name="Bulle ronde 5"/>
        <xdr:cNvSpPr/>
      </xdr:nvSpPr>
      <xdr:spPr>
        <a:xfrm>
          <a:off x="8477250" y="4038601"/>
          <a:ext cx="2428875" cy="952500"/>
        </a:xfrm>
        <a:prstGeom prst="wedgeEllipseCallout">
          <a:avLst>
            <a:gd name="adj1" fmla="val -36370"/>
            <a:gd name="adj2" fmla="val 72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15</xdr:col>
      <xdr:colOff>19050</xdr:colOff>
      <xdr:row>27</xdr:row>
      <xdr:rowOff>95250</xdr:rowOff>
    </xdr:from>
    <xdr:to>
      <xdr:col>18</xdr:col>
      <xdr:colOff>142875</xdr:colOff>
      <xdr:row>32</xdr:row>
      <xdr:rowOff>95250</xdr:rowOff>
    </xdr:to>
    <xdr:sp macro="" textlink="">
      <xdr:nvSpPr>
        <xdr:cNvPr id="7" name="Bulle ronde 6"/>
        <xdr:cNvSpPr/>
      </xdr:nvSpPr>
      <xdr:spPr>
        <a:xfrm>
          <a:off x="12487275" y="5276850"/>
          <a:ext cx="2428875" cy="952500"/>
        </a:xfrm>
        <a:prstGeom prst="wedgeEllipseCallout">
          <a:avLst>
            <a:gd name="adj1" fmla="val -92841"/>
            <a:gd name="adj2" fmla="val 98902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6</xdr:col>
      <xdr:colOff>15240</xdr:colOff>
      <xdr:row>33</xdr:row>
      <xdr:rowOff>76200</xdr:rowOff>
    </xdr:from>
    <xdr:to>
      <xdr:col>6</xdr:col>
      <xdr:colOff>373380</xdr:colOff>
      <xdr:row>34</xdr:row>
      <xdr:rowOff>99060</xdr:rowOff>
    </xdr:to>
    <xdr:sp macro="" textlink="">
      <xdr:nvSpPr>
        <xdr:cNvPr id="1031" name="Line 7"/>
        <xdr:cNvSpPr>
          <a:spLocks noChangeShapeType="1"/>
        </xdr:cNvSpPr>
      </xdr:nvSpPr>
      <xdr:spPr bwMode="auto">
        <a:xfrm flipH="1">
          <a:off x="5745480" y="6156960"/>
          <a:ext cx="358140" cy="20574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28575</xdr:colOff>
      <xdr:row>26</xdr:row>
      <xdr:rowOff>142875</xdr:rowOff>
    </xdr:from>
    <xdr:to>
      <xdr:col>11</xdr:col>
      <xdr:colOff>38100</xdr:colOff>
      <xdr:row>29</xdr:row>
      <xdr:rowOff>142875</xdr:rowOff>
    </xdr:to>
    <xdr:cxnSp macro="">
      <xdr:nvCxnSpPr>
        <xdr:cNvPr id="8" name="Connecteur droit avec flèche 7"/>
        <xdr:cNvCxnSpPr/>
      </xdr:nvCxnSpPr>
      <xdr:spPr>
        <a:xfrm flipH="1">
          <a:off x="7934325" y="4714875"/>
          <a:ext cx="153352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28</xdr:row>
      <xdr:rowOff>0</xdr:rowOff>
    </xdr:from>
    <xdr:to>
      <xdr:col>10</xdr:col>
      <xdr:colOff>752475</xdr:colOff>
      <xdr:row>33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7934325" y="4953000"/>
          <a:ext cx="148590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27</xdr:row>
      <xdr:rowOff>152400</xdr:rowOff>
    </xdr:from>
    <xdr:to>
      <xdr:col>10</xdr:col>
      <xdr:colOff>723900</xdr:colOff>
      <xdr:row>29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8715375" y="4914900"/>
          <a:ext cx="676275" cy="30480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95250</xdr:colOff>
      <xdr:row>14</xdr:row>
      <xdr:rowOff>85725</xdr:rowOff>
    </xdr:from>
    <xdr:to>
      <xdr:col>11</xdr:col>
      <xdr:colOff>47625</xdr:colOff>
      <xdr:row>14</xdr:row>
      <xdr:rowOff>142875</xdr:rowOff>
    </xdr:to>
    <xdr:sp macro="" textlink="">
      <xdr:nvSpPr>
        <xdr:cNvPr id="7" name="Right Arrow 6"/>
        <xdr:cNvSpPr/>
      </xdr:nvSpPr>
      <xdr:spPr>
        <a:xfrm>
          <a:off x="6153150" y="2762250"/>
          <a:ext cx="3448050" cy="571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ojet"/>
      <sheetName val="Feuil1"/>
      <sheetName val="Liste_mois_boursier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11"/>
  <sheetViews>
    <sheetView tabSelected="1" topLeftCell="E33" workbookViewId="0">
      <selection activeCell="P42" sqref="P42"/>
    </sheetView>
  </sheetViews>
  <sheetFormatPr baseColWidth="10" defaultColWidth="11.44140625" defaultRowHeight="14.4"/>
  <cols>
    <col min="1" max="1" width="23" style="15" customWidth="1"/>
    <col min="2" max="2" width="12" style="16" customWidth="1"/>
    <col min="3" max="3" width="18" style="7" customWidth="1"/>
    <col min="4" max="4" width="6.5546875" customWidth="1"/>
    <col min="5" max="5" width="11.109375" style="4" customWidth="1"/>
    <col min="6" max="6" width="12.88671875" style="4" customWidth="1"/>
    <col min="7" max="7" width="11.5546875" style="4" customWidth="1"/>
    <col min="8" max="8" width="14.33203125" style="4" customWidth="1"/>
    <col min="9" max="10" width="11.44140625" style="4" customWidth="1"/>
    <col min="11" max="11" width="4.6640625" style="4" customWidth="1"/>
    <col min="12" max="12" width="14.6640625" style="4" customWidth="1"/>
    <col min="13" max="13" width="13.6640625" style="4" customWidth="1"/>
    <col min="14" max="14" width="13" style="4" customWidth="1"/>
    <col min="16" max="16" width="16.88671875" customWidth="1"/>
    <col min="17" max="17" width="6.33203125" customWidth="1"/>
  </cols>
  <sheetData>
    <row r="1" spans="1:15">
      <c r="A1" s="1" t="s">
        <v>11</v>
      </c>
      <c r="B1" s="2" t="s">
        <v>10</v>
      </c>
      <c r="C1" s="3" t="s">
        <v>0</v>
      </c>
      <c r="D1" s="18">
        <v>0.05</v>
      </c>
    </row>
    <row r="2" spans="1:15">
      <c r="A2" s="5">
        <v>41667</v>
      </c>
      <c r="B2" s="6">
        <v>39.6</v>
      </c>
      <c r="C2" s="7">
        <f t="shared" ref="C2:C48" si="0">B2*(1-$D$1)</f>
        <v>37.619999999999997</v>
      </c>
    </row>
    <row r="3" spans="1:15">
      <c r="A3" s="5">
        <v>41668</v>
      </c>
      <c r="B3" s="6">
        <v>39.409999999999997</v>
      </c>
      <c r="C3" s="7">
        <f t="shared" si="0"/>
        <v>37.439499999999995</v>
      </c>
      <c r="G3" s="8"/>
    </row>
    <row r="4" spans="1:15" ht="15.6">
      <c r="A4" s="5">
        <v>41669</v>
      </c>
      <c r="B4" s="6">
        <v>39.58</v>
      </c>
      <c r="C4" s="7">
        <f t="shared" si="0"/>
        <v>37.600999999999999</v>
      </c>
      <c r="E4" s="59" t="s">
        <v>17</v>
      </c>
      <c r="F4" s="59"/>
      <c r="G4" s="59"/>
      <c r="H4" s="59"/>
      <c r="I4" s="59"/>
      <c r="J4" s="59"/>
      <c r="K4" s="59"/>
    </row>
    <row r="5" spans="1:15">
      <c r="A5" s="5">
        <v>41670</v>
      </c>
      <c r="B5" s="6">
        <v>39.49</v>
      </c>
      <c r="C5" s="7">
        <f t="shared" si="0"/>
        <v>37.515500000000003</v>
      </c>
    </row>
    <row r="6" spans="1:15">
      <c r="A6" s="5">
        <v>41673</v>
      </c>
      <c r="B6" s="6">
        <v>38.96</v>
      </c>
      <c r="C6" s="7">
        <f t="shared" si="0"/>
        <v>37.012</v>
      </c>
      <c r="E6" s="4" t="s">
        <v>1</v>
      </c>
      <c r="G6" s="4" t="s">
        <v>2</v>
      </c>
      <c r="H6" s="4" t="s">
        <v>3</v>
      </c>
    </row>
    <row r="7" spans="1:15">
      <c r="A7" s="5">
        <v>41674</v>
      </c>
      <c r="B7" s="6">
        <v>38.93</v>
      </c>
      <c r="C7" s="7">
        <f t="shared" si="0"/>
        <v>36.983499999999999</v>
      </c>
      <c r="G7" s="4" t="s">
        <v>4</v>
      </c>
      <c r="H7" s="4" t="s">
        <v>5</v>
      </c>
    </row>
    <row r="8" spans="1:15">
      <c r="A8" s="5">
        <v>41675</v>
      </c>
      <c r="B8" s="6">
        <v>38.909999999999997</v>
      </c>
      <c r="C8" s="7">
        <f t="shared" si="0"/>
        <v>36.964499999999994</v>
      </c>
      <c r="F8" s="9"/>
      <c r="G8" s="4" t="s">
        <v>6</v>
      </c>
      <c r="H8" s="10" t="s">
        <v>21</v>
      </c>
    </row>
    <row r="9" spans="1:15">
      <c r="A9" s="5">
        <v>41676</v>
      </c>
      <c r="B9" s="6">
        <v>39.380000000000003</v>
      </c>
      <c r="C9" s="7">
        <f t="shared" si="0"/>
        <v>37.411000000000001</v>
      </c>
      <c r="F9" s="9"/>
    </row>
    <row r="10" spans="1:15">
      <c r="A10" s="5">
        <v>41677</v>
      </c>
      <c r="B10" s="6">
        <v>39.659999999999997</v>
      </c>
      <c r="C10" s="7">
        <f t="shared" si="0"/>
        <v>37.676999999999992</v>
      </c>
      <c r="E10" s="4" t="s">
        <v>7</v>
      </c>
      <c r="F10" s="9"/>
      <c r="H10" s="11"/>
    </row>
    <row r="11" spans="1:15">
      <c r="A11" s="5">
        <v>41680</v>
      </c>
      <c r="B11" s="6">
        <v>39.74</v>
      </c>
      <c r="C11" s="7">
        <f t="shared" si="0"/>
        <v>37.753</v>
      </c>
      <c r="E11" s="4">
        <v>1</v>
      </c>
      <c r="F11" s="17" t="s">
        <v>8</v>
      </c>
    </row>
    <row r="12" spans="1:15">
      <c r="A12" s="5">
        <v>41681</v>
      </c>
      <c r="B12" s="6">
        <v>40.21</v>
      </c>
      <c r="C12" s="7">
        <f t="shared" si="0"/>
        <v>38.1995</v>
      </c>
      <c r="E12" s="4">
        <v>2</v>
      </c>
      <c r="F12" s="17" t="s">
        <v>9</v>
      </c>
    </row>
    <row r="13" spans="1:15" ht="15" thickBot="1">
      <c r="A13" s="5">
        <v>41682</v>
      </c>
      <c r="B13" s="6">
        <v>40.54</v>
      </c>
      <c r="C13" s="7">
        <f t="shared" si="0"/>
        <v>38.512999999999998</v>
      </c>
    </row>
    <row r="14" spans="1:15">
      <c r="A14" s="5">
        <v>41683</v>
      </c>
      <c r="B14" s="6">
        <v>40.299999999999997</v>
      </c>
      <c r="C14" s="7">
        <f t="shared" si="0"/>
        <v>38.284999999999997</v>
      </c>
      <c r="E14" s="4" t="s">
        <v>12</v>
      </c>
      <c r="M14" s="28" t="s">
        <v>18</v>
      </c>
      <c r="N14" s="29" t="s">
        <v>19</v>
      </c>
      <c r="O14" s="30" t="s">
        <v>20</v>
      </c>
    </row>
    <row r="15" spans="1:15" ht="16.2" thickBot="1">
      <c r="A15" s="5">
        <v>41684</v>
      </c>
      <c r="B15" s="6">
        <v>40.5</v>
      </c>
      <c r="C15" s="7">
        <f t="shared" si="0"/>
        <v>38.475000000000001</v>
      </c>
      <c r="F15" s="26">
        <v>41673</v>
      </c>
      <c r="M15" s="31">
        <f>INDEX(B:B,MATCH(F15,A:A,0))</f>
        <v>38.96</v>
      </c>
      <c r="N15" s="32">
        <f ca="1">LARGE(INDIRECT(ADDRESS(MATCH(F15,$A:$A,0),2,4)&amp;":B100"),COUNTIF(INDIRECT(ADDRESS(MATCH(F15,$A:$A,0),2,4)&amp;":B100"),"&gt;"&amp;INDEX(B:B,MATCH(F15,$A:$A,0))))</f>
        <v>39.380000000000003</v>
      </c>
      <c r="O15" s="33">
        <f ca="1">INDEX(C:C,MATCH(N15,$B:$B,0))</f>
        <v>37.411000000000001</v>
      </c>
    </row>
    <row r="16" spans="1:15">
      <c r="A16" s="5">
        <v>41687</v>
      </c>
      <c r="B16" s="6">
        <v>40.65</v>
      </c>
      <c r="C16" s="7">
        <f t="shared" si="0"/>
        <v>38.6175</v>
      </c>
      <c r="E16" s="12"/>
      <c r="F16" s="12"/>
    </row>
    <row r="17" spans="1:17">
      <c r="A17" s="5">
        <v>41688</v>
      </c>
      <c r="B17" s="6">
        <v>40.71</v>
      </c>
      <c r="C17" s="7">
        <f t="shared" si="0"/>
        <v>38.674500000000002</v>
      </c>
      <c r="F17" s="12"/>
    </row>
    <row r="18" spans="1:17">
      <c r="A18" s="5">
        <v>41689</v>
      </c>
      <c r="B18" s="6">
        <v>40.869999999999997</v>
      </c>
      <c r="C18" s="7">
        <f t="shared" si="0"/>
        <v>38.826499999999996</v>
      </c>
      <c r="E18" s="46" t="s">
        <v>14</v>
      </c>
      <c r="F18" s="47"/>
      <c r="M18" s="21" t="s">
        <v>22</v>
      </c>
    </row>
    <row r="19" spans="1:17">
      <c r="A19" s="5">
        <v>41690</v>
      </c>
      <c r="B19" s="6">
        <v>40.83</v>
      </c>
      <c r="C19" s="7">
        <f t="shared" si="0"/>
        <v>38.788499999999999</v>
      </c>
      <c r="G19" s="13"/>
      <c r="H19" s="13"/>
      <c r="I19" s="13"/>
      <c r="J19" s="13"/>
    </row>
    <row r="20" spans="1:17">
      <c r="A20" s="5">
        <v>41691</v>
      </c>
      <c r="B20" s="6">
        <v>40.93</v>
      </c>
      <c r="C20" s="7">
        <f t="shared" si="0"/>
        <v>38.883499999999998</v>
      </c>
      <c r="E20" s="34" t="s">
        <v>23</v>
      </c>
      <c r="G20" s="13"/>
      <c r="H20" s="13"/>
      <c r="I20" s="13"/>
      <c r="J20" s="13"/>
    </row>
    <row r="21" spans="1:17">
      <c r="A21" s="5">
        <v>41694</v>
      </c>
      <c r="B21" s="6">
        <v>41.12</v>
      </c>
      <c r="C21" s="7">
        <f t="shared" si="0"/>
        <v>39.063999999999993</v>
      </c>
      <c r="E21" s="20" t="s">
        <v>33</v>
      </c>
      <c r="G21" s="13"/>
      <c r="H21" s="13"/>
      <c r="I21" s="13"/>
      <c r="J21" s="13"/>
    </row>
    <row r="22" spans="1:17">
      <c r="A22" s="5">
        <v>41695</v>
      </c>
      <c r="B22" s="6">
        <v>41.17</v>
      </c>
      <c r="C22" s="7">
        <f t="shared" si="0"/>
        <v>39.111499999999999</v>
      </c>
      <c r="G22" s="13"/>
      <c r="H22" s="13"/>
      <c r="I22" s="13"/>
      <c r="J22" s="13"/>
    </row>
    <row r="23" spans="1:17">
      <c r="A23" s="5">
        <v>41696</v>
      </c>
      <c r="B23" s="6">
        <v>41.03</v>
      </c>
      <c r="C23" s="7">
        <f t="shared" si="0"/>
        <v>38.978499999999997</v>
      </c>
      <c r="E23" s="1" t="s">
        <v>11</v>
      </c>
      <c r="F23" s="2" t="s">
        <v>10</v>
      </c>
      <c r="G23" s="3" t="s">
        <v>0</v>
      </c>
      <c r="K23" s="4" t="s">
        <v>38</v>
      </c>
    </row>
    <row r="24" spans="1:17">
      <c r="A24" s="5">
        <v>41697</v>
      </c>
      <c r="B24" s="6">
        <v>41.08</v>
      </c>
      <c r="C24" s="7">
        <f t="shared" si="0"/>
        <v>39.025999999999996</v>
      </c>
      <c r="E24" s="5">
        <v>41667</v>
      </c>
      <c r="F24" s="6">
        <v>30</v>
      </c>
      <c r="G24" s="7">
        <f>F24*(1-$D$1)</f>
        <v>28.5</v>
      </c>
      <c r="K24" s="4" t="s">
        <v>26</v>
      </c>
    </row>
    <row r="25" spans="1:17">
      <c r="A25" s="5">
        <v>41698</v>
      </c>
      <c r="B25" s="6">
        <v>41.19</v>
      </c>
      <c r="C25" s="7">
        <f t="shared" si="0"/>
        <v>39.130499999999998</v>
      </c>
      <c r="E25" s="5">
        <v>41668</v>
      </c>
      <c r="F25" s="6">
        <v>31</v>
      </c>
      <c r="G25" s="7">
        <f>F25*(1-$D$1)</f>
        <v>29.45</v>
      </c>
    </row>
    <row r="26" spans="1:17">
      <c r="A26" s="5">
        <v>41701</v>
      </c>
      <c r="B26" s="6">
        <v>40.299999999999997</v>
      </c>
      <c r="C26" s="7">
        <f t="shared" si="0"/>
        <v>38.284999999999997</v>
      </c>
      <c r="E26" s="5">
        <v>41669</v>
      </c>
      <c r="F26" s="6">
        <v>35</v>
      </c>
      <c r="G26" s="7">
        <f>F26*(1-$D$1)</f>
        <v>33.25</v>
      </c>
    </row>
    <row r="27" spans="1:17">
      <c r="A27" s="5">
        <v>41702</v>
      </c>
      <c r="B27" s="6">
        <v>41.04</v>
      </c>
      <c r="C27" s="7">
        <f t="shared" si="0"/>
        <v>38.988</v>
      </c>
      <c r="E27" s="5">
        <v>41670</v>
      </c>
      <c r="F27" s="6">
        <v>29</v>
      </c>
      <c r="G27" s="7">
        <f>F27*(1-$D$1)</f>
        <v>27.549999999999997</v>
      </c>
    </row>
    <row r="28" spans="1:17">
      <c r="A28" s="5">
        <v>41703</v>
      </c>
      <c r="B28" s="6">
        <v>41.08</v>
      </c>
      <c r="C28" s="7">
        <f t="shared" si="0"/>
        <v>39.025999999999996</v>
      </c>
      <c r="E28" s="22">
        <v>41673</v>
      </c>
      <c r="F28" s="6">
        <v>33.26</v>
      </c>
      <c r="G28" s="35">
        <f>F28*(1-$D$1)</f>
        <v>31.596999999999998</v>
      </c>
      <c r="H28" s="4" t="s">
        <v>25</v>
      </c>
    </row>
    <row r="29" spans="1:17">
      <c r="A29" s="5">
        <v>41704</v>
      </c>
      <c r="B29" s="6">
        <v>41.21</v>
      </c>
      <c r="C29" s="7">
        <f t="shared" si="0"/>
        <v>39.149499999999996</v>
      </c>
      <c r="E29" s="5">
        <v>41673</v>
      </c>
      <c r="F29" s="6">
        <v>31.8</v>
      </c>
      <c r="G29" s="7">
        <f t="shared" ref="G29:G38" si="1">F29*(1-$D$1)</f>
        <v>30.21</v>
      </c>
      <c r="H29" s="4" t="s">
        <v>27</v>
      </c>
      <c r="M29" s="44">
        <f t="shared" ref="M29:M34" si="2">G29</f>
        <v>30.21</v>
      </c>
      <c r="N29" t="s">
        <v>34</v>
      </c>
    </row>
    <row r="30" spans="1:17">
      <c r="A30" s="5">
        <v>41705</v>
      </c>
      <c r="B30" s="6">
        <v>40.72</v>
      </c>
      <c r="C30" s="7">
        <f t="shared" si="0"/>
        <v>38.683999999999997</v>
      </c>
      <c r="E30" s="5">
        <v>41674</v>
      </c>
      <c r="F30" s="6">
        <v>32</v>
      </c>
      <c r="G30" s="7">
        <f t="shared" si="1"/>
        <v>30.4</v>
      </c>
      <c r="H30" s="4" t="s">
        <v>27</v>
      </c>
      <c r="M30" s="44">
        <f t="shared" si="2"/>
        <v>30.4</v>
      </c>
      <c r="N30" t="s">
        <v>34</v>
      </c>
      <c r="Q30" s="45" t="s">
        <v>31</v>
      </c>
    </row>
    <row r="31" spans="1:17">
      <c r="A31" s="5">
        <v>41708</v>
      </c>
      <c r="B31" s="6">
        <v>40.590000000000003</v>
      </c>
      <c r="C31" s="7">
        <f t="shared" si="0"/>
        <v>38.560500000000005</v>
      </c>
      <c r="E31" s="5">
        <v>41675</v>
      </c>
      <c r="F31" s="6">
        <v>35</v>
      </c>
      <c r="G31" s="7">
        <f t="shared" si="1"/>
        <v>33.25</v>
      </c>
      <c r="H31" s="4" t="s">
        <v>27</v>
      </c>
      <c r="M31" s="44">
        <f t="shared" si="2"/>
        <v>33.25</v>
      </c>
      <c r="N31" t="s">
        <v>24</v>
      </c>
      <c r="Q31" s="45" t="s">
        <v>32</v>
      </c>
    </row>
    <row r="32" spans="1:17">
      <c r="A32" s="5">
        <v>41709</v>
      </c>
      <c r="B32" s="6">
        <v>40.56</v>
      </c>
      <c r="C32" s="7">
        <f t="shared" si="0"/>
        <v>38.532000000000004</v>
      </c>
      <c r="E32" s="5">
        <v>41676</v>
      </c>
      <c r="F32" s="6">
        <v>34</v>
      </c>
      <c r="G32" s="7">
        <f t="shared" si="1"/>
        <v>32.299999999999997</v>
      </c>
      <c r="H32" s="4" t="s">
        <v>27</v>
      </c>
      <c r="M32" s="44">
        <f t="shared" si="2"/>
        <v>32.299999999999997</v>
      </c>
      <c r="N32" t="s">
        <v>34</v>
      </c>
    </row>
    <row r="33" spans="1:15">
      <c r="A33" s="5">
        <v>41710</v>
      </c>
      <c r="B33" s="6">
        <v>40.159999999999997</v>
      </c>
      <c r="C33" s="7">
        <f t="shared" si="0"/>
        <v>38.151999999999994</v>
      </c>
      <c r="E33" s="5">
        <v>41677</v>
      </c>
      <c r="F33" s="6">
        <v>36</v>
      </c>
      <c r="G33" s="7">
        <f t="shared" si="1"/>
        <v>34.199999999999996</v>
      </c>
      <c r="H33" s="4" t="s">
        <v>27</v>
      </c>
      <c r="M33" s="44">
        <f t="shared" si="2"/>
        <v>34.199999999999996</v>
      </c>
      <c r="N33" t="s">
        <v>24</v>
      </c>
    </row>
    <row r="34" spans="1:15">
      <c r="A34" s="5">
        <v>41711</v>
      </c>
      <c r="B34" s="6">
        <v>39.78</v>
      </c>
      <c r="C34" s="7">
        <f t="shared" si="0"/>
        <v>37.790999999999997</v>
      </c>
      <c r="E34" s="5">
        <v>41680</v>
      </c>
      <c r="F34" s="36">
        <v>35.950000000000003</v>
      </c>
      <c r="G34" s="7">
        <f t="shared" si="1"/>
        <v>34.152500000000003</v>
      </c>
      <c r="H34" s="4" t="s">
        <v>27</v>
      </c>
      <c r="M34" s="44">
        <f t="shared" si="2"/>
        <v>34.152500000000003</v>
      </c>
      <c r="N34" t="s">
        <v>34</v>
      </c>
    </row>
    <row r="35" spans="1:15">
      <c r="A35" s="5">
        <v>41712</v>
      </c>
      <c r="B35" s="6">
        <v>39.42</v>
      </c>
      <c r="C35" s="7">
        <f t="shared" si="0"/>
        <v>37.448999999999998</v>
      </c>
      <c r="E35" s="5">
        <v>41681</v>
      </c>
      <c r="F35" s="6">
        <v>34.1</v>
      </c>
      <c r="G35" s="23">
        <f t="shared" si="1"/>
        <v>32.395000000000003</v>
      </c>
      <c r="H35" s="4" t="s">
        <v>28</v>
      </c>
      <c r="M35"/>
    </row>
    <row r="36" spans="1:15">
      <c r="A36" s="5">
        <v>41715</v>
      </c>
      <c r="B36" s="6">
        <v>39.81</v>
      </c>
      <c r="C36" s="7">
        <f t="shared" si="0"/>
        <v>37.819499999999998</v>
      </c>
      <c r="E36" s="5">
        <v>41682</v>
      </c>
      <c r="F36" s="6">
        <v>33</v>
      </c>
      <c r="G36" s="23">
        <f t="shared" si="1"/>
        <v>31.349999999999998</v>
      </c>
      <c r="J36" s="10"/>
      <c r="L36" s="42" t="s">
        <v>29</v>
      </c>
      <c r="M36" s="37" t="s">
        <v>18</v>
      </c>
      <c r="N36" s="43" t="s">
        <v>11</v>
      </c>
      <c r="O36" s="38" t="s">
        <v>30</v>
      </c>
    </row>
    <row r="37" spans="1:15" ht="15.6">
      <c r="A37" s="5">
        <v>41716</v>
      </c>
      <c r="B37" s="6">
        <v>40.119999999999997</v>
      </c>
      <c r="C37" s="7">
        <f t="shared" si="0"/>
        <v>38.113999999999997</v>
      </c>
      <c r="E37" s="5">
        <v>41683</v>
      </c>
      <c r="F37" s="6">
        <v>35</v>
      </c>
      <c r="G37" s="23">
        <f t="shared" si="1"/>
        <v>33.25</v>
      </c>
      <c r="L37" s="39">
        <f>E35</f>
        <v>41681</v>
      </c>
      <c r="M37" s="40">
        <f>F35</f>
        <v>34.1</v>
      </c>
      <c r="N37" s="39">
        <f>E34</f>
        <v>41680</v>
      </c>
      <c r="O37" s="41">
        <f>G34</f>
        <v>34.152500000000003</v>
      </c>
    </row>
    <row r="38" spans="1:15" ht="15.6">
      <c r="A38" s="5">
        <v>41717</v>
      </c>
      <c r="B38" s="6">
        <v>40.090000000000003</v>
      </c>
      <c r="C38" s="7">
        <f t="shared" si="0"/>
        <v>38.085500000000003</v>
      </c>
      <c r="E38" s="5">
        <v>41684</v>
      </c>
      <c r="F38" s="6">
        <v>36</v>
      </c>
      <c r="G38" s="23">
        <f t="shared" si="1"/>
        <v>34.199999999999996</v>
      </c>
      <c r="L38" s="56">
        <f t="array" aca="1" ref="L38" ca="1">INDIRECT("E"&amp;MIN(IF((OFFSET(G28:G38,1,-1)&lt;=G28:G38),ROW(G28:G38)))+1)</f>
        <v>41681</v>
      </c>
      <c r="M38" s="57">
        <f t="array" aca="1" ref="M38" ca="1">INDIRECT("F"&amp;MIN(IF((OFFSET(G28:G38,1,-1)&lt;=G28:G38),ROW(G28:G38)))+1)</f>
        <v>34.1</v>
      </c>
      <c r="N38" s="56">
        <f t="array" aca="1" ref="N38" ca="1">INDIRECT("E"&amp;MIN(IF((OFFSET(G28:G38,1,-1)&lt;=G28:G38),ROW(G28:G38))))</f>
        <v>41680</v>
      </c>
      <c r="O38" s="58">
        <f t="array" aca="1" ref="O38" ca="1">INDIRECT("G"&amp;MIN(IF((OFFSET(G28:G38,1,-1)&lt;=G28:G38),ROW(G28:G38))))</f>
        <v>34.152500000000003</v>
      </c>
    </row>
    <row r="39" spans="1:15">
      <c r="A39" s="5">
        <v>41718</v>
      </c>
      <c r="B39" s="6">
        <v>40.159999999999997</v>
      </c>
      <c r="C39" s="7">
        <f t="shared" si="0"/>
        <v>38.151999999999994</v>
      </c>
    </row>
    <row r="40" spans="1:15">
      <c r="A40" s="5">
        <v>41719</v>
      </c>
      <c r="B40" s="6">
        <v>40.159999999999997</v>
      </c>
      <c r="C40" s="7">
        <f t="shared" si="0"/>
        <v>38.151999999999994</v>
      </c>
      <c r="H40" s="48" t="s">
        <v>35</v>
      </c>
    </row>
    <row r="41" spans="1:15">
      <c r="A41" s="5">
        <v>41722</v>
      </c>
      <c r="B41" s="6">
        <v>39.69</v>
      </c>
      <c r="C41" s="7">
        <f t="shared" si="0"/>
        <v>37.705499999999994</v>
      </c>
      <c r="H41" s="48" t="s">
        <v>39</v>
      </c>
    </row>
    <row r="42" spans="1:15">
      <c r="A42" s="5">
        <v>41723</v>
      </c>
      <c r="B42" s="6">
        <v>40.24</v>
      </c>
      <c r="C42" s="7">
        <f t="shared" si="0"/>
        <v>38.228000000000002</v>
      </c>
      <c r="H42" s="48" t="s">
        <v>36</v>
      </c>
    </row>
    <row r="43" spans="1:15">
      <c r="A43" s="5">
        <v>41724</v>
      </c>
      <c r="B43" s="6">
        <v>40.51</v>
      </c>
      <c r="C43" s="7">
        <f t="shared" si="0"/>
        <v>38.484499999999997</v>
      </c>
    </row>
    <row r="44" spans="1:15">
      <c r="A44" s="5">
        <v>41725</v>
      </c>
      <c r="B44" s="6">
        <v>40.57</v>
      </c>
      <c r="C44" s="7">
        <f t="shared" si="0"/>
        <v>38.541499999999999</v>
      </c>
      <c r="E44" s="1" t="s">
        <v>11</v>
      </c>
      <c r="F44" s="2" t="s">
        <v>10</v>
      </c>
      <c r="G44" s="3" t="s">
        <v>0</v>
      </c>
      <c r="I44" s="8" t="s">
        <v>40</v>
      </c>
    </row>
    <row r="45" spans="1:15">
      <c r="A45" s="5">
        <v>41726</v>
      </c>
      <c r="B45" s="6">
        <v>40.81</v>
      </c>
      <c r="C45" s="7">
        <f t="shared" si="0"/>
        <v>38.769500000000001</v>
      </c>
      <c r="E45" s="5">
        <v>41667</v>
      </c>
      <c r="F45" s="6">
        <v>30</v>
      </c>
      <c r="G45" s="7">
        <f>F45*(1-$D$1)</f>
        <v>28.5</v>
      </c>
    </row>
    <row r="46" spans="1:15">
      <c r="A46" s="5">
        <v>41729</v>
      </c>
      <c r="B46" s="6">
        <v>40.909999999999997</v>
      </c>
      <c r="C46" s="7">
        <f t="shared" si="0"/>
        <v>38.864499999999992</v>
      </c>
      <c r="E46" s="5">
        <v>41668</v>
      </c>
      <c r="F46" s="6">
        <v>31</v>
      </c>
      <c r="G46" s="7">
        <f>F46*(1-$D$1)</f>
        <v>29.45</v>
      </c>
      <c r="H46" s="9"/>
      <c r="J46" s="4" t="s">
        <v>37</v>
      </c>
      <c r="L46" s="49" t="s">
        <v>29</v>
      </c>
      <c r="M46" s="50" t="s">
        <v>18</v>
      </c>
      <c r="N46" s="51" t="s">
        <v>11</v>
      </c>
      <c r="O46" s="52" t="s">
        <v>30</v>
      </c>
    </row>
    <row r="47" spans="1:15" ht="15.6">
      <c r="A47" s="5">
        <v>41730</v>
      </c>
      <c r="B47" s="6">
        <v>41.2</v>
      </c>
      <c r="C47" s="7">
        <f t="shared" si="0"/>
        <v>39.14</v>
      </c>
      <c r="E47" s="5">
        <v>41669</v>
      </c>
      <c r="F47" s="6">
        <v>35</v>
      </c>
      <c r="G47" s="7">
        <f>F47*(1-$D$1)</f>
        <v>33.25</v>
      </c>
      <c r="H47" s="9"/>
      <c r="J47" s="10">
        <v>41673</v>
      </c>
      <c r="L47" s="53">
        <f t="array" aca="1" ref="L47" ca="1">INDIRECT("E"&amp;MIN(IF((OFFSET(G45:G59,MATCH(J47,$E$45:$E$59,0),-1)&lt;=OFFSET(G45:G59,MATCH(J47,$E$45:$E$59,0)-1,0)),ROW(OFFSET(G45:G59,MATCH(J47,$E$45:$E$59,0)-1,0))))+1)</f>
        <v>41681</v>
      </c>
      <c r="M47" s="54">
        <f t="array" aca="1" ref="M47" ca="1">INDIRECT("F"&amp;MIN(IF((OFFSET(G45:G59,MATCH(J47,$E$45:$E$59,0),-1)&lt;=OFFSET(G45:G59,MATCH(J47,$E$45:$E$59,0)-1,0)),ROW(OFFSET(G45:G59,MATCH(J47,$E$45:$E$59,0)-1,0))))+1)</f>
        <v>34.1</v>
      </c>
      <c r="N47" s="53">
        <f t="array" aca="1" ref="N47" ca="1">INDIRECT("E"&amp;MIN(IF((OFFSET(G45:G59,MATCH(J47,$E$45:$E$59,0),-1)&lt;=OFFSET(G45:G59,MATCH(J47,$E$45:$E$59,0)-1,0)),ROW(OFFSET(G45:G59,MATCH(J47,$E$45:$E$59,0)-1,0)))))</f>
        <v>41680</v>
      </c>
      <c r="O47" s="55">
        <f t="array" aca="1" ref="O47" ca="1">INDIRECT("G"&amp;MIN(IF((OFFSET(G45:G59,MATCH(J47,$E$45:$E$59,0),-1)&lt;=OFFSET(G45:G59,MATCH(J47,$E$45:$E$59,0)-1,0)),ROW(OFFSET(G45:G59,MATCH(J47,$E$45:$E$59,0)-1,0)))))</f>
        <v>34.152500000000003</v>
      </c>
    </row>
    <row r="48" spans="1:15">
      <c r="A48" s="5">
        <v>41731</v>
      </c>
      <c r="B48" s="6">
        <v>41.27</v>
      </c>
      <c r="C48" s="7">
        <f t="shared" si="0"/>
        <v>39.206499999999998</v>
      </c>
      <c r="E48" s="5">
        <v>41670</v>
      </c>
      <c r="F48" s="6">
        <v>29</v>
      </c>
      <c r="G48" s="7">
        <f>F48*(1-$D$1)</f>
        <v>27.549999999999997</v>
      </c>
    </row>
    <row r="49" spans="1:11">
      <c r="A49" s="5"/>
      <c r="B49" s="6"/>
      <c r="E49" s="22">
        <v>41673</v>
      </c>
      <c r="F49" s="6">
        <v>33.26</v>
      </c>
      <c r="G49" s="35">
        <f>F49*(1-$D$1)</f>
        <v>31.596999999999998</v>
      </c>
    </row>
    <row r="50" spans="1:11">
      <c r="A50" s="5"/>
      <c r="B50" s="6"/>
      <c r="E50" s="5">
        <v>41673</v>
      </c>
      <c r="F50" s="6">
        <v>31.8</v>
      </c>
      <c r="G50" s="7">
        <f t="shared" ref="G50:G59" si="3">F50*(1-$D$1)</f>
        <v>30.21</v>
      </c>
      <c r="K50" s="9"/>
    </row>
    <row r="51" spans="1:11">
      <c r="A51" s="5"/>
      <c r="B51" s="6"/>
      <c r="E51" s="5">
        <v>41674</v>
      </c>
      <c r="F51" s="6">
        <v>32</v>
      </c>
      <c r="G51" s="7">
        <f t="shared" si="3"/>
        <v>30.4</v>
      </c>
    </row>
    <row r="52" spans="1:11">
      <c r="A52" s="5"/>
      <c r="B52" s="6"/>
      <c r="E52" s="5">
        <v>41675</v>
      </c>
      <c r="F52" s="6">
        <v>35</v>
      </c>
      <c r="G52" s="7">
        <f t="shared" si="3"/>
        <v>33.25</v>
      </c>
    </row>
    <row r="53" spans="1:11">
      <c r="A53" s="5"/>
      <c r="B53" s="6"/>
      <c r="E53" s="5">
        <v>41676</v>
      </c>
      <c r="F53" s="6">
        <v>34</v>
      </c>
      <c r="G53" s="7">
        <f t="shared" si="3"/>
        <v>32.299999999999997</v>
      </c>
    </row>
    <row r="54" spans="1:11">
      <c r="A54" s="5"/>
      <c r="B54" s="6"/>
      <c r="E54" s="5">
        <v>41677</v>
      </c>
      <c r="F54" s="6">
        <v>36</v>
      </c>
      <c r="G54" s="7">
        <f t="shared" si="3"/>
        <v>34.199999999999996</v>
      </c>
    </row>
    <row r="55" spans="1:11">
      <c r="A55" s="5"/>
      <c r="B55" s="6"/>
      <c r="E55" s="5">
        <v>41680</v>
      </c>
      <c r="F55" s="36">
        <v>35.950000000000003</v>
      </c>
      <c r="G55" s="7">
        <f t="shared" si="3"/>
        <v>34.152500000000003</v>
      </c>
    </row>
    <row r="56" spans="1:11">
      <c r="A56" s="5"/>
      <c r="B56" s="6"/>
      <c r="E56" s="5">
        <v>41681</v>
      </c>
      <c r="F56" s="6">
        <v>34.1</v>
      </c>
      <c r="G56" s="23">
        <f t="shared" si="3"/>
        <v>32.395000000000003</v>
      </c>
    </row>
    <row r="57" spans="1:11">
      <c r="A57" s="5"/>
      <c r="B57" s="6"/>
      <c r="E57" s="5">
        <v>41682</v>
      </c>
      <c r="F57" s="6">
        <v>33</v>
      </c>
      <c r="G57" s="23">
        <f t="shared" si="3"/>
        <v>31.349999999999998</v>
      </c>
    </row>
    <row r="58" spans="1:11">
      <c r="A58" s="5"/>
      <c r="B58" s="6"/>
      <c r="E58" s="5">
        <v>41683</v>
      </c>
      <c r="F58" s="6">
        <v>35</v>
      </c>
      <c r="G58" s="23">
        <f t="shared" si="3"/>
        <v>33.25</v>
      </c>
    </row>
    <row r="59" spans="1:11">
      <c r="A59" s="5"/>
      <c r="B59" s="6"/>
      <c r="E59" s="5">
        <v>41684</v>
      </c>
      <c r="F59" s="6">
        <v>36</v>
      </c>
      <c r="G59" s="23">
        <f t="shared" si="3"/>
        <v>34.199999999999996</v>
      </c>
    </row>
    <row r="60" spans="1:11">
      <c r="A60" s="5"/>
      <c r="B60" s="6"/>
    </row>
    <row r="61" spans="1:11">
      <c r="A61" s="5"/>
      <c r="B61" s="6"/>
    </row>
    <row r="62" spans="1:11">
      <c r="A62" s="5"/>
      <c r="B62" s="6"/>
    </row>
    <row r="63" spans="1:11">
      <c r="A63" s="5"/>
      <c r="B63" s="6"/>
    </row>
    <row r="64" spans="1:11">
      <c r="A64" s="5"/>
      <c r="B64" s="6"/>
    </row>
    <row r="65" spans="1:2">
      <c r="A65" s="5"/>
      <c r="B65" s="6"/>
    </row>
    <row r="66" spans="1:2">
      <c r="A66" s="5"/>
      <c r="B66" s="6"/>
    </row>
    <row r="67" spans="1:2">
      <c r="A67" s="5"/>
      <c r="B67" s="6"/>
    </row>
    <row r="68" spans="1:2">
      <c r="A68" s="5"/>
      <c r="B68" s="6"/>
    </row>
    <row r="69" spans="1:2">
      <c r="A69" s="5"/>
      <c r="B69" s="6"/>
    </row>
    <row r="70" spans="1:2">
      <c r="A70" s="5"/>
      <c r="B70" s="6"/>
    </row>
    <row r="71" spans="1:2">
      <c r="A71" s="5"/>
      <c r="B71" s="6"/>
    </row>
    <row r="72" spans="1:2">
      <c r="A72" s="5"/>
      <c r="B72" s="6"/>
    </row>
    <row r="73" spans="1:2">
      <c r="A73" s="5"/>
      <c r="B73" s="6"/>
    </row>
    <row r="74" spans="1:2">
      <c r="A74" s="5"/>
      <c r="B74" s="6"/>
    </row>
    <row r="75" spans="1:2">
      <c r="A75" s="5"/>
      <c r="B75" s="6"/>
    </row>
    <row r="76" spans="1:2">
      <c r="A76" s="5"/>
      <c r="B76" s="6"/>
    </row>
    <row r="77" spans="1:2">
      <c r="A77" s="5"/>
      <c r="B77" s="6"/>
    </row>
    <row r="78" spans="1:2">
      <c r="A78" s="5"/>
      <c r="B78" s="6"/>
    </row>
    <row r="79" spans="1:2">
      <c r="A79" s="5"/>
      <c r="B79" s="6"/>
    </row>
    <row r="80" spans="1:2">
      <c r="A80" s="5"/>
      <c r="B80" s="6"/>
    </row>
    <row r="81" spans="1:2">
      <c r="A81" s="5"/>
      <c r="B81" s="6"/>
    </row>
    <row r="82" spans="1:2">
      <c r="A82" s="5"/>
      <c r="B82" s="6"/>
    </row>
    <row r="83" spans="1:2">
      <c r="A83" s="5"/>
      <c r="B83" s="6"/>
    </row>
    <row r="84" spans="1:2">
      <c r="A84" s="5"/>
      <c r="B84" s="6"/>
    </row>
    <row r="85" spans="1:2">
      <c r="A85" s="5"/>
      <c r="B85" s="6"/>
    </row>
    <row r="86" spans="1:2">
      <c r="A86" s="5"/>
      <c r="B86" s="6"/>
    </row>
    <row r="87" spans="1:2">
      <c r="A87" s="5"/>
      <c r="B87" s="6"/>
    </row>
    <row r="88" spans="1:2">
      <c r="A88" s="5"/>
      <c r="B88" s="6"/>
    </row>
    <row r="89" spans="1:2">
      <c r="A89" s="5"/>
      <c r="B89" s="6"/>
    </row>
    <row r="90" spans="1:2">
      <c r="A90" s="5"/>
      <c r="B90" s="6"/>
    </row>
    <row r="91" spans="1:2">
      <c r="A91" s="5"/>
      <c r="B91" s="6"/>
    </row>
    <row r="92" spans="1:2">
      <c r="A92" s="5"/>
      <c r="B92" s="6"/>
    </row>
    <row r="93" spans="1:2">
      <c r="A93" s="5"/>
      <c r="B93" s="6"/>
    </row>
    <row r="94" spans="1:2">
      <c r="A94" s="5"/>
      <c r="B94" s="6"/>
    </row>
    <row r="95" spans="1:2">
      <c r="A95" s="5"/>
      <c r="B95" s="6"/>
    </row>
    <row r="96" spans="1:2">
      <c r="A96" s="5"/>
      <c r="B96" s="6"/>
    </row>
    <row r="97" spans="1:2">
      <c r="A97" s="5"/>
      <c r="B97" s="6"/>
    </row>
    <row r="98" spans="1:2">
      <c r="A98" s="5"/>
      <c r="B98" s="6"/>
    </row>
    <row r="99" spans="1:2">
      <c r="A99" s="5"/>
      <c r="B99" s="6"/>
    </row>
    <row r="100" spans="1:2">
      <c r="A100" s="5"/>
      <c r="B100" s="6"/>
    </row>
    <row r="101" spans="1:2">
      <c r="A101" s="5"/>
      <c r="B101" s="6"/>
    </row>
    <row r="102" spans="1:2">
      <c r="A102" s="5"/>
      <c r="B102" s="6"/>
    </row>
    <row r="103" spans="1:2">
      <c r="A103" s="5"/>
      <c r="B103" s="6"/>
    </row>
    <row r="104" spans="1:2">
      <c r="A104" s="5"/>
      <c r="B104" s="6"/>
    </row>
    <row r="105" spans="1:2">
      <c r="A105" s="5"/>
      <c r="B105" s="6"/>
    </row>
    <row r="106" spans="1:2">
      <c r="A106" s="5"/>
      <c r="B106" s="6"/>
    </row>
    <row r="107" spans="1:2">
      <c r="A107" s="5"/>
      <c r="B107" s="6"/>
    </row>
    <row r="108" spans="1:2">
      <c r="A108" s="5"/>
      <c r="B108" s="6"/>
    </row>
    <row r="109" spans="1:2">
      <c r="A109" s="5"/>
      <c r="B109" s="6"/>
    </row>
    <row r="110" spans="1:2">
      <c r="A110" s="5"/>
      <c r="B110" s="6"/>
    </row>
    <row r="111" spans="1:2">
      <c r="A111" s="5"/>
      <c r="B111" s="6"/>
    </row>
    <row r="112" spans="1:2">
      <c r="A112" s="5"/>
      <c r="B112" s="6"/>
    </row>
    <row r="113" spans="1:2">
      <c r="A113" s="5"/>
      <c r="B113" s="6"/>
    </row>
    <row r="114" spans="1:2">
      <c r="A114" s="5"/>
      <c r="B114" s="6"/>
    </row>
    <row r="115" spans="1:2">
      <c r="A115" s="5"/>
      <c r="B115" s="6"/>
    </row>
    <row r="116" spans="1:2">
      <c r="A116" s="5"/>
      <c r="B116" s="6"/>
    </row>
    <row r="117" spans="1:2">
      <c r="A117" s="5"/>
      <c r="B117" s="6"/>
    </row>
    <row r="118" spans="1:2">
      <c r="A118" s="5"/>
      <c r="B118" s="6"/>
    </row>
    <row r="119" spans="1:2">
      <c r="A119" s="5"/>
      <c r="B119" s="6"/>
    </row>
    <row r="120" spans="1:2">
      <c r="A120" s="5"/>
      <c r="B120" s="6"/>
    </row>
    <row r="121" spans="1:2">
      <c r="A121" s="5"/>
      <c r="B121" s="6"/>
    </row>
    <row r="122" spans="1:2">
      <c r="A122" s="5"/>
      <c r="B122" s="6"/>
    </row>
    <row r="123" spans="1:2">
      <c r="A123" s="5"/>
      <c r="B123" s="6"/>
    </row>
    <row r="124" spans="1:2">
      <c r="A124" s="5"/>
      <c r="B124" s="6"/>
    </row>
    <row r="125" spans="1:2">
      <c r="A125" s="5"/>
      <c r="B125" s="6"/>
    </row>
    <row r="126" spans="1:2">
      <c r="A126" s="5"/>
      <c r="B126" s="6"/>
    </row>
    <row r="127" spans="1:2">
      <c r="A127" s="5"/>
      <c r="B127" s="6"/>
    </row>
    <row r="128" spans="1:2">
      <c r="A128" s="5"/>
      <c r="B128" s="6"/>
    </row>
    <row r="129" spans="1:2">
      <c r="A129" s="5"/>
      <c r="B129" s="6"/>
    </row>
    <row r="130" spans="1:2">
      <c r="A130" s="5"/>
      <c r="B130" s="6"/>
    </row>
    <row r="131" spans="1:2">
      <c r="A131" s="5"/>
      <c r="B131" s="6"/>
    </row>
    <row r="132" spans="1:2">
      <c r="A132" s="5"/>
      <c r="B132" s="6"/>
    </row>
    <row r="133" spans="1:2">
      <c r="A133" s="5"/>
      <c r="B133" s="6"/>
    </row>
    <row r="134" spans="1:2">
      <c r="A134" s="5"/>
      <c r="B134" s="6"/>
    </row>
    <row r="135" spans="1:2">
      <c r="A135" s="5"/>
      <c r="B135" s="6"/>
    </row>
    <row r="136" spans="1:2">
      <c r="A136" s="5"/>
      <c r="B136" s="6"/>
    </row>
    <row r="137" spans="1:2">
      <c r="A137" s="5"/>
      <c r="B137" s="6"/>
    </row>
    <row r="138" spans="1:2">
      <c r="A138" s="5"/>
      <c r="B138" s="6"/>
    </row>
    <row r="139" spans="1:2">
      <c r="A139" s="5"/>
      <c r="B139" s="6"/>
    </row>
    <row r="140" spans="1:2">
      <c r="A140" s="5"/>
      <c r="B140" s="6"/>
    </row>
    <row r="141" spans="1:2">
      <c r="A141" s="5"/>
      <c r="B141" s="6"/>
    </row>
    <row r="142" spans="1:2">
      <c r="A142" s="5"/>
      <c r="B142" s="6"/>
    </row>
    <row r="143" spans="1:2">
      <c r="A143" s="5"/>
      <c r="B143" s="6"/>
    </row>
    <row r="144" spans="1:2">
      <c r="A144" s="5"/>
      <c r="B144" s="6"/>
    </row>
    <row r="145" spans="1:2">
      <c r="A145" s="5"/>
      <c r="B145" s="6"/>
    </row>
    <row r="146" spans="1:2">
      <c r="A146" s="5"/>
      <c r="B146" s="6"/>
    </row>
    <row r="147" spans="1:2">
      <c r="A147" s="5"/>
      <c r="B147" s="6"/>
    </row>
    <row r="148" spans="1:2">
      <c r="A148" s="5"/>
      <c r="B148" s="6"/>
    </row>
    <row r="149" spans="1:2">
      <c r="A149" s="5"/>
      <c r="B149" s="6"/>
    </row>
    <row r="150" spans="1:2">
      <c r="A150" s="5"/>
      <c r="B150" s="6"/>
    </row>
    <row r="151" spans="1:2">
      <c r="A151" s="5"/>
      <c r="B151" s="6"/>
    </row>
    <row r="152" spans="1:2">
      <c r="A152" s="5"/>
      <c r="B152" s="6"/>
    </row>
    <row r="153" spans="1:2">
      <c r="A153" s="5"/>
      <c r="B153" s="6"/>
    </row>
    <row r="154" spans="1:2">
      <c r="A154" s="5"/>
      <c r="B154" s="6"/>
    </row>
    <row r="155" spans="1:2">
      <c r="A155" s="5"/>
      <c r="B155" s="6"/>
    </row>
    <row r="156" spans="1:2">
      <c r="A156" s="5"/>
      <c r="B156" s="6"/>
    </row>
    <row r="157" spans="1:2">
      <c r="A157" s="5"/>
      <c r="B157" s="6"/>
    </row>
    <row r="158" spans="1:2">
      <c r="A158" s="5"/>
      <c r="B158" s="6"/>
    </row>
    <row r="159" spans="1:2">
      <c r="A159" s="5"/>
      <c r="B159" s="6"/>
    </row>
    <row r="160" spans="1:2">
      <c r="A160" s="5"/>
      <c r="B160" s="6"/>
    </row>
    <row r="161" spans="1:2">
      <c r="A161" s="5"/>
      <c r="B161" s="6"/>
    </row>
    <row r="162" spans="1:2">
      <c r="A162" s="5"/>
      <c r="B162" s="6"/>
    </row>
    <row r="163" spans="1:2">
      <c r="A163" s="5"/>
      <c r="B163" s="6"/>
    </row>
    <row r="164" spans="1:2">
      <c r="A164" s="5"/>
      <c r="B164" s="6"/>
    </row>
    <row r="165" spans="1:2">
      <c r="A165" s="5"/>
      <c r="B165" s="6"/>
    </row>
    <row r="166" spans="1:2">
      <c r="A166" s="5"/>
      <c r="B166" s="6"/>
    </row>
    <row r="167" spans="1:2">
      <c r="A167" s="5"/>
      <c r="B167" s="6"/>
    </row>
    <row r="168" spans="1:2">
      <c r="A168" s="5"/>
      <c r="B168" s="6"/>
    </row>
    <row r="169" spans="1:2">
      <c r="A169" s="5"/>
      <c r="B169" s="6"/>
    </row>
    <row r="170" spans="1:2">
      <c r="A170" s="5"/>
      <c r="B170" s="6"/>
    </row>
    <row r="171" spans="1:2">
      <c r="A171" s="5"/>
      <c r="B171" s="6"/>
    </row>
    <row r="172" spans="1:2">
      <c r="A172" s="5"/>
      <c r="B172" s="6"/>
    </row>
    <row r="173" spans="1:2">
      <c r="A173" s="5"/>
      <c r="B173" s="6"/>
    </row>
    <row r="174" spans="1:2">
      <c r="A174" s="5"/>
      <c r="B174" s="6"/>
    </row>
    <row r="175" spans="1:2">
      <c r="A175" s="5"/>
      <c r="B175" s="6"/>
    </row>
    <row r="176" spans="1:2">
      <c r="A176" s="5"/>
      <c r="B176" s="6"/>
    </row>
    <row r="177" spans="1:2">
      <c r="A177" s="5"/>
      <c r="B177" s="6"/>
    </row>
    <row r="178" spans="1:2">
      <c r="A178" s="5"/>
      <c r="B178" s="6"/>
    </row>
    <row r="179" spans="1:2">
      <c r="A179" s="5"/>
      <c r="B179" s="6"/>
    </row>
    <row r="180" spans="1:2">
      <c r="A180" s="5"/>
      <c r="B180" s="6"/>
    </row>
    <row r="181" spans="1:2">
      <c r="A181" s="5"/>
      <c r="B181" s="6"/>
    </row>
    <row r="182" spans="1:2">
      <c r="A182" s="5"/>
      <c r="B182" s="6"/>
    </row>
    <row r="183" spans="1:2">
      <c r="A183" s="5"/>
      <c r="B183" s="6"/>
    </row>
    <row r="184" spans="1:2">
      <c r="A184" s="5"/>
      <c r="B184" s="6"/>
    </row>
    <row r="185" spans="1:2">
      <c r="A185" s="5"/>
      <c r="B185" s="6"/>
    </row>
    <row r="186" spans="1:2">
      <c r="A186" s="5"/>
      <c r="B186" s="6"/>
    </row>
    <row r="187" spans="1:2">
      <c r="A187" s="5"/>
      <c r="B187" s="6"/>
    </row>
    <row r="188" spans="1:2">
      <c r="A188" s="5"/>
      <c r="B188" s="6"/>
    </row>
    <row r="189" spans="1:2">
      <c r="A189" s="5"/>
      <c r="B189" s="6"/>
    </row>
    <row r="190" spans="1:2">
      <c r="A190" s="5"/>
      <c r="B190" s="6"/>
    </row>
    <row r="191" spans="1:2">
      <c r="A191" s="5"/>
      <c r="B191" s="6"/>
    </row>
    <row r="192" spans="1:2">
      <c r="A192" s="5"/>
      <c r="B192" s="6"/>
    </row>
    <row r="193" spans="1:2">
      <c r="A193" s="5"/>
      <c r="B193" s="6"/>
    </row>
    <row r="194" spans="1:2">
      <c r="A194" s="5"/>
      <c r="B194" s="6"/>
    </row>
    <row r="195" spans="1:2">
      <c r="A195" s="5"/>
      <c r="B195" s="6"/>
    </row>
    <row r="196" spans="1:2">
      <c r="A196" s="5"/>
      <c r="B196" s="6"/>
    </row>
    <row r="197" spans="1:2">
      <c r="A197" s="5"/>
      <c r="B197" s="6"/>
    </row>
    <row r="198" spans="1:2">
      <c r="A198" s="5"/>
      <c r="B198" s="6"/>
    </row>
    <row r="199" spans="1:2">
      <c r="A199" s="5"/>
      <c r="B199" s="6"/>
    </row>
    <row r="200" spans="1:2">
      <c r="A200" s="5"/>
      <c r="B200" s="6"/>
    </row>
    <row r="201" spans="1:2">
      <c r="A201" s="5"/>
      <c r="B201" s="6"/>
    </row>
    <row r="202" spans="1:2">
      <c r="A202" s="5"/>
      <c r="B202" s="6"/>
    </row>
    <row r="203" spans="1:2">
      <c r="A203" s="5"/>
      <c r="B203" s="6"/>
    </row>
    <row r="204" spans="1:2">
      <c r="A204" s="5"/>
      <c r="B204" s="6"/>
    </row>
    <row r="205" spans="1:2">
      <c r="A205" s="5"/>
      <c r="B205" s="6"/>
    </row>
    <row r="206" spans="1:2">
      <c r="A206" s="5"/>
      <c r="B206" s="6"/>
    </row>
    <row r="207" spans="1:2">
      <c r="A207" s="5"/>
      <c r="B207" s="6"/>
    </row>
    <row r="208" spans="1:2">
      <c r="A208" s="5"/>
      <c r="B208" s="6"/>
    </row>
    <row r="209" spans="1:2">
      <c r="A209" s="5"/>
      <c r="B209" s="6"/>
    </row>
    <row r="210" spans="1:2">
      <c r="A210" s="5"/>
      <c r="B210" s="6"/>
    </row>
    <row r="211" spans="1:2">
      <c r="A211" s="5"/>
      <c r="B211" s="6"/>
    </row>
  </sheetData>
  <sheetCalcPr fullCalcOnLoad="1"/>
  <autoFilter ref="A1:C211">
    <sortState ref="A2:D402">
      <sortCondition ref="A1:A402"/>
    </sortState>
  </autoFilter>
  <mergeCells count="1">
    <mergeCell ref="E4:K4"/>
  </mergeCells>
  <phoneticPr fontId="13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11"/>
  <sheetViews>
    <sheetView topLeftCell="D1" workbookViewId="0">
      <selection activeCell="F15" sqref="F15"/>
    </sheetView>
  </sheetViews>
  <sheetFormatPr baseColWidth="10" defaultColWidth="11.44140625" defaultRowHeight="14.4"/>
  <cols>
    <col min="1" max="1" width="23" style="15" customWidth="1"/>
    <col min="2" max="2" width="12" style="16" customWidth="1"/>
    <col min="3" max="3" width="18" style="7" customWidth="1"/>
    <col min="4" max="4" width="9.44140625" customWidth="1"/>
    <col min="5" max="5" width="15.5546875" style="4" customWidth="1"/>
    <col min="6" max="6" width="12.88671875" style="4" customWidth="1"/>
    <col min="7" max="7" width="3.88671875" style="4" customWidth="1"/>
    <col min="8" max="8" width="14.33203125" style="4" customWidth="1"/>
    <col min="9" max="11" width="11.44140625" style="4" customWidth="1"/>
    <col min="12" max="12" width="2" style="4" customWidth="1"/>
    <col min="13" max="13" width="12.88671875" style="4" customWidth="1"/>
    <col min="14" max="14" width="12" style="4" bestFit="1" customWidth="1"/>
  </cols>
  <sheetData>
    <row r="1" spans="1:15">
      <c r="A1" s="1" t="s">
        <v>11</v>
      </c>
      <c r="B1" s="2" t="s">
        <v>10</v>
      </c>
      <c r="C1" s="3" t="s">
        <v>0</v>
      </c>
      <c r="D1" s="18">
        <v>0.05</v>
      </c>
    </row>
    <row r="2" spans="1:15">
      <c r="A2" s="5">
        <v>41667</v>
      </c>
      <c r="B2" s="6">
        <v>39.6</v>
      </c>
      <c r="C2" s="7">
        <f t="shared" ref="C2:C48" si="0">B2*(1-$D$1)</f>
        <v>37.619999999999997</v>
      </c>
    </row>
    <row r="3" spans="1:15">
      <c r="A3" s="5">
        <v>41668</v>
      </c>
      <c r="B3" s="6">
        <v>39.409999999999997</v>
      </c>
      <c r="C3" s="7">
        <f t="shared" si="0"/>
        <v>37.439499999999995</v>
      </c>
      <c r="G3" s="8"/>
    </row>
    <row r="4" spans="1:15" ht="15.6">
      <c r="A4" s="5">
        <v>41669</v>
      </c>
      <c r="B4" s="6">
        <v>39.58</v>
      </c>
      <c r="C4" s="7">
        <f t="shared" si="0"/>
        <v>37.600999999999999</v>
      </c>
      <c r="E4" s="27" t="s">
        <v>17</v>
      </c>
      <c r="F4" s="19"/>
      <c r="G4" s="19"/>
      <c r="H4" s="19"/>
      <c r="I4" s="19"/>
      <c r="J4" s="19"/>
    </row>
    <row r="5" spans="1:15">
      <c r="A5" s="5">
        <v>41670</v>
      </c>
      <c r="B5" s="6">
        <v>39.49</v>
      </c>
      <c r="C5" s="7">
        <f t="shared" si="0"/>
        <v>37.515500000000003</v>
      </c>
    </row>
    <row r="6" spans="1:15">
      <c r="A6" s="5">
        <v>41673</v>
      </c>
      <c r="B6" s="6">
        <v>38.96</v>
      </c>
      <c r="C6" s="7">
        <f t="shared" si="0"/>
        <v>37.012</v>
      </c>
      <c r="E6" s="4" t="s">
        <v>1</v>
      </c>
      <c r="G6" s="4" t="s">
        <v>2</v>
      </c>
      <c r="H6" s="4" t="s">
        <v>3</v>
      </c>
    </row>
    <row r="7" spans="1:15">
      <c r="A7" s="5">
        <v>41674</v>
      </c>
      <c r="B7" s="6">
        <v>38.93</v>
      </c>
      <c r="C7" s="7">
        <f t="shared" si="0"/>
        <v>36.983499999999999</v>
      </c>
      <c r="G7" s="4" t="s">
        <v>4</v>
      </c>
      <c r="H7" s="4" t="s">
        <v>5</v>
      </c>
    </row>
    <row r="8" spans="1:15">
      <c r="A8" s="5">
        <v>41675</v>
      </c>
      <c r="B8" s="6">
        <v>38.909999999999997</v>
      </c>
      <c r="C8" s="7">
        <f t="shared" si="0"/>
        <v>36.964499999999994</v>
      </c>
      <c r="F8" s="9"/>
      <c r="G8" s="4" t="s">
        <v>6</v>
      </c>
      <c r="H8" s="10" t="s">
        <v>21</v>
      </c>
    </row>
    <row r="9" spans="1:15">
      <c r="A9" s="5">
        <v>41676</v>
      </c>
      <c r="B9" s="6">
        <v>39.380000000000003</v>
      </c>
      <c r="C9" s="7">
        <f t="shared" si="0"/>
        <v>37.411000000000001</v>
      </c>
      <c r="F9" s="9"/>
    </row>
    <row r="10" spans="1:15">
      <c r="A10" s="5">
        <v>41677</v>
      </c>
      <c r="B10" s="6">
        <v>39.659999999999997</v>
      </c>
      <c r="C10" s="7">
        <f t="shared" si="0"/>
        <v>37.676999999999992</v>
      </c>
      <c r="E10" s="4" t="s">
        <v>7</v>
      </c>
      <c r="F10" s="9"/>
      <c r="H10" s="11"/>
    </row>
    <row r="11" spans="1:15">
      <c r="A11" s="5">
        <v>41680</v>
      </c>
      <c r="B11" s="6">
        <v>39.74</v>
      </c>
      <c r="C11" s="7">
        <f t="shared" si="0"/>
        <v>37.753</v>
      </c>
      <c r="E11" s="4">
        <v>1</v>
      </c>
      <c r="F11" s="17" t="s">
        <v>8</v>
      </c>
    </row>
    <row r="12" spans="1:15">
      <c r="A12" s="5">
        <v>41681</v>
      </c>
      <c r="B12" s="6">
        <v>40.21</v>
      </c>
      <c r="C12" s="7">
        <f t="shared" si="0"/>
        <v>38.1995</v>
      </c>
      <c r="E12" s="4">
        <v>2</v>
      </c>
      <c r="F12" s="17" t="s">
        <v>9</v>
      </c>
    </row>
    <row r="13" spans="1:15" ht="15" thickBot="1">
      <c r="A13" s="5">
        <v>41682</v>
      </c>
      <c r="B13" s="6">
        <v>40.54</v>
      </c>
      <c r="C13" s="7">
        <f t="shared" si="0"/>
        <v>38.512999999999998</v>
      </c>
    </row>
    <row r="14" spans="1:15">
      <c r="A14" s="5">
        <v>41683</v>
      </c>
      <c r="B14" s="6">
        <v>40.299999999999997</v>
      </c>
      <c r="C14" s="7">
        <f t="shared" si="0"/>
        <v>38.284999999999997</v>
      </c>
      <c r="E14" s="4" t="s">
        <v>12</v>
      </c>
      <c r="M14" s="28" t="s">
        <v>18</v>
      </c>
      <c r="N14" s="29" t="s">
        <v>19</v>
      </c>
      <c r="O14" s="30" t="s">
        <v>20</v>
      </c>
    </row>
    <row r="15" spans="1:15" ht="16.2" thickBot="1">
      <c r="A15" s="5">
        <v>41684</v>
      </c>
      <c r="B15" s="6">
        <v>40.5</v>
      </c>
      <c r="C15" s="7">
        <f t="shared" si="0"/>
        <v>38.475000000000001</v>
      </c>
      <c r="F15" s="26">
        <v>41673</v>
      </c>
      <c r="M15" s="31">
        <f>INDEX(B:B,MATCH(F15,A:A,0))</f>
        <v>38.96</v>
      </c>
      <c r="N15" s="32">
        <f ca="1">LARGE(INDIRECT(ADDRESS(MATCH(F15,$A:$A,0),2,4)&amp;":B100"),COUNTIF(INDIRECT(ADDRESS(MATCH(F15,$A:$A,0),2,4)&amp;":B100"),"&gt;"&amp;INDEX(B:B,MATCH(F15,$A:$A,0))))</f>
        <v>39.380000000000003</v>
      </c>
      <c r="O15" s="33">
        <f ca="1">INDEX(C:C,MATCH(N15,$B:$B,0))</f>
        <v>37.411000000000001</v>
      </c>
    </row>
    <row r="16" spans="1:15">
      <c r="A16" s="5">
        <v>41687</v>
      </c>
      <c r="B16" s="6">
        <v>40.65</v>
      </c>
      <c r="C16" s="7">
        <f t="shared" si="0"/>
        <v>38.6175</v>
      </c>
      <c r="E16" s="12"/>
      <c r="F16" s="12"/>
    </row>
    <row r="17" spans="1:13">
      <c r="A17" s="5">
        <v>41688</v>
      </c>
      <c r="B17" s="6">
        <v>40.71</v>
      </c>
      <c r="C17" s="7">
        <f t="shared" si="0"/>
        <v>38.674500000000002</v>
      </c>
      <c r="F17" s="12"/>
    </row>
    <row r="18" spans="1:13">
      <c r="A18" s="5">
        <v>41689</v>
      </c>
      <c r="B18" s="6">
        <v>40.869999999999997</v>
      </c>
      <c r="C18" s="7">
        <f t="shared" si="0"/>
        <v>38.826499999999996</v>
      </c>
      <c r="E18" s="20" t="s">
        <v>14</v>
      </c>
      <c r="F18" s="12"/>
      <c r="M18" s="21" t="s">
        <v>22</v>
      </c>
    </row>
    <row r="19" spans="1:13">
      <c r="A19" s="5">
        <v>41690</v>
      </c>
      <c r="B19" s="6">
        <v>40.83</v>
      </c>
      <c r="C19" s="7">
        <f t="shared" si="0"/>
        <v>38.788499999999999</v>
      </c>
      <c r="G19" s="13"/>
      <c r="H19" s="13"/>
      <c r="I19" s="13"/>
      <c r="J19" s="13"/>
    </row>
    <row r="20" spans="1:13">
      <c r="A20" s="5">
        <v>41691</v>
      </c>
      <c r="B20" s="6">
        <v>40.93</v>
      </c>
      <c r="C20" s="7">
        <f t="shared" si="0"/>
        <v>38.883499999999998</v>
      </c>
    </row>
    <row r="21" spans="1:13">
      <c r="A21" s="5">
        <v>41694</v>
      </c>
      <c r="B21" s="6">
        <v>41.12</v>
      </c>
      <c r="C21" s="7">
        <f t="shared" si="0"/>
        <v>39.063999999999993</v>
      </c>
      <c r="E21" s="14"/>
    </row>
    <row r="22" spans="1:13">
      <c r="A22" s="5">
        <v>41695</v>
      </c>
      <c r="B22" s="6">
        <v>41.17</v>
      </c>
      <c r="C22" s="7">
        <f t="shared" si="0"/>
        <v>39.111499999999999</v>
      </c>
      <c r="E22" s="14"/>
      <c r="H22" s="1" t="s">
        <v>11</v>
      </c>
      <c r="I22" s="2" t="s">
        <v>10</v>
      </c>
      <c r="J22" s="3" t="s">
        <v>0</v>
      </c>
    </row>
    <row r="23" spans="1:13">
      <c r="A23" s="5">
        <v>41696</v>
      </c>
      <c r="B23" s="6">
        <v>41.03</v>
      </c>
      <c r="C23" s="7">
        <f t="shared" si="0"/>
        <v>38.978499999999997</v>
      </c>
      <c r="H23" s="5">
        <v>41667</v>
      </c>
      <c r="I23" s="6">
        <v>30</v>
      </c>
      <c r="J23" s="7">
        <f>I23*(1-$D$1)</f>
        <v>28.5</v>
      </c>
    </row>
    <row r="24" spans="1:13">
      <c r="A24" s="5">
        <v>41697</v>
      </c>
      <c r="B24" s="6">
        <v>41.08</v>
      </c>
      <c r="C24" s="7">
        <f t="shared" si="0"/>
        <v>39.025999999999996</v>
      </c>
      <c r="H24" s="5">
        <v>41668</v>
      </c>
      <c r="I24" s="6">
        <v>31</v>
      </c>
      <c r="J24" s="7">
        <f>I24*(1-$D$1)</f>
        <v>29.45</v>
      </c>
    </row>
    <row r="25" spans="1:13">
      <c r="A25" s="5">
        <v>41698</v>
      </c>
      <c r="B25" s="6">
        <v>41.19</v>
      </c>
      <c r="C25" s="7">
        <f t="shared" si="0"/>
        <v>39.130499999999998</v>
      </c>
      <c r="H25" s="5">
        <v>41669</v>
      </c>
      <c r="I25" s="6">
        <v>35</v>
      </c>
      <c r="J25" s="7">
        <f>I25*(1-$D$1)</f>
        <v>33.25</v>
      </c>
    </row>
    <row r="26" spans="1:13">
      <c r="A26" s="5">
        <v>41701</v>
      </c>
      <c r="B26" s="6">
        <v>40.299999999999997</v>
      </c>
      <c r="C26" s="7">
        <f t="shared" si="0"/>
        <v>38.284999999999997</v>
      </c>
      <c r="H26" s="5">
        <v>41670</v>
      </c>
      <c r="I26" s="6">
        <v>29</v>
      </c>
      <c r="J26" s="7">
        <f>I26*(1-$D$1)</f>
        <v>27.549999999999997</v>
      </c>
    </row>
    <row r="27" spans="1:13">
      <c r="A27" s="5">
        <v>41702</v>
      </c>
      <c r="B27" s="6">
        <v>41.04</v>
      </c>
      <c r="C27" s="7">
        <f t="shared" si="0"/>
        <v>38.988</v>
      </c>
      <c r="H27" s="22">
        <v>41673</v>
      </c>
      <c r="I27" s="6">
        <v>33.26</v>
      </c>
      <c r="J27" s="7">
        <f>I27*(1-$D$1)</f>
        <v>31.596999999999998</v>
      </c>
      <c r="L27" s="4">
        <v>1</v>
      </c>
      <c r="M27" s="17" t="s">
        <v>8</v>
      </c>
    </row>
    <row r="28" spans="1:13">
      <c r="A28" s="5">
        <v>41703</v>
      </c>
      <c r="B28" s="6">
        <v>41.08</v>
      </c>
      <c r="C28" s="7">
        <f t="shared" si="0"/>
        <v>39.025999999999996</v>
      </c>
      <c r="H28" s="5">
        <v>41673</v>
      </c>
      <c r="I28" s="6">
        <v>31</v>
      </c>
      <c r="J28" s="7">
        <f t="shared" ref="J28:J34" si="1">I28*(1-$D$1)</f>
        <v>29.45</v>
      </c>
      <c r="L28" s="4">
        <v>2</v>
      </c>
      <c r="M28" s="17" t="s">
        <v>9</v>
      </c>
    </row>
    <row r="29" spans="1:13">
      <c r="A29" s="5">
        <v>41704</v>
      </c>
      <c r="B29" s="6">
        <v>41.21</v>
      </c>
      <c r="C29" s="7">
        <f t="shared" si="0"/>
        <v>39.149499999999996</v>
      </c>
      <c r="H29" s="5">
        <v>41674</v>
      </c>
      <c r="I29" s="6">
        <v>32</v>
      </c>
      <c r="J29" s="7">
        <f t="shared" si="1"/>
        <v>30.4</v>
      </c>
      <c r="M29" s="4" t="s">
        <v>13</v>
      </c>
    </row>
    <row r="30" spans="1:13">
      <c r="A30" s="5">
        <v>41705</v>
      </c>
      <c r="B30" s="6">
        <v>40.72</v>
      </c>
      <c r="C30" s="7">
        <f t="shared" si="0"/>
        <v>38.683999999999997</v>
      </c>
      <c r="H30" s="5">
        <v>41675</v>
      </c>
      <c r="I30" s="24">
        <v>35</v>
      </c>
      <c r="J30" s="7">
        <f t="shared" si="1"/>
        <v>33.25</v>
      </c>
    </row>
    <row r="31" spans="1:13">
      <c r="A31" s="5">
        <v>41708</v>
      </c>
      <c r="B31" s="6">
        <v>40.590000000000003</v>
      </c>
      <c r="C31" s="7">
        <f t="shared" si="0"/>
        <v>38.560500000000005</v>
      </c>
      <c r="H31" s="5">
        <v>41676</v>
      </c>
      <c r="I31" s="6">
        <v>34</v>
      </c>
      <c r="J31" s="7">
        <f t="shared" si="1"/>
        <v>32.299999999999997</v>
      </c>
    </row>
    <row r="32" spans="1:13">
      <c r="A32" s="5">
        <v>41709</v>
      </c>
      <c r="B32" s="6">
        <v>40.56</v>
      </c>
      <c r="C32" s="7">
        <f t="shared" si="0"/>
        <v>38.532000000000004</v>
      </c>
      <c r="H32" s="5">
        <v>41677</v>
      </c>
      <c r="I32" s="6">
        <v>33.75</v>
      </c>
      <c r="J32" s="7">
        <f t="shared" si="1"/>
        <v>32.0625</v>
      </c>
    </row>
    <row r="33" spans="1:13">
      <c r="A33" s="5">
        <v>41710</v>
      </c>
      <c r="B33" s="6">
        <v>40.159999999999997</v>
      </c>
      <c r="C33" s="7">
        <f t="shared" si="0"/>
        <v>38.151999999999994</v>
      </c>
      <c r="H33" s="5">
        <v>41680</v>
      </c>
      <c r="I33" s="25">
        <v>36</v>
      </c>
      <c r="J33" s="7">
        <f t="shared" si="1"/>
        <v>34.199999999999996</v>
      </c>
      <c r="M33" s="14" t="s">
        <v>15</v>
      </c>
    </row>
    <row r="34" spans="1:13">
      <c r="A34" s="5">
        <v>41711</v>
      </c>
      <c r="B34" s="6">
        <v>39.78</v>
      </c>
      <c r="C34" s="7">
        <f t="shared" si="0"/>
        <v>37.790999999999997</v>
      </c>
      <c r="H34" s="5">
        <v>41681</v>
      </c>
      <c r="I34" s="6">
        <v>33</v>
      </c>
      <c r="J34" s="23">
        <f t="shared" si="1"/>
        <v>31.349999999999998</v>
      </c>
      <c r="M34" s="4" t="s">
        <v>16</v>
      </c>
    </row>
    <row r="35" spans="1:13">
      <c r="A35" s="5">
        <v>41712</v>
      </c>
      <c r="B35" s="6">
        <v>39.42</v>
      </c>
      <c r="C35" s="7">
        <f t="shared" si="0"/>
        <v>37.448999999999998</v>
      </c>
    </row>
    <row r="36" spans="1:13">
      <c r="A36" s="5">
        <v>41715</v>
      </c>
      <c r="B36" s="6">
        <v>39.81</v>
      </c>
      <c r="C36" s="7">
        <f t="shared" si="0"/>
        <v>37.819499999999998</v>
      </c>
    </row>
    <row r="37" spans="1:13">
      <c r="A37" s="5">
        <v>41716</v>
      </c>
      <c r="B37" s="6">
        <v>40.119999999999997</v>
      </c>
      <c r="C37" s="7">
        <f t="shared" si="0"/>
        <v>38.113999999999997</v>
      </c>
    </row>
    <row r="38" spans="1:13">
      <c r="A38" s="5">
        <v>41717</v>
      </c>
      <c r="B38" s="6">
        <v>40.090000000000003</v>
      </c>
      <c r="C38" s="7">
        <f t="shared" si="0"/>
        <v>38.085500000000003</v>
      </c>
    </row>
    <row r="39" spans="1:13">
      <c r="A39" s="5">
        <v>41718</v>
      </c>
      <c r="B39" s="6">
        <v>40.159999999999997</v>
      </c>
      <c r="C39" s="7">
        <f t="shared" si="0"/>
        <v>38.151999999999994</v>
      </c>
    </row>
    <row r="40" spans="1:13">
      <c r="A40" s="5">
        <v>41719</v>
      </c>
      <c r="B40" s="6">
        <v>40.159999999999997</v>
      </c>
      <c r="C40" s="7">
        <f t="shared" si="0"/>
        <v>38.151999999999994</v>
      </c>
    </row>
    <row r="41" spans="1:13">
      <c r="A41" s="5">
        <v>41722</v>
      </c>
      <c r="B41" s="6">
        <v>39.69</v>
      </c>
      <c r="C41" s="7">
        <f t="shared" si="0"/>
        <v>37.705499999999994</v>
      </c>
      <c r="H41" s="9"/>
    </row>
    <row r="42" spans="1:13">
      <c r="A42" s="5">
        <v>41723</v>
      </c>
      <c r="B42" s="6">
        <v>40.24</v>
      </c>
      <c r="C42" s="7">
        <f t="shared" si="0"/>
        <v>38.228000000000002</v>
      </c>
      <c r="H42" s="9"/>
    </row>
    <row r="43" spans="1:13">
      <c r="A43" s="5">
        <v>41724</v>
      </c>
      <c r="B43" s="6">
        <v>40.51</v>
      </c>
      <c r="C43" s="7">
        <f t="shared" si="0"/>
        <v>38.484499999999997</v>
      </c>
    </row>
    <row r="44" spans="1:13">
      <c r="A44" s="5">
        <v>41725</v>
      </c>
      <c r="B44" s="6">
        <v>40.57</v>
      </c>
      <c r="C44" s="7">
        <f t="shared" si="0"/>
        <v>38.541499999999999</v>
      </c>
    </row>
    <row r="45" spans="1:13">
      <c r="A45" s="5">
        <v>41726</v>
      </c>
      <c r="B45" s="6">
        <v>40.81</v>
      </c>
      <c r="C45" s="7">
        <f t="shared" si="0"/>
        <v>38.769500000000001</v>
      </c>
      <c r="K45" s="9"/>
    </row>
    <row r="46" spans="1:13">
      <c r="A46" s="5">
        <v>41729</v>
      </c>
      <c r="B46" s="6">
        <v>40.909999999999997</v>
      </c>
      <c r="C46" s="7">
        <f t="shared" si="0"/>
        <v>38.864499999999992</v>
      </c>
    </row>
    <row r="47" spans="1:13">
      <c r="A47" s="5">
        <v>41730</v>
      </c>
      <c r="B47" s="6">
        <v>41.2</v>
      </c>
      <c r="C47" s="7">
        <f t="shared" si="0"/>
        <v>39.14</v>
      </c>
    </row>
    <row r="48" spans="1:13">
      <c r="A48" s="5">
        <v>41731</v>
      </c>
      <c r="B48" s="6">
        <v>41.27</v>
      </c>
      <c r="C48" s="7">
        <f t="shared" si="0"/>
        <v>39.206499999999998</v>
      </c>
    </row>
    <row r="49" spans="1:2">
      <c r="A49" s="5"/>
      <c r="B49" s="6"/>
    </row>
    <row r="50" spans="1:2">
      <c r="A50" s="5"/>
      <c r="B50" s="6"/>
    </row>
    <row r="51" spans="1:2">
      <c r="A51" s="5"/>
      <c r="B51" s="6"/>
    </row>
    <row r="52" spans="1:2">
      <c r="A52" s="5"/>
      <c r="B52" s="6"/>
    </row>
    <row r="53" spans="1:2">
      <c r="A53" s="5"/>
      <c r="B53" s="6"/>
    </row>
    <row r="54" spans="1:2">
      <c r="A54" s="5"/>
      <c r="B54" s="6"/>
    </row>
    <row r="55" spans="1:2">
      <c r="A55" s="5"/>
      <c r="B55" s="6"/>
    </row>
    <row r="56" spans="1:2">
      <c r="A56" s="5"/>
      <c r="B56" s="6"/>
    </row>
    <row r="57" spans="1:2">
      <c r="A57" s="5"/>
      <c r="B57" s="6"/>
    </row>
    <row r="58" spans="1:2">
      <c r="A58" s="5"/>
      <c r="B58" s="6"/>
    </row>
    <row r="59" spans="1:2">
      <c r="A59" s="5"/>
      <c r="B59" s="6"/>
    </row>
    <row r="60" spans="1:2">
      <c r="A60" s="5"/>
      <c r="B60" s="6"/>
    </row>
    <row r="61" spans="1:2">
      <c r="A61" s="5"/>
      <c r="B61" s="6"/>
    </row>
    <row r="62" spans="1:2">
      <c r="A62" s="5"/>
      <c r="B62" s="6"/>
    </row>
    <row r="63" spans="1:2">
      <c r="A63" s="5"/>
      <c r="B63" s="6"/>
    </row>
    <row r="64" spans="1:2">
      <c r="A64" s="5"/>
      <c r="B64" s="6"/>
    </row>
    <row r="65" spans="1:2">
      <c r="A65" s="5"/>
      <c r="B65" s="6"/>
    </row>
    <row r="66" spans="1:2">
      <c r="A66" s="5"/>
      <c r="B66" s="6"/>
    </row>
    <row r="67" spans="1:2">
      <c r="A67" s="5"/>
      <c r="B67" s="6"/>
    </row>
    <row r="68" spans="1:2">
      <c r="A68" s="5"/>
      <c r="B68" s="6"/>
    </row>
    <row r="69" spans="1:2">
      <c r="A69" s="5"/>
      <c r="B69" s="6"/>
    </row>
    <row r="70" spans="1:2">
      <c r="A70" s="5"/>
      <c r="B70" s="6"/>
    </row>
    <row r="71" spans="1:2">
      <c r="A71" s="5"/>
      <c r="B71" s="6"/>
    </row>
    <row r="72" spans="1:2">
      <c r="A72" s="5"/>
      <c r="B72" s="6"/>
    </row>
    <row r="73" spans="1:2">
      <c r="A73" s="5"/>
      <c r="B73" s="6"/>
    </row>
    <row r="74" spans="1:2">
      <c r="A74" s="5"/>
      <c r="B74" s="6"/>
    </row>
    <row r="75" spans="1:2">
      <c r="A75" s="5"/>
      <c r="B75" s="6"/>
    </row>
    <row r="76" spans="1:2">
      <c r="A76" s="5"/>
      <c r="B76" s="6"/>
    </row>
    <row r="77" spans="1:2">
      <c r="A77" s="5"/>
      <c r="B77" s="6"/>
    </row>
    <row r="78" spans="1:2">
      <c r="A78" s="5"/>
      <c r="B78" s="6"/>
    </row>
    <row r="79" spans="1:2">
      <c r="A79" s="5"/>
      <c r="B79" s="6"/>
    </row>
    <row r="80" spans="1:2">
      <c r="A80" s="5"/>
      <c r="B80" s="6"/>
    </row>
    <row r="81" spans="1:2">
      <c r="A81" s="5"/>
      <c r="B81" s="6"/>
    </row>
    <row r="82" spans="1:2">
      <c r="A82" s="5"/>
      <c r="B82" s="6"/>
    </row>
    <row r="83" spans="1:2">
      <c r="A83" s="5"/>
      <c r="B83" s="6"/>
    </row>
    <row r="84" spans="1:2">
      <c r="A84" s="5"/>
      <c r="B84" s="6"/>
    </row>
    <row r="85" spans="1:2">
      <c r="A85" s="5"/>
      <c r="B85" s="6"/>
    </row>
    <row r="86" spans="1:2">
      <c r="A86" s="5"/>
      <c r="B86" s="6"/>
    </row>
    <row r="87" spans="1:2">
      <c r="A87" s="5"/>
      <c r="B87" s="6"/>
    </row>
    <row r="88" spans="1:2">
      <c r="A88" s="5"/>
      <c r="B88" s="6"/>
    </row>
    <row r="89" spans="1:2">
      <c r="A89" s="5"/>
      <c r="B89" s="6"/>
    </row>
    <row r="90" spans="1:2">
      <c r="A90" s="5"/>
      <c r="B90" s="6"/>
    </row>
    <row r="91" spans="1:2">
      <c r="A91" s="5"/>
      <c r="B91" s="6"/>
    </row>
    <row r="92" spans="1:2">
      <c r="A92" s="5"/>
      <c r="B92" s="6"/>
    </row>
    <row r="93" spans="1:2">
      <c r="A93" s="5"/>
      <c r="B93" s="6"/>
    </row>
    <row r="94" spans="1:2">
      <c r="A94" s="5"/>
      <c r="B94" s="6"/>
    </row>
    <row r="95" spans="1:2">
      <c r="A95" s="5"/>
      <c r="B95" s="6"/>
    </row>
    <row r="96" spans="1:2">
      <c r="A96" s="5"/>
      <c r="B96" s="6"/>
    </row>
    <row r="97" spans="1:2">
      <c r="A97" s="5"/>
      <c r="B97" s="6"/>
    </row>
    <row r="98" spans="1:2">
      <c r="A98" s="5"/>
      <c r="B98" s="6"/>
    </row>
    <row r="99" spans="1:2">
      <c r="A99" s="5"/>
      <c r="B99" s="6"/>
    </row>
    <row r="100" spans="1:2">
      <c r="A100" s="5"/>
      <c r="B100" s="6"/>
    </row>
    <row r="101" spans="1:2">
      <c r="A101" s="5"/>
      <c r="B101" s="6"/>
    </row>
    <row r="102" spans="1:2">
      <c r="A102" s="5"/>
      <c r="B102" s="6"/>
    </row>
    <row r="103" spans="1:2">
      <c r="A103" s="5"/>
      <c r="B103" s="6"/>
    </row>
    <row r="104" spans="1:2">
      <c r="A104" s="5"/>
      <c r="B104" s="6"/>
    </row>
    <row r="105" spans="1:2">
      <c r="A105" s="5"/>
      <c r="B105" s="6"/>
    </row>
    <row r="106" spans="1:2">
      <c r="A106" s="5"/>
      <c r="B106" s="6"/>
    </row>
    <row r="107" spans="1:2">
      <c r="A107" s="5"/>
      <c r="B107" s="6"/>
    </row>
    <row r="108" spans="1:2">
      <c r="A108" s="5"/>
      <c r="B108" s="6"/>
    </row>
    <row r="109" spans="1:2">
      <c r="A109" s="5"/>
      <c r="B109" s="6"/>
    </row>
    <row r="110" spans="1:2">
      <c r="A110" s="5"/>
      <c r="B110" s="6"/>
    </row>
    <row r="111" spans="1:2">
      <c r="A111" s="5"/>
      <c r="B111" s="6"/>
    </row>
    <row r="112" spans="1:2">
      <c r="A112" s="5"/>
      <c r="B112" s="6"/>
    </row>
    <row r="113" spans="1:2">
      <c r="A113" s="5"/>
      <c r="B113" s="6"/>
    </row>
    <row r="114" spans="1:2">
      <c r="A114" s="5"/>
      <c r="B114" s="6"/>
    </row>
    <row r="115" spans="1:2">
      <c r="A115" s="5"/>
      <c r="B115" s="6"/>
    </row>
    <row r="116" spans="1:2">
      <c r="A116" s="5"/>
      <c r="B116" s="6"/>
    </row>
    <row r="117" spans="1:2">
      <c r="A117" s="5"/>
      <c r="B117" s="6"/>
    </row>
    <row r="118" spans="1:2">
      <c r="A118" s="5"/>
      <c r="B118" s="6"/>
    </row>
    <row r="119" spans="1:2">
      <c r="A119" s="5"/>
      <c r="B119" s="6"/>
    </row>
    <row r="120" spans="1:2">
      <c r="A120" s="5"/>
      <c r="B120" s="6"/>
    </row>
    <row r="121" spans="1:2">
      <c r="A121" s="5"/>
      <c r="B121" s="6"/>
    </row>
    <row r="122" spans="1:2">
      <c r="A122" s="5"/>
      <c r="B122" s="6"/>
    </row>
    <row r="123" spans="1:2">
      <c r="A123" s="5"/>
      <c r="B123" s="6"/>
    </row>
    <row r="124" spans="1:2">
      <c r="A124" s="5"/>
      <c r="B124" s="6"/>
    </row>
    <row r="125" spans="1:2">
      <c r="A125" s="5"/>
      <c r="B125" s="6"/>
    </row>
    <row r="126" spans="1:2">
      <c r="A126" s="5"/>
      <c r="B126" s="6"/>
    </row>
    <row r="127" spans="1:2">
      <c r="A127" s="5"/>
      <c r="B127" s="6"/>
    </row>
    <row r="128" spans="1:2">
      <c r="A128" s="5"/>
      <c r="B128" s="6"/>
    </row>
    <row r="129" spans="1:2">
      <c r="A129" s="5"/>
      <c r="B129" s="6"/>
    </row>
    <row r="130" spans="1:2">
      <c r="A130" s="5"/>
      <c r="B130" s="6"/>
    </row>
    <row r="131" spans="1:2">
      <c r="A131" s="5"/>
      <c r="B131" s="6"/>
    </row>
    <row r="132" spans="1:2">
      <c r="A132" s="5"/>
      <c r="B132" s="6"/>
    </row>
    <row r="133" spans="1:2">
      <c r="A133" s="5"/>
      <c r="B133" s="6"/>
    </row>
    <row r="134" spans="1:2">
      <c r="A134" s="5"/>
      <c r="B134" s="6"/>
    </row>
    <row r="135" spans="1:2">
      <c r="A135" s="5"/>
      <c r="B135" s="6"/>
    </row>
    <row r="136" spans="1:2">
      <c r="A136" s="5"/>
      <c r="B136" s="6"/>
    </row>
    <row r="137" spans="1:2">
      <c r="A137" s="5"/>
      <c r="B137" s="6"/>
    </row>
    <row r="138" spans="1:2">
      <c r="A138" s="5"/>
      <c r="B138" s="6"/>
    </row>
    <row r="139" spans="1:2">
      <c r="A139" s="5"/>
      <c r="B139" s="6"/>
    </row>
    <row r="140" spans="1:2">
      <c r="A140" s="5"/>
      <c r="B140" s="6"/>
    </row>
    <row r="141" spans="1:2">
      <c r="A141" s="5"/>
      <c r="B141" s="6"/>
    </row>
    <row r="142" spans="1:2">
      <c r="A142" s="5"/>
      <c r="B142" s="6"/>
    </row>
    <row r="143" spans="1:2">
      <c r="A143" s="5"/>
      <c r="B143" s="6"/>
    </row>
    <row r="144" spans="1:2">
      <c r="A144" s="5"/>
      <c r="B144" s="6"/>
    </row>
    <row r="145" spans="1:2">
      <c r="A145" s="5"/>
      <c r="B145" s="6"/>
    </row>
    <row r="146" spans="1:2">
      <c r="A146" s="5"/>
      <c r="B146" s="6"/>
    </row>
    <row r="147" spans="1:2">
      <c r="A147" s="5"/>
      <c r="B147" s="6"/>
    </row>
    <row r="148" spans="1:2">
      <c r="A148" s="5"/>
      <c r="B148" s="6"/>
    </row>
    <row r="149" spans="1:2">
      <c r="A149" s="5"/>
      <c r="B149" s="6"/>
    </row>
    <row r="150" spans="1:2">
      <c r="A150" s="5"/>
      <c r="B150" s="6"/>
    </row>
    <row r="151" spans="1:2">
      <c r="A151" s="5"/>
      <c r="B151" s="6"/>
    </row>
    <row r="152" spans="1:2">
      <c r="A152" s="5"/>
      <c r="B152" s="6"/>
    </row>
    <row r="153" spans="1:2">
      <c r="A153" s="5"/>
      <c r="B153" s="6"/>
    </row>
    <row r="154" spans="1:2">
      <c r="A154" s="5"/>
      <c r="B154" s="6"/>
    </row>
    <row r="155" spans="1:2">
      <c r="A155" s="5"/>
      <c r="B155" s="6"/>
    </row>
    <row r="156" spans="1:2">
      <c r="A156" s="5"/>
      <c r="B156" s="6"/>
    </row>
    <row r="157" spans="1:2">
      <c r="A157" s="5"/>
      <c r="B157" s="6"/>
    </row>
    <row r="158" spans="1:2">
      <c r="A158" s="5"/>
      <c r="B158" s="6"/>
    </row>
    <row r="159" spans="1:2">
      <c r="A159" s="5"/>
      <c r="B159" s="6"/>
    </row>
    <row r="160" spans="1:2">
      <c r="A160" s="5"/>
      <c r="B160" s="6"/>
    </row>
    <row r="161" spans="1:2">
      <c r="A161" s="5"/>
      <c r="B161" s="6"/>
    </row>
    <row r="162" spans="1:2">
      <c r="A162" s="5"/>
      <c r="B162" s="6"/>
    </row>
    <row r="163" spans="1:2">
      <c r="A163" s="5"/>
      <c r="B163" s="6"/>
    </row>
    <row r="164" spans="1:2">
      <c r="A164" s="5"/>
      <c r="B164" s="6"/>
    </row>
    <row r="165" spans="1:2">
      <c r="A165" s="5"/>
      <c r="B165" s="6"/>
    </row>
    <row r="166" spans="1:2">
      <c r="A166" s="5"/>
      <c r="B166" s="6"/>
    </row>
    <row r="167" spans="1:2">
      <c r="A167" s="5"/>
      <c r="B167" s="6"/>
    </row>
    <row r="168" spans="1:2">
      <c r="A168" s="5"/>
      <c r="B168" s="6"/>
    </row>
    <row r="169" spans="1:2">
      <c r="A169" s="5"/>
      <c r="B169" s="6"/>
    </row>
    <row r="170" spans="1:2">
      <c r="A170" s="5"/>
      <c r="B170" s="6"/>
    </row>
    <row r="171" spans="1:2">
      <c r="A171" s="5"/>
      <c r="B171" s="6"/>
    </row>
    <row r="172" spans="1:2">
      <c r="A172" s="5"/>
      <c r="B172" s="6"/>
    </row>
    <row r="173" spans="1:2">
      <c r="A173" s="5"/>
      <c r="B173" s="6"/>
    </row>
    <row r="174" spans="1:2">
      <c r="A174" s="5"/>
      <c r="B174" s="6"/>
    </row>
    <row r="175" spans="1:2">
      <c r="A175" s="5"/>
      <c r="B175" s="6"/>
    </row>
    <row r="176" spans="1:2">
      <c r="A176" s="5"/>
      <c r="B176" s="6"/>
    </row>
    <row r="177" spans="1:2">
      <c r="A177" s="5"/>
      <c r="B177" s="6"/>
    </row>
    <row r="178" spans="1:2">
      <c r="A178" s="5"/>
      <c r="B178" s="6"/>
    </row>
    <row r="179" spans="1:2">
      <c r="A179" s="5"/>
      <c r="B179" s="6"/>
    </row>
    <row r="180" spans="1:2">
      <c r="A180" s="5"/>
      <c r="B180" s="6"/>
    </row>
    <row r="181" spans="1:2">
      <c r="A181" s="5"/>
      <c r="B181" s="6"/>
    </row>
    <row r="182" spans="1:2">
      <c r="A182" s="5"/>
      <c r="B182" s="6"/>
    </row>
    <row r="183" spans="1:2">
      <c r="A183" s="5"/>
      <c r="B183" s="6"/>
    </row>
    <row r="184" spans="1:2">
      <c r="A184" s="5"/>
      <c r="B184" s="6"/>
    </row>
    <row r="185" spans="1:2">
      <c r="A185" s="5"/>
      <c r="B185" s="6"/>
    </row>
    <row r="186" spans="1:2">
      <c r="A186" s="5"/>
      <c r="B186" s="6"/>
    </row>
    <row r="187" spans="1:2">
      <c r="A187" s="5"/>
      <c r="B187" s="6"/>
    </row>
    <row r="188" spans="1:2">
      <c r="A188" s="5"/>
      <c r="B188" s="6"/>
    </row>
    <row r="189" spans="1:2">
      <c r="A189" s="5"/>
      <c r="B189" s="6"/>
    </row>
    <row r="190" spans="1:2">
      <c r="A190" s="5"/>
      <c r="B190" s="6"/>
    </row>
    <row r="191" spans="1:2">
      <c r="A191" s="5"/>
      <c r="B191" s="6"/>
    </row>
    <row r="192" spans="1:2">
      <c r="A192" s="5"/>
      <c r="B192" s="6"/>
    </row>
    <row r="193" spans="1:2">
      <c r="A193" s="5"/>
      <c r="B193" s="6"/>
    </row>
    <row r="194" spans="1:2">
      <c r="A194" s="5"/>
      <c r="B194" s="6"/>
    </row>
    <row r="195" spans="1:2">
      <c r="A195" s="5"/>
      <c r="B195" s="6"/>
    </row>
    <row r="196" spans="1:2">
      <c r="A196" s="5"/>
      <c r="B196" s="6"/>
    </row>
    <row r="197" spans="1:2">
      <c r="A197" s="5"/>
      <c r="B197" s="6"/>
    </row>
    <row r="198" spans="1:2">
      <c r="A198" s="5"/>
      <c r="B198" s="6"/>
    </row>
    <row r="199" spans="1:2">
      <c r="A199" s="5"/>
      <c r="B199" s="6"/>
    </row>
    <row r="200" spans="1:2">
      <c r="A200" s="5"/>
      <c r="B200" s="6"/>
    </row>
    <row r="201" spans="1:2">
      <c r="A201" s="5"/>
      <c r="B201" s="6"/>
    </row>
    <row r="202" spans="1:2">
      <c r="A202" s="5"/>
      <c r="B202" s="6"/>
    </row>
    <row r="203" spans="1:2">
      <c r="A203" s="5"/>
      <c r="B203" s="6"/>
    </row>
    <row r="204" spans="1:2">
      <c r="A204" s="5"/>
      <c r="B204" s="6"/>
    </row>
    <row r="205" spans="1:2">
      <c r="A205" s="5"/>
      <c r="B205" s="6"/>
    </row>
    <row r="206" spans="1:2">
      <c r="A206" s="5"/>
      <c r="B206" s="6"/>
    </row>
    <row r="207" spans="1:2">
      <c r="A207" s="5"/>
      <c r="B207" s="6"/>
    </row>
    <row r="208" spans="1:2">
      <c r="A208" s="5"/>
      <c r="B208" s="6"/>
    </row>
    <row r="209" spans="1:2">
      <c r="A209" s="5"/>
      <c r="B209" s="6"/>
    </row>
    <row r="210" spans="1:2">
      <c r="A210" s="5"/>
      <c r="B210" s="6"/>
    </row>
    <row r="211" spans="1:2">
      <c r="A211" s="5"/>
      <c r="B211" s="6"/>
    </row>
  </sheetData>
  <sheetCalcPr fullCalcOnLoad="1"/>
  <autoFilter ref="A1:C211">
    <sortState ref="A2:D402">
      <sortCondition ref="A1:A402"/>
    </sortState>
  </autoFilter>
  <phoneticPr fontId="13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recherche nouveau</vt:lpstr>
      <vt:lpstr>Essai recherche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Dédé</cp:lastModifiedBy>
  <dcterms:created xsi:type="dcterms:W3CDTF">2014-12-07T07:55:41Z</dcterms:created>
  <dcterms:modified xsi:type="dcterms:W3CDTF">2014-12-07T17:46:33Z</dcterms:modified>
</cp:coreProperties>
</file>