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15" yWindow="3990" windowWidth="15330" windowHeight="4050" activeTab="1"/>
  </bookViews>
  <sheets>
    <sheet name="base" sheetId="1" r:id="rId1"/>
    <sheet name="résultat" sheetId="2" r:id="rId2"/>
    <sheet name="Feuil3" sheetId="3" r:id="rId3"/>
  </sheets>
  <definedNames>
    <definedName name="Code">OFFSET(base!$D$2,,,COUNTA(Matricule))</definedName>
    <definedName name="Matricule">OFFSET(base!$A$2,,,COUNTA(base!$A:$A)-1)</definedName>
    <definedName name="Montant">OFFSET(base!$F$2,,,COUNTA(Matricule))</definedName>
    <definedName name="Nom">OFFSET(base!$B$2,,,COUNTA(Matricule))</definedName>
    <definedName name="Prénom">OFFSET(base!$C$2,,,COUNTA(Matricule))</definedName>
    <definedName name="Rubrique">OFFSET(base!$E$2,,,COUNTA(Matricule))</definedName>
    <definedName name="Tableau">OFFSET(base!$A$2,,,COUNTA(Matricule),COUNTA(base!$1:$1))</definedName>
  </definedNames>
  <calcPr calcId="114210" fullCalcOnLoad="1"/>
</workbook>
</file>

<file path=xl/calcChain.xml><?xml version="1.0" encoding="utf-8"?>
<calcChain xmlns="http://schemas.openxmlformats.org/spreadsheetml/2006/main">
  <c r="A2" i="2"/>
  <c r="E8" a="1"/>
  <c r="E8"/>
  <c r="F2"/>
  <c r="G2"/>
  <c r="H2"/>
  <c r="I2"/>
  <c r="J2"/>
  <c r="K2"/>
  <c r="L2"/>
  <c r="M2"/>
  <c r="N2"/>
  <c r="O2"/>
  <c r="A3" a="1"/>
  <c r="A3"/>
  <c r="F3"/>
  <c r="G3"/>
  <c r="H3"/>
  <c r="I3"/>
  <c r="J3"/>
  <c r="K3"/>
  <c r="L3"/>
  <c r="M3"/>
  <c r="N3"/>
  <c r="O3"/>
  <c r="A4" a="1"/>
  <c r="A4"/>
  <c r="F4"/>
  <c r="G4"/>
  <c r="H4"/>
  <c r="I4"/>
  <c r="J4"/>
  <c r="K4"/>
  <c r="L4"/>
  <c r="M4"/>
  <c r="N4"/>
  <c r="O4"/>
  <c r="A5" a="1"/>
  <c r="A5"/>
  <c r="F5"/>
  <c r="G5"/>
  <c r="H5"/>
  <c r="I5"/>
  <c r="J5"/>
  <c r="K5"/>
  <c r="L5"/>
  <c r="M5"/>
  <c r="N5"/>
  <c r="O5"/>
  <c r="A6" a="1"/>
  <c r="A6"/>
  <c r="F6"/>
  <c r="G6"/>
  <c r="H6"/>
  <c r="I6"/>
  <c r="J6"/>
  <c r="K6"/>
  <c r="L6"/>
  <c r="M6"/>
  <c r="N6"/>
  <c r="O6"/>
  <c r="A7" a="1"/>
  <c r="A7"/>
  <c r="F7"/>
  <c r="G7"/>
  <c r="H7"/>
  <c r="I7"/>
  <c r="J7"/>
  <c r="K7"/>
  <c r="L7"/>
  <c r="M7"/>
  <c r="N7"/>
  <c r="O7"/>
  <c r="E3"/>
  <c r="E4"/>
  <c r="E5"/>
  <c r="E6"/>
  <c r="E7"/>
  <c r="E2"/>
  <c r="O1"/>
  <c r="N1"/>
  <c r="M1"/>
  <c r="L1"/>
  <c r="E1"/>
  <c r="D5"/>
  <c r="D6"/>
  <c r="D7"/>
  <c r="D3"/>
  <c r="D4"/>
  <c r="D2"/>
  <c r="B7"/>
  <c r="C7"/>
  <c r="B3"/>
  <c r="C3"/>
  <c r="B4"/>
  <c r="C4"/>
  <c r="B5"/>
  <c r="C5"/>
  <c r="B6"/>
  <c r="C6"/>
  <c r="C2"/>
  <c r="B2"/>
  <c r="C23" i="1"/>
  <c r="A23"/>
  <c r="E23"/>
  <c r="K1" i="2"/>
  <c r="J1"/>
  <c r="I1"/>
  <c r="H1"/>
  <c r="G1"/>
  <c r="F1"/>
  <c r="C1"/>
  <c r="B1"/>
  <c r="A1"/>
  <c r="E22" i="1"/>
  <c r="C22"/>
  <c r="A22"/>
  <c r="E21"/>
  <c r="D21"/>
  <c r="C21"/>
  <c r="A21"/>
  <c r="E20"/>
  <c r="D20"/>
  <c r="C20"/>
  <c r="A20"/>
  <c r="E19"/>
  <c r="C19"/>
  <c r="A19"/>
  <c r="E18"/>
  <c r="C18"/>
  <c r="A18"/>
  <c r="E17"/>
  <c r="C17"/>
  <c r="A17"/>
  <c r="E16"/>
  <c r="C16"/>
  <c r="A16"/>
  <c r="E15"/>
  <c r="C15"/>
  <c r="A15"/>
  <c r="E14"/>
  <c r="C14"/>
  <c r="A14"/>
  <c r="E13"/>
  <c r="C13"/>
  <c r="A13"/>
  <c r="E12"/>
  <c r="C12"/>
  <c r="A12"/>
  <c r="E11"/>
  <c r="C11"/>
  <c r="A11"/>
  <c r="E10"/>
  <c r="C10"/>
  <c r="A10"/>
  <c r="E9"/>
  <c r="C9"/>
  <c r="A9"/>
  <c r="E8"/>
  <c r="C8"/>
  <c r="A8"/>
  <c r="E7"/>
  <c r="C7"/>
  <c r="A7"/>
  <c r="E6"/>
  <c r="C6"/>
  <c r="A6"/>
  <c r="E5"/>
  <c r="C5"/>
  <c r="A5"/>
  <c r="E4"/>
  <c r="C4"/>
  <c r="A4"/>
  <c r="E3"/>
  <c r="C3"/>
  <c r="A3"/>
  <c r="E2"/>
  <c r="C2"/>
  <c r="A2"/>
  <c r="F1"/>
  <c r="E1"/>
  <c r="D1"/>
  <c r="C1"/>
  <c r="B1"/>
  <c r="A1"/>
</calcChain>
</file>

<file path=xl/sharedStrings.xml><?xml version="1.0" encoding="utf-8"?>
<sst xmlns="http://schemas.openxmlformats.org/spreadsheetml/2006/main" count="23" uniqueCount="4">
  <si>
    <t>Durand</t>
  </si>
  <si>
    <t>Dupond</t>
  </si>
  <si>
    <t>Le Gall</t>
  </si>
  <si>
    <t>catégorie
=
cadre</t>
  </si>
</sst>
</file>

<file path=xl/styles.xml><?xml version="1.0" encoding="utf-8"?>
<styleSheet xmlns="http://schemas.openxmlformats.org/spreadsheetml/2006/main">
  <fonts count="5">
    <font>
      <sz val="11"/>
      <color theme="1"/>
      <name val="Calibri"/>
      <family val="2"/>
      <scheme val="minor"/>
    </font>
    <font>
      <i/>
      <sz val="9"/>
      <name val="Calibri"/>
      <family val="2"/>
    </font>
    <font>
      <sz val="11"/>
      <name val="Calibri"/>
      <family val="2"/>
    </font>
    <font>
      <sz val="10"/>
      <color indexed="8"/>
      <name val="Calibri"/>
      <family val="2"/>
    </font>
    <font>
      <sz val="8"/>
      <name val="Calibri"/>
      <family val="2"/>
    </font>
  </fonts>
  <fills count="6">
    <fill>
      <patternFill patternType="none"/>
    </fill>
    <fill>
      <patternFill patternType="gray125"/>
    </fill>
    <fill>
      <patternFill patternType="solid">
        <fgColor indexed="42"/>
        <bgColor indexed="64"/>
      </patternFill>
    </fill>
    <fill>
      <patternFill patternType="solid">
        <fgColor indexed="41"/>
        <bgColor indexed="64"/>
      </patternFill>
    </fill>
    <fill>
      <patternFill patternType="solid">
        <fgColor indexed="47"/>
        <bgColor indexed="64"/>
      </patternFill>
    </fill>
    <fill>
      <patternFill patternType="solid">
        <fgColor indexed="15"/>
        <bgColor indexed="64"/>
      </patternFill>
    </fill>
  </fills>
  <borders count="1">
    <border>
      <left/>
      <right/>
      <top/>
      <bottom/>
      <diagonal/>
    </border>
  </borders>
  <cellStyleXfs count="1">
    <xf numFmtId="0" fontId="0" fillId="0" borderId="0"/>
  </cellStyleXfs>
  <cellXfs count="11">
    <xf numFmtId="0" fontId="0" fillId="0" borderId="0" xfId="0"/>
    <xf numFmtId="0" fontId="0" fillId="0" borderId="0" xfId="0" applyFill="1"/>
    <xf numFmtId="0" fontId="1" fillId="0" borderId="0" xfId="0" applyFont="1" applyFill="1" applyBorder="1" applyAlignment="1">
      <alignment horizontal="center" vertical="center"/>
    </xf>
    <xf numFmtId="0" fontId="1" fillId="0" borderId="0" xfId="0" applyFont="1" applyFill="1" applyBorder="1" applyAlignment="1">
      <alignment horizontal="center" vertical="center" wrapText="1"/>
    </xf>
    <xf numFmtId="0" fontId="2" fillId="0" borderId="0" xfId="0" applyFont="1" applyBorder="1"/>
    <xf numFmtId="0" fontId="3" fillId="0" borderId="0" xfId="0" applyFont="1" applyFill="1"/>
    <xf numFmtId="0" fontId="3" fillId="0" borderId="0" xfId="0" applyFont="1"/>
    <xf numFmtId="0" fontId="2" fillId="2" borderId="0" xfId="0" applyFont="1" applyFill="1" applyBorder="1" applyAlignment="1">
      <alignment horizontal="center"/>
    </xf>
    <xf numFmtId="0" fontId="2" fillId="3" borderId="0" xfId="0" applyFont="1" applyFill="1" applyBorder="1"/>
    <xf numFmtId="0" fontId="2" fillId="4" borderId="0" xfId="0" applyFont="1" applyFill="1" applyBorder="1" applyAlignment="1">
      <alignment horizontal="center"/>
    </xf>
    <xf numFmtId="0" fontId="0" fillId="5" borderId="0" xfId="0" applyFill="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2</xdr:col>
      <xdr:colOff>19050</xdr:colOff>
      <xdr:row>11</xdr:row>
      <xdr:rowOff>66675</xdr:rowOff>
    </xdr:from>
    <xdr:to>
      <xdr:col>2</xdr:col>
      <xdr:colOff>95250</xdr:colOff>
      <xdr:row>12</xdr:row>
      <xdr:rowOff>104775</xdr:rowOff>
    </xdr:to>
    <xdr:sp macro="" textlink="">
      <xdr:nvSpPr>
        <xdr:cNvPr id="1025" name="Text Box 1"/>
        <xdr:cNvSpPr txBox="1">
          <a:spLocks noChangeArrowheads="1"/>
        </xdr:cNvSpPr>
      </xdr:nvSpPr>
      <xdr:spPr bwMode="auto">
        <a:xfrm>
          <a:off x="1543050" y="2428875"/>
          <a:ext cx="76200" cy="228600"/>
        </a:xfrm>
        <a:prstGeom prst="rect">
          <a:avLst/>
        </a:prstGeom>
        <a:noFill/>
        <a:ln w="9525">
          <a:noFill/>
          <a:miter lim="800000"/>
          <a:headEnd/>
          <a:tailEnd/>
        </a:ln>
      </xdr:spPr>
    </xdr:sp>
    <xdr:clientData/>
  </xdr:twoCellAnchor>
  <xdr:twoCellAnchor>
    <xdr:from>
      <xdr:col>11</xdr:col>
      <xdr:colOff>542925</xdr:colOff>
      <xdr:row>8</xdr:row>
      <xdr:rowOff>85725</xdr:rowOff>
    </xdr:from>
    <xdr:to>
      <xdr:col>19</xdr:col>
      <xdr:colOff>742950</xdr:colOff>
      <xdr:row>18</xdr:row>
      <xdr:rowOff>85725</xdr:rowOff>
    </xdr:to>
    <xdr:sp macro="" textlink="">
      <xdr:nvSpPr>
        <xdr:cNvPr id="1026" name="Text Box 2"/>
        <xdr:cNvSpPr txBox="1">
          <a:spLocks noChangeArrowheads="1"/>
        </xdr:cNvSpPr>
      </xdr:nvSpPr>
      <xdr:spPr bwMode="auto">
        <a:xfrm>
          <a:off x="8924925" y="1876425"/>
          <a:ext cx="6296025" cy="1905000"/>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--&gt; A partir d'une extraction en format Excel d'un livre de paie, je souhaiterais récupérer certaines des données pour les retravailler. Or, cette extraction se fait par salarié, mais les uns en dessous des autres.</a:t>
          </a:r>
        </a:p>
        <a:p>
          <a:pPr algn="l" rtl="0">
            <a:defRPr sz="1000"/>
          </a:pPr>
          <a:r>
            <a:rPr lang="fr-FR" sz="1100" b="0" i="0" u="none" strike="noStrike" baseline="0">
              <a:solidFill>
                <a:srgbClr val="000000"/>
              </a:solidFill>
              <a:latin typeface="Calibri"/>
            </a:rPr>
            <a:t>Et le salarié peut avoir 10 lignes, le salarié B, 20...etc.</a:t>
          </a:r>
        </a:p>
        <a:p>
          <a:pPr algn="l" rtl="0">
            <a:defRPr sz="1000"/>
          </a:pPr>
          <a:r>
            <a:rPr lang="fr-FR" sz="1100" b="0" i="0" u="none" strike="noStrike" baseline="0">
              <a:solidFill>
                <a:srgbClr val="000000"/>
              </a:solidFill>
              <a:latin typeface="Calibri"/>
            </a:rPr>
            <a:t>Donc, rien qui ne puisse se faire basiquement.</a:t>
          </a:r>
        </a:p>
        <a:p>
          <a:pPr algn="l" rtl="0">
            <a:defRPr sz="1000"/>
          </a:pPr>
          <a:r>
            <a:rPr lang="fr-FR" sz="1100" b="0" i="0" u="none" strike="noStrike" baseline="0">
              <a:solidFill>
                <a:srgbClr val="000000"/>
              </a:solidFill>
              <a:latin typeface="Calibri"/>
            </a:rPr>
            <a:t>Il faudrait donc que j'arrive à mettre en colonne ce qui est en ligne, et que les éléments de chaque ligne se mettent automatiquement dans la bonne colonne.</a:t>
          </a:r>
        </a:p>
        <a:p>
          <a:pPr algn="l" rtl="0">
            <a:defRPr sz="1000"/>
          </a:pPr>
          <a:r>
            <a:rPr lang="fr-FR" sz="1100" b="0" i="0" u="none" strike="noStrike" baseline="0">
              <a:solidFill>
                <a:srgbClr val="000000"/>
              </a:solidFill>
              <a:latin typeface="Calibri"/>
            </a:rPr>
            <a:t>Souci supplémentaire : une rubrique nouvelle peut être créée (donc en ligne) en cours d'année et il me faut donc le prévoir en colonne, que cela s'intégre bien au "bon endroit".</a:t>
          </a:r>
        </a:p>
        <a:p>
          <a:pPr algn="l" rtl="0">
            <a:defRPr sz="1000"/>
          </a:pPr>
          <a:r>
            <a:rPr lang="fr-FR" sz="1100" b="0" i="0" u="none" strike="noStrike" baseline="0">
              <a:solidFill>
                <a:srgbClr val="000000"/>
              </a:solidFill>
              <a:latin typeface="Calibri"/>
            </a:rPr>
            <a:t>C'est là, je pense, qu'il faut tenir compte du code rubrique.</a:t>
          </a:r>
        </a:p>
        <a:p>
          <a:pPr algn="l" rtl="0">
            <a:defRPr sz="1000"/>
          </a:pPr>
          <a:endParaRPr lang="fr-FR" sz="1100" b="0" i="0" u="none" strike="noStrike" baseline="0">
            <a:solidFill>
              <a:srgbClr val="000000"/>
            </a:solidFill>
            <a:latin typeface="Calibri"/>
          </a:endParaRPr>
        </a:p>
        <a:p>
          <a:pPr algn="l" rtl="0">
            <a:defRPr sz="1000"/>
          </a:pPr>
          <a:endParaRPr lang="fr-FR" sz="1100" b="0" i="0" u="none" strike="noStrike" baseline="0">
            <a:solidFill>
              <a:srgbClr val="000000"/>
            </a:solidFill>
            <a:latin typeface="Calibri"/>
          </a:endParaRPr>
        </a:p>
      </xdr:txBody>
    </xdr:sp>
    <xdr:clientData/>
  </xdr:twoCellAnchor>
  <xdr:twoCellAnchor editAs="oneCell">
    <xdr:from>
      <xdr:col>4</xdr:col>
      <xdr:colOff>200025</xdr:colOff>
      <xdr:row>5</xdr:row>
      <xdr:rowOff>95250</xdr:rowOff>
    </xdr:from>
    <xdr:to>
      <xdr:col>4</xdr:col>
      <xdr:colOff>276225</xdr:colOff>
      <xdr:row>6</xdr:row>
      <xdr:rowOff>133350</xdr:rowOff>
    </xdr:to>
    <xdr:sp macro="" textlink="">
      <xdr:nvSpPr>
        <xdr:cNvPr id="1027" name="Text Box 3"/>
        <xdr:cNvSpPr txBox="1">
          <a:spLocks noChangeArrowheads="1"/>
        </xdr:cNvSpPr>
      </xdr:nvSpPr>
      <xdr:spPr bwMode="auto">
        <a:xfrm>
          <a:off x="3248025" y="1314450"/>
          <a:ext cx="76200" cy="228600"/>
        </a:xfrm>
        <a:prstGeom prst="rect">
          <a:avLst/>
        </a:prstGeom>
        <a:noFill/>
        <a:ln w="9525">
          <a:noFill/>
          <a:miter lim="800000"/>
          <a:headEnd/>
          <a:tailEnd/>
        </a:ln>
      </xdr:spPr>
    </xdr:sp>
    <xdr:clientData/>
  </xdr:twoCellAnchor>
  <xdr:twoCellAnchor editAs="oneCell">
    <xdr:from>
      <xdr:col>5</xdr:col>
      <xdr:colOff>200025</xdr:colOff>
      <xdr:row>5</xdr:row>
      <xdr:rowOff>95250</xdr:rowOff>
    </xdr:from>
    <xdr:to>
      <xdr:col>5</xdr:col>
      <xdr:colOff>276225</xdr:colOff>
      <xdr:row>6</xdr:row>
      <xdr:rowOff>133350</xdr:rowOff>
    </xdr:to>
    <xdr:sp macro="" textlink="">
      <xdr:nvSpPr>
        <xdr:cNvPr id="1028" name="Text Box 5"/>
        <xdr:cNvSpPr txBox="1">
          <a:spLocks noChangeArrowheads="1"/>
        </xdr:cNvSpPr>
      </xdr:nvSpPr>
      <xdr:spPr bwMode="auto">
        <a:xfrm>
          <a:off x="4010025" y="1314450"/>
          <a:ext cx="76200" cy="228600"/>
        </a:xfrm>
        <a:prstGeom prst="rect">
          <a:avLst/>
        </a:prstGeom>
        <a:noFill/>
        <a:ln w="9525">
          <a:noFill/>
          <a:miter lim="800000"/>
          <a:headEnd/>
          <a:tailEnd/>
        </a:ln>
      </xdr:spPr>
    </xdr:sp>
    <xdr:clientData/>
  </xdr:twoCellAnchor>
  <xdr:twoCellAnchor editAs="oneCell">
    <xdr:from>
      <xdr:col>6</xdr:col>
      <xdr:colOff>200025</xdr:colOff>
      <xdr:row>5</xdr:row>
      <xdr:rowOff>95250</xdr:rowOff>
    </xdr:from>
    <xdr:to>
      <xdr:col>6</xdr:col>
      <xdr:colOff>276225</xdr:colOff>
      <xdr:row>6</xdr:row>
      <xdr:rowOff>133350</xdr:rowOff>
    </xdr:to>
    <xdr:sp macro="" textlink="">
      <xdr:nvSpPr>
        <xdr:cNvPr id="1029" name="Text Box 6"/>
        <xdr:cNvSpPr txBox="1">
          <a:spLocks noChangeArrowheads="1"/>
        </xdr:cNvSpPr>
      </xdr:nvSpPr>
      <xdr:spPr bwMode="auto">
        <a:xfrm>
          <a:off x="4772025" y="1314450"/>
          <a:ext cx="76200" cy="228600"/>
        </a:xfrm>
        <a:prstGeom prst="rect">
          <a:avLst/>
        </a:prstGeom>
        <a:noFill/>
        <a:ln w="9525">
          <a:noFill/>
          <a:miter lim="800000"/>
          <a:headEnd/>
          <a:tailEnd/>
        </a:ln>
      </xdr:spPr>
    </xdr:sp>
    <xdr:clientData/>
  </xdr:twoCellAnchor>
  <xdr:twoCellAnchor editAs="oneCell">
    <xdr:from>
      <xdr:col>7</xdr:col>
      <xdr:colOff>200025</xdr:colOff>
      <xdr:row>5</xdr:row>
      <xdr:rowOff>95250</xdr:rowOff>
    </xdr:from>
    <xdr:to>
      <xdr:col>7</xdr:col>
      <xdr:colOff>276225</xdr:colOff>
      <xdr:row>6</xdr:row>
      <xdr:rowOff>133350</xdr:rowOff>
    </xdr:to>
    <xdr:sp macro="" textlink="">
      <xdr:nvSpPr>
        <xdr:cNvPr id="1030" name="Text Box 7"/>
        <xdr:cNvSpPr txBox="1">
          <a:spLocks noChangeArrowheads="1"/>
        </xdr:cNvSpPr>
      </xdr:nvSpPr>
      <xdr:spPr bwMode="auto">
        <a:xfrm>
          <a:off x="5534025" y="1314450"/>
          <a:ext cx="76200" cy="228600"/>
        </a:xfrm>
        <a:prstGeom prst="rect">
          <a:avLst/>
        </a:prstGeom>
        <a:noFill/>
        <a:ln w="9525">
          <a:noFill/>
          <a:miter lim="800000"/>
          <a:headEnd/>
          <a:tailEnd/>
        </a:ln>
      </xdr:spPr>
    </xdr:sp>
    <xdr:clientData/>
  </xdr:twoCellAnchor>
  <xdr:twoCellAnchor editAs="oneCell">
    <xdr:from>
      <xdr:col>8</xdr:col>
      <xdr:colOff>200025</xdr:colOff>
      <xdr:row>5</xdr:row>
      <xdr:rowOff>95250</xdr:rowOff>
    </xdr:from>
    <xdr:to>
      <xdr:col>8</xdr:col>
      <xdr:colOff>276225</xdr:colOff>
      <xdr:row>6</xdr:row>
      <xdr:rowOff>133350</xdr:rowOff>
    </xdr:to>
    <xdr:sp macro="" textlink="">
      <xdr:nvSpPr>
        <xdr:cNvPr id="1031" name="Text Box 8"/>
        <xdr:cNvSpPr txBox="1">
          <a:spLocks noChangeArrowheads="1"/>
        </xdr:cNvSpPr>
      </xdr:nvSpPr>
      <xdr:spPr bwMode="auto">
        <a:xfrm>
          <a:off x="6296025" y="1314450"/>
          <a:ext cx="76200" cy="228600"/>
        </a:xfrm>
        <a:prstGeom prst="rect">
          <a:avLst/>
        </a:prstGeom>
        <a:noFill/>
        <a:ln w="9525">
          <a:noFill/>
          <a:miter lim="800000"/>
          <a:headEnd/>
          <a:tailEnd/>
        </a:ln>
      </xdr:spPr>
    </xdr:sp>
    <xdr:clientData/>
  </xdr:twoCellAnchor>
  <xdr:twoCellAnchor editAs="oneCell">
    <xdr:from>
      <xdr:col>9</xdr:col>
      <xdr:colOff>200025</xdr:colOff>
      <xdr:row>5</xdr:row>
      <xdr:rowOff>95250</xdr:rowOff>
    </xdr:from>
    <xdr:to>
      <xdr:col>9</xdr:col>
      <xdr:colOff>276225</xdr:colOff>
      <xdr:row>6</xdr:row>
      <xdr:rowOff>133350</xdr:rowOff>
    </xdr:to>
    <xdr:sp macro="" textlink="">
      <xdr:nvSpPr>
        <xdr:cNvPr id="1032" name="Text Box 9"/>
        <xdr:cNvSpPr txBox="1">
          <a:spLocks noChangeArrowheads="1"/>
        </xdr:cNvSpPr>
      </xdr:nvSpPr>
      <xdr:spPr bwMode="auto">
        <a:xfrm>
          <a:off x="7058025" y="1314450"/>
          <a:ext cx="76200" cy="228600"/>
        </a:xfrm>
        <a:prstGeom prst="rect">
          <a:avLst/>
        </a:prstGeom>
        <a:noFill/>
        <a:ln w="9525">
          <a:noFill/>
          <a:miter lim="800000"/>
          <a:headEnd/>
          <a:tailEnd/>
        </a:ln>
      </xdr:spPr>
    </xdr:sp>
    <xdr:clientData/>
  </xdr:twoCellAnchor>
  <xdr:twoCellAnchor editAs="oneCell">
    <xdr:from>
      <xdr:col>10</xdr:col>
      <xdr:colOff>200025</xdr:colOff>
      <xdr:row>5</xdr:row>
      <xdr:rowOff>95250</xdr:rowOff>
    </xdr:from>
    <xdr:to>
      <xdr:col>10</xdr:col>
      <xdr:colOff>276225</xdr:colOff>
      <xdr:row>6</xdr:row>
      <xdr:rowOff>133350</xdr:rowOff>
    </xdr:to>
    <xdr:sp macro="" textlink="">
      <xdr:nvSpPr>
        <xdr:cNvPr id="1033" name="Text Box 10"/>
        <xdr:cNvSpPr txBox="1">
          <a:spLocks noChangeArrowheads="1"/>
        </xdr:cNvSpPr>
      </xdr:nvSpPr>
      <xdr:spPr bwMode="auto">
        <a:xfrm>
          <a:off x="7820025" y="1314450"/>
          <a:ext cx="76200" cy="228600"/>
        </a:xfrm>
        <a:prstGeom prst="rect">
          <a:avLst/>
        </a:prstGeom>
        <a:noFill/>
        <a:ln w="9525">
          <a:noFill/>
          <a:miter lim="800000"/>
          <a:headEnd/>
          <a:tailEnd/>
        </a:ln>
      </xdr:spPr>
    </xdr:sp>
    <xdr:clientData/>
  </xdr:twoCellAnchor>
  <xdr:twoCellAnchor editAs="oneCell">
    <xdr:from>
      <xdr:col>11</xdr:col>
      <xdr:colOff>200025</xdr:colOff>
      <xdr:row>5</xdr:row>
      <xdr:rowOff>95250</xdr:rowOff>
    </xdr:from>
    <xdr:to>
      <xdr:col>11</xdr:col>
      <xdr:colOff>276225</xdr:colOff>
      <xdr:row>6</xdr:row>
      <xdr:rowOff>133350</xdr:rowOff>
    </xdr:to>
    <xdr:sp macro="" textlink="">
      <xdr:nvSpPr>
        <xdr:cNvPr id="1034" name="Text Box 11"/>
        <xdr:cNvSpPr txBox="1">
          <a:spLocks noChangeArrowheads="1"/>
        </xdr:cNvSpPr>
      </xdr:nvSpPr>
      <xdr:spPr bwMode="auto">
        <a:xfrm>
          <a:off x="8582025" y="1314450"/>
          <a:ext cx="76200" cy="228600"/>
        </a:xfrm>
        <a:prstGeom prst="rect">
          <a:avLst/>
        </a:prstGeom>
        <a:noFill/>
        <a:ln w="9525">
          <a:noFill/>
          <a:miter lim="800000"/>
          <a:headEnd/>
          <a:tailEnd/>
        </a:ln>
      </xdr:spPr>
    </xdr:sp>
    <xdr:clientData/>
  </xdr:twoCellAnchor>
  <xdr:twoCellAnchor editAs="oneCell">
    <xdr:from>
      <xdr:col>12</xdr:col>
      <xdr:colOff>200025</xdr:colOff>
      <xdr:row>5</xdr:row>
      <xdr:rowOff>95250</xdr:rowOff>
    </xdr:from>
    <xdr:to>
      <xdr:col>12</xdr:col>
      <xdr:colOff>276225</xdr:colOff>
      <xdr:row>6</xdr:row>
      <xdr:rowOff>133350</xdr:rowOff>
    </xdr:to>
    <xdr:sp macro="" textlink="">
      <xdr:nvSpPr>
        <xdr:cNvPr id="1035" name="Text Box 12"/>
        <xdr:cNvSpPr txBox="1">
          <a:spLocks noChangeArrowheads="1"/>
        </xdr:cNvSpPr>
      </xdr:nvSpPr>
      <xdr:spPr bwMode="auto">
        <a:xfrm>
          <a:off x="9344025" y="1314450"/>
          <a:ext cx="76200" cy="228600"/>
        </a:xfrm>
        <a:prstGeom prst="rect">
          <a:avLst/>
        </a:prstGeom>
        <a:noFill/>
        <a:ln w="9525">
          <a:noFill/>
          <a:miter lim="800000"/>
          <a:headEnd/>
          <a:tailEnd/>
        </a:ln>
      </xdr:spPr>
    </xdr:sp>
    <xdr:clientData/>
  </xdr:twoCellAnchor>
  <xdr:twoCellAnchor editAs="oneCell">
    <xdr:from>
      <xdr:col>13</xdr:col>
      <xdr:colOff>200025</xdr:colOff>
      <xdr:row>5</xdr:row>
      <xdr:rowOff>95250</xdr:rowOff>
    </xdr:from>
    <xdr:to>
      <xdr:col>13</xdr:col>
      <xdr:colOff>276225</xdr:colOff>
      <xdr:row>6</xdr:row>
      <xdr:rowOff>133350</xdr:rowOff>
    </xdr:to>
    <xdr:sp macro="" textlink="">
      <xdr:nvSpPr>
        <xdr:cNvPr id="1036" name="Text Box 13"/>
        <xdr:cNvSpPr txBox="1">
          <a:spLocks noChangeArrowheads="1"/>
        </xdr:cNvSpPr>
      </xdr:nvSpPr>
      <xdr:spPr bwMode="auto">
        <a:xfrm>
          <a:off x="10106025" y="1314450"/>
          <a:ext cx="76200" cy="228600"/>
        </a:xfrm>
        <a:prstGeom prst="rect">
          <a:avLst/>
        </a:prstGeom>
        <a:noFill/>
        <a:ln w="9525">
          <a:noFill/>
          <a:miter lim="800000"/>
          <a:headEnd/>
          <a:tailEnd/>
        </a:ln>
      </xdr:spPr>
    </xdr:sp>
    <xdr:clientData/>
  </xdr:twoCellAnchor>
  <xdr:twoCellAnchor editAs="oneCell">
    <xdr:from>
      <xdr:col>14</xdr:col>
      <xdr:colOff>200025</xdr:colOff>
      <xdr:row>5</xdr:row>
      <xdr:rowOff>95250</xdr:rowOff>
    </xdr:from>
    <xdr:to>
      <xdr:col>14</xdr:col>
      <xdr:colOff>276225</xdr:colOff>
      <xdr:row>6</xdr:row>
      <xdr:rowOff>133350</xdr:rowOff>
    </xdr:to>
    <xdr:sp macro="" textlink="">
      <xdr:nvSpPr>
        <xdr:cNvPr id="1037" name="Text Box 14"/>
        <xdr:cNvSpPr txBox="1">
          <a:spLocks noChangeArrowheads="1"/>
        </xdr:cNvSpPr>
      </xdr:nvSpPr>
      <xdr:spPr bwMode="auto">
        <a:xfrm>
          <a:off x="10868025" y="1314450"/>
          <a:ext cx="76200" cy="228600"/>
        </a:xfrm>
        <a:prstGeom prst="rect">
          <a:avLst/>
        </a:prstGeom>
        <a:noFill/>
        <a:ln w="9525">
          <a:noFill/>
          <a:miter lim="800000"/>
          <a:headEnd/>
          <a:tailEnd/>
        </a:ln>
      </xdr:spPr>
    </xdr:sp>
    <xdr:clientData/>
  </xdr:twoCellAnchor>
  <xdr:twoCellAnchor editAs="oneCell">
    <xdr:from>
      <xdr:col>11</xdr:col>
      <xdr:colOff>590550</xdr:colOff>
      <xdr:row>19</xdr:row>
      <xdr:rowOff>57150</xdr:rowOff>
    </xdr:from>
    <xdr:to>
      <xdr:col>21</xdr:col>
      <xdr:colOff>57150</xdr:colOff>
      <xdr:row>32</xdr:row>
      <xdr:rowOff>9525</xdr:rowOff>
    </xdr:to>
    <xdr:sp macro="" textlink="">
      <xdr:nvSpPr>
        <xdr:cNvPr id="1039" name="Text Box 15"/>
        <xdr:cNvSpPr txBox="1">
          <a:spLocks noChangeArrowheads="1"/>
        </xdr:cNvSpPr>
      </xdr:nvSpPr>
      <xdr:spPr bwMode="auto">
        <a:xfrm>
          <a:off x="523875" y="1924050"/>
          <a:ext cx="7086600" cy="2428875"/>
        </a:xfrm>
        <a:prstGeom prst="rect">
          <a:avLst/>
        </a:prstGeom>
        <a:solidFill>
          <a:srgbClr val="CCFFFF"/>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Après avoir nommé les différentes plages de la Feuille Base (Voir les Noms définis et leur utilisation dans les formules)</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4 formules pour toute la Feuille</a:t>
          </a:r>
        </a:p>
        <a:p>
          <a:pPr algn="l" rtl="0">
            <a:defRPr sz="1000"/>
          </a:pPr>
          <a:r>
            <a:rPr lang="fr-FR" sz="1100" b="0" i="0" u="none" strike="noStrike" baseline="0">
              <a:solidFill>
                <a:srgbClr val="000000"/>
              </a:solidFill>
              <a:latin typeface="Calibri"/>
            </a:rPr>
            <a:t>Colonne A, la première formule en A2 est différente du reste de la colonne qui est en saisie matricielle</a:t>
          </a:r>
        </a:p>
        <a:p>
          <a:pPr algn="l" rtl="0">
            <a:defRPr sz="1000"/>
          </a:pPr>
          <a:r>
            <a:rPr lang="fr-FR" sz="1100" b="0" i="0" u="none" strike="noStrike" baseline="0">
              <a:solidFill>
                <a:srgbClr val="000000"/>
              </a:solidFill>
              <a:latin typeface="Calibri"/>
            </a:rPr>
            <a:t>en A2</a:t>
          </a:r>
        </a:p>
        <a:p>
          <a:pPr algn="l" rtl="0">
            <a:defRPr sz="1000"/>
          </a:pPr>
          <a:r>
            <a:rPr lang="fr-FR" sz="1100" b="0" i="0" u="none" strike="noStrike" baseline="0">
              <a:solidFill>
                <a:srgbClr val="000000"/>
              </a:solidFill>
              <a:latin typeface="Calibri"/>
            </a:rPr>
            <a:t>=PETITE.VALEUR(Matricule;1)</a:t>
          </a:r>
        </a:p>
        <a:p>
          <a:pPr algn="l" rtl="0">
            <a:defRPr sz="1000"/>
          </a:pPr>
          <a:r>
            <a:rPr lang="fr-FR" sz="1100" b="0" i="0" u="none" strike="noStrike" baseline="0">
              <a:solidFill>
                <a:srgbClr val="000000"/>
              </a:solidFill>
              <a:latin typeface="Calibri"/>
            </a:rPr>
            <a:t>en A3 incrémentée vers le bas (Matricielle à valider avec les 3 touches Ctrl+Maj+Entrée)</a:t>
          </a:r>
        </a:p>
        <a:p>
          <a:pPr algn="l" rtl="0">
            <a:defRPr sz="1000"/>
          </a:pPr>
          <a:r>
            <a:rPr lang="fr-FR" sz="1100" b="0" i="0" u="none" strike="noStrike" baseline="0">
              <a:solidFill>
                <a:srgbClr val="000000"/>
              </a:solidFill>
              <a:latin typeface="Calibri"/>
            </a:rPr>
            <a:t>=SI(NB.SI(Matricule;"&gt;"&amp;A2)=0;"";PETITE.VALEUR(SI((Matricule&gt;A2);Matricule);1))</a:t>
          </a:r>
        </a:p>
        <a:p>
          <a:pPr algn="l" rtl="0">
            <a:defRPr sz="1000"/>
          </a:pPr>
          <a:r>
            <a:rPr lang="fr-FR" sz="1100" b="0" i="0" u="none" strike="noStrike" baseline="0">
              <a:solidFill>
                <a:srgbClr val="000000"/>
              </a:solidFill>
              <a:latin typeface="Calibri"/>
            </a:rPr>
            <a:t>en B2, incrémentée vers le bas et vers la droite jusqu'à la colonne D, un simple RECHERCHEV</a:t>
          </a:r>
        </a:p>
        <a:p>
          <a:pPr algn="l" rtl="0">
            <a:defRPr sz="1000"/>
          </a:pPr>
          <a:r>
            <a:rPr lang="fr-FR" sz="1100" b="0" i="0" u="none" strike="noStrike" baseline="0">
              <a:solidFill>
                <a:srgbClr val="000000"/>
              </a:solidFill>
              <a:latin typeface="Calibri"/>
            </a:rPr>
            <a:t>=SI($A2="";"";RECHERCHEV($A2;Tableau;COLONNE();FAUX))</a:t>
          </a:r>
        </a:p>
        <a:p>
          <a:pPr algn="l" rtl="0">
            <a:defRPr sz="1000"/>
          </a:pPr>
          <a:r>
            <a:rPr lang="fr-FR" sz="1100" b="0" i="0" u="none" strike="noStrike" baseline="0">
              <a:solidFill>
                <a:srgbClr val="000000"/>
              </a:solidFill>
              <a:latin typeface="Calibri"/>
            </a:rPr>
            <a:t>et en E2, incrémenté sur tout le reste du tableau</a:t>
          </a:r>
        </a:p>
        <a:p>
          <a:pPr algn="l" rtl="0">
            <a:defRPr sz="1000"/>
          </a:pPr>
          <a:r>
            <a:rPr lang="fr-FR" sz="1100" b="0" i="0" u="none" strike="noStrike" baseline="0">
              <a:solidFill>
                <a:srgbClr val="000000"/>
              </a:solidFill>
              <a:latin typeface="Calibri"/>
            </a:rPr>
            <a:t>=SI(SOMMEPROD((Matricule=$A2)*(Rubrique=E$1))=0;"";SOMMEPROD((Matricule=$A2)*(Rubrique=E$1);Montant))</a:t>
          </a:r>
        </a:p>
        <a:p>
          <a:pPr algn="l" rtl="0">
            <a:defRPr sz="1000"/>
          </a:pPr>
          <a:endParaRPr lang="fr-FR" sz="1100" b="0" i="0" u="none" strike="noStrike" baseline="0">
            <a:solidFill>
              <a:srgbClr val="000000"/>
            </a:solidFill>
            <a:latin typeface="Calibri"/>
          </a:endParaRPr>
        </a:p>
        <a:p>
          <a:pPr algn="l" rtl="0">
            <a:defRPr sz="1000"/>
          </a:pPr>
          <a:endParaRPr lang="fr-FR" sz="1100" b="0" i="0" u="none" strike="noStrike" baseline="0">
            <a:solidFill>
              <a:srgbClr val="000000"/>
            </a:solidFill>
            <a:latin typeface="Calibri"/>
          </a:endParaRPr>
        </a:p>
        <a:p>
          <a:pPr algn="l" rtl="0">
            <a:defRPr sz="1000"/>
          </a:pPr>
          <a:endParaRPr lang="fr-FR" sz="1100" b="0" i="0" u="none" strike="noStrike" baseline="0">
            <a:solidFill>
              <a:srgbClr val="000000"/>
            </a:solidFill>
            <a:latin typeface="Calibri"/>
          </a:endParaRPr>
        </a:p>
        <a:p>
          <a:pPr algn="l" rtl="0">
            <a:defRPr sz="1000"/>
          </a:pPr>
          <a:endParaRPr lang="fr-FR" sz="1100" b="0" i="0" u="none" strike="noStrike" baseline="0">
            <a:solidFill>
              <a:srgbClr val="000000"/>
            </a:solidFill>
            <a:latin typeface="Calibri"/>
          </a:endParaRPr>
        </a:p>
        <a:p>
          <a:pPr algn="l" rtl="0">
            <a:defRPr sz="1000"/>
          </a:pPr>
          <a:endParaRPr lang="fr-FR" sz="1100" b="0" i="0" u="none" strike="noStrike" baseline="0">
            <a:solidFill>
              <a:srgbClr val="000000"/>
            </a:solidFill>
            <a:latin typeface="Calibri"/>
          </a:endParaRPr>
        </a:p>
      </xdr:txBody>
    </xdr:sp>
    <xdr:clientData/>
  </xdr:twoCellAnchor>
  <xdr:twoCellAnchor>
    <xdr:from>
      <xdr:col>0</xdr:col>
      <xdr:colOff>209550</xdr:colOff>
      <xdr:row>7</xdr:row>
      <xdr:rowOff>123825</xdr:rowOff>
    </xdr:from>
    <xdr:to>
      <xdr:col>3</xdr:col>
      <xdr:colOff>466725</xdr:colOff>
      <xdr:row>23</xdr:row>
      <xdr:rowOff>66675</xdr:rowOff>
    </xdr:to>
    <xdr:sp macro="" textlink="">
      <xdr:nvSpPr>
        <xdr:cNvPr id="1040" name="AutoShape 16"/>
        <xdr:cNvSpPr>
          <a:spLocks noChangeArrowheads="1"/>
        </xdr:cNvSpPr>
      </xdr:nvSpPr>
      <xdr:spPr bwMode="auto">
        <a:xfrm>
          <a:off x="209550" y="1724025"/>
          <a:ext cx="2543175" cy="2990850"/>
        </a:xfrm>
        <a:prstGeom prst="wedgeRoundRectCallout">
          <a:avLst>
            <a:gd name="adj1" fmla="val 60861"/>
            <a:gd name="adj2" fmla="val -50000"/>
            <a:gd name="adj3" fmla="val 16667"/>
          </a:avLst>
        </a:prstGeom>
        <a:solidFill>
          <a:srgbClr val="00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Cette formule en E8 est une formule matricielle INDEX-EQUIV avec 2 critères de recherche.</a:t>
          </a:r>
        </a:p>
        <a:p>
          <a:pPr algn="l" rtl="0">
            <a:defRPr sz="1000"/>
          </a:pPr>
          <a:r>
            <a:rPr lang="fr-FR" sz="1100" b="0" i="0" u="none" strike="noStrike" baseline="0">
              <a:solidFill>
                <a:srgbClr val="000000"/>
              </a:solidFill>
              <a:latin typeface="Calibri"/>
            </a:rPr>
            <a:t>Lorsque les données à rechercher sont numériques, il est plus intéressant d'utiliser une fonction Sommeprod  plus rapide et qui mobilise moins de mémoire.</a:t>
          </a:r>
        </a:p>
        <a:p>
          <a:pPr algn="l" rtl="0">
            <a:defRPr sz="1000"/>
          </a:pPr>
          <a:r>
            <a:rPr lang="fr-FR" sz="1100" b="0" i="0" u="none" strike="noStrike" baseline="0">
              <a:solidFill>
                <a:srgbClr val="000000"/>
              </a:solidFill>
              <a:latin typeface="Calibri"/>
            </a:rPr>
            <a:t>C'est comme tu dis une fonction produit mais comme la ligne qui contient les 2 critères est UNIQUE, il n'y que la "somme" d'une cellule d'effectuée, ce qui revient à une fonction de recherche.</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dimension ref="A1:G23"/>
  <sheetViews>
    <sheetView workbookViewId="0">
      <selection activeCell="E12" sqref="E12"/>
    </sheetView>
  </sheetViews>
  <sheetFormatPr baseColWidth="10" defaultRowHeight="15"/>
  <cols>
    <col min="1" max="1" width="8.7109375" bestFit="1" customWidth="1"/>
    <col min="5" max="5" width="28.42578125" bestFit="1" customWidth="1"/>
  </cols>
  <sheetData>
    <row r="1" spans="1:7">
      <c r="A1" s="5" t="str">
        <f>"Matricule"</f>
        <v>Matricule</v>
      </c>
      <c r="B1" s="5" t="str">
        <f>"Nom"</f>
        <v>Nom</v>
      </c>
      <c r="C1" s="5" t="str">
        <f>"Prénom"</f>
        <v>Prénom</v>
      </c>
      <c r="D1" s="5" t="str">
        <f>"Code Rubrique"</f>
        <v>Code Rubrique</v>
      </c>
      <c r="E1" s="5" t="str">
        <f>"Intitulé Rubrique"</f>
        <v>Intitulé Rubrique</v>
      </c>
      <c r="F1" s="6" t="str">
        <f>"Montant salarial"</f>
        <v>Montant salarial</v>
      </c>
      <c r="G1" s="6"/>
    </row>
    <row r="2" spans="1:7">
      <c r="A2" s="1">
        <f>270</f>
        <v>270</v>
      </c>
      <c r="B2" s="1" t="s">
        <v>0</v>
      </c>
      <c r="C2" s="1" t="str">
        <f t="shared" ref="C2:C12" si="0">"PATRICK"</f>
        <v>PATRICK</v>
      </c>
      <c r="D2" s="1">
        <v>1</v>
      </c>
      <c r="E2" s="1" t="str">
        <f>"Catégorie = cadre"</f>
        <v>Catégorie = cadre</v>
      </c>
      <c r="F2">
        <v>-12</v>
      </c>
    </row>
    <row r="3" spans="1:7">
      <c r="A3" s="1">
        <f>270</f>
        <v>270</v>
      </c>
      <c r="B3" s="1" t="s">
        <v>0</v>
      </c>
      <c r="C3" s="1" t="str">
        <f t="shared" si="0"/>
        <v>PATRICK</v>
      </c>
      <c r="D3" s="1">
        <v>2</v>
      </c>
      <c r="E3" s="1" t="str">
        <f>"Heures travaillées Cadres"</f>
        <v>Heures travaillées Cadres</v>
      </c>
      <c r="F3">
        <v>-1820.04</v>
      </c>
    </row>
    <row r="4" spans="1:7">
      <c r="A4" s="1">
        <f>270</f>
        <v>270</v>
      </c>
      <c r="B4" s="1" t="s">
        <v>0</v>
      </c>
      <c r="C4" s="1" t="str">
        <f t="shared" si="0"/>
        <v>PATRICK</v>
      </c>
      <c r="D4" s="1">
        <v>3</v>
      </c>
      <c r="E4" s="1" t="str">
        <f>"Heures société"</f>
        <v>Heures société</v>
      </c>
      <c r="F4">
        <v>-1820.04</v>
      </c>
    </row>
    <row r="5" spans="1:7">
      <c r="A5" s="1">
        <f>270</f>
        <v>270</v>
      </c>
      <c r="B5" s="1" t="s">
        <v>0</v>
      </c>
      <c r="C5" s="1" t="str">
        <f t="shared" si="0"/>
        <v>PATRICK</v>
      </c>
      <c r="D5" s="1">
        <v>11</v>
      </c>
      <c r="E5" s="1" t="str">
        <f>"Salaire de base points"</f>
        <v>Salaire de base points</v>
      </c>
      <c r="F5">
        <v>35776</v>
      </c>
    </row>
    <row r="6" spans="1:7">
      <c r="A6" s="1">
        <f>270</f>
        <v>270</v>
      </c>
      <c r="B6" s="1" t="s">
        <v>0</v>
      </c>
      <c r="C6" s="1" t="str">
        <f t="shared" si="0"/>
        <v>PATRICK</v>
      </c>
      <c r="D6" s="1">
        <v>47</v>
      </c>
      <c r="E6" s="1" t="str">
        <f>"Indemnité astreinte"</f>
        <v>Indemnité astreinte</v>
      </c>
      <c r="F6">
        <v>8720.4</v>
      </c>
    </row>
    <row r="7" spans="1:7">
      <c r="A7" s="1">
        <f>270</f>
        <v>270</v>
      </c>
      <c r="B7" s="1" t="s">
        <v>0</v>
      </c>
      <c r="C7" s="1" t="str">
        <f t="shared" si="0"/>
        <v>PATRICK</v>
      </c>
      <c r="D7" s="1">
        <v>51</v>
      </c>
      <c r="E7" s="1" t="str">
        <f>"Indemnités sujétion particul."</f>
        <v>Indemnités sujétion particul.</v>
      </c>
      <c r="F7">
        <v>6260.8</v>
      </c>
    </row>
    <row r="8" spans="1:7">
      <c r="A8" s="1">
        <f>270</f>
        <v>270</v>
      </c>
      <c r="B8" s="1" t="s">
        <v>0</v>
      </c>
      <c r="C8" s="1" t="str">
        <f t="shared" si="0"/>
        <v>PATRICK</v>
      </c>
      <c r="D8" s="1">
        <v>1360</v>
      </c>
      <c r="E8" s="1" t="str">
        <f>"Régul. +/-"</f>
        <v>Régul. +/-</v>
      </c>
      <c r="F8">
        <v>282</v>
      </c>
    </row>
    <row r="9" spans="1:7">
      <c r="A9" s="1">
        <f>270</f>
        <v>270</v>
      </c>
      <c r="B9" s="1" t="s">
        <v>0</v>
      </c>
      <c r="C9" s="1" t="str">
        <f t="shared" si="0"/>
        <v>PATRICK</v>
      </c>
      <c r="D9" s="1">
        <v>1880</v>
      </c>
      <c r="E9" s="1" t="str">
        <f>"Absence Congés payés"</f>
        <v>Absence Congés payés</v>
      </c>
      <c r="F9">
        <v>-4880.43</v>
      </c>
    </row>
    <row r="10" spans="1:7">
      <c r="A10" s="1">
        <f>270</f>
        <v>270</v>
      </c>
      <c r="B10" s="1" t="s">
        <v>0</v>
      </c>
      <c r="C10" s="1" t="str">
        <f t="shared" si="0"/>
        <v>PATRICK</v>
      </c>
      <c r="D10" s="1">
        <v>1895</v>
      </c>
      <c r="E10" s="1" t="str">
        <f>"Rappel (chgt valeur point)"</f>
        <v>Rappel (chgt valeur point)</v>
      </c>
      <c r="F10">
        <v>181.6</v>
      </c>
    </row>
    <row r="11" spans="1:7">
      <c r="A11" s="1">
        <f>270</f>
        <v>270</v>
      </c>
      <c r="B11" s="1" t="s">
        <v>0</v>
      </c>
      <c r="C11" s="1" t="str">
        <f t="shared" si="0"/>
        <v>PATRICK</v>
      </c>
      <c r="D11" s="1">
        <v>1900</v>
      </c>
      <c r="E11" s="1" t="str">
        <f>"Indemnité de congés payés"</f>
        <v>Indemnité de congés payés</v>
      </c>
      <c r="F11">
        <v>4919.99</v>
      </c>
    </row>
    <row r="12" spans="1:7">
      <c r="A12" s="1">
        <f>270</f>
        <v>270</v>
      </c>
      <c r="B12" s="1" t="s">
        <v>0</v>
      </c>
      <c r="C12" s="1" t="str">
        <f t="shared" si="0"/>
        <v>PATRICK</v>
      </c>
      <c r="D12" s="1">
        <v>2100</v>
      </c>
      <c r="E12" s="1" t="str">
        <f>"URSSAF Maladie vieil. veuvage"</f>
        <v>URSSAF Maladie vieil. veuvage</v>
      </c>
      <c r="F12">
        <v>435.72</v>
      </c>
    </row>
    <row r="13" spans="1:7">
      <c r="A13" s="1">
        <f>398</f>
        <v>398</v>
      </c>
      <c r="B13" s="1" t="s">
        <v>1</v>
      </c>
      <c r="C13" s="1" t="str">
        <f t="shared" ref="C13:C21" si="1">"CHRISTELLE"</f>
        <v>CHRISTELLE</v>
      </c>
      <c r="D13" s="1">
        <v>1</v>
      </c>
      <c r="E13" s="1" t="str">
        <f>"Catégorie = cadre"</f>
        <v>Catégorie = cadre</v>
      </c>
      <c r="F13">
        <v>-11</v>
      </c>
    </row>
    <row r="14" spans="1:7">
      <c r="A14" s="1">
        <f>398</f>
        <v>398</v>
      </c>
      <c r="B14" s="1" t="s">
        <v>1</v>
      </c>
      <c r="C14" s="1" t="str">
        <f t="shared" si="1"/>
        <v>CHRISTELLE</v>
      </c>
      <c r="D14" s="1">
        <v>3</v>
      </c>
      <c r="E14" s="1" t="str">
        <f>"Heures société"</f>
        <v>Heures société</v>
      </c>
      <c r="F14">
        <v>-1668.37</v>
      </c>
    </row>
    <row r="15" spans="1:7">
      <c r="A15" s="1">
        <f>398</f>
        <v>398</v>
      </c>
      <c r="B15" s="1" t="s">
        <v>1</v>
      </c>
      <c r="C15" s="1" t="str">
        <f t="shared" si="1"/>
        <v>CHRISTELLE</v>
      </c>
      <c r="D15" s="1">
        <v>5210</v>
      </c>
      <c r="E15" s="1" t="str">
        <f>"Mutuelle Prévadiès"</f>
        <v>Mutuelle Prévadiès</v>
      </c>
      <c r="F15">
        <v>288.97000000000003</v>
      </c>
    </row>
    <row r="16" spans="1:7">
      <c r="A16" s="1">
        <f>398</f>
        <v>398</v>
      </c>
      <c r="B16" s="1" t="s">
        <v>1</v>
      </c>
      <c r="C16" s="1" t="str">
        <f t="shared" si="1"/>
        <v>CHRISTELLE</v>
      </c>
      <c r="D16" s="1">
        <v>7000</v>
      </c>
      <c r="E16" s="1" t="str">
        <f>"C.S.G. non déductible"</f>
        <v>C.S.G. non déductible</v>
      </c>
      <c r="F16">
        <v>3.08</v>
      </c>
    </row>
    <row r="17" spans="1:6">
      <c r="A17" s="1">
        <f>398</f>
        <v>398</v>
      </c>
      <c r="B17" s="1" t="s">
        <v>1</v>
      </c>
      <c r="C17" s="1" t="str">
        <f t="shared" si="1"/>
        <v>CHRISTELLE</v>
      </c>
      <c r="D17" s="1">
        <v>7010</v>
      </c>
      <c r="E17" s="1" t="str">
        <f>"C.R.D.S."</f>
        <v>C.R.D.S.</v>
      </c>
      <c r="F17">
        <v>0.66</v>
      </c>
    </row>
    <row r="18" spans="1:6">
      <c r="A18" s="1">
        <f>398</f>
        <v>398</v>
      </c>
      <c r="B18" s="1" t="s">
        <v>1</v>
      </c>
      <c r="C18" s="1" t="str">
        <f t="shared" si="1"/>
        <v>CHRISTELLE</v>
      </c>
      <c r="D18" s="1">
        <v>7100</v>
      </c>
      <c r="E18" s="1" t="str">
        <f>"C.S.G Déductible"</f>
        <v>C.S.G Déductible</v>
      </c>
      <c r="F18">
        <v>6.49</v>
      </c>
    </row>
    <row r="19" spans="1:6">
      <c r="A19" s="1">
        <f>398</f>
        <v>398</v>
      </c>
      <c r="B19" s="1" t="s">
        <v>1</v>
      </c>
      <c r="C19" s="1" t="str">
        <f t="shared" si="1"/>
        <v>CHRISTELLE</v>
      </c>
      <c r="D19" s="1">
        <v>8302</v>
      </c>
      <c r="E19" s="1" t="str">
        <f>"Régul net imposable mutuelle"</f>
        <v>Régul net imposable mutuelle</v>
      </c>
      <c r="F19">
        <v>-105.08</v>
      </c>
    </row>
    <row r="20" spans="1:6">
      <c r="A20" s="1">
        <f>398</f>
        <v>398</v>
      </c>
      <c r="B20" s="1" t="s">
        <v>1</v>
      </c>
      <c r="C20" s="1" t="str">
        <f t="shared" si="1"/>
        <v>CHRISTELLE</v>
      </c>
      <c r="D20" s="1" t="str">
        <f>"PRESENCE"</f>
        <v>PRESENCE</v>
      </c>
      <c r="E20" s="1" t="str">
        <f>"Présence"</f>
        <v>Présence</v>
      </c>
      <c r="F20">
        <v>0</v>
      </c>
    </row>
    <row r="21" spans="1:6">
      <c r="A21" s="1">
        <f>398</f>
        <v>398</v>
      </c>
      <c r="B21" s="1" t="s">
        <v>1</v>
      </c>
      <c r="C21" s="1" t="str">
        <f t="shared" si="1"/>
        <v>CHRISTELLE</v>
      </c>
      <c r="D21" s="1" t="str">
        <f>"BRUT"</f>
        <v>BRUT</v>
      </c>
      <c r="E21" s="1" t="str">
        <f>"Brut"</f>
        <v>Brut</v>
      </c>
      <c r="F21">
        <v>0</v>
      </c>
    </row>
    <row r="22" spans="1:6">
      <c r="A22" s="1">
        <f>404</f>
        <v>404</v>
      </c>
      <c r="B22" s="1" t="s">
        <v>2</v>
      </c>
      <c r="C22" s="1" t="str">
        <f>"JOSEPH"</f>
        <v>JOSEPH</v>
      </c>
      <c r="D22" s="1">
        <v>1</v>
      </c>
      <c r="E22" s="1" t="str">
        <f>"Catégorie = cadre"</f>
        <v>Catégorie = cadre</v>
      </c>
      <c r="F22">
        <v>-12</v>
      </c>
    </row>
    <row r="23" spans="1:6">
      <c r="A23" s="1">
        <f>404</f>
        <v>404</v>
      </c>
      <c r="B23" s="1" t="s">
        <v>2</v>
      </c>
      <c r="C23" s="1" t="str">
        <f>"JOSEPH"</f>
        <v>JOSEPH</v>
      </c>
      <c r="D23" s="1">
        <v>47</v>
      </c>
      <c r="E23" s="1" t="str">
        <f>"Indemnité astreinte"</f>
        <v>Indemnité astreinte</v>
      </c>
      <c r="F23">
        <v>1000</v>
      </c>
    </row>
  </sheetData>
  <phoneticPr fontId="4"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R8"/>
  <sheetViews>
    <sheetView tabSelected="1" workbookViewId="0">
      <selection activeCell="B27" sqref="B27"/>
    </sheetView>
  </sheetViews>
  <sheetFormatPr baseColWidth="10" defaultRowHeight="15"/>
  <sheetData>
    <row r="1" spans="1:18" ht="36">
      <c r="A1" s="2" t="str">
        <f>"Matricule"</f>
        <v>Matricule</v>
      </c>
      <c r="B1" s="2" t="str">
        <f>"Nom"</f>
        <v>Nom</v>
      </c>
      <c r="C1" s="2" t="str">
        <f>"Prénom"</f>
        <v>Prénom</v>
      </c>
      <c r="D1" s="3" t="s">
        <v>3</v>
      </c>
      <c r="E1" s="3" t="str">
        <f>"Catégorie = cadre"</f>
        <v>Catégorie = cadre</v>
      </c>
      <c r="F1" s="3" t="str">
        <f>"Heures travaillées Cadres"</f>
        <v>Heures travaillées Cadres</v>
      </c>
      <c r="G1" s="3" t="str">
        <f>"Heures société"</f>
        <v>Heures société</v>
      </c>
      <c r="H1" s="3" t="str">
        <f>"Salaire de base points"</f>
        <v>Salaire de base points</v>
      </c>
      <c r="I1" s="3" t="str">
        <f>"Indemnité astreinte"</f>
        <v>Indemnité astreinte</v>
      </c>
      <c r="J1" s="3" t="str">
        <f>"Indemnités sujétion particul."</f>
        <v>Indemnités sujétion particul.</v>
      </c>
      <c r="K1" s="3" t="str">
        <f>"Régul. +/-"</f>
        <v>Régul. +/-</v>
      </c>
      <c r="L1" s="3" t="str">
        <f>"Absence Congés payés"</f>
        <v>Absence Congés payés</v>
      </c>
      <c r="M1" s="2" t="str">
        <f>"Rappel (chgt valeur point)"</f>
        <v>Rappel (chgt valeur point)</v>
      </c>
      <c r="N1" s="3" t="str">
        <f>"Indemnité de congés payés"</f>
        <v>Indemnité de congés payés</v>
      </c>
      <c r="O1" s="3" t="str">
        <f>"URSSAF Maladie vieil. veuvage"</f>
        <v>URSSAF Maladie vieil. veuvage</v>
      </c>
      <c r="P1" s="3"/>
      <c r="Q1" s="3"/>
      <c r="R1" s="3"/>
    </row>
    <row r="2" spans="1:18">
      <c r="A2" s="7">
        <f ca="1">SMALL(Matricule,1)</f>
        <v>270</v>
      </c>
      <c r="B2" s="4" t="str">
        <f t="shared" ref="B2:D7" ca="1" si="0">IF($A2="","",VLOOKUP($A2,Tableau,COLUMN(),FALSE))</f>
        <v>Durand</v>
      </c>
      <c r="C2" s="4" t="str">
        <f t="shared" ca="1" si="0"/>
        <v>PATRICK</v>
      </c>
      <c r="D2" s="4">
        <f t="shared" ca="1" si="0"/>
        <v>1</v>
      </c>
      <c r="E2" s="8">
        <f t="shared" ref="E2:O7" ca="1" si="1">IF(SUMPRODUCT((Matricule=$A2)*(Rubrique=E$1))=0,"",SUMPRODUCT((Matricule=$A2)*(Rubrique=E$1),Montant))</f>
        <v>-12</v>
      </c>
      <c r="F2" s="8">
        <f t="shared" ca="1" si="1"/>
        <v>-1820.04</v>
      </c>
      <c r="G2" s="8">
        <f t="shared" ca="1" si="1"/>
        <v>-1820.04</v>
      </c>
      <c r="H2" s="8">
        <f t="shared" ca="1" si="1"/>
        <v>35776</v>
      </c>
      <c r="I2" s="8">
        <f t="shared" ca="1" si="1"/>
        <v>8720.4</v>
      </c>
      <c r="J2" s="8">
        <f t="shared" ca="1" si="1"/>
        <v>6260.8</v>
      </c>
      <c r="K2" s="8">
        <f t="shared" ca="1" si="1"/>
        <v>282</v>
      </c>
      <c r="L2" s="8">
        <f t="shared" ca="1" si="1"/>
        <v>-4880.43</v>
      </c>
      <c r="M2" s="8">
        <f t="shared" ca="1" si="1"/>
        <v>181.6</v>
      </c>
      <c r="N2" s="8">
        <f t="shared" ca="1" si="1"/>
        <v>4919.99</v>
      </c>
      <c r="O2" s="8">
        <f t="shared" ca="1" si="1"/>
        <v>435.72</v>
      </c>
    </row>
    <row r="3" spans="1:18">
      <c r="A3" s="9">
        <f t="array" aca="1" ref="A3" ca="1">IF(COUNTIF(Matricule,"&gt;"&amp;A2)=0,"",SMALL(IF((Matricule&gt;A2),Matricule),1))</f>
        <v>398</v>
      </c>
      <c r="B3" s="4" t="str">
        <f t="shared" ca="1" si="0"/>
        <v>Dupond</v>
      </c>
      <c r="C3" s="4" t="str">
        <f t="shared" ca="1" si="0"/>
        <v>CHRISTELLE</v>
      </c>
      <c r="D3" s="4">
        <f t="shared" ca="1" si="0"/>
        <v>1</v>
      </c>
      <c r="E3" s="8">
        <f t="shared" ca="1" si="1"/>
        <v>-11</v>
      </c>
      <c r="F3" s="8" t="str">
        <f t="shared" ca="1" si="1"/>
        <v/>
      </c>
      <c r="G3" s="8">
        <f t="shared" ca="1" si="1"/>
        <v>-1668.37</v>
      </c>
      <c r="H3" s="8" t="str">
        <f t="shared" ca="1" si="1"/>
        <v/>
      </c>
      <c r="I3" s="8" t="str">
        <f t="shared" ca="1" si="1"/>
        <v/>
      </c>
      <c r="J3" s="8" t="str">
        <f t="shared" ca="1" si="1"/>
        <v/>
      </c>
      <c r="K3" s="8" t="str">
        <f t="shared" ca="1" si="1"/>
        <v/>
      </c>
      <c r="L3" s="8" t="str">
        <f t="shared" ca="1" si="1"/>
        <v/>
      </c>
      <c r="M3" s="8" t="str">
        <f t="shared" ca="1" si="1"/>
        <v/>
      </c>
      <c r="N3" s="8" t="str">
        <f t="shared" ca="1" si="1"/>
        <v/>
      </c>
      <c r="O3" s="8" t="str">
        <f t="shared" ca="1" si="1"/>
        <v/>
      </c>
    </row>
    <row r="4" spans="1:18">
      <c r="A4" s="9">
        <f t="array" aca="1" ref="A4" ca="1">IF(COUNTIF(Matricule,"&gt;"&amp;A3)=0,"",SMALL(IF((Matricule&gt;A3),Matricule),1))</f>
        <v>404</v>
      </c>
      <c r="B4" s="4" t="str">
        <f t="shared" ca="1" si="0"/>
        <v>Le Gall</v>
      </c>
      <c r="C4" s="4" t="str">
        <f t="shared" ca="1" si="0"/>
        <v>JOSEPH</v>
      </c>
      <c r="D4" s="4">
        <f t="shared" ca="1" si="0"/>
        <v>1</v>
      </c>
      <c r="E4" s="8">
        <f t="shared" ca="1" si="1"/>
        <v>-12</v>
      </c>
      <c r="F4" s="8" t="str">
        <f t="shared" ca="1" si="1"/>
        <v/>
      </c>
      <c r="G4" s="8" t="str">
        <f t="shared" ca="1" si="1"/>
        <v/>
      </c>
      <c r="H4" s="8" t="str">
        <f t="shared" ca="1" si="1"/>
        <v/>
      </c>
      <c r="I4" s="8">
        <f t="shared" ca="1" si="1"/>
        <v>1000</v>
      </c>
      <c r="J4" s="8" t="str">
        <f t="shared" ca="1" si="1"/>
        <v/>
      </c>
      <c r="K4" s="8" t="str">
        <f t="shared" ca="1" si="1"/>
        <v/>
      </c>
      <c r="L4" s="8" t="str">
        <f t="shared" ca="1" si="1"/>
        <v/>
      </c>
      <c r="M4" s="8" t="str">
        <f t="shared" ca="1" si="1"/>
        <v/>
      </c>
      <c r="N4" s="8" t="str">
        <f t="shared" ca="1" si="1"/>
        <v/>
      </c>
      <c r="O4" s="8" t="str">
        <f t="shared" ca="1" si="1"/>
        <v/>
      </c>
    </row>
    <row r="5" spans="1:18">
      <c r="A5" s="9" t="str">
        <f t="array" aca="1" ref="A5" ca="1">IF(COUNTIF(Matricule,"&gt;"&amp;A4)=0,"",SMALL(IF((Matricule&gt;A4),Matricule),1))</f>
        <v/>
      </c>
      <c r="B5" s="4" t="str">
        <f t="shared" ca="1" si="0"/>
        <v/>
      </c>
      <c r="C5" s="4" t="str">
        <f t="shared" ca="1" si="0"/>
        <v/>
      </c>
      <c r="D5" s="4" t="str">
        <f t="shared" ca="1" si="0"/>
        <v/>
      </c>
      <c r="E5" s="8" t="str">
        <f t="shared" ca="1" si="1"/>
        <v/>
      </c>
      <c r="F5" s="8" t="str">
        <f t="shared" ca="1" si="1"/>
        <v/>
      </c>
      <c r="G5" s="8" t="str">
        <f t="shared" ca="1" si="1"/>
        <v/>
      </c>
      <c r="H5" s="8" t="str">
        <f t="shared" ca="1" si="1"/>
        <v/>
      </c>
      <c r="I5" s="8" t="str">
        <f t="shared" ca="1" si="1"/>
        <v/>
      </c>
      <c r="J5" s="8" t="str">
        <f t="shared" ca="1" si="1"/>
        <v/>
      </c>
      <c r="K5" s="8" t="str">
        <f t="shared" ca="1" si="1"/>
        <v/>
      </c>
      <c r="L5" s="8" t="str">
        <f t="shared" ca="1" si="1"/>
        <v/>
      </c>
      <c r="M5" s="8" t="str">
        <f t="shared" ca="1" si="1"/>
        <v/>
      </c>
      <c r="N5" s="8" t="str">
        <f t="shared" ca="1" si="1"/>
        <v/>
      </c>
      <c r="O5" s="8" t="str">
        <f t="shared" ca="1" si="1"/>
        <v/>
      </c>
    </row>
    <row r="6" spans="1:18">
      <c r="A6" s="9" t="str">
        <f t="array" aca="1" ref="A6" ca="1">IF(COUNTIF(Matricule,"&gt;"&amp;A5)=0,"",SMALL(IF((Matricule&gt;A5),Matricule),1))</f>
        <v/>
      </c>
      <c r="B6" s="4" t="str">
        <f t="shared" ca="1" si="0"/>
        <v/>
      </c>
      <c r="C6" s="4" t="str">
        <f t="shared" ca="1" si="0"/>
        <v/>
      </c>
      <c r="D6" s="4" t="str">
        <f t="shared" ca="1" si="0"/>
        <v/>
      </c>
      <c r="E6" s="8" t="str">
        <f t="shared" ca="1" si="1"/>
        <v/>
      </c>
      <c r="F6" s="8" t="str">
        <f t="shared" ca="1" si="1"/>
        <v/>
      </c>
      <c r="G6" s="8" t="str">
        <f t="shared" ca="1" si="1"/>
        <v/>
      </c>
      <c r="H6" s="8" t="str">
        <f t="shared" ca="1" si="1"/>
        <v/>
      </c>
      <c r="I6" s="8" t="str">
        <f t="shared" ca="1" si="1"/>
        <v/>
      </c>
      <c r="J6" s="8" t="str">
        <f t="shared" ca="1" si="1"/>
        <v/>
      </c>
      <c r="K6" s="8" t="str">
        <f t="shared" ca="1" si="1"/>
        <v/>
      </c>
      <c r="L6" s="8" t="str">
        <f t="shared" ca="1" si="1"/>
        <v/>
      </c>
      <c r="M6" s="8" t="str">
        <f t="shared" ca="1" si="1"/>
        <v/>
      </c>
      <c r="N6" s="8" t="str">
        <f t="shared" ca="1" si="1"/>
        <v/>
      </c>
      <c r="O6" s="8" t="str">
        <f t="shared" ca="1" si="1"/>
        <v/>
      </c>
    </row>
    <row r="7" spans="1:18">
      <c r="A7" s="9" t="str">
        <f t="array" aca="1" ref="A7" ca="1">IF(COUNTIF(Matricule,"&gt;"&amp;A6)=0,"",SMALL(IF((Matricule&gt;A6),Matricule),1))</f>
        <v/>
      </c>
      <c r="B7" s="4" t="str">
        <f t="shared" ca="1" si="0"/>
        <v/>
      </c>
      <c r="C7" s="4" t="str">
        <f t="shared" ca="1" si="0"/>
        <v/>
      </c>
      <c r="D7" s="4" t="str">
        <f t="shared" ca="1" si="0"/>
        <v/>
      </c>
      <c r="E7" s="8" t="str">
        <f t="shared" ca="1" si="1"/>
        <v/>
      </c>
      <c r="F7" s="8" t="str">
        <f t="shared" ca="1" si="1"/>
        <v/>
      </c>
      <c r="G7" s="8" t="str">
        <f t="shared" ca="1" si="1"/>
        <v/>
      </c>
      <c r="H7" s="8" t="str">
        <f t="shared" ca="1" si="1"/>
        <v/>
      </c>
      <c r="I7" s="8" t="str">
        <f t="shared" ca="1" si="1"/>
        <v/>
      </c>
      <c r="J7" s="8" t="str">
        <f t="shared" ca="1" si="1"/>
        <v/>
      </c>
      <c r="K7" s="8" t="str">
        <f t="shared" ca="1" si="1"/>
        <v/>
      </c>
      <c r="L7" s="8" t="str">
        <f t="shared" ca="1" si="1"/>
        <v/>
      </c>
      <c r="M7" s="8" t="str">
        <f t="shared" ca="1" si="1"/>
        <v/>
      </c>
      <c r="N7" s="8" t="str">
        <f t="shared" ca="1" si="1"/>
        <v/>
      </c>
      <c r="O7" s="8" t="str">
        <f t="shared" ca="1" si="1"/>
        <v/>
      </c>
    </row>
    <row r="8" spans="1:18">
      <c r="E8" s="10">
        <f t="array" aca="1" ref="E8" ca="1">INDEX(Montant,MATCH(1,(Matricule=$A2)*(Rubrique=E$1),0))</f>
        <v>-12</v>
      </c>
    </row>
  </sheetData>
  <phoneticPr fontId="4" type="noConversion"/>
  <pageMargins left="0.7" right="0.7" top="0.75" bottom="0.75" header="0.3" footer="0.3"/>
  <drawing r:id="rId1"/>
  <legacyDrawing r:id="rId2"/>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honeticPr fontId="4"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base</vt:lpstr>
      <vt:lpstr>résultat</vt:lpstr>
      <vt:lpstr>Feuil3</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creator>
  <cp:lastModifiedBy>Dédé</cp:lastModifiedBy>
  <dcterms:created xsi:type="dcterms:W3CDTF">2011-05-07T22:07:00Z</dcterms:created>
  <dcterms:modified xsi:type="dcterms:W3CDTF">2011-05-09T06:22:57Z</dcterms:modified>
</cp:coreProperties>
</file>