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AOUT" sheetId="9" r:id="rId1"/>
  </sheets>
  <definedNames>
    <definedName name="DebN">TIMEVALUE("22:00")</definedName>
    <definedName name="FinN">TIMEVALUE("07:00")</definedName>
    <definedName name="Motif">#REF!</definedName>
  </definedNames>
  <calcPr calcId="152511"/>
</workbook>
</file>

<file path=xl/calcChain.xml><?xml version="1.0" encoding="utf-8"?>
<calcChain xmlns="http://schemas.openxmlformats.org/spreadsheetml/2006/main">
  <c r="T45" i="9" l="1"/>
  <c r="T44" i="9"/>
  <c r="T43" i="9"/>
  <c r="T42" i="9"/>
  <c r="T41" i="9"/>
  <c r="T40" i="9"/>
  <c r="T39" i="9"/>
  <c r="T38" i="9"/>
  <c r="T37" i="9"/>
  <c r="T36" i="9"/>
  <c r="T35" i="9"/>
  <c r="T34" i="9"/>
  <c r="T33" i="9"/>
  <c r="T32" i="9"/>
  <c r="T31" i="9"/>
  <c r="T30" i="9"/>
  <c r="T29" i="9"/>
  <c r="T28" i="9"/>
  <c r="T27" i="9"/>
  <c r="T26" i="9"/>
  <c r="T25" i="9"/>
  <c r="T24" i="9"/>
  <c r="T23" i="9"/>
  <c r="T22" i="9"/>
  <c r="T21" i="9"/>
  <c r="T20" i="9"/>
  <c r="T19" i="9"/>
  <c r="T18" i="9"/>
  <c r="T17" i="9"/>
  <c r="T16" i="9"/>
  <c r="T15" i="9"/>
  <c r="T14" i="9"/>
  <c r="T13" i="9"/>
  <c r="T12" i="9"/>
  <c r="T11" i="9"/>
  <c r="T10" i="9"/>
  <c r="X12" i="9" l="1"/>
  <c r="R51" i="9" l="1"/>
  <c r="R50" i="9"/>
  <c r="T46" i="9"/>
  <c r="S46" i="9"/>
  <c r="R46" i="9"/>
  <c r="Q46" i="9"/>
  <c r="J44" i="9" l="1"/>
  <c r="J19" i="9"/>
  <c r="J22" i="9"/>
  <c r="I11" i="9"/>
  <c r="I13" i="9"/>
  <c r="I15" i="9"/>
  <c r="I17" i="9"/>
  <c r="I20" i="9"/>
  <c r="I22" i="9"/>
  <c r="J24" i="9"/>
  <c r="J26" i="9"/>
  <c r="J28" i="9"/>
  <c r="J30" i="9"/>
  <c r="J32" i="9"/>
  <c r="J35" i="9"/>
  <c r="J37" i="9"/>
  <c r="J39" i="9"/>
  <c r="J41" i="9"/>
  <c r="J43" i="9"/>
  <c r="J11" i="9"/>
  <c r="J13" i="9"/>
  <c r="J15" i="9"/>
  <c r="J17" i="9"/>
  <c r="J20" i="9"/>
  <c r="I23" i="9"/>
  <c r="I25" i="9"/>
  <c r="I27" i="9"/>
  <c r="I29" i="9"/>
  <c r="I31" i="9"/>
  <c r="I33" i="9"/>
  <c r="I36" i="9"/>
  <c r="I38" i="9"/>
  <c r="I40" i="9"/>
  <c r="I42" i="9"/>
  <c r="I44" i="9"/>
  <c r="J10" i="9"/>
  <c r="J12" i="9"/>
  <c r="J14" i="9"/>
  <c r="J16" i="9"/>
  <c r="J21" i="9"/>
  <c r="I24" i="9"/>
  <c r="I26" i="9"/>
  <c r="I28" i="9"/>
  <c r="I30" i="9"/>
  <c r="I32" i="9"/>
  <c r="I35" i="9"/>
  <c r="I37" i="9"/>
  <c r="I39" i="9"/>
  <c r="I41" i="9"/>
  <c r="I43" i="9"/>
  <c r="I10" i="9"/>
  <c r="I12" i="9"/>
  <c r="I14" i="9"/>
  <c r="I16" i="9"/>
  <c r="I19" i="9"/>
  <c r="I21" i="9"/>
  <c r="J23" i="9"/>
  <c r="J25" i="9"/>
  <c r="J27" i="9"/>
  <c r="J29" i="9"/>
  <c r="J31" i="9"/>
  <c r="J33" i="9"/>
  <c r="J36" i="9"/>
  <c r="J38" i="9"/>
  <c r="J40" i="9"/>
  <c r="J42" i="9"/>
  <c r="L21" i="9" l="1"/>
  <c r="K21" i="9" s="1"/>
  <c r="L12" i="9"/>
  <c r="K12" i="9" s="1"/>
  <c r="L39" i="9"/>
  <c r="K39" i="9" s="1"/>
  <c r="L30" i="9"/>
  <c r="K30" i="9" s="1"/>
  <c r="L38" i="9"/>
  <c r="L19" i="9"/>
  <c r="K19" i="9" s="1"/>
  <c r="L10" i="9"/>
  <c r="K10" i="9" s="1"/>
  <c r="L37" i="9"/>
  <c r="K37" i="9" s="1"/>
  <c r="L28" i="9"/>
  <c r="K28" i="9" s="1"/>
  <c r="L44" i="9"/>
  <c r="K44" i="9" s="1"/>
  <c r="L36" i="9"/>
  <c r="K36" i="9" s="1"/>
  <c r="L27" i="9"/>
  <c r="K27" i="9" s="1"/>
  <c r="N16" i="9"/>
  <c r="P26" i="9"/>
  <c r="O26" i="9" s="1"/>
  <c r="L42" i="9"/>
  <c r="K42" i="9" s="1"/>
  <c r="L33" i="9"/>
  <c r="K33" i="9" s="1"/>
  <c r="N25" i="9"/>
  <c r="M25" i="9" s="1"/>
  <c r="L14" i="9"/>
  <c r="K14" i="9" s="1"/>
  <c r="N41" i="9"/>
  <c r="N32" i="9"/>
  <c r="M32" i="9" s="1"/>
  <c r="L24" i="9"/>
  <c r="K24" i="9" s="1"/>
  <c r="L23" i="9"/>
  <c r="L22" i="9"/>
  <c r="K22" i="9" s="1"/>
  <c r="L17" i="9"/>
  <c r="K17" i="9" s="1"/>
  <c r="L40" i="9"/>
  <c r="K40" i="9" s="1"/>
  <c r="L13" i="9"/>
  <c r="K13" i="9" s="1"/>
  <c r="M41" i="9"/>
  <c r="L15" i="9"/>
  <c r="K15" i="9" s="1"/>
  <c r="L31" i="9"/>
  <c r="K31" i="9" s="1"/>
  <c r="K23" i="9"/>
  <c r="L43" i="9"/>
  <c r="K43" i="9" s="1"/>
  <c r="L35" i="9"/>
  <c r="K38" i="9"/>
  <c r="L29" i="9"/>
  <c r="K29" i="9" s="1"/>
  <c r="L20" i="9"/>
  <c r="L11" i="9"/>
  <c r="M16" i="9" l="1"/>
  <c r="M46" i="9" s="1"/>
  <c r="N46" i="9"/>
  <c r="K20" i="9"/>
  <c r="L34" i="9"/>
  <c r="K35" i="9"/>
  <c r="L45" i="9"/>
  <c r="K11" i="9"/>
  <c r="K18" i="9" s="1"/>
  <c r="L18" i="9"/>
  <c r="P46" i="9"/>
  <c r="O46" i="9"/>
  <c r="K45" i="9" l="1"/>
  <c r="K34" i="9"/>
  <c r="L46" i="9"/>
  <c r="J49" i="9" s="1"/>
  <c r="K46" i="9" l="1"/>
</calcChain>
</file>

<file path=xl/sharedStrings.xml><?xml version="1.0" encoding="utf-8"?>
<sst xmlns="http://schemas.openxmlformats.org/spreadsheetml/2006/main" count="104" uniqueCount="64">
  <si>
    <t>dimanche</t>
  </si>
  <si>
    <t>férié semaine</t>
  </si>
  <si>
    <t>férié dimanche</t>
  </si>
  <si>
    <t>nuit 21h/6h</t>
  </si>
  <si>
    <t>Majoration des Heures CCN : Prévention et Sécurité</t>
  </si>
  <si>
    <t xml:space="preserve">date </t>
  </si>
  <si>
    <t>Matin</t>
  </si>
  <si>
    <t>Après-midi</t>
  </si>
  <si>
    <t>heure arrivée</t>
  </si>
  <si>
    <t>heure départ</t>
  </si>
  <si>
    <t>heures 100%</t>
  </si>
  <si>
    <t>heures 110%</t>
  </si>
  <si>
    <t>heures 120%</t>
  </si>
  <si>
    <t>heures 200%</t>
  </si>
  <si>
    <t>impaire</t>
  </si>
  <si>
    <t xml:space="preserve">Jour </t>
  </si>
  <si>
    <t>jeudi</t>
  </si>
  <si>
    <t>vendredi</t>
  </si>
  <si>
    <t>samedi</t>
  </si>
  <si>
    <t>lundi</t>
  </si>
  <si>
    <t>mardi</t>
  </si>
  <si>
    <t>mercredi</t>
  </si>
  <si>
    <t>paire</t>
  </si>
  <si>
    <t>heures 220%</t>
  </si>
  <si>
    <t>heures 240%</t>
  </si>
  <si>
    <t>nuit  semaine</t>
  </si>
  <si>
    <t>nuit   dimanche</t>
  </si>
  <si>
    <t>nuit - férié / semaine</t>
  </si>
  <si>
    <t>nuit dimanche férié</t>
  </si>
  <si>
    <t>journée semaine</t>
  </si>
  <si>
    <t xml:space="preserve">  journée dimanche</t>
  </si>
  <si>
    <t>journée férié / semaine</t>
  </si>
  <si>
    <t xml:space="preserve">  journée dimanche férié</t>
  </si>
  <si>
    <t>Intervention</t>
  </si>
  <si>
    <t>sur temps de travail</t>
  </si>
  <si>
    <t>TOTAL</t>
  </si>
  <si>
    <t>Cycle</t>
  </si>
  <si>
    <t>Semaine</t>
  </si>
  <si>
    <t>hors temps
 de travail
 ( code client)</t>
  </si>
  <si>
    <t>TOTAL cycle en cours</t>
  </si>
  <si>
    <t>TOTAL cycle</t>
  </si>
  <si>
    <t>REPORT cycle en cours</t>
  </si>
  <si>
    <t>semaine (du lundi au samedi)</t>
  </si>
  <si>
    <t xml:space="preserve"> </t>
  </si>
  <si>
    <t>journée 6h/21h</t>
  </si>
  <si>
    <t>Heures Contrat:</t>
  </si>
  <si>
    <t>NOM/ Prénom :</t>
  </si>
  <si>
    <t>Nb heures effectuées matin</t>
  </si>
  <si>
    <t>Heures de NUIT</t>
  </si>
  <si>
    <t>Nb KMS
 véhicule personnel</t>
  </si>
  <si>
    <t>Nb Repas</t>
  </si>
  <si>
    <t>repos compensateur</t>
  </si>
  <si>
    <t>Nb heures effectuées 
après-midi</t>
  </si>
  <si>
    <t>Motif</t>
  </si>
  <si>
    <t>congés payés</t>
  </si>
  <si>
    <t>maladie</t>
  </si>
  <si>
    <t>repos hebdomadaire</t>
  </si>
  <si>
    <t>sans solde</t>
  </si>
  <si>
    <t>formation</t>
  </si>
  <si>
    <t>autre</t>
  </si>
  <si>
    <t>total heures nuit</t>
  </si>
  <si>
    <t>Prime Assiduité Nuit</t>
  </si>
  <si>
    <t>39H/semaine</t>
  </si>
  <si>
    <t>RELEVE D'HEURES DU MOIS DE AOÛT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</si>
</sst>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\ :\ mm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2" fillId="0" borderId="1" xfId="0" applyFont="1" applyBorder="1" applyProtection="1">
      <protection locked="0"/>
    </xf>
    <xf numFmtId="0" fontId="2" fillId="0" borderId="0" xfId="0" applyFont="1" applyProtection="1"/>
    <xf numFmtId="164" fontId="2" fillId="0" borderId="1" xfId="0" applyNumberFormat="1" applyFont="1" applyBorder="1" applyAlignment="1" applyProtection="1">
      <alignment horizontal="center"/>
      <protection locked="0"/>
    </xf>
    <xf numFmtId="0" fontId="2" fillId="5" borderId="1" xfId="0" applyFont="1" applyFill="1" applyBorder="1" applyProtection="1">
      <protection locked="0"/>
    </xf>
    <xf numFmtId="164" fontId="2" fillId="5" borderId="1" xfId="0" applyNumberFormat="1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Protection="1">
      <protection locked="0"/>
    </xf>
    <xf numFmtId="164" fontId="2" fillId="6" borderId="1" xfId="0" applyNumberFormat="1" applyFont="1" applyFill="1" applyBorder="1" applyAlignment="1" applyProtection="1">
      <alignment horizontal="center"/>
      <protection locked="0"/>
    </xf>
    <xf numFmtId="0" fontId="2" fillId="9" borderId="0" xfId="0" applyFont="1" applyFill="1" applyProtection="1"/>
    <xf numFmtId="0" fontId="2" fillId="5" borderId="1" xfId="0" applyFont="1" applyFill="1" applyBorder="1" applyProtection="1"/>
    <xf numFmtId="16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Protection="1">
      <protection locked="0"/>
    </xf>
    <xf numFmtId="0" fontId="2" fillId="0" borderId="0" xfId="0" applyFont="1" applyProtection="1">
      <protection locked="0"/>
    </xf>
    <xf numFmtId="164" fontId="2" fillId="0" borderId="1" xfId="0" applyNumberFormat="1" applyFont="1" applyBorder="1" applyProtection="1">
      <protection locked="0"/>
    </xf>
    <xf numFmtId="49" fontId="1" fillId="7" borderId="0" xfId="0" applyNumberFormat="1" applyFont="1" applyFill="1" applyAlignment="1" applyProtection="1"/>
    <xf numFmtId="49" fontId="1" fillId="8" borderId="0" xfId="0" applyNumberFormat="1" applyFont="1" applyFill="1" applyAlignment="1" applyProtection="1"/>
    <xf numFmtId="49" fontId="1" fillId="9" borderId="0" xfId="0" applyNumberFormat="1" applyFont="1" applyFill="1" applyAlignment="1" applyProtection="1"/>
    <xf numFmtId="49" fontId="1" fillId="0" borderId="0" xfId="0" applyNumberFormat="1" applyFont="1" applyAlignment="1" applyProtection="1"/>
    <xf numFmtId="0" fontId="2" fillId="0" borderId="2" xfId="0" applyFont="1" applyBorder="1" applyProtection="1"/>
    <xf numFmtId="0" fontId="2" fillId="0" borderId="4" xfId="0" applyFont="1" applyBorder="1" applyProtection="1"/>
    <xf numFmtId="0" fontId="2" fillId="0" borderId="4" xfId="0" applyFont="1" applyBorder="1" applyAlignment="1" applyProtection="1">
      <alignment horizontal="center"/>
    </xf>
    <xf numFmtId="0" fontId="2" fillId="7" borderId="4" xfId="0" applyFont="1" applyFill="1" applyBorder="1" applyProtection="1"/>
    <xf numFmtId="0" fontId="2" fillId="8" borderId="4" xfId="0" applyFont="1" applyFill="1" applyBorder="1" applyProtection="1"/>
    <xf numFmtId="0" fontId="2" fillId="9" borderId="4" xfId="0" applyFont="1" applyFill="1" applyBorder="1" applyProtection="1"/>
    <xf numFmtId="0" fontId="2" fillId="0" borderId="3" xfId="0" applyFont="1" applyBorder="1" applyProtection="1"/>
    <xf numFmtId="0" fontId="2" fillId="0" borderId="0" xfId="0" applyFont="1" applyBorder="1" applyProtection="1"/>
    <xf numFmtId="0" fontId="2" fillId="0" borderId="0" xfId="0" applyFont="1" applyBorder="1" applyAlignment="1" applyProtection="1">
      <alignment horizontal="center"/>
    </xf>
    <xf numFmtId="0" fontId="2" fillId="7" borderId="0" xfId="0" applyFont="1" applyFill="1" applyBorder="1" applyProtection="1"/>
    <xf numFmtId="0" fontId="2" fillId="8" borderId="0" xfId="0" applyFont="1" applyFill="1" applyBorder="1" applyProtection="1"/>
    <xf numFmtId="0" fontId="2" fillId="9" borderId="0" xfId="0" applyFont="1" applyFill="1" applyBorder="1" applyProtection="1"/>
    <xf numFmtId="0" fontId="2" fillId="0" borderId="1" xfId="0" applyFont="1" applyBorder="1" applyAlignment="1" applyProtection="1">
      <alignment horizontal="center" vertical="center" wrapText="1"/>
    </xf>
    <xf numFmtId="0" fontId="2" fillId="0" borderId="5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wrapText="1"/>
    </xf>
    <xf numFmtId="164" fontId="2" fillId="0" borderId="1" xfId="0" applyNumberFormat="1" applyFont="1" applyBorder="1" applyAlignment="1" applyProtection="1">
      <alignment wrapText="1"/>
    </xf>
    <xf numFmtId="164" fontId="2" fillId="0" borderId="1" xfId="0" applyNumberFormat="1" applyFont="1" applyBorder="1" applyAlignment="1" applyProtection="1">
      <alignment horizontal="center" vertical="center" wrapText="1"/>
    </xf>
    <xf numFmtId="0" fontId="2" fillId="0" borderId="6" xfId="0" applyNumberFormat="1" applyFont="1" applyBorder="1" applyAlignment="1" applyProtection="1">
      <alignment horizontal="center" vertical="center" wrapText="1"/>
    </xf>
    <xf numFmtId="0" fontId="2" fillId="0" borderId="6" xfId="0" applyFont="1" applyBorder="1" applyAlignment="1" applyProtection="1">
      <alignment vertical="center" wrapText="1"/>
    </xf>
    <xf numFmtId="0" fontId="2" fillId="0" borderId="1" xfId="0" applyFont="1" applyBorder="1" applyProtection="1"/>
    <xf numFmtId="164" fontId="2" fillId="0" borderId="1" xfId="0" applyNumberFormat="1" applyFont="1" applyBorder="1" applyAlignment="1" applyProtection="1">
      <alignment horizontal="center"/>
    </xf>
    <xf numFmtId="0" fontId="2" fillId="0" borderId="0" xfId="0" applyFont="1" applyFill="1" applyProtection="1"/>
    <xf numFmtId="0" fontId="2" fillId="2" borderId="0" xfId="0" applyFont="1" applyFill="1" applyProtection="1"/>
    <xf numFmtId="0" fontId="2" fillId="0" borderId="2" xfId="0" applyFont="1" applyFill="1" applyBorder="1" applyProtection="1"/>
    <xf numFmtId="0" fontId="2" fillId="0" borderId="4" xfId="0" applyFont="1" applyFill="1" applyBorder="1" applyProtection="1"/>
    <xf numFmtId="0" fontId="2" fillId="0" borderId="3" xfId="0" applyFont="1" applyFill="1" applyBorder="1" applyProtection="1"/>
    <xf numFmtId="164" fontId="2" fillId="0" borderId="1" xfId="0" applyNumberFormat="1" applyFont="1" applyBorder="1" applyProtection="1"/>
    <xf numFmtId="0" fontId="2" fillId="6" borderId="1" xfId="0" applyFont="1" applyFill="1" applyBorder="1" applyProtection="1"/>
    <xf numFmtId="0" fontId="2" fillId="6" borderId="0" xfId="0" applyFont="1" applyFill="1" applyProtection="1"/>
    <xf numFmtId="0" fontId="2" fillId="0" borderId="7" xfId="0" applyFont="1" applyBorder="1" applyProtection="1"/>
    <xf numFmtId="0" fontId="1" fillId="0" borderId="0" xfId="0" applyFont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0" fontId="2" fillId="7" borderId="0" xfId="0" applyFont="1" applyFill="1" applyProtection="1"/>
    <xf numFmtId="0" fontId="2" fillId="8" borderId="0" xfId="0" applyFont="1" applyFill="1" applyProtection="1"/>
    <xf numFmtId="0" fontId="1" fillId="0" borderId="0" xfId="0" applyFont="1" applyBorder="1" applyAlignment="1" applyProtection="1"/>
    <xf numFmtId="0" fontId="2" fillId="0" borderId="0" xfId="0" applyFont="1" applyBorder="1" applyAlignment="1" applyProtection="1">
      <alignment horizontal="center" wrapText="1"/>
    </xf>
    <xf numFmtId="0" fontId="2" fillId="0" borderId="0" xfId="0" applyFont="1" applyBorder="1" applyAlignment="1" applyProtection="1"/>
    <xf numFmtId="164" fontId="2" fillId="3" borderId="0" xfId="0" applyNumberFormat="1" applyFont="1" applyFill="1" applyBorder="1" applyProtection="1"/>
    <xf numFmtId="9" fontId="2" fillId="0" borderId="0" xfId="0" applyNumberFormat="1" applyFont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20" fontId="2" fillId="0" borderId="0" xfId="0" applyNumberFormat="1" applyFont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2" fillId="8" borderId="1" xfId="0" applyFont="1" applyFill="1" applyBorder="1" applyAlignment="1" applyProtection="1">
      <alignment horizontal="center" vertical="center" wrapText="1"/>
    </xf>
    <xf numFmtId="0" fontId="2" fillId="9" borderId="1" xfId="0" applyFont="1" applyFill="1" applyBorder="1" applyAlignment="1" applyProtection="1">
      <alignment horizontal="center" vertical="center" wrapText="1"/>
    </xf>
    <xf numFmtId="0" fontId="2" fillId="7" borderId="1" xfId="0" applyFont="1" applyFill="1" applyBorder="1" applyAlignment="1" applyProtection="1">
      <alignment horizontal="center" vertical="center" wrapText="1"/>
    </xf>
    <xf numFmtId="164" fontId="2" fillId="7" borderId="6" xfId="0" applyNumberFormat="1" applyFont="1" applyFill="1" applyBorder="1" applyAlignment="1" applyProtection="1">
      <alignment horizontal="center" vertical="center" wrapText="1"/>
    </xf>
    <xf numFmtId="164" fontId="2" fillId="8" borderId="1" xfId="0" applyNumberFormat="1" applyFont="1" applyFill="1" applyBorder="1" applyAlignment="1" applyProtection="1">
      <alignment horizontal="center"/>
    </xf>
    <xf numFmtId="164" fontId="2" fillId="9" borderId="1" xfId="0" applyNumberFormat="1" applyFont="1" applyFill="1" applyBorder="1" applyAlignment="1" applyProtection="1">
      <alignment horizontal="center"/>
    </xf>
    <xf numFmtId="164" fontId="2" fillId="8" borderId="1" xfId="0" applyNumberFormat="1" applyFont="1" applyFill="1" applyBorder="1" applyAlignment="1" applyProtection="1">
      <alignment horizontal="center" vertical="center" wrapText="1"/>
    </xf>
    <xf numFmtId="164" fontId="2" fillId="9" borderId="1" xfId="0" applyNumberFormat="1" applyFont="1" applyFill="1" applyBorder="1" applyAlignment="1" applyProtection="1">
      <alignment horizontal="center" vertical="center" wrapText="1"/>
    </xf>
    <xf numFmtId="164" fontId="2" fillId="7" borderId="1" xfId="0" applyNumberFormat="1" applyFont="1" applyFill="1" applyBorder="1" applyProtection="1"/>
    <xf numFmtId="164" fontId="2" fillId="8" borderId="1" xfId="0" applyNumberFormat="1" applyFont="1" applyFill="1" applyBorder="1" applyProtection="1"/>
    <xf numFmtId="164" fontId="2" fillId="9" borderId="1" xfId="0" applyNumberFormat="1" applyFont="1" applyFill="1" applyBorder="1" applyProtection="1"/>
    <xf numFmtId="164" fontId="2" fillId="5" borderId="1" xfId="0" applyNumberFormat="1" applyFont="1" applyFill="1" applyBorder="1" applyProtection="1"/>
    <xf numFmtId="164" fontId="2" fillId="0" borderId="1" xfId="0" applyNumberFormat="1" applyFont="1" applyFill="1" applyBorder="1" applyProtection="1"/>
    <xf numFmtId="164" fontId="2" fillId="4" borderId="1" xfId="0" applyNumberFormat="1" applyFont="1" applyFill="1" applyBorder="1" applyProtection="1"/>
    <xf numFmtId="164" fontId="2" fillId="6" borderId="1" xfId="0" applyNumberFormat="1" applyFont="1" applyFill="1" applyBorder="1" applyProtection="1"/>
    <xf numFmtId="0" fontId="1" fillId="7" borderId="0" xfId="0" applyFont="1" applyFill="1" applyBorder="1" applyAlignment="1" applyProtection="1">
      <alignment horizontal="center"/>
    </xf>
    <xf numFmtId="0" fontId="2" fillId="7" borderId="0" xfId="0" applyFont="1" applyFill="1" applyBorder="1" applyAlignment="1" applyProtection="1">
      <alignment horizontal="center" wrapText="1"/>
    </xf>
    <xf numFmtId="164" fontId="2" fillId="7" borderId="0" xfId="0" applyNumberFormat="1" applyFont="1" applyFill="1" applyBorder="1" applyAlignment="1" applyProtection="1">
      <alignment horizontal="center" wrapText="1"/>
    </xf>
    <xf numFmtId="164" fontId="2" fillId="8" borderId="0" xfId="0" applyNumberFormat="1" applyFont="1" applyFill="1" applyBorder="1" applyAlignment="1" applyProtection="1">
      <alignment horizontal="center" wrapText="1"/>
    </xf>
    <xf numFmtId="0" fontId="1" fillId="9" borderId="1" xfId="0" applyFont="1" applyFill="1" applyBorder="1" applyAlignment="1" applyProtection="1"/>
    <xf numFmtId="0" fontId="2" fillId="8" borderId="1" xfId="0" applyFont="1" applyFill="1" applyBorder="1" applyAlignment="1" applyProtection="1">
      <alignment horizontal="center" wrapText="1"/>
    </xf>
    <xf numFmtId="0" fontId="2" fillId="9" borderId="1" xfId="0" applyFont="1" applyFill="1" applyBorder="1" applyAlignment="1" applyProtection="1">
      <alignment horizontal="center" wrapText="1"/>
    </xf>
    <xf numFmtId="0" fontId="2" fillId="9" borderId="0" xfId="0" applyFont="1" applyFill="1" applyBorder="1" applyAlignment="1" applyProtection="1"/>
    <xf numFmtId="9" fontId="2" fillId="7" borderId="0" xfId="0" applyNumberFormat="1" applyFont="1" applyFill="1" applyBorder="1" applyAlignment="1" applyProtection="1">
      <alignment horizontal="center"/>
    </xf>
    <xf numFmtId="9" fontId="2" fillId="7" borderId="0" xfId="0" applyNumberFormat="1" applyFont="1" applyFill="1" applyBorder="1" applyAlignment="1" applyProtection="1">
      <alignment horizontal="center" wrapText="1"/>
    </xf>
    <xf numFmtId="0" fontId="2" fillId="9" borderId="1" xfId="0" applyFont="1" applyFill="1" applyBorder="1" applyAlignment="1" applyProtection="1"/>
    <xf numFmtId="9" fontId="2" fillId="8" borderId="1" xfId="0" applyNumberFormat="1" applyFont="1" applyFill="1" applyBorder="1" applyAlignment="1" applyProtection="1">
      <alignment horizontal="center" wrapText="1"/>
    </xf>
    <xf numFmtId="9" fontId="2" fillId="9" borderId="1" xfId="0" applyNumberFormat="1" applyFont="1" applyFill="1" applyBorder="1" applyAlignment="1" applyProtection="1">
      <alignment horizontal="center"/>
    </xf>
    <xf numFmtId="9" fontId="2" fillId="8" borderId="1" xfId="0" applyNumberFormat="1" applyFont="1" applyFill="1" applyBorder="1" applyAlignment="1" applyProtection="1">
      <alignment horizontal="center"/>
    </xf>
    <xf numFmtId="9" fontId="2" fillId="7" borderId="0" xfId="0" applyNumberFormat="1" applyFont="1" applyFill="1" applyProtection="1"/>
    <xf numFmtId="0" fontId="2" fillId="8" borderId="0" xfId="0" applyFont="1" applyFill="1" applyBorder="1" applyAlignment="1" applyProtection="1"/>
    <xf numFmtId="20" fontId="2" fillId="7" borderId="0" xfId="0" applyNumberFormat="1" applyFont="1" applyFill="1" applyBorder="1" applyAlignment="1" applyProtection="1">
      <alignment horizontal="center"/>
    </xf>
    <xf numFmtId="0" fontId="2" fillId="0" borderId="4" xfId="0" applyFont="1" applyBorder="1" applyProtection="1">
      <protection locked="0"/>
    </xf>
    <xf numFmtId="0" fontId="2" fillId="0" borderId="0" xfId="0" applyFont="1" applyBorder="1" applyProtection="1">
      <protection locked="0"/>
    </xf>
    <xf numFmtId="9" fontId="2" fillId="0" borderId="2" xfId="0" applyNumberFormat="1" applyFont="1" applyBorder="1" applyAlignment="1" applyProtection="1">
      <alignment horizontal="center"/>
    </xf>
    <xf numFmtId="9" fontId="2" fillId="0" borderId="3" xfId="0" applyNumberFormat="1" applyFont="1" applyBorder="1" applyAlignment="1" applyProtection="1">
      <alignment horizontal="center"/>
    </xf>
    <xf numFmtId="0" fontId="2" fillId="0" borderId="2" xfId="0" applyFont="1" applyBorder="1" applyAlignment="1" applyProtection="1">
      <alignment horizontal="center"/>
    </xf>
    <xf numFmtId="0" fontId="2" fillId="0" borderId="4" xfId="0" applyFont="1" applyBorder="1" applyAlignment="1" applyProtection="1">
      <alignment horizontal="center"/>
    </xf>
    <xf numFmtId="0" fontId="2" fillId="0" borderId="3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2" fillId="0" borderId="2" xfId="0" applyFont="1" applyBorder="1" applyAlignment="1" applyProtection="1">
      <alignment horizontal="center" wrapText="1"/>
    </xf>
    <xf numFmtId="0" fontId="2" fillId="0" borderId="3" xfId="0" applyFont="1" applyBorder="1" applyAlignment="1" applyProtection="1">
      <alignment horizontal="center" wrapText="1"/>
    </xf>
    <xf numFmtId="0" fontId="2" fillId="0" borderId="2" xfId="0" applyFont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horizontal="center" vertical="center" wrapText="1"/>
    </xf>
    <xf numFmtId="0" fontId="2" fillId="0" borderId="5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vertical="center" wrapText="1"/>
    </xf>
    <xf numFmtId="0" fontId="2" fillId="0" borderId="2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 wrapText="1"/>
    </xf>
    <xf numFmtId="0" fontId="2" fillId="0" borderId="6" xfId="0" applyFont="1" applyBorder="1" applyAlignment="1" applyProtection="1">
      <alignment horizontal="center" vertical="center" wrapText="1"/>
    </xf>
    <xf numFmtId="0" fontId="2" fillId="0" borderId="4" xfId="0" applyFont="1" applyBorder="1" applyAlignment="1" applyProtection="1">
      <alignment horizontal="center" wrapText="1"/>
    </xf>
    <xf numFmtId="0" fontId="2" fillId="7" borderId="2" xfId="0" applyFont="1" applyFill="1" applyBorder="1" applyAlignment="1" applyProtection="1">
      <alignment horizontal="center" vertical="center"/>
    </xf>
    <xf numFmtId="0" fontId="2" fillId="7" borderId="3" xfId="0" applyFont="1" applyFill="1" applyBorder="1" applyAlignment="1" applyProtection="1">
      <alignment horizontal="center" vertical="center"/>
    </xf>
    <xf numFmtId="9" fontId="2" fillId="0" borderId="2" xfId="0" applyNumberFormat="1" applyFont="1" applyBorder="1" applyAlignment="1" applyProtection="1">
      <alignment horizontal="center" vertical="center"/>
    </xf>
    <xf numFmtId="9" fontId="2" fillId="0" borderId="3" xfId="0" applyNumberFormat="1" applyFont="1" applyBorder="1" applyAlignment="1" applyProtection="1">
      <alignment horizontal="center" vertical="center"/>
    </xf>
    <xf numFmtId="49" fontId="1" fillId="0" borderId="0" xfId="0" applyNumberFormat="1" applyFont="1" applyAlignment="1" applyProtection="1">
      <alignment horizontal="center"/>
    </xf>
    <xf numFmtId="2" fontId="2" fillId="0" borderId="1" xfId="0" applyNumberFormat="1" applyFont="1" applyBorder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CC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1187533</xdr:colOff>
      <xdr:row>13</xdr:row>
      <xdr:rowOff>178130</xdr:rowOff>
    </xdr:from>
    <xdr:ext cx="7264681" cy="609013"/>
    <xdr:sp macro="" textlink="">
      <xdr:nvSpPr>
        <xdr:cNvPr id="2" name="ZoneTexte 1"/>
        <xdr:cNvSpPr txBox="1"/>
      </xdr:nvSpPr>
      <xdr:spPr>
        <a:xfrm>
          <a:off x="6066312" y="3334987"/>
          <a:ext cx="7264681" cy="609013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souhaiterais trouver une formule qui calcule automatiquement si le salarié a droit au panier repas sachant qu'il y a droit :</a:t>
          </a:r>
          <a:br>
            <a:rPr lang="fr-FR"/>
          </a:br>
          <a:r>
            <a:rPr lang="fr-FR"/>
            <a:t>- s'il effectue 6 heures de travail en continu</a:t>
          </a:r>
          <a:br>
            <a:rPr lang="fr-FR"/>
          </a:br>
          <a:r>
            <a:rPr lang="fr-FR"/>
            <a:t>OU - s'il effectue 7 heures de travail en décalé.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L73"/>
  <sheetViews>
    <sheetView tabSelected="1" topLeftCell="D4" zoomScale="77" zoomScaleNormal="77" workbookViewId="0">
      <selection activeCell="T10" sqref="T10"/>
    </sheetView>
  </sheetViews>
  <sheetFormatPr baseColWidth="10" defaultColWidth="11.44140625" defaultRowHeight="15.6" x14ac:dyDescent="0.3"/>
  <cols>
    <col min="1" max="1" width="16.44140625" style="2" customWidth="1"/>
    <col min="2" max="2" width="10" style="2" bestFit="1" customWidth="1"/>
    <col min="3" max="3" width="4.5546875" style="2" customWidth="1"/>
    <col min="4" max="4" width="22.6640625" style="2" bestFit="1" customWidth="1"/>
    <col min="5" max="8" width="17.44140625" style="61" customWidth="1"/>
    <col min="9" max="9" width="16.88671875" style="54" customWidth="1"/>
    <col min="10" max="10" width="15.33203125" style="54" customWidth="1"/>
    <col min="11" max="11" width="13.6640625" style="55" customWidth="1"/>
    <col min="12" max="12" width="14.6640625" style="8" customWidth="1"/>
    <col min="13" max="13" width="14.44140625" style="55" customWidth="1"/>
    <col min="14" max="14" width="15.5546875" style="8" customWidth="1"/>
    <col min="15" max="15" width="12.88671875" style="55" customWidth="1"/>
    <col min="16" max="16" width="10.6640625" style="8" customWidth="1"/>
    <col min="17" max="17" width="14.88671875" style="55" customWidth="1"/>
    <col min="18" max="18" width="16" style="8" customWidth="1"/>
    <col min="19" max="19" width="16" style="2" customWidth="1"/>
    <col min="20" max="20" width="11" style="2" bestFit="1" customWidth="1"/>
    <col min="21" max="21" width="10.109375" style="2" bestFit="1" customWidth="1"/>
    <col min="22" max="22" width="14.109375" style="2" customWidth="1"/>
    <col min="23" max="16384" width="11.44140625" style="2"/>
  </cols>
  <sheetData>
    <row r="1" spans="1:38" x14ac:dyDescent="0.3">
      <c r="A1" s="121" t="s">
        <v>63</v>
      </c>
      <c r="B1" s="121"/>
      <c r="C1" s="121"/>
      <c r="D1" s="121"/>
      <c r="E1" s="121"/>
      <c r="F1" s="121"/>
      <c r="G1" s="121"/>
      <c r="H1" s="121"/>
      <c r="I1" s="14"/>
      <c r="J1" s="14"/>
      <c r="K1" s="15"/>
      <c r="L1" s="16"/>
      <c r="M1" s="15"/>
      <c r="N1" s="16"/>
      <c r="O1" s="15"/>
      <c r="P1" s="16"/>
      <c r="Q1" s="15"/>
      <c r="R1" s="16"/>
      <c r="S1" s="17"/>
      <c r="T1" s="17"/>
      <c r="U1" s="17"/>
      <c r="V1" s="17"/>
    </row>
    <row r="3" spans="1:38" x14ac:dyDescent="0.3">
      <c r="A3" s="18" t="s">
        <v>46</v>
      </c>
      <c r="B3" s="96"/>
      <c r="C3" s="19"/>
      <c r="D3" s="19"/>
      <c r="E3" s="20"/>
      <c r="F3" s="20"/>
      <c r="G3" s="20"/>
      <c r="H3" s="20"/>
      <c r="I3" s="21"/>
      <c r="J3" s="21"/>
      <c r="K3" s="22"/>
      <c r="L3" s="23"/>
      <c r="M3" s="22"/>
      <c r="N3" s="23"/>
      <c r="O3" s="22"/>
      <c r="P3" s="23"/>
      <c r="Q3" s="22"/>
      <c r="R3" s="23"/>
      <c r="S3" s="19"/>
      <c r="T3" s="19"/>
      <c r="U3" s="19"/>
      <c r="V3" s="24"/>
    </row>
    <row r="4" spans="1:38" x14ac:dyDescent="0.3">
      <c r="A4" s="25"/>
      <c r="C4" s="25"/>
      <c r="D4" s="25"/>
      <c r="E4" s="26"/>
      <c r="F4" s="26"/>
      <c r="G4" s="26"/>
      <c r="H4" s="26"/>
      <c r="I4" s="27"/>
      <c r="J4" s="27"/>
      <c r="K4" s="28"/>
      <c r="L4" s="29"/>
      <c r="M4" s="28"/>
      <c r="N4" s="29"/>
      <c r="O4" s="28"/>
      <c r="P4" s="29"/>
      <c r="Q4" s="28"/>
      <c r="R4" s="29"/>
      <c r="S4" s="25"/>
      <c r="T4" s="25"/>
      <c r="U4" s="25"/>
      <c r="V4" s="25"/>
    </row>
    <row r="5" spans="1:38" x14ac:dyDescent="0.3">
      <c r="A5" s="2" t="s">
        <v>45</v>
      </c>
      <c r="B5" s="97" t="s">
        <v>62</v>
      </c>
      <c r="C5" s="25"/>
      <c r="D5" s="25"/>
      <c r="E5" s="26"/>
      <c r="F5" s="26"/>
      <c r="G5" s="26"/>
      <c r="H5" s="26"/>
      <c r="I5" s="27"/>
      <c r="J5" s="27"/>
      <c r="K5" s="28"/>
      <c r="L5" s="29"/>
      <c r="M5" s="28"/>
      <c r="N5" s="29"/>
      <c r="O5" s="28"/>
      <c r="P5" s="29"/>
      <c r="Q5" s="28"/>
      <c r="R5" s="29"/>
      <c r="S5" s="25">
        <v>6</v>
      </c>
      <c r="T5" s="25"/>
      <c r="U5" s="25"/>
      <c r="V5" s="25"/>
    </row>
    <row r="7" spans="1:38" s="33" customFormat="1" ht="24.75" customHeight="1" x14ac:dyDescent="0.3">
      <c r="A7" s="30" t="s">
        <v>36</v>
      </c>
      <c r="B7" s="112" t="s">
        <v>5</v>
      </c>
      <c r="C7" s="113"/>
      <c r="D7" s="31"/>
      <c r="E7" s="112" t="s">
        <v>6</v>
      </c>
      <c r="F7" s="113"/>
      <c r="G7" s="112" t="s">
        <v>7</v>
      </c>
      <c r="H7" s="113"/>
      <c r="I7" s="117" t="s">
        <v>48</v>
      </c>
      <c r="J7" s="118"/>
      <c r="K7" s="64" t="s">
        <v>10</v>
      </c>
      <c r="L7" s="119" t="s">
        <v>11</v>
      </c>
      <c r="M7" s="120"/>
      <c r="N7" s="65" t="s">
        <v>12</v>
      </c>
      <c r="O7" s="64" t="s">
        <v>13</v>
      </c>
      <c r="P7" s="108" t="s">
        <v>23</v>
      </c>
      <c r="Q7" s="109"/>
      <c r="R7" s="65" t="s">
        <v>24</v>
      </c>
      <c r="S7" s="32"/>
      <c r="T7" s="110" t="s">
        <v>50</v>
      </c>
      <c r="U7" s="112" t="s">
        <v>33</v>
      </c>
      <c r="V7" s="113"/>
      <c r="W7" s="114" t="s">
        <v>49</v>
      </c>
    </row>
    <row r="8" spans="1:38" s="33" customFormat="1" ht="52.5" customHeight="1" x14ac:dyDescent="0.3">
      <c r="A8" s="30" t="s">
        <v>37</v>
      </c>
      <c r="B8" s="34" t="s">
        <v>15</v>
      </c>
      <c r="C8" s="34"/>
      <c r="D8" s="34" t="s">
        <v>53</v>
      </c>
      <c r="E8" s="30" t="s">
        <v>8</v>
      </c>
      <c r="F8" s="30" t="s">
        <v>9</v>
      </c>
      <c r="G8" s="30" t="s">
        <v>8</v>
      </c>
      <c r="H8" s="30" t="s">
        <v>9</v>
      </c>
      <c r="I8" s="66" t="s">
        <v>47</v>
      </c>
      <c r="J8" s="66" t="s">
        <v>52</v>
      </c>
      <c r="K8" s="64" t="s">
        <v>29</v>
      </c>
      <c r="L8" s="65" t="s">
        <v>25</v>
      </c>
      <c r="M8" s="64" t="s">
        <v>30</v>
      </c>
      <c r="N8" s="65" t="s">
        <v>26</v>
      </c>
      <c r="O8" s="64" t="s">
        <v>31</v>
      </c>
      <c r="P8" s="65" t="s">
        <v>27</v>
      </c>
      <c r="Q8" s="64" t="s">
        <v>32</v>
      </c>
      <c r="R8" s="65" t="s">
        <v>28</v>
      </c>
      <c r="S8" s="35" t="s">
        <v>61</v>
      </c>
      <c r="T8" s="111"/>
      <c r="U8" s="30" t="s">
        <v>34</v>
      </c>
      <c r="V8" s="30" t="s">
        <v>38</v>
      </c>
      <c r="W8" s="115"/>
    </row>
    <row r="9" spans="1:38" s="33" customFormat="1" ht="15.75" customHeight="1" x14ac:dyDescent="0.3">
      <c r="A9" s="106" t="s">
        <v>41</v>
      </c>
      <c r="B9" s="116"/>
      <c r="C9" s="107"/>
      <c r="D9" s="36"/>
      <c r="E9" s="37"/>
      <c r="F9" s="37"/>
      <c r="G9" s="37"/>
      <c r="H9" s="38"/>
      <c r="I9" s="67"/>
      <c r="J9" s="67"/>
      <c r="K9" s="68">
        <v>0</v>
      </c>
      <c r="L9" s="69">
        <v>0</v>
      </c>
      <c r="M9" s="70"/>
      <c r="N9" s="71"/>
      <c r="O9" s="70"/>
      <c r="P9" s="71"/>
      <c r="Q9" s="70"/>
      <c r="R9" s="71"/>
      <c r="S9" s="39"/>
      <c r="T9" s="40"/>
      <c r="U9" s="30"/>
      <c r="V9" s="30"/>
      <c r="W9" s="35"/>
    </row>
    <row r="10" spans="1:38" x14ac:dyDescent="0.3">
      <c r="A10" s="41" t="s">
        <v>14</v>
      </c>
      <c r="B10" s="41" t="s">
        <v>19</v>
      </c>
      <c r="C10" s="41">
        <v>1</v>
      </c>
      <c r="D10" s="1"/>
      <c r="E10" s="3"/>
      <c r="F10" s="3"/>
      <c r="G10" s="3">
        <v>0.875</v>
      </c>
      <c r="H10" s="3">
        <v>1</v>
      </c>
      <c r="I10" s="72">
        <f t="shared" ref="I10:I17" si="0">IF(AND(E10&lt;$R$50,E10&gt;=$R$51),IF(F10&gt;E10,IF(F10&lt;=$R$50,0,MOD(F10-$R$50,1)),IF(F10&gt;=$R$51,MOD(FinN-$R$50,1),MOD(F10-$R$50,1))),IF(E10&gt;=$R$50,IF(OR(F10&gt;E10,F10&lt;=$R$51),MOD(F10-E10,1),IF(F10&lt;=$R$50,MOD($R$51-E10,1),MOD($R$51-E10,1)+MOD(F10-$R$50,1))),IF(OR(F10&lt;E10,F10&gt;$R$50),MOD($R$51-E10,1)+MOD(F10-$R$50,1),IF(F10&lt;$R$51,MOD(F10-E10,1),MOD($R$51-E10,1)))))</f>
        <v>0</v>
      </c>
      <c r="J10" s="72">
        <f>IF(AND(G10&lt;$R$50,G10&gt;=$R$51),IF(H10&gt;G10,IF(H10&lt;=$R$50,0,MOD(H10-$R$50,1)),IF(H10&gt;=$R$51,MOD($R$51-$R$50,1),MOD(H10-$R$50,1))),IF(G10&gt;=$R$50,IF(OR(H10&gt;G10,H10&lt;=$R$51),MOD(H10-G10,1),IF(H10&lt;=$R$50,MOD($R$51-G10,1),MOD($R$51-G10,1)+MOD(H10-$R$50,1))),IF(OR(H10&lt;G10,H10&gt;$R$50),MOD($R$51-#REF!,1)+MOD(H10-$R$50,1),IF(H10&lt;$R$51,MOD(H10-G10,1),MOD($R$51-G10,1)))))</f>
        <v>0.125</v>
      </c>
      <c r="K10" s="73">
        <f t="shared" ref="K10:K17" si="1">MOD(F10-E10,1)+MOD(H10-G10,1)-L10</f>
        <v>0</v>
      </c>
      <c r="L10" s="74">
        <f t="shared" ref="L10:L17" si="2">I10+J10</f>
        <v>0.125</v>
      </c>
      <c r="M10" s="73"/>
      <c r="N10" s="74"/>
      <c r="O10" s="73"/>
      <c r="P10" s="74"/>
      <c r="Q10" s="73"/>
      <c r="R10" s="74"/>
      <c r="S10" s="122"/>
      <c r="T10" s="1" t="str">
        <f>IF(OR(MAX(I10,J10)*24&gt;=6,SUM(I10,J10)*24&gt;=7),1,"")</f>
        <v/>
      </c>
      <c r="U10" s="1"/>
      <c r="V10" s="1"/>
      <c r="W10" s="1"/>
    </row>
    <row r="11" spans="1:38" x14ac:dyDescent="0.3">
      <c r="A11" s="41"/>
      <c r="B11" s="41" t="s">
        <v>20</v>
      </c>
      <c r="C11" s="41">
        <v>2</v>
      </c>
      <c r="D11" s="1"/>
      <c r="E11" s="3">
        <v>0</v>
      </c>
      <c r="F11" s="3">
        <v>0.25</v>
      </c>
      <c r="G11" s="3">
        <v>0.75</v>
      </c>
      <c r="H11" s="3">
        <v>1</v>
      </c>
      <c r="I11" s="72">
        <f t="shared" si="0"/>
        <v>0.25</v>
      </c>
      <c r="J11" s="72">
        <f>IF(AND(G11&lt;$R$50,G11&gt;=$R$51),IF(H11&gt;G11,IF(H11&lt;=$R$50,0,MOD(H11-$R$50,1)),IF(H11&gt;=$R$51,MOD($R$51-$R$50,1),MOD(H11-$R$50,1))),IF(G11&gt;=$R$50,IF(OR(H11&gt;G11,H11&lt;=$R$51),MOD(H11-G11,1),IF(H11&lt;=$R$50,MOD($R$51-G11,1),MOD($R$51-G11,1)+MOD(H11-$R$50,1))),IF(OR(H11&lt;G11,H11&gt;$R$50),MOD($R$51-#REF!,1)+MOD(H11-$R$50,1),IF(H11&lt;$R$51,MOD(H11-G11,1),MOD($R$51-G11,1)))))</f>
        <v>0.125</v>
      </c>
      <c r="K11" s="73">
        <f t="shared" si="1"/>
        <v>0.125</v>
      </c>
      <c r="L11" s="74">
        <f t="shared" si="2"/>
        <v>0.375</v>
      </c>
      <c r="M11" s="73"/>
      <c r="N11" s="74"/>
      <c r="O11" s="73"/>
      <c r="P11" s="74"/>
      <c r="Q11" s="73"/>
      <c r="R11" s="74"/>
      <c r="S11" s="1"/>
      <c r="T11" s="1">
        <f t="shared" ref="T11:T45" si="3">IF(OR(MAX(I11,J11)*24&gt;=6,SUM(I11,J11)*24&gt;=7),1,"")</f>
        <v>1</v>
      </c>
      <c r="U11" s="1"/>
      <c r="V11" s="1"/>
      <c r="W11" s="1"/>
    </row>
    <row r="12" spans="1:38" x14ac:dyDescent="0.3">
      <c r="A12" s="41"/>
      <c r="B12" s="41" t="s">
        <v>21</v>
      </c>
      <c r="C12" s="41">
        <v>3</v>
      </c>
      <c r="D12" s="1" t="s">
        <v>56</v>
      </c>
      <c r="E12" s="3">
        <v>0</v>
      </c>
      <c r="F12" s="3">
        <v>0.25</v>
      </c>
      <c r="G12" s="3"/>
      <c r="H12" s="3"/>
      <c r="I12" s="72">
        <f t="shared" si="0"/>
        <v>0.25</v>
      </c>
      <c r="J12" s="72">
        <f>IF(AND(G12&lt;$R$50,G12&gt;=$R$51),IF(H12&gt;G12,IF(H12&lt;=$R$50,0,MOD(H12-$R$50,1)),IF(H12&gt;=$R$51,MOD($R$51-$R$50,1),MOD(H12-$R$50,1))),IF(G12&gt;=$R$50,IF(OR(H12&gt;G12,H12&lt;=$R$51),MOD(H12-G12,1),IF(H12&lt;=$R$50,MOD($R$51-G12,1),MOD($R$51-G12,1)+MOD(H12-$R$50,1))),IF(OR(H12&lt;G12,H12&gt;$R$50),MOD($R$51-FA2,1)+MOD(H12-$R$50,1),IF(H12&lt;$R$51,MOD(H12-G12,1),MOD($R$51-G12,1)))))</f>
        <v>0</v>
      </c>
      <c r="K12" s="73">
        <f t="shared" si="1"/>
        <v>0</v>
      </c>
      <c r="L12" s="74">
        <f t="shared" si="2"/>
        <v>0.25</v>
      </c>
      <c r="M12" s="73"/>
      <c r="N12" s="74"/>
      <c r="O12" s="73"/>
      <c r="P12" s="74"/>
      <c r="Q12" s="73"/>
      <c r="R12" s="74"/>
      <c r="S12" s="1"/>
      <c r="T12" s="1">
        <f t="shared" si="3"/>
        <v>1</v>
      </c>
      <c r="U12" s="1"/>
      <c r="V12" s="1"/>
      <c r="W12" s="1"/>
      <c r="X12" s="2">
        <f>SUM(T14,T15)</f>
        <v>1</v>
      </c>
    </row>
    <row r="13" spans="1:38" x14ac:dyDescent="0.3">
      <c r="A13" s="41"/>
      <c r="B13" s="41" t="s">
        <v>16</v>
      </c>
      <c r="C13" s="41">
        <v>4</v>
      </c>
      <c r="D13" s="1" t="s">
        <v>56</v>
      </c>
      <c r="E13" s="3"/>
      <c r="F13" s="3"/>
      <c r="G13" s="3"/>
      <c r="H13" s="3"/>
      <c r="I13" s="72">
        <f t="shared" si="0"/>
        <v>0</v>
      </c>
      <c r="J13" s="72">
        <f>IF(AND(G13&lt;$R$50,G13&gt;=$R$51),IF(H13&gt;G13,IF(H13&lt;=$R$50,0,MOD(H13-$R$50,1)),IF(H13&gt;=$R$51,MOD($R$51-$R$50,1),MOD(H13-$R$50,1))),IF(G13&gt;=$R$50,IF(OR(H13&gt;G13,H13&lt;=$R$51),MOD(H13-G13,1),IF(H13&lt;=$R$50,MOD($R$51-G13,1),MOD($R$51-G13,1)+MOD(H13-$R$50,1))),IF(OR(H13&lt;G13,H13&gt;$R$50),MOD($R$51-#REF!,1)+MOD(H13-$R$50,1),IF(H13&lt;$R$51,MOD(H13-G13,1),MOD($R$51-G13,1)))))</f>
        <v>0</v>
      </c>
      <c r="K13" s="73">
        <f t="shared" si="1"/>
        <v>0</v>
      </c>
      <c r="L13" s="74">
        <f t="shared" si="2"/>
        <v>0</v>
      </c>
      <c r="M13" s="73"/>
      <c r="N13" s="74"/>
      <c r="O13" s="73"/>
      <c r="P13" s="74"/>
      <c r="Q13" s="73"/>
      <c r="R13" s="74"/>
      <c r="S13" s="1"/>
      <c r="T13" s="1" t="str">
        <f t="shared" si="3"/>
        <v/>
      </c>
      <c r="U13" s="1"/>
      <c r="V13" s="1"/>
      <c r="W13" s="1"/>
    </row>
    <row r="14" spans="1:38" x14ac:dyDescent="0.3">
      <c r="A14" s="41"/>
      <c r="B14" s="41" t="s">
        <v>17</v>
      </c>
      <c r="C14" s="41">
        <v>5</v>
      </c>
      <c r="D14" s="1"/>
      <c r="E14" s="3"/>
      <c r="F14" s="3"/>
      <c r="G14" s="3">
        <v>0.875</v>
      </c>
      <c r="H14" s="3">
        <v>1</v>
      </c>
      <c r="I14" s="72">
        <f t="shared" si="0"/>
        <v>0</v>
      </c>
      <c r="J14" s="72">
        <f>IF(AND(G14&lt;$R$50,G14&gt;=$R$51),IF(H14&gt;G14,IF(H14&lt;=$R$50,0,MOD(H14-$R$50,1)),IF(H14&gt;=$R$51,MOD($R$51-$R$50,1),MOD(H14-$R$50,1))),IF(G14&gt;=$R$50,IF(OR(H14&gt;G14,H14&lt;=$R$51),MOD(H14-G14,1),IF(H14&lt;=$R$50,MOD($R$51-G14,1),MOD($R$51-G14,1)+MOD(H14-$R$50,1))),IF(OR(H14&lt;G14,H14&gt;$R$50),MOD($R$51-FA3,1)+MOD(H14-$R$50,1),IF(H14&lt;$R$51,MOD(H14-G14,1),MOD($R$51-G14,1)))))</f>
        <v>0.125</v>
      </c>
      <c r="K14" s="73">
        <f t="shared" si="1"/>
        <v>0</v>
      </c>
      <c r="L14" s="74">
        <f t="shared" si="2"/>
        <v>0.125</v>
      </c>
      <c r="M14" s="73"/>
      <c r="N14" s="74"/>
      <c r="O14" s="73"/>
      <c r="P14" s="74"/>
      <c r="Q14" s="73"/>
      <c r="R14" s="74"/>
      <c r="S14" s="1"/>
      <c r="T14" s="1" t="str">
        <f t="shared" si="3"/>
        <v/>
      </c>
      <c r="U14" s="1"/>
      <c r="V14" s="1"/>
      <c r="W14" s="1"/>
    </row>
    <row r="15" spans="1:38" x14ac:dyDescent="0.3">
      <c r="A15" s="41"/>
      <c r="B15" s="41" t="s">
        <v>18</v>
      </c>
      <c r="C15" s="41">
        <v>6</v>
      </c>
      <c r="D15" s="1"/>
      <c r="E15" s="3">
        <v>0</v>
      </c>
      <c r="F15" s="3">
        <v>0.25</v>
      </c>
      <c r="G15" s="3">
        <v>0.75</v>
      </c>
      <c r="H15" s="3">
        <v>1</v>
      </c>
      <c r="I15" s="72">
        <f t="shared" si="0"/>
        <v>0.25</v>
      </c>
      <c r="J15" s="72">
        <f>IF(AND(G15&lt;$R$50,G15&gt;=$R$51),IF(H15&gt;G15,IF(H15&lt;=$R$50,0,MOD(H15-$R$50,1)),IF(H15&gt;=$R$51,MOD($R$51-$R$50,1),MOD(H15-$R$50,1))),IF(G15&gt;=$R$50,IF(OR(H15&gt;G15,H15&lt;=$R$51),MOD(H15-G15,1),IF(H15&lt;=$R$50,MOD($R$51-G15,1),MOD($R$51-G15,1)+MOD(H15-$R$50,1))),IF(OR(H15&lt;G15,H15&gt;$R$50),MOD($R$51-FA6,1)+MOD(H15-$R$50,1),IF(H15&lt;$R$51,MOD(H15-G15,1),MOD($R$51-G15,1)))))</f>
        <v>0.125</v>
      </c>
      <c r="K15" s="73">
        <f t="shared" si="1"/>
        <v>0.125</v>
      </c>
      <c r="L15" s="74">
        <f t="shared" si="2"/>
        <v>0.375</v>
      </c>
      <c r="M15" s="73"/>
      <c r="N15" s="74"/>
      <c r="O15" s="73"/>
      <c r="P15" s="74"/>
      <c r="Q15" s="73"/>
      <c r="R15" s="74"/>
      <c r="S15" s="1"/>
      <c r="T15" s="1">
        <f t="shared" si="3"/>
        <v>1</v>
      </c>
      <c r="U15" s="1"/>
      <c r="V15" s="1"/>
      <c r="W15" s="1"/>
    </row>
    <row r="16" spans="1:38" s="44" customFormat="1" x14ac:dyDescent="0.3">
      <c r="A16" s="9"/>
      <c r="B16" s="9" t="s">
        <v>0</v>
      </c>
      <c r="C16" s="9">
        <v>7</v>
      </c>
      <c r="D16" s="4"/>
      <c r="E16" s="5">
        <v>0</v>
      </c>
      <c r="F16" s="5">
        <v>0.25</v>
      </c>
      <c r="G16" s="5">
        <v>0.75</v>
      </c>
      <c r="H16" s="5">
        <v>1</v>
      </c>
      <c r="I16" s="75">
        <f t="shared" si="0"/>
        <v>0.25</v>
      </c>
      <c r="J16" s="75">
        <f>IF(AND(G16&lt;$R$50,G16&gt;=$R$51),IF(H16&gt;G16,IF(H16&lt;=$R$50,0,MOD(H16-$R$50,1)),IF(H16&gt;=$R$51,MOD($R$51-$R$50,1),MOD(H16-$R$50,1))),IF(G16&gt;=$R$50,IF(OR(H16&gt;G16,H16&lt;=$R$51),MOD(H16-G16,1),IF(H16&lt;=$R$50,MOD($R$51-G16,1),MOD($R$51-G16,1)+MOD(H16-$R$50,1))),IF(OR(H16&lt;G16,H16&gt;$R$50),MOD($R$51-FA7,1)+MOD(H16-$R$50,1),IF(H16&lt;$R$51,MOD(H16-G16,1),MOD($R$51-G16,1)))))</f>
        <v>0.125</v>
      </c>
      <c r="K16" s="75"/>
      <c r="L16" s="75"/>
      <c r="M16" s="75">
        <f>MOD(F16-E16,1)+MOD(H16-G16,1)-N16</f>
        <v>0.125</v>
      </c>
      <c r="N16" s="75">
        <f>I16+J16</f>
        <v>0.375</v>
      </c>
      <c r="O16" s="75"/>
      <c r="P16" s="75"/>
      <c r="Q16" s="75"/>
      <c r="R16" s="75"/>
      <c r="S16" s="1"/>
      <c r="T16" s="4">
        <f t="shared" si="3"/>
        <v>1</v>
      </c>
      <c r="U16" s="4"/>
      <c r="V16" s="4"/>
      <c r="W16" s="4"/>
      <c r="X16" s="43"/>
      <c r="Y16" s="43"/>
      <c r="Z16" s="43"/>
      <c r="AA16" s="43"/>
      <c r="AB16" s="43"/>
      <c r="AC16" s="43"/>
      <c r="AD16" s="43"/>
      <c r="AE16" s="43"/>
      <c r="AF16" s="43"/>
      <c r="AG16" s="43"/>
      <c r="AH16" s="43"/>
      <c r="AI16" s="43"/>
      <c r="AJ16" s="43"/>
      <c r="AK16" s="43"/>
      <c r="AL16" s="43"/>
    </row>
    <row r="17" spans="1:38" s="43" customFormat="1" x14ac:dyDescent="0.3">
      <c r="A17" s="45"/>
      <c r="B17" s="46"/>
      <c r="C17" s="47"/>
      <c r="D17" s="11"/>
      <c r="E17" s="3">
        <v>0</v>
      </c>
      <c r="F17" s="3">
        <v>0.25</v>
      </c>
      <c r="G17" s="10"/>
      <c r="H17" s="10"/>
      <c r="I17" s="72">
        <f t="shared" si="0"/>
        <v>0.25</v>
      </c>
      <c r="J17" s="72">
        <f>IF(AND(G17&lt;$R$50,G17&gt;=$R$51),IF(H17&gt;G17,IF(H17&lt;=$R$50,0,MOD(H17-$R$50,1)),IF(H17&gt;=$R$51,MOD($R$51-$R$50,1),MOD(H17-$R$50,1))),IF(G17&gt;=$R$50,IF(OR(H17&gt;G17,H17&lt;=$R$51),MOD(H17-G17,1),IF(H17&lt;=$R$50,MOD($R$51-G17,1),MOD($R$51-G17,1)+MOD(H17-$R$50,1))),IF(OR(H17&lt;G17,H17&gt;$R$50),MOD($R$51-FA8,1)+MOD(H17-$R$50,1),IF(H17&lt;$R$51,MOD(H17-G17,1),MOD($R$51-G17,1)))))</f>
        <v>0</v>
      </c>
      <c r="K17" s="73">
        <f t="shared" si="1"/>
        <v>0</v>
      </c>
      <c r="L17" s="74">
        <f t="shared" si="2"/>
        <v>0.25</v>
      </c>
      <c r="M17" s="76"/>
      <c r="N17" s="76"/>
      <c r="O17" s="76"/>
      <c r="P17" s="76"/>
      <c r="Q17" s="76"/>
      <c r="R17" s="76"/>
      <c r="S17" s="1"/>
      <c r="T17" s="11">
        <f t="shared" si="3"/>
        <v>1</v>
      </c>
      <c r="U17" s="11"/>
      <c r="V17" s="11"/>
      <c r="W17" s="11"/>
    </row>
    <row r="18" spans="1:38" x14ac:dyDescent="0.3">
      <c r="A18" s="100" t="s">
        <v>40</v>
      </c>
      <c r="B18" s="101"/>
      <c r="C18" s="102"/>
      <c r="D18" s="1"/>
      <c r="E18" s="12"/>
      <c r="F18" s="12"/>
      <c r="G18" s="13"/>
      <c r="H18" s="3"/>
      <c r="I18" s="77"/>
      <c r="J18" s="77"/>
      <c r="K18" s="77">
        <f>SUM(K9:K17)</f>
        <v>0.25</v>
      </c>
      <c r="L18" s="77">
        <f>SUM(L9:L17)</f>
        <v>1.5</v>
      </c>
      <c r="M18" s="73"/>
      <c r="N18" s="74"/>
      <c r="O18" s="73"/>
      <c r="P18" s="74"/>
      <c r="Q18" s="73"/>
      <c r="R18" s="74"/>
      <c r="S18" s="1"/>
      <c r="T18" s="1" t="str">
        <f t="shared" si="3"/>
        <v/>
      </c>
      <c r="U18" s="1"/>
      <c r="V18" s="1"/>
      <c r="W18" s="1"/>
    </row>
    <row r="19" spans="1:38" x14ac:dyDescent="0.3">
      <c r="A19" s="41" t="s">
        <v>22</v>
      </c>
      <c r="B19" s="41" t="s">
        <v>19</v>
      </c>
      <c r="C19" s="41">
        <v>8</v>
      </c>
      <c r="D19" s="1"/>
      <c r="E19" s="3"/>
      <c r="F19" s="3"/>
      <c r="G19" s="3"/>
      <c r="H19" s="3"/>
      <c r="I19" s="72">
        <f>IF(AND(E19&lt;$R$50,E19&gt;=$R$51),IF(F19&gt;E19,IF(F19&lt;=$R$50,0,MOD(F19-$R$50,1)),IF(F19&gt;=$R$51,MOD(FinN-$R$50,1),MOD(F19-$R$50,1))),IF(E19&gt;=$R$50,IF(OR(F19&gt;E19,F19&lt;=$R$51),MOD(F19-E19,1),IF(F19&lt;=$R$50,MOD($R$51-E19,1),MOD($R$51-E19,1)+MOD(F19-$R$50,1))),IF(OR(F19&lt;E19,F19&gt;$R$50),MOD($R$51-E19,1)+MOD(F19-$R$50,1),IF(F19&lt;$R$51,MOD(F19-E19,1),MOD($R$51-E19,1)))))</f>
        <v>0</v>
      </c>
      <c r="J19" s="72">
        <f>IF(AND(G19&lt;$R$50,G19&gt;=$R$51),IF(H19&gt;G19,IF(H19&lt;=$R$50,0,MOD(H19-$R$50,1)),IF(H19&gt;=$R$51,MOD($R$51-$R$50,1),MOD(H19-$R$50,1))),IF(G19&gt;=$R$50,IF(OR(H19&gt;G19,H19&lt;=$R$51),MOD(H19-G19,1),IF(H19&lt;=$R$50,MOD($R$51-G19,1),MOD($R$51-G19,1)+MOD(H19-$R$50,1))),IF(OR(H19&lt;G19,H19&gt;$R$50),MOD($R$51-FA8,1)+MOD(H19-$R$50,1),IF(H19&lt;$R$51,MOD(H19-G19,1),MOD($R$51-G19,1)))))</f>
        <v>0</v>
      </c>
      <c r="K19" s="73">
        <f t="shared" ref="K19:K24" si="4">MOD(F19-E19,1)+MOD(H19-G19,1)-L19</f>
        <v>0</v>
      </c>
      <c r="L19" s="74">
        <f t="shared" ref="L19:L24" si="5">I19+J19</f>
        <v>0</v>
      </c>
      <c r="M19" s="73"/>
      <c r="N19" s="74"/>
      <c r="O19" s="73"/>
      <c r="P19" s="74"/>
      <c r="Q19" s="73"/>
      <c r="R19" s="74"/>
      <c r="S19" s="1"/>
      <c r="T19" s="1" t="str">
        <f t="shared" si="3"/>
        <v/>
      </c>
      <c r="U19" s="1"/>
      <c r="V19" s="1"/>
      <c r="W19" s="1"/>
    </row>
    <row r="20" spans="1:38" x14ac:dyDescent="0.3">
      <c r="A20" s="41"/>
      <c r="B20" s="41" t="s">
        <v>20</v>
      </c>
      <c r="C20" s="41">
        <v>9</v>
      </c>
      <c r="D20" s="1"/>
      <c r="E20" s="3"/>
      <c r="F20" s="3"/>
      <c r="G20" s="3"/>
      <c r="H20" s="3"/>
      <c r="I20" s="72">
        <f>IF(AND(E20&lt;$R$50,E20&gt;=$R$51),IF(F20&gt;E20,IF(F20&lt;=$R$50,0,MOD(F20-$R$50,1)),IF(F20&gt;=$R$51,MOD(FinN-$R$50,1),MOD(F20-$R$50,1))),IF(E20&gt;=$R$50,IF(OR(F20&gt;E20,F20&lt;=$R$51),MOD(F20-E20,1),IF(F20&lt;=$R$50,MOD($R$51-E20,1),MOD($R$51-E20,1)+MOD(F20-$R$50,1))),IF(OR(F20&lt;E20,F20&gt;$R$50),MOD($R$51-E20,1)+MOD(F20-$R$50,1),IF(F20&lt;$R$51,MOD(F20-E20,1),MOD($R$51-E20,1)))))</f>
        <v>0</v>
      </c>
      <c r="J20" s="72">
        <f>IF(AND(G20&lt;$R$50,G20&gt;=$R$51),IF(H20&gt;G20,IF(H20&lt;=$R$50,0,MOD(H20-$R$50,1)),IF(H20&gt;=$R$51,MOD($R$51-$R$50,1),MOD(H20-$R$50,1))),IF(G20&gt;=$R$50,IF(OR(H20&gt;G20,H20&lt;=$R$51),MOD(H20-G20,1),IF(H20&lt;=$R$50,MOD($R$51-G20,1),MOD($R$51-G20,1)+MOD(H20-$R$50,1))),IF(OR(H20&lt;G20,H20&gt;$R$50),MOD($R$51-#REF!,1)+MOD(H20-$R$50,1),IF(H20&lt;$R$51,MOD(H20-G20,1),MOD($R$51-G20,1)))))</f>
        <v>0</v>
      </c>
      <c r="K20" s="73">
        <f t="shared" si="4"/>
        <v>0</v>
      </c>
      <c r="L20" s="74">
        <f t="shared" si="5"/>
        <v>0</v>
      </c>
      <c r="M20" s="73"/>
      <c r="N20" s="74"/>
      <c r="O20" s="73"/>
      <c r="P20" s="74"/>
      <c r="Q20" s="73"/>
      <c r="R20" s="69"/>
      <c r="S20" s="1"/>
      <c r="T20" s="1" t="str">
        <f t="shared" si="3"/>
        <v/>
      </c>
      <c r="U20" s="1"/>
      <c r="V20" s="1"/>
      <c r="W20" s="1"/>
    </row>
    <row r="21" spans="1:38" x14ac:dyDescent="0.3">
      <c r="A21" s="41"/>
      <c r="B21" s="41" t="s">
        <v>21</v>
      </c>
      <c r="C21" s="41">
        <v>10</v>
      </c>
      <c r="D21" s="1"/>
      <c r="E21" s="3"/>
      <c r="F21" s="3"/>
      <c r="G21" s="3">
        <v>0.75</v>
      </c>
      <c r="H21" s="3">
        <v>1</v>
      </c>
      <c r="I21" s="72">
        <f>IF(AND(E21&lt;$R$50,E21&gt;=$R$51),IF(F21&gt;E21,IF(F21&lt;=$R$50,0,MOD(F21-$R$50,1)),IF(F21&gt;=$R$51,MOD($R$51-$R$50,1),MOD(F21-$R$50,1))),IF(E21&gt;=$R$50,IF(OR(F21&gt;E21,F21&lt;=$R$51),MOD(F21-E21,1),IF(F21&lt;=$R$50,MOD($R$51-E21,1),MOD($R$51-E21,1)+MOD(F21-$R$50,1))),IF(OR(F21&lt;E21,F21&gt;$R$50),MOD($R$51-E21,1)+MOD(F21-$R$50,1),IF(F21&lt;$R$51,MOD(F21-E21,1),MOD($R$51-E21,1)))))</f>
        <v>0</v>
      </c>
      <c r="J21" s="72">
        <f>IF(AND(G21&lt;$R$50,G21&gt;=$R$51),IF(H21&gt;G21,IF(H21&lt;=$R$50,0,MOD(H21-$R$50,1)),IF(H21&gt;=$R$51,MOD($R$51-$R$50,1),MOD(H21-$R$50,1))),IF(G21&gt;=$R$50,IF(OR(H21&gt;G21,H21&lt;=$R$51),MOD(H21-G21,1),IF(H21&lt;=$R$50,MOD($R$51-G21,1),MOD($R$51-G21,1)+MOD(H21-$R$50,1))),IF(OR(H21&lt;G21,H21&gt;$R$50),MOD($R$51-#REF!,1)+MOD(H21-$R$50,1),IF(H21&lt;$R$51,MOD(H21-G21,1),MOD($R$51-G21,1)))))</f>
        <v>0.125</v>
      </c>
      <c r="K21" s="73">
        <f t="shared" si="4"/>
        <v>0.125</v>
      </c>
      <c r="L21" s="74">
        <f t="shared" si="5"/>
        <v>0.125</v>
      </c>
      <c r="M21" s="73"/>
      <c r="N21" s="74"/>
      <c r="O21" s="73"/>
      <c r="P21" s="74"/>
      <c r="Q21" s="73"/>
      <c r="R21" s="74"/>
      <c r="S21" s="1"/>
      <c r="T21" s="1" t="str">
        <f t="shared" si="3"/>
        <v/>
      </c>
      <c r="U21" s="1"/>
      <c r="V21" s="1"/>
      <c r="W21" s="1"/>
    </row>
    <row r="22" spans="1:38" x14ac:dyDescent="0.3">
      <c r="A22" s="41"/>
      <c r="B22" s="41" t="s">
        <v>16</v>
      </c>
      <c r="C22" s="41">
        <v>11</v>
      </c>
      <c r="D22" s="1"/>
      <c r="E22" s="3">
        <v>0</v>
      </c>
      <c r="F22" s="3">
        <v>0.25</v>
      </c>
      <c r="G22" s="3">
        <v>0.75</v>
      </c>
      <c r="H22" s="3">
        <v>1</v>
      </c>
      <c r="I22" s="72">
        <f>IF(AND(E22&lt;$R$50,E22&gt;=$R$51),IF(F22&gt;E22,IF(F22&lt;=$R$50,0,MOD(F22-$R$50,1)),IF(F22&gt;=$R$51,MOD($R$51-$R$50,1),MOD(F22-$R$50,1))),IF(E22&gt;=$R$50,IF(OR(F22&gt;E22,F22&lt;=$R$51),MOD(F22-E22,1),IF(F22&lt;=$R$50,MOD($R$51-E22,1),MOD($R$51-E22,1)+MOD(F22-$R$50,1))),IF(OR(F22&lt;E22,F22&gt;$R$50),MOD($R$51-E22,1)+MOD(F22-$R$50,1),IF(F22&lt;$R$51,MOD(F22-E22,1),MOD($R$51-E22,1)))))</f>
        <v>0.25</v>
      </c>
      <c r="J22" s="72">
        <f t="shared" ref="J22:J28" si="6">IF(AND(G22&lt;$R$50,G22&gt;=$R$51),IF(H22&gt;G22,IF(H22&lt;=$R$50,0,MOD(H22-$R$50,1)),IF(H22&gt;=$R$51,MOD($R$51-$R$50,1),MOD(H22-$R$50,1))),IF(G22&gt;=$R$50,IF(OR(H22&gt;G22,H22&lt;=$R$51),MOD(H22-G22,1),IF(H22&lt;=$R$50,MOD($R$51-G22,1),MOD($R$51-G22,1)+MOD(H22-$R$50,1))),IF(OR(H22&lt;G22,H22&gt;$R$50),MOD($R$51-FA10,1)+MOD(H22-$R$50,1),IF(H22&lt;$R$51,MOD(H22-G22,1),MOD($R$51-G22,1)))))</f>
        <v>0.125</v>
      </c>
      <c r="K22" s="73">
        <f t="shared" si="4"/>
        <v>0.125</v>
      </c>
      <c r="L22" s="74">
        <f t="shared" si="5"/>
        <v>0.375</v>
      </c>
      <c r="M22" s="73"/>
      <c r="N22" s="74"/>
      <c r="O22" s="73"/>
      <c r="P22" s="74"/>
      <c r="Q22" s="73"/>
      <c r="R22" s="74"/>
      <c r="S22" s="1"/>
      <c r="T22" s="1">
        <f t="shared" si="3"/>
        <v>1</v>
      </c>
      <c r="U22" s="1"/>
      <c r="V22" s="1"/>
      <c r="W22" s="1"/>
    </row>
    <row r="23" spans="1:38" x14ac:dyDescent="0.3">
      <c r="A23" s="41"/>
      <c r="B23" s="41" t="s">
        <v>17</v>
      </c>
      <c r="C23" s="41">
        <v>12</v>
      </c>
      <c r="D23" s="1"/>
      <c r="E23" s="3">
        <v>0</v>
      </c>
      <c r="F23" s="3">
        <v>0.25</v>
      </c>
      <c r="G23" s="3"/>
      <c r="H23" s="3"/>
      <c r="I23" s="72">
        <f t="shared" ref="I23:I33" si="7">IF(AND(E23&lt;$R$50,E23&gt;=$R$51),IF(F23&gt;E23,IF(F23&lt;=$R$50,0,MOD(F23-$R$50,1)),IF(F23&gt;=$R$51,MOD(FinN-$R$50,1),MOD(F23-$R$50,1))),IF(E23&gt;=$R$50,IF(OR(F23&gt;E23,F23&lt;=$R$51),MOD(F23-E23,1),IF(F23&lt;=$R$50,MOD($R$51-E23,1),MOD($R$51-E23,1)+MOD(F23-$R$50,1))),IF(OR(F23&lt;E23,F23&gt;$R$50),MOD($R$51-E23,1)+MOD(F23-$R$50,1),IF(F23&lt;$R$51,MOD(F23-E23,1),MOD($R$51-E23,1)))))</f>
        <v>0.25</v>
      </c>
      <c r="J23" s="72">
        <f t="shared" si="6"/>
        <v>0</v>
      </c>
      <c r="K23" s="73">
        <f t="shared" si="4"/>
        <v>0</v>
      </c>
      <c r="L23" s="74">
        <f>I23+J23</f>
        <v>0.25</v>
      </c>
      <c r="M23" s="73"/>
      <c r="N23" s="74"/>
      <c r="O23" s="73"/>
      <c r="P23" s="74"/>
      <c r="Q23" s="73"/>
      <c r="R23" s="74"/>
      <c r="S23" s="1"/>
      <c r="T23" s="1">
        <f t="shared" si="3"/>
        <v>1</v>
      </c>
      <c r="U23" s="1"/>
      <c r="V23" s="1"/>
      <c r="W23" s="1"/>
    </row>
    <row r="24" spans="1:38" x14ac:dyDescent="0.3">
      <c r="A24" s="41"/>
      <c r="B24" s="41" t="s">
        <v>18</v>
      </c>
      <c r="C24" s="41">
        <v>13</v>
      </c>
      <c r="D24" s="1" t="s">
        <v>56</v>
      </c>
      <c r="E24" s="3"/>
      <c r="F24" s="3"/>
      <c r="G24" s="3"/>
      <c r="H24" s="3"/>
      <c r="I24" s="72">
        <f t="shared" si="7"/>
        <v>0</v>
      </c>
      <c r="J24" s="72">
        <f t="shared" si="6"/>
        <v>0</v>
      </c>
      <c r="K24" s="73">
        <f t="shared" si="4"/>
        <v>0</v>
      </c>
      <c r="L24" s="74">
        <f t="shared" si="5"/>
        <v>0</v>
      </c>
      <c r="M24" s="73"/>
      <c r="N24" s="74"/>
      <c r="O24" s="73"/>
      <c r="P24" s="74"/>
      <c r="Q24" s="73"/>
      <c r="R24" s="74"/>
      <c r="S24" s="1"/>
      <c r="T24" s="1" t="str">
        <f t="shared" si="3"/>
        <v/>
      </c>
      <c r="U24" s="1"/>
      <c r="V24" s="1"/>
      <c r="W24" s="1"/>
    </row>
    <row r="25" spans="1:38" x14ac:dyDescent="0.3">
      <c r="A25" s="9"/>
      <c r="B25" s="9" t="s">
        <v>0</v>
      </c>
      <c r="C25" s="9">
        <v>14</v>
      </c>
      <c r="D25" s="4" t="s">
        <v>56</v>
      </c>
      <c r="E25" s="5"/>
      <c r="F25" s="5"/>
      <c r="G25" s="5"/>
      <c r="H25" s="5"/>
      <c r="I25" s="75">
        <f t="shared" si="7"/>
        <v>0</v>
      </c>
      <c r="J25" s="75">
        <f t="shared" si="6"/>
        <v>0</v>
      </c>
      <c r="K25" s="75"/>
      <c r="L25" s="75"/>
      <c r="M25" s="75">
        <f>MOD(F25-E25,1)+MOD(H25-G25,1)-N25</f>
        <v>0</v>
      </c>
      <c r="N25" s="75">
        <f>I25+J25</f>
        <v>0</v>
      </c>
      <c r="O25" s="75"/>
      <c r="P25" s="75"/>
      <c r="Q25" s="75"/>
      <c r="R25" s="75"/>
      <c r="S25" s="1"/>
      <c r="T25" s="4" t="str">
        <f t="shared" si="3"/>
        <v/>
      </c>
      <c r="U25" s="4"/>
      <c r="V25" s="4"/>
      <c r="W25" s="4"/>
    </row>
    <row r="26" spans="1:38" s="50" customFormat="1" x14ac:dyDescent="0.3">
      <c r="A26" s="49" t="s">
        <v>14</v>
      </c>
      <c r="B26" s="49" t="s">
        <v>19</v>
      </c>
      <c r="C26" s="49">
        <v>15</v>
      </c>
      <c r="D26" s="6"/>
      <c r="E26" s="7"/>
      <c r="F26" s="7"/>
      <c r="G26" s="7">
        <v>0.875</v>
      </c>
      <c r="H26" s="7">
        <v>1</v>
      </c>
      <c r="I26" s="78">
        <f t="shared" si="7"/>
        <v>0</v>
      </c>
      <c r="J26" s="78">
        <f t="shared" si="6"/>
        <v>0.125</v>
      </c>
      <c r="K26" s="49"/>
      <c r="L26" s="49"/>
      <c r="M26" s="78"/>
      <c r="N26" s="78"/>
      <c r="O26" s="78">
        <f>MOD(F26-E26,1)+MOD(H26-G26,1)-P26</f>
        <v>0</v>
      </c>
      <c r="P26" s="78">
        <f>I26+J26</f>
        <v>0.125</v>
      </c>
      <c r="Q26" s="78"/>
      <c r="R26" s="78"/>
      <c r="S26" s="1"/>
      <c r="T26" s="6" t="str">
        <f t="shared" si="3"/>
        <v/>
      </c>
      <c r="U26" s="6"/>
      <c r="V26" s="6"/>
      <c r="W26" s="6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</row>
    <row r="27" spans="1:38" x14ac:dyDescent="0.3">
      <c r="A27" s="41"/>
      <c r="B27" s="41" t="s">
        <v>20</v>
      </c>
      <c r="C27" s="41">
        <v>16</v>
      </c>
      <c r="D27" s="1"/>
      <c r="E27" s="3">
        <v>0</v>
      </c>
      <c r="F27" s="3">
        <v>0.25</v>
      </c>
      <c r="G27" s="3">
        <v>0.75</v>
      </c>
      <c r="H27" s="3">
        <v>1</v>
      </c>
      <c r="I27" s="72">
        <f t="shared" si="7"/>
        <v>0.25</v>
      </c>
      <c r="J27" s="72">
        <f t="shared" si="6"/>
        <v>0.125</v>
      </c>
      <c r="K27" s="73">
        <f t="shared" ref="K27:K33" si="8">MOD(F27-E27,1)+MOD(H27-G27,1)-L27</f>
        <v>0.125</v>
      </c>
      <c r="L27" s="74">
        <f t="shared" ref="L27:L33" si="9">I27+J27</f>
        <v>0.375</v>
      </c>
      <c r="M27" s="73"/>
      <c r="N27" s="74"/>
      <c r="O27" s="73"/>
      <c r="P27" s="74"/>
      <c r="Q27" s="73"/>
      <c r="R27" s="74"/>
      <c r="S27" s="1"/>
      <c r="T27" s="1">
        <f t="shared" si="3"/>
        <v>1</v>
      </c>
      <c r="U27" s="1"/>
      <c r="V27" s="1"/>
      <c r="W27" s="1"/>
    </row>
    <row r="28" spans="1:38" x14ac:dyDescent="0.3">
      <c r="A28" s="41"/>
      <c r="B28" s="41" t="s">
        <v>21</v>
      </c>
      <c r="C28" s="41">
        <v>17</v>
      </c>
      <c r="D28" s="1" t="s">
        <v>56</v>
      </c>
      <c r="E28" s="3">
        <v>0</v>
      </c>
      <c r="F28" s="3">
        <v>0.25</v>
      </c>
      <c r="G28" s="3"/>
      <c r="H28" s="3"/>
      <c r="I28" s="72">
        <f t="shared" si="7"/>
        <v>0.25</v>
      </c>
      <c r="J28" s="72">
        <f t="shared" si="6"/>
        <v>0</v>
      </c>
      <c r="K28" s="73">
        <f t="shared" si="8"/>
        <v>0</v>
      </c>
      <c r="L28" s="74">
        <f t="shared" si="9"/>
        <v>0.25</v>
      </c>
      <c r="M28" s="73"/>
      <c r="N28" s="74"/>
      <c r="O28" s="73"/>
      <c r="P28" s="74"/>
      <c r="Q28" s="73"/>
      <c r="R28" s="74"/>
      <c r="S28" s="1"/>
      <c r="T28" s="1">
        <f t="shared" si="3"/>
        <v>1</v>
      </c>
      <c r="U28" s="1"/>
      <c r="V28" s="1"/>
      <c r="W28" s="1"/>
    </row>
    <row r="29" spans="1:38" x14ac:dyDescent="0.3">
      <c r="A29" s="41"/>
      <c r="B29" s="41" t="s">
        <v>16</v>
      </c>
      <c r="C29" s="41">
        <v>18</v>
      </c>
      <c r="D29" s="1" t="s">
        <v>56</v>
      </c>
      <c r="E29" s="3"/>
      <c r="F29" s="3"/>
      <c r="G29" s="3"/>
      <c r="H29" s="3"/>
      <c r="I29" s="72">
        <f t="shared" si="7"/>
        <v>0</v>
      </c>
      <c r="J29" s="72">
        <f>IF(AND(G29&lt;$R$50,G29&gt;=$R$51),IF(H29&gt;G29,IF(H29&lt;=$R$50,0,MOD(H29-$R$50,1)),IF(H29&gt;=$R$51,MOD($R$51-$R$50,1),MOD(H29-$R$50,1))),IF(G29&gt;=$R$50,IF(OR(H29&gt;G29,H29&lt;=$R$51),MOD(H29-G29,1),IF(H29&lt;=$R$50,MOD($R$51-G29,1),MOD($R$51-G29,1)+MOD(H29-$R$50,1))),IF(OR(H29&lt;G29,H29&gt;$R$50),MOD($R$51-FA19,1)+MOD(H29-$R$50,1),IF(H29&lt;$R$51,MOD(H29-G29,1),MOD($R$51-G29,1)))))</f>
        <v>0</v>
      </c>
      <c r="K29" s="73">
        <f t="shared" si="8"/>
        <v>0</v>
      </c>
      <c r="L29" s="74">
        <f t="shared" si="9"/>
        <v>0</v>
      </c>
      <c r="M29" s="73"/>
      <c r="N29" s="74"/>
      <c r="O29" s="73"/>
      <c r="P29" s="74"/>
      <c r="Q29" s="73"/>
      <c r="R29" s="74"/>
      <c r="S29" s="1"/>
      <c r="T29" s="1" t="str">
        <f t="shared" si="3"/>
        <v/>
      </c>
      <c r="U29" s="1"/>
      <c r="V29" s="1"/>
      <c r="W29" s="1"/>
    </row>
    <row r="30" spans="1:38" x14ac:dyDescent="0.3">
      <c r="A30" s="41"/>
      <c r="B30" s="41" t="s">
        <v>17</v>
      </c>
      <c r="C30" s="41">
        <v>19</v>
      </c>
      <c r="D30" s="1"/>
      <c r="E30" s="3"/>
      <c r="F30" s="3"/>
      <c r="G30" s="3">
        <v>0.875</v>
      </c>
      <c r="H30" s="3">
        <v>1</v>
      </c>
      <c r="I30" s="72">
        <f t="shared" si="7"/>
        <v>0</v>
      </c>
      <c r="J30" s="72">
        <f>IF(AND(G30&lt;$R$50,G30&gt;=$R$51),IF(H30&gt;G30,IF(H30&lt;=$R$50,0,MOD(H30-$R$50,1)),IF(H30&gt;=$R$51,MOD($R$51-$R$50,1),MOD(H30-$R$50,1))),IF(G30&gt;=$R$50,IF(OR(H30&gt;G30,H30&lt;=$R$51),MOD(H30-G30,1),IF(H30&lt;=$R$50,MOD($R$51-G30,1),MOD($R$51-G30,1)+MOD(H30-$R$50,1))),IF(OR(H30&lt;G30,H30&gt;$R$50),MOD($R$51-FA20,1)+MOD(H30-$R$50,1),IF(H30&lt;$R$51,MOD(H30-G30,1),MOD($R$51-G30,1)))))</f>
        <v>0.125</v>
      </c>
      <c r="K30" s="73">
        <f t="shared" si="8"/>
        <v>0</v>
      </c>
      <c r="L30" s="74">
        <f t="shared" si="9"/>
        <v>0.125</v>
      </c>
      <c r="M30" s="73"/>
      <c r="N30" s="74"/>
      <c r="O30" s="73"/>
      <c r="P30" s="74"/>
      <c r="Q30" s="73"/>
      <c r="R30" s="74"/>
      <c r="S30" s="1"/>
      <c r="T30" s="1" t="str">
        <f t="shared" si="3"/>
        <v/>
      </c>
      <c r="U30" s="1"/>
      <c r="V30" s="1"/>
      <c r="W30" s="1"/>
    </row>
    <row r="31" spans="1:38" x14ac:dyDescent="0.3">
      <c r="A31" s="41"/>
      <c r="B31" s="41" t="s">
        <v>18</v>
      </c>
      <c r="C31" s="41">
        <v>20</v>
      </c>
      <c r="D31" s="1"/>
      <c r="E31" s="3">
        <v>0</v>
      </c>
      <c r="F31" s="3">
        <v>0.25</v>
      </c>
      <c r="G31" s="3">
        <v>0.75</v>
      </c>
      <c r="H31" s="3">
        <v>1</v>
      </c>
      <c r="I31" s="72">
        <f t="shared" si="7"/>
        <v>0.25</v>
      </c>
      <c r="J31" s="72">
        <f>IF(AND(G31&lt;$R$50,G31&gt;=$R$51),IF(H31&gt;G31,IF(H31&lt;=$R$50,0,MOD(H31-$R$50,1)),IF(H31&gt;=$R$51,MOD($R$51-$R$50,1),MOD(H31-$R$50,1))),IF(G31&gt;=$R$50,IF(OR(H31&gt;G31,H31&lt;=$R$51),MOD(H31-G31,1),IF(H31&lt;=$R$50,MOD($R$51-G31,1),MOD($R$51-G31,1)+MOD(H31-$R$50,1))),IF(OR(H31&lt;G31,H31&gt;$R$50),MOD($R$51-FA21,1)+MOD(H31-$R$50,1),IF(H31&lt;$R$51,MOD(H31-G31,1),MOD($R$51-G31,1)))))</f>
        <v>0.125</v>
      </c>
      <c r="K31" s="73">
        <f t="shared" si="8"/>
        <v>0.125</v>
      </c>
      <c r="L31" s="74">
        <f t="shared" si="9"/>
        <v>0.375</v>
      </c>
      <c r="M31" s="73"/>
      <c r="N31" s="74"/>
      <c r="O31" s="73"/>
      <c r="P31" s="74"/>
      <c r="Q31" s="73"/>
      <c r="R31" s="74"/>
      <c r="S31" s="1"/>
      <c r="T31" s="1">
        <f t="shared" si="3"/>
        <v>1</v>
      </c>
      <c r="U31" s="1"/>
      <c r="V31" s="1"/>
      <c r="W31" s="1"/>
    </row>
    <row r="32" spans="1:38" s="44" customFormat="1" x14ac:dyDescent="0.3">
      <c r="A32" s="9"/>
      <c r="B32" s="9" t="s">
        <v>0</v>
      </c>
      <c r="C32" s="9">
        <v>21</v>
      </c>
      <c r="D32" s="4"/>
      <c r="E32" s="5">
        <v>0</v>
      </c>
      <c r="F32" s="5">
        <v>0.25</v>
      </c>
      <c r="G32" s="5">
        <v>0.75</v>
      </c>
      <c r="H32" s="5">
        <v>1</v>
      </c>
      <c r="I32" s="75">
        <f t="shared" si="7"/>
        <v>0.25</v>
      </c>
      <c r="J32" s="75">
        <f>IF(AND(G32&lt;$R$50,G32&gt;=$R$51),IF(H32&gt;G32,IF(H32&lt;=$R$50,0,MOD(H32-$R$50,1)),IF(H32&gt;=$R$51,MOD($R$51-$R$50,1),MOD(H32-$R$50,1))),IF(G32&gt;=$R$50,IF(OR(H32&gt;G32,H32&lt;=$R$51),MOD(H32-G32,1),IF(H32&lt;=$R$50,MOD($R$51-G32,1),MOD($R$51-G32,1)+MOD(H32-$R$50,1))),IF(OR(H32&lt;G32,H32&gt;$R$50),MOD($R$51-FA22,1)+MOD(H32-$R$50,1),IF(H32&lt;$R$51,MOD(H32-G32,1),MOD($R$51-G32,1)))))</f>
        <v>0.125</v>
      </c>
      <c r="K32" s="75"/>
      <c r="L32" s="75"/>
      <c r="M32" s="75">
        <f>MOD(F32-E32,1)+MOD(H32-G32,1)-N32</f>
        <v>0.125</v>
      </c>
      <c r="N32" s="75">
        <f>I32+J32</f>
        <v>0.375</v>
      </c>
      <c r="O32" s="75"/>
      <c r="P32" s="75"/>
      <c r="Q32" s="75"/>
      <c r="R32" s="75"/>
      <c r="S32" s="1"/>
      <c r="T32" s="4">
        <f t="shared" si="3"/>
        <v>1</v>
      </c>
      <c r="U32" s="4"/>
      <c r="V32" s="4"/>
      <c r="W32" s="4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3"/>
      <c r="AI32" s="43"/>
      <c r="AJ32" s="43"/>
      <c r="AK32" s="43"/>
      <c r="AL32" s="43"/>
    </row>
    <row r="33" spans="1:38" s="43" customFormat="1" x14ac:dyDescent="0.3">
      <c r="A33" s="45"/>
      <c r="B33" s="46"/>
      <c r="C33" s="47"/>
      <c r="D33" s="11"/>
      <c r="E33" s="3">
        <v>0</v>
      </c>
      <c r="F33" s="3">
        <v>0.25</v>
      </c>
      <c r="G33" s="10"/>
      <c r="H33" s="10"/>
      <c r="I33" s="72">
        <f t="shared" si="7"/>
        <v>0.25</v>
      </c>
      <c r="J33" s="72">
        <f>IF(AND(G33&lt;$R$50,G33&gt;=$R$51),IF(H33&gt;G33,IF(H33&lt;=$R$50,0,MOD(H33-$R$50,1)),IF(H33&gt;=$R$51,MOD($R$51-$R$50,1),MOD(H33-$R$50,1))),IF(G33&gt;=$R$50,IF(OR(H33&gt;G33,H33&lt;=$R$51),MOD(H33-G33,1),IF(H33&lt;=$R$50,MOD($R$51-G33,1),MOD($R$51-G33,1)+MOD(H33-$R$50,1))),IF(OR(H33&lt;G33,H33&gt;$R$50),MOD($R$51-FA23,1)+MOD(H33-$R$50,1),IF(H33&lt;$R$51,MOD(H33-G33,1),MOD($R$51-G33,1)))))</f>
        <v>0</v>
      </c>
      <c r="K33" s="73">
        <f t="shared" si="8"/>
        <v>0</v>
      </c>
      <c r="L33" s="74">
        <f t="shared" si="9"/>
        <v>0.25</v>
      </c>
      <c r="M33" s="76"/>
      <c r="N33" s="76"/>
      <c r="O33" s="76"/>
      <c r="P33" s="76"/>
      <c r="Q33" s="76"/>
      <c r="R33" s="76"/>
      <c r="S33" s="1"/>
      <c r="T33" s="11">
        <f t="shared" si="3"/>
        <v>1</v>
      </c>
      <c r="U33" s="11"/>
      <c r="V33" s="11"/>
      <c r="W33" s="11"/>
    </row>
    <row r="34" spans="1:38" x14ac:dyDescent="0.3">
      <c r="A34" s="100" t="s">
        <v>40</v>
      </c>
      <c r="B34" s="101"/>
      <c r="C34" s="102"/>
      <c r="D34" s="1"/>
      <c r="E34" s="13"/>
      <c r="F34" s="13"/>
      <c r="G34" s="13"/>
      <c r="H34" s="3"/>
      <c r="I34" s="77"/>
      <c r="J34" s="77"/>
      <c r="K34" s="77">
        <f>SUM(K19:K33)</f>
        <v>0.5</v>
      </c>
      <c r="L34" s="77">
        <f>SUM(L19:L33)</f>
        <v>2.125</v>
      </c>
      <c r="M34" s="73"/>
      <c r="N34" s="74"/>
      <c r="O34" s="73"/>
      <c r="P34" s="74"/>
      <c r="Q34" s="73"/>
      <c r="R34" s="74"/>
      <c r="S34" s="1"/>
      <c r="T34" s="1" t="str">
        <f t="shared" si="3"/>
        <v/>
      </c>
      <c r="U34" s="1"/>
      <c r="V34" s="1"/>
      <c r="W34" s="1"/>
    </row>
    <row r="35" spans="1:38" x14ac:dyDescent="0.3">
      <c r="A35" s="41" t="s">
        <v>22</v>
      </c>
      <c r="B35" s="41" t="s">
        <v>19</v>
      </c>
      <c r="C35" s="41">
        <v>22</v>
      </c>
      <c r="D35" s="1"/>
      <c r="E35" s="3"/>
      <c r="F35" s="3"/>
      <c r="G35" s="3"/>
      <c r="H35" s="3"/>
      <c r="I35" s="72">
        <f t="shared" ref="I35:I44" si="10">IF(AND(E35&lt;$R$50,E35&gt;=$R$51),IF(F35&gt;E35,IF(F35&lt;=$R$50,0,MOD(F35-$R$50,1)),IF(F35&gt;=$R$51,MOD(FinN-$R$50,1),MOD(F35-$R$50,1))),IF(E35&gt;=$R$50,IF(OR(F35&gt;E35,F35&lt;=$R$51),MOD(F35-E35,1),IF(F35&lt;=$R$50,MOD($R$51-E35,1),MOD($R$51-E35,1)+MOD(F35-$R$50,1))),IF(OR(F35&lt;E35,F35&gt;$R$50),MOD($R$51-E35,1)+MOD(F35-$R$50,1),IF(F35&lt;$R$51,MOD(F35-E35,1),MOD($R$51-E35,1)))))</f>
        <v>0</v>
      </c>
      <c r="J35" s="72">
        <f t="shared" ref="J35:J43" si="11">IF(AND(G35&lt;$R$50,G35&gt;=$R$51),IF(H35&gt;G35,IF(H35&lt;=$R$50,0,MOD(H35-$R$50,1)),IF(H35&gt;=$R$51,MOD($R$51-$R$50,1),MOD(H35-$R$50,1))),IF(G35&gt;=$R$50,IF(OR(H35&gt;G35,H35&lt;=$R$51),MOD(H35-G35,1),IF(H35&lt;=$R$50,MOD($R$51-G35,1),MOD($R$51-G35,1)+MOD(H35-$R$50,1))),IF(OR(H35&lt;G35,H35&gt;$R$50),MOD($R$51-FA23,1)+MOD(H35-$R$50,1),IF(H35&lt;$R$51,MOD(H35-G35,1),MOD($R$51-G35,1)))))</f>
        <v>0</v>
      </c>
      <c r="K35" s="73">
        <f t="shared" ref="K35:K40" si="12">MOD(F35-E35,1)+MOD(H35-G35,1)-L35</f>
        <v>0</v>
      </c>
      <c r="L35" s="74">
        <f t="shared" ref="L35:L40" si="13">I35+J35</f>
        <v>0</v>
      </c>
      <c r="M35" s="73"/>
      <c r="N35" s="74"/>
      <c r="O35" s="73"/>
      <c r="P35" s="74"/>
      <c r="Q35" s="73"/>
      <c r="R35" s="74"/>
      <c r="S35" s="1"/>
      <c r="T35" s="1" t="str">
        <f t="shared" si="3"/>
        <v/>
      </c>
      <c r="U35" s="1"/>
      <c r="V35" s="1"/>
      <c r="W35" s="1"/>
    </row>
    <row r="36" spans="1:38" x14ac:dyDescent="0.3">
      <c r="A36" s="41"/>
      <c r="B36" s="41" t="s">
        <v>20</v>
      </c>
      <c r="C36" s="41">
        <v>23</v>
      </c>
      <c r="D36" s="1"/>
      <c r="E36" s="3"/>
      <c r="F36" s="3"/>
      <c r="G36" s="3"/>
      <c r="H36" s="3"/>
      <c r="I36" s="72">
        <f t="shared" si="10"/>
        <v>0</v>
      </c>
      <c r="J36" s="72">
        <f t="shared" si="11"/>
        <v>0</v>
      </c>
      <c r="K36" s="73">
        <f t="shared" si="12"/>
        <v>0</v>
      </c>
      <c r="L36" s="74">
        <f t="shared" si="13"/>
        <v>0</v>
      </c>
      <c r="M36" s="73"/>
      <c r="N36" s="74"/>
      <c r="O36" s="73"/>
      <c r="P36" s="74"/>
      <c r="Q36" s="73"/>
      <c r="R36" s="74"/>
      <c r="S36" s="1"/>
      <c r="T36" s="1" t="str">
        <f t="shared" si="3"/>
        <v/>
      </c>
      <c r="U36" s="1"/>
      <c r="V36" s="1"/>
      <c r="W36" s="1"/>
    </row>
    <row r="37" spans="1:38" x14ac:dyDescent="0.3">
      <c r="A37" s="41"/>
      <c r="B37" s="41" t="s">
        <v>21</v>
      </c>
      <c r="C37" s="41">
        <v>24</v>
      </c>
      <c r="D37" s="1"/>
      <c r="E37" s="3"/>
      <c r="F37" s="3"/>
      <c r="G37" s="3">
        <v>0.75</v>
      </c>
      <c r="H37" s="3">
        <v>1</v>
      </c>
      <c r="I37" s="72">
        <f t="shared" si="10"/>
        <v>0</v>
      </c>
      <c r="J37" s="72">
        <f t="shared" si="11"/>
        <v>0.125</v>
      </c>
      <c r="K37" s="73">
        <f t="shared" si="12"/>
        <v>0.125</v>
      </c>
      <c r="L37" s="74">
        <f t="shared" si="13"/>
        <v>0.125</v>
      </c>
      <c r="M37" s="73"/>
      <c r="N37" s="74"/>
      <c r="O37" s="73"/>
      <c r="P37" s="74"/>
      <c r="Q37" s="73"/>
      <c r="R37" s="74"/>
      <c r="S37" s="1"/>
      <c r="T37" s="1" t="str">
        <f t="shared" si="3"/>
        <v/>
      </c>
      <c r="U37" s="1"/>
      <c r="V37" s="1"/>
      <c r="W37" s="1"/>
    </row>
    <row r="38" spans="1:38" x14ac:dyDescent="0.3">
      <c r="A38" s="41"/>
      <c r="B38" s="41" t="s">
        <v>16</v>
      </c>
      <c r="C38" s="41">
        <v>25</v>
      </c>
      <c r="D38" s="1"/>
      <c r="E38" s="3">
        <v>0</v>
      </c>
      <c r="F38" s="3">
        <v>0.25</v>
      </c>
      <c r="G38" s="3">
        <v>0.75</v>
      </c>
      <c r="H38" s="3">
        <v>1</v>
      </c>
      <c r="I38" s="72">
        <f t="shared" si="10"/>
        <v>0.25</v>
      </c>
      <c r="J38" s="72">
        <f t="shared" si="11"/>
        <v>0.125</v>
      </c>
      <c r="K38" s="73">
        <f t="shared" si="12"/>
        <v>0.125</v>
      </c>
      <c r="L38" s="74">
        <f>I38+J38</f>
        <v>0.375</v>
      </c>
      <c r="M38" s="73"/>
      <c r="N38" s="74"/>
      <c r="O38" s="73"/>
      <c r="P38" s="74"/>
      <c r="Q38" s="73"/>
      <c r="R38" s="74"/>
      <c r="S38" s="1"/>
      <c r="T38" s="1">
        <f t="shared" si="3"/>
        <v>1</v>
      </c>
      <c r="U38" s="1"/>
      <c r="V38" s="1"/>
      <c r="W38" s="1"/>
    </row>
    <row r="39" spans="1:38" x14ac:dyDescent="0.3">
      <c r="A39" s="41"/>
      <c r="B39" s="41" t="s">
        <v>17</v>
      </c>
      <c r="C39" s="41">
        <v>26</v>
      </c>
      <c r="D39" s="1"/>
      <c r="E39" s="3">
        <v>0</v>
      </c>
      <c r="F39" s="3">
        <v>0.25</v>
      </c>
      <c r="G39" s="3"/>
      <c r="H39" s="3"/>
      <c r="I39" s="72">
        <f t="shared" si="10"/>
        <v>0.25</v>
      </c>
      <c r="J39" s="72">
        <f t="shared" si="11"/>
        <v>0</v>
      </c>
      <c r="K39" s="73">
        <f t="shared" si="12"/>
        <v>0</v>
      </c>
      <c r="L39" s="74">
        <f t="shared" si="13"/>
        <v>0.25</v>
      </c>
      <c r="M39" s="73"/>
      <c r="N39" s="74"/>
      <c r="O39" s="73"/>
      <c r="P39" s="74"/>
      <c r="Q39" s="73"/>
      <c r="R39" s="74"/>
      <c r="S39" s="1"/>
      <c r="T39" s="1">
        <f t="shared" si="3"/>
        <v>1</v>
      </c>
      <c r="U39" s="1"/>
      <c r="V39" s="1"/>
      <c r="W39" s="1"/>
    </row>
    <row r="40" spans="1:38" x14ac:dyDescent="0.3">
      <c r="A40" s="41"/>
      <c r="B40" s="41" t="s">
        <v>18</v>
      </c>
      <c r="C40" s="41">
        <v>27</v>
      </c>
      <c r="D40" s="1" t="s">
        <v>56</v>
      </c>
      <c r="E40" s="3"/>
      <c r="F40" s="3"/>
      <c r="G40" s="3"/>
      <c r="H40" s="3"/>
      <c r="I40" s="72">
        <f t="shared" si="10"/>
        <v>0</v>
      </c>
      <c r="J40" s="72">
        <f t="shared" si="11"/>
        <v>0</v>
      </c>
      <c r="K40" s="73">
        <f t="shared" si="12"/>
        <v>0</v>
      </c>
      <c r="L40" s="74">
        <f t="shared" si="13"/>
        <v>0</v>
      </c>
      <c r="M40" s="73"/>
      <c r="N40" s="74"/>
      <c r="O40" s="73"/>
      <c r="P40" s="74"/>
      <c r="Q40" s="73"/>
      <c r="R40" s="74"/>
      <c r="S40" s="1"/>
      <c r="T40" s="1" t="str">
        <f t="shared" si="3"/>
        <v/>
      </c>
      <c r="U40" s="1"/>
      <c r="V40" s="1"/>
      <c r="W40" s="1"/>
      <c r="Y40" s="43"/>
      <c r="Z40" s="43"/>
      <c r="AA40" s="43"/>
      <c r="AB40" s="43"/>
      <c r="AC40" s="43"/>
      <c r="AD40" s="43"/>
      <c r="AE40" s="43"/>
      <c r="AF40" s="43"/>
      <c r="AG40" s="43"/>
      <c r="AH40" s="43"/>
      <c r="AI40" s="43"/>
      <c r="AJ40" s="43"/>
      <c r="AK40" s="43"/>
      <c r="AL40" s="43"/>
    </row>
    <row r="41" spans="1:38" s="44" customFormat="1" x14ac:dyDescent="0.3">
      <c r="A41" s="9"/>
      <c r="B41" s="9" t="s">
        <v>0</v>
      </c>
      <c r="C41" s="9">
        <v>28</v>
      </c>
      <c r="D41" s="4" t="s">
        <v>56</v>
      </c>
      <c r="E41" s="5"/>
      <c r="F41" s="5"/>
      <c r="G41" s="5"/>
      <c r="H41" s="5"/>
      <c r="I41" s="75">
        <f t="shared" si="10"/>
        <v>0</v>
      </c>
      <c r="J41" s="75">
        <f t="shared" si="11"/>
        <v>0</v>
      </c>
      <c r="K41" s="75"/>
      <c r="L41" s="75"/>
      <c r="M41" s="75">
        <f>MOD(H41-G41,1)+MOD(J41-I41,1)-N41</f>
        <v>0</v>
      </c>
      <c r="N41" s="75">
        <f>I41+J41</f>
        <v>0</v>
      </c>
      <c r="O41" s="75"/>
      <c r="P41" s="75"/>
      <c r="Q41" s="75"/>
      <c r="R41" s="75"/>
      <c r="S41" s="1"/>
      <c r="T41" s="4" t="str">
        <f t="shared" si="3"/>
        <v/>
      </c>
      <c r="U41" s="4"/>
      <c r="V41" s="4"/>
      <c r="W41" s="4"/>
      <c r="X41" s="43"/>
      <c r="Y41" s="43"/>
      <c r="Z41" s="43"/>
      <c r="AA41" s="43"/>
      <c r="AB41" s="43"/>
      <c r="AC41" s="43"/>
      <c r="AD41" s="43"/>
      <c r="AE41" s="43"/>
      <c r="AF41" s="43"/>
      <c r="AG41" s="43"/>
      <c r="AH41" s="43"/>
      <c r="AI41" s="43"/>
      <c r="AJ41" s="43"/>
      <c r="AK41" s="43"/>
      <c r="AL41" s="43"/>
    </row>
    <row r="42" spans="1:38" x14ac:dyDescent="0.3">
      <c r="A42" s="41" t="s">
        <v>14</v>
      </c>
      <c r="B42" s="41" t="s">
        <v>19</v>
      </c>
      <c r="C42" s="41">
        <v>29</v>
      </c>
      <c r="D42" s="1"/>
      <c r="E42" s="3"/>
      <c r="F42" s="3"/>
      <c r="G42" s="3">
        <v>0.875</v>
      </c>
      <c r="H42" s="3">
        <v>1</v>
      </c>
      <c r="I42" s="72">
        <f t="shared" si="10"/>
        <v>0</v>
      </c>
      <c r="J42" s="72">
        <f t="shared" si="11"/>
        <v>0.125</v>
      </c>
      <c r="K42" s="73">
        <f>MOD(F42-E42,1)+MOD(H42-G42,1)-L42</f>
        <v>0</v>
      </c>
      <c r="L42" s="74">
        <f>I42+J42</f>
        <v>0.125</v>
      </c>
      <c r="M42" s="73"/>
      <c r="N42" s="74"/>
      <c r="O42" s="73"/>
      <c r="P42" s="74"/>
      <c r="Q42" s="73"/>
      <c r="R42" s="74"/>
      <c r="S42" s="1"/>
      <c r="T42" s="1" t="str">
        <f t="shared" si="3"/>
        <v/>
      </c>
      <c r="U42" s="1"/>
      <c r="V42" s="1"/>
      <c r="W42" s="1"/>
      <c r="Y42" s="43"/>
      <c r="Z42" s="43"/>
      <c r="AA42" s="43"/>
      <c r="AB42" s="43"/>
      <c r="AC42" s="43"/>
      <c r="AD42" s="43"/>
      <c r="AE42" s="43"/>
      <c r="AF42" s="43"/>
      <c r="AG42" s="43"/>
      <c r="AH42" s="43"/>
      <c r="AI42" s="43"/>
      <c r="AJ42" s="43"/>
      <c r="AK42" s="43"/>
      <c r="AL42" s="43"/>
    </row>
    <row r="43" spans="1:38" x14ac:dyDescent="0.3">
      <c r="A43" s="41"/>
      <c r="B43" s="41" t="s">
        <v>20</v>
      </c>
      <c r="C43" s="41">
        <v>30</v>
      </c>
      <c r="D43" s="1"/>
      <c r="E43" s="3">
        <v>0</v>
      </c>
      <c r="F43" s="3">
        <v>0.25</v>
      </c>
      <c r="G43" s="3">
        <v>0.75</v>
      </c>
      <c r="H43" s="3">
        <v>1</v>
      </c>
      <c r="I43" s="72">
        <f t="shared" si="10"/>
        <v>0.25</v>
      </c>
      <c r="J43" s="72">
        <f t="shared" si="11"/>
        <v>0.125</v>
      </c>
      <c r="K43" s="73">
        <f>MOD(F43-E43,1)+MOD(H43-G43,1)-L43</f>
        <v>0.125</v>
      </c>
      <c r="L43" s="74">
        <f>I43+J43</f>
        <v>0.375</v>
      </c>
      <c r="M43" s="73"/>
      <c r="N43" s="74"/>
      <c r="O43" s="73"/>
      <c r="P43" s="74"/>
      <c r="Q43" s="73"/>
      <c r="R43" s="74"/>
      <c r="S43" s="1"/>
      <c r="T43" s="1">
        <f t="shared" si="3"/>
        <v>1</v>
      </c>
      <c r="U43" s="1"/>
      <c r="V43" s="1"/>
      <c r="W43" s="1"/>
    </row>
    <row r="44" spans="1:38" x14ac:dyDescent="0.3">
      <c r="A44" s="41"/>
      <c r="B44" s="41" t="s">
        <v>21</v>
      </c>
      <c r="C44" s="41">
        <v>31</v>
      </c>
      <c r="D44" s="1" t="s">
        <v>56</v>
      </c>
      <c r="E44" s="3">
        <v>0</v>
      </c>
      <c r="F44" s="3">
        <v>0.25</v>
      </c>
      <c r="G44" s="3"/>
      <c r="H44" s="3"/>
      <c r="I44" s="72">
        <f t="shared" si="10"/>
        <v>0.25</v>
      </c>
      <c r="J44" s="72">
        <f>IF(AND(G44&lt;$R$50,G44&gt;=$R$51),IF(H44&gt;G44,IF(H44&lt;=$R$50,0,MOD(H44-$R$50,1)),IF(H44&gt;=$R$51,MOD($R$51-$R$50,1),MOD(H44-$R$50,1))),IF(G44&gt;=$R$50,IF(OR(H44&gt;G44,H44&lt;=$R$51),MOD(H44-G44,1),IF(H44&lt;=$R$50,MOD($R$51-G44,1),MOD($R$51-G44,1)+MOD(H44-$R$50,1))),IF(OR(H44&lt;G44,H44&gt;$R$50),MOD($R$51-FA31,1)+MOD(H44-$R$50,1),IF(H44&lt;$R$51,MOD(H44-G44,1),MOD($R$51-G44,1)))))</f>
        <v>0</v>
      </c>
      <c r="K44" s="73">
        <f>MOD(F44-E44,1)+MOD(H44-G44,1)-L44</f>
        <v>0</v>
      </c>
      <c r="L44" s="74">
        <f>I44+J44</f>
        <v>0.25</v>
      </c>
      <c r="M44" s="73"/>
      <c r="N44" s="74"/>
      <c r="O44" s="73"/>
      <c r="P44" s="74"/>
      <c r="Q44" s="73"/>
      <c r="R44" s="74"/>
      <c r="S44" s="1"/>
      <c r="T44" s="1">
        <f t="shared" si="3"/>
        <v>1</v>
      </c>
      <c r="U44" s="1"/>
      <c r="V44" s="1"/>
      <c r="W44" s="1"/>
    </row>
    <row r="45" spans="1:38" x14ac:dyDescent="0.3">
      <c r="A45" s="100" t="s">
        <v>39</v>
      </c>
      <c r="B45" s="101"/>
      <c r="C45" s="51"/>
      <c r="D45" s="41"/>
      <c r="E45" s="48"/>
      <c r="F45" s="48"/>
      <c r="G45" s="48"/>
      <c r="H45" s="42"/>
      <c r="I45" s="77"/>
      <c r="J45" s="77"/>
      <c r="K45" s="77">
        <f>SUM(K35:K44)</f>
        <v>0.375</v>
      </c>
      <c r="L45" s="77">
        <f>SUM(L35:L44)</f>
        <v>1.5</v>
      </c>
      <c r="M45" s="73"/>
      <c r="N45" s="74"/>
      <c r="O45" s="73"/>
      <c r="P45" s="74"/>
      <c r="Q45" s="73"/>
      <c r="R45" s="74"/>
      <c r="S45" s="1"/>
      <c r="T45" s="41" t="str">
        <f t="shared" si="3"/>
        <v/>
      </c>
      <c r="U45" s="41"/>
      <c r="V45" s="41"/>
      <c r="W45" s="41"/>
    </row>
    <row r="46" spans="1:38" x14ac:dyDescent="0.3">
      <c r="A46" s="100" t="s">
        <v>35</v>
      </c>
      <c r="B46" s="101"/>
      <c r="C46" s="102"/>
      <c r="D46" s="41"/>
      <c r="E46" s="42"/>
      <c r="F46" s="42"/>
      <c r="G46" s="42"/>
      <c r="H46" s="42"/>
      <c r="I46" s="72"/>
      <c r="J46" s="72"/>
      <c r="K46" s="73">
        <f>K18+K34+K45</f>
        <v>1.125</v>
      </c>
      <c r="L46" s="74">
        <f>L18+L34+L45</f>
        <v>5.125</v>
      </c>
      <c r="M46" s="73">
        <f t="shared" ref="M46:R46" si="14">SUM(M9:M45)</f>
        <v>0.25</v>
      </c>
      <c r="N46" s="74">
        <f t="shared" si="14"/>
        <v>0.75</v>
      </c>
      <c r="O46" s="73">
        <f t="shared" si="14"/>
        <v>0</v>
      </c>
      <c r="P46" s="74">
        <f t="shared" si="14"/>
        <v>0.125</v>
      </c>
      <c r="Q46" s="73">
        <f t="shared" si="14"/>
        <v>0</v>
      </c>
      <c r="R46" s="74">
        <f t="shared" si="14"/>
        <v>0</v>
      </c>
      <c r="S46" s="41">
        <f>SUM(S10:S44)</f>
        <v>0</v>
      </c>
      <c r="T46" s="41">
        <f>SUM(T10:T44)</f>
        <v>16</v>
      </c>
      <c r="U46" s="41"/>
      <c r="V46" s="41"/>
      <c r="W46" s="41"/>
    </row>
    <row r="48" spans="1:38" ht="15" customHeight="1" x14ac:dyDescent="0.3">
      <c r="C48" s="52"/>
      <c r="D48" s="52"/>
      <c r="E48" s="53"/>
      <c r="F48" s="53"/>
      <c r="G48" s="53"/>
      <c r="H48" s="53"/>
      <c r="I48" s="79"/>
      <c r="J48" s="54" t="s">
        <v>60</v>
      </c>
      <c r="L48" s="103" t="s">
        <v>4</v>
      </c>
      <c r="M48" s="104"/>
      <c r="N48" s="104"/>
      <c r="O48" s="104"/>
      <c r="P48" s="104"/>
      <c r="Q48" s="105"/>
      <c r="T48" s="56"/>
      <c r="U48" s="56"/>
    </row>
    <row r="49" spans="1:21" ht="33.75" customHeight="1" x14ac:dyDescent="0.3">
      <c r="A49" s="52"/>
      <c r="B49" s="52"/>
      <c r="C49" s="52"/>
      <c r="D49" s="52"/>
      <c r="E49" s="53"/>
      <c r="F49" s="53"/>
      <c r="G49" s="57"/>
      <c r="H49" s="57"/>
      <c r="I49" s="80"/>
      <c r="J49" s="81">
        <f>L46+N46+P46+R46</f>
        <v>6</v>
      </c>
      <c r="K49" s="82"/>
      <c r="L49" s="83"/>
      <c r="M49" s="106" t="s">
        <v>42</v>
      </c>
      <c r="N49" s="107"/>
      <c r="O49" s="84" t="s">
        <v>0</v>
      </c>
      <c r="P49" s="85" t="s">
        <v>1</v>
      </c>
      <c r="Q49" s="84" t="s">
        <v>2</v>
      </c>
      <c r="R49" s="86"/>
      <c r="S49" s="58"/>
      <c r="T49" s="58"/>
      <c r="U49" s="58"/>
    </row>
    <row r="50" spans="1:21" ht="18" customHeight="1" x14ac:dyDescent="0.3">
      <c r="E50" s="26"/>
      <c r="F50" s="26"/>
      <c r="G50" s="59"/>
      <c r="H50" s="60"/>
      <c r="I50" s="87"/>
      <c r="J50" s="88"/>
      <c r="L50" s="89" t="s">
        <v>44</v>
      </c>
      <c r="M50" s="98">
        <v>1</v>
      </c>
      <c r="N50" s="99"/>
      <c r="O50" s="90">
        <v>1.1000000000000001</v>
      </c>
      <c r="P50" s="91">
        <v>2</v>
      </c>
      <c r="Q50" s="92">
        <v>2.2000000000000002</v>
      </c>
      <c r="R50" s="8">
        <f>TIMEVALUE("21:00")</f>
        <v>0.875</v>
      </c>
      <c r="T50" s="58"/>
      <c r="U50" s="58"/>
    </row>
    <row r="51" spans="1:21" x14ac:dyDescent="0.3">
      <c r="E51" s="26"/>
      <c r="F51" s="26"/>
      <c r="G51" s="60"/>
      <c r="H51" s="60"/>
      <c r="I51" s="87"/>
      <c r="J51" s="87" t="s">
        <v>51</v>
      </c>
      <c r="L51" s="89" t="s">
        <v>3</v>
      </c>
      <c r="M51" s="98">
        <v>1.1000000000000001</v>
      </c>
      <c r="N51" s="99"/>
      <c r="O51" s="92">
        <v>1.2</v>
      </c>
      <c r="P51" s="91">
        <v>2.2000000000000002</v>
      </c>
      <c r="Q51" s="92">
        <v>2.4</v>
      </c>
      <c r="R51" s="8">
        <f>TIMEVALUE("06:00")</f>
        <v>0.25</v>
      </c>
      <c r="T51" s="58"/>
      <c r="U51" s="58"/>
    </row>
    <row r="52" spans="1:21" x14ac:dyDescent="0.3">
      <c r="E52" s="52"/>
      <c r="J52" s="93">
        <v>0.01</v>
      </c>
      <c r="N52" s="86"/>
      <c r="O52" s="94"/>
      <c r="P52" s="86"/>
      <c r="Q52" s="94"/>
      <c r="R52" s="86"/>
      <c r="S52" s="58"/>
      <c r="T52" s="58"/>
      <c r="U52" s="58"/>
    </row>
    <row r="53" spans="1:21" x14ac:dyDescent="0.3">
      <c r="H53" s="26"/>
      <c r="I53" s="27"/>
      <c r="L53" s="8" t="s">
        <v>54</v>
      </c>
    </row>
    <row r="54" spans="1:21" x14ac:dyDescent="0.3">
      <c r="H54" s="62"/>
      <c r="I54" s="95"/>
      <c r="L54" s="8" t="s">
        <v>55</v>
      </c>
    </row>
    <row r="55" spans="1:21" x14ac:dyDescent="0.3">
      <c r="H55" s="26"/>
      <c r="I55" s="27"/>
      <c r="L55" s="8" t="s">
        <v>56</v>
      </c>
    </row>
    <row r="56" spans="1:21" x14ac:dyDescent="0.3">
      <c r="L56" s="8" t="s">
        <v>57</v>
      </c>
    </row>
    <row r="57" spans="1:21" x14ac:dyDescent="0.3">
      <c r="L57" s="8" t="s">
        <v>58</v>
      </c>
    </row>
    <row r="58" spans="1:21" x14ac:dyDescent="0.3">
      <c r="L58" s="8" t="s">
        <v>59</v>
      </c>
    </row>
    <row r="61" spans="1:21" ht="16.2" x14ac:dyDescent="0.3">
      <c r="H61" s="63"/>
    </row>
    <row r="62" spans="1:21" ht="16.2" x14ac:dyDescent="0.3">
      <c r="H62" s="63"/>
    </row>
    <row r="63" spans="1:21" ht="16.2" x14ac:dyDescent="0.3">
      <c r="H63" s="63"/>
    </row>
    <row r="64" spans="1:21" ht="16.2" x14ac:dyDescent="0.3">
      <c r="H64" s="63"/>
    </row>
    <row r="65" spans="5:18" ht="16.2" x14ac:dyDescent="0.3">
      <c r="E65" s="2"/>
      <c r="F65" s="2"/>
      <c r="G65" s="2"/>
      <c r="H65" s="63"/>
      <c r="I65" s="2"/>
      <c r="J65" s="2"/>
      <c r="K65" s="2"/>
      <c r="L65" s="2"/>
      <c r="M65" s="2"/>
      <c r="N65" s="2"/>
      <c r="O65" s="2"/>
      <c r="P65" s="2"/>
      <c r="Q65" s="2"/>
      <c r="R65" s="2"/>
    </row>
    <row r="66" spans="5:18" ht="16.2" x14ac:dyDescent="0.3">
      <c r="E66" s="2"/>
      <c r="F66" s="2"/>
      <c r="G66" s="2"/>
      <c r="H66" s="63"/>
      <c r="I66" s="2"/>
      <c r="J66" s="2"/>
      <c r="K66" s="2"/>
      <c r="L66" s="2"/>
      <c r="M66" s="2"/>
      <c r="N66" s="2"/>
      <c r="O66" s="2"/>
      <c r="P66" s="2"/>
      <c r="Q66" s="2"/>
      <c r="R66" s="2"/>
    </row>
    <row r="73" spans="5:18" x14ac:dyDescent="0.3">
      <c r="E73" s="2"/>
      <c r="F73" s="2"/>
      <c r="G73" s="2"/>
      <c r="H73" s="61" t="s">
        <v>43</v>
      </c>
      <c r="I73" s="2"/>
      <c r="J73" s="2"/>
      <c r="K73" s="2"/>
      <c r="L73" s="2"/>
      <c r="M73" s="2"/>
      <c r="N73" s="2"/>
      <c r="O73" s="2"/>
      <c r="P73" s="2"/>
      <c r="Q73" s="2"/>
      <c r="R73" s="2"/>
    </row>
  </sheetData>
  <mergeCells count="19">
    <mergeCell ref="A18:C18"/>
    <mergeCell ref="A1:H1"/>
    <mergeCell ref="B7:C7"/>
    <mergeCell ref="E7:F7"/>
    <mergeCell ref="G7:H7"/>
    <mergeCell ref="P7:Q7"/>
    <mergeCell ref="T7:T8"/>
    <mergeCell ref="U7:V7"/>
    <mergeCell ref="W7:W8"/>
    <mergeCell ref="A9:C9"/>
    <mergeCell ref="I7:J7"/>
    <mergeCell ref="L7:M7"/>
    <mergeCell ref="M51:N51"/>
    <mergeCell ref="A34:C34"/>
    <mergeCell ref="A45:B45"/>
    <mergeCell ref="A46:C46"/>
    <mergeCell ref="L48:Q48"/>
    <mergeCell ref="M49:N49"/>
    <mergeCell ref="M50:N50"/>
  </mergeCells>
  <dataValidations count="1">
    <dataValidation type="list" allowBlank="1" showInputMessage="1" showErrorMessage="1" sqref="D9:D44">
      <formula1>Motif</formula1>
    </dataValidation>
  </dataValidations>
  <pageMargins left="0.7" right="0.7" top="0.75" bottom="0.75" header="0.3" footer="0.3"/>
  <pageSetup paperSize="9" scale="62" fitToWidth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AOUT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Dede</cp:lastModifiedBy>
  <cp:lastPrinted>2016-11-21T09:06:50Z</cp:lastPrinted>
  <dcterms:created xsi:type="dcterms:W3CDTF">2016-08-29T14:11:04Z</dcterms:created>
  <dcterms:modified xsi:type="dcterms:W3CDTF">2016-11-21T17:45:19Z</dcterms:modified>
</cp:coreProperties>
</file>