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9320" windowHeight="978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AX8" i="1"/>
  <c r="AX9"/>
  <c r="AX10"/>
  <c r="AX11"/>
  <c r="AX12"/>
  <c r="AX7"/>
  <c r="AX6"/>
  <c r="AX5"/>
  <c r="AX4"/>
  <c r="AX3"/>
  <c r="AX2"/>
  <c r="B2"/>
  <c r="AS2"/>
  <c r="AT2"/>
  <c r="AU2"/>
  <c r="AV2"/>
  <c r="AW2"/>
  <c r="B3"/>
  <c r="AS3"/>
  <c r="AT3"/>
  <c r="AU3"/>
  <c r="AV3"/>
  <c r="AW3"/>
  <c r="B4"/>
  <c r="AS4"/>
  <c r="AT4"/>
  <c r="AU4"/>
  <c r="AV4"/>
  <c r="AW4"/>
  <c r="B5"/>
  <c r="AS5"/>
  <c r="AT5"/>
  <c r="AU5"/>
  <c r="AV5"/>
  <c r="AW5"/>
  <c r="B6"/>
  <c r="AS6"/>
  <c r="AT6"/>
  <c r="AU6"/>
  <c r="AV6"/>
  <c r="AW6"/>
  <c r="B7"/>
  <c r="AS7"/>
  <c r="AT7"/>
  <c r="AU7"/>
  <c r="AV7"/>
  <c r="AW7"/>
  <c r="B8"/>
  <c r="AS8"/>
  <c r="AT8"/>
  <c r="AU8"/>
  <c r="AV8"/>
  <c r="AW8"/>
  <c r="B9"/>
  <c r="AS9"/>
  <c r="AT9"/>
  <c r="AU9"/>
  <c r="AV9"/>
  <c r="AW9"/>
  <c r="B10"/>
  <c r="AS10"/>
  <c r="AT10"/>
  <c r="AU10"/>
  <c r="AV10"/>
  <c r="AW10"/>
  <c r="B11"/>
  <c r="AS11"/>
  <c r="AT11"/>
  <c r="AU11"/>
  <c r="AV11"/>
  <c r="AW11"/>
  <c r="B12"/>
  <c r="AS12"/>
  <c r="AT12"/>
  <c r="AU12"/>
  <c r="AV12"/>
  <c r="AW12"/>
</calcChain>
</file>

<file path=xl/sharedStrings.xml><?xml version="1.0" encoding="utf-8"?>
<sst xmlns="http://schemas.openxmlformats.org/spreadsheetml/2006/main" count="79" uniqueCount="65">
  <si>
    <t>S35 2013</t>
  </si>
  <si>
    <t>CAS</t>
  </si>
  <si>
    <t>14064:10:56</t>
  </si>
  <si>
    <t>14069:06:13</t>
  </si>
  <si>
    <t>11009:25:14</t>
  </si>
  <si>
    <t>MOC</t>
  </si>
  <si>
    <t>MOH</t>
  </si>
  <si>
    <t>MRS</t>
  </si>
  <si>
    <t>VLQ</t>
  </si>
  <si>
    <t>S36 2013</t>
  </si>
  <si>
    <t>BDX</t>
  </si>
  <si>
    <t>14917:22:44</t>
  </si>
  <si>
    <t>14922:30:53</t>
  </si>
  <si>
    <t>11642:32:09</t>
  </si>
  <si>
    <t>Semaine</t>
  </si>
  <si>
    <t>Semaine AASS</t>
  </si>
  <si>
    <t>Code Site</t>
  </si>
  <si>
    <t>AUX_0 Temps de loguage</t>
  </si>
  <si>
    <t>AUX_100 Formation</t>
  </si>
  <si>
    <t>AUX_101 Fin de journée</t>
  </si>
  <si>
    <t>AUX_102 Pause</t>
  </si>
  <si>
    <t>AUX_103 Reunion</t>
  </si>
  <si>
    <t>AUX_200 Coaching</t>
  </si>
  <si>
    <t>AUX_201 Debriefing_agent</t>
  </si>
  <si>
    <t>AUX_202 Coaching</t>
  </si>
  <si>
    <t>AUX_203 Management</t>
  </si>
  <si>
    <t>AUX_204 Appels_sortants</t>
  </si>
  <si>
    <t>AUX_205 Sqc</t>
  </si>
  <si>
    <t>AUX_206 Mail</t>
  </si>
  <si>
    <t>AUX_207 Courrier</t>
  </si>
  <si>
    <t>AUX_208 A_asynchrone</t>
  </si>
  <si>
    <t>AUX_209 Agent_non_op</t>
  </si>
  <si>
    <t>AUX_210 Administratif</t>
  </si>
  <si>
    <t>AUX_211 Delegation</t>
  </si>
  <si>
    <t>AUX_212</t>
  </si>
  <si>
    <t>AUX_213</t>
  </si>
  <si>
    <t>AUX_214</t>
  </si>
  <si>
    <t>AUX_215</t>
  </si>
  <si>
    <t>AUX_216</t>
  </si>
  <si>
    <t>AUX_217</t>
  </si>
  <si>
    <t>AUX_218</t>
  </si>
  <si>
    <t>AUX_219</t>
  </si>
  <si>
    <t>AUX_220</t>
  </si>
  <si>
    <t>AUX_221</t>
  </si>
  <si>
    <t>AUX_222</t>
  </si>
  <si>
    <t>AUX_AUT</t>
  </si>
  <si>
    <t>Nb Agents</t>
  </si>
  <si>
    <t>Tps. Log. Sys.</t>
  </si>
  <si>
    <t>Tps. Log. Ops.</t>
  </si>
  <si>
    <t>Tps. Actif</t>
  </si>
  <si>
    <t>Tps. MEA</t>
  </si>
  <si>
    <t>Tps. Dispo</t>
  </si>
  <si>
    <t>Tps. Réservé</t>
  </si>
  <si>
    <t>Tps. ACW</t>
  </si>
  <si>
    <t>Tps. Aux</t>
  </si>
  <si>
    <t>% Prod</t>
  </si>
  <si>
    <t>% Dispo.</t>
  </si>
  <si>
    <t>% Aux</t>
  </si>
  <si>
    <t>Reunion/Formation</t>
  </si>
  <si>
    <t>Asynchrone</t>
  </si>
  <si>
    <t>Pause</t>
  </si>
  <si>
    <t xml:space="preserve">PAS PRÊT </t>
  </si>
  <si>
    <t>RTA</t>
  </si>
  <si>
    <t>Temps de prod</t>
  </si>
  <si>
    <t>QS</t>
  </si>
</sst>
</file>

<file path=xl/styles.xml><?xml version="1.0" encoding="utf-8"?>
<styleSheet xmlns="http://schemas.openxmlformats.org/spreadsheetml/2006/main">
  <numFmts count="1">
    <numFmt numFmtId="164" formatCode="[h]:mm:ss;@"/>
  </numFmts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  <font>
      <sz val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6"/>
        <bgColor indexed="64"/>
      </patternFill>
    </fill>
  </fills>
  <borders count="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21" fontId="1" fillId="0" borderId="0" xfId="0" applyNumberFormat="1" applyFont="1" applyFill="1" applyBorder="1" applyAlignment="1" applyProtection="1"/>
    <xf numFmtId="46" fontId="1" fillId="0" borderId="0" xfId="0" applyNumberFormat="1" applyFont="1" applyFill="1" applyBorder="1" applyAlignment="1" applyProtection="1"/>
    <xf numFmtId="0" fontId="1" fillId="0" borderId="0" xfId="0" applyNumberFormat="1" applyFont="1" applyFill="1" applyBorder="1" applyAlignment="1" applyProtection="1"/>
    <xf numFmtId="10" fontId="1" fillId="0" borderId="0" xfId="0" applyNumberFormat="1" applyFont="1" applyFill="1" applyBorder="1" applyAlignment="1" applyProtection="1"/>
    <xf numFmtId="164" fontId="1" fillId="0" borderId="0" xfId="0" applyNumberFormat="1" applyFont="1" applyFill="1" applyBorder="1" applyAlignment="1" applyProtection="1"/>
    <xf numFmtId="0" fontId="2" fillId="2" borderId="1" xfId="0" applyNumberFormat="1" applyFont="1" applyFill="1" applyBorder="1" applyAlignment="1" applyProtection="1">
      <alignment horizontal="center"/>
    </xf>
    <xf numFmtId="0" fontId="2" fillId="3" borderId="2" xfId="0" applyNumberFormat="1" applyFont="1" applyFill="1" applyBorder="1" applyAlignment="1" applyProtection="1">
      <alignment horizontal="center"/>
    </xf>
    <xf numFmtId="0" fontId="2" fillId="4" borderId="2" xfId="0" applyNumberFormat="1" applyFont="1" applyFill="1" applyBorder="1" applyAlignment="1" applyProtection="1">
      <alignment horizontal="center"/>
    </xf>
    <xf numFmtId="0" fontId="1" fillId="3" borderId="3" xfId="0" applyNumberFormat="1" applyFont="1" applyFill="1" applyBorder="1" applyAlignment="1" applyProtection="1">
      <alignment horizontal="center"/>
    </xf>
    <xf numFmtId="0" fontId="2" fillId="5" borderId="1" xfId="0" applyNumberFormat="1" applyFont="1" applyFill="1" applyBorder="1" applyAlignment="1" applyProtection="1">
      <alignment horizontal="center"/>
    </xf>
    <xf numFmtId="0" fontId="1" fillId="5" borderId="3" xfId="0" applyNumberFormat="1" applyFont="1" applyFill="1" applyBorder="1" applyAlignment="1" applyProtection="1">
      <alignment horizontal="center"/>
    </xf>
    <xf numFmtId="0" fontId="1" fillId="6" borderId="3" xfId="0" applyNumberFormat="1" applyFont="1" applyFill="1" applyBorder="1" applyAlignment="1" applyProtection="1">
      <alignment horizontal="center"/>
    </xf>
    <xf numFmtId="0" fontId="2" fillId="7" borderId="2" xfId="0" applyNumberFormat="1" applyFont="1" applyFill="1" applyBorder="1" applyAlignment="1" applyProtection="1">
      <alignment horizontal="center"/>
    </xf>
    <xf numFmtId="0" fontId="1" fillId="6" borderId="0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center"/>
    </xf>
    <xf numFmtId="0" fontId="1" fillId="5" borderId="0" xfId="0" applyNumberFormat="1" applyFont="1" applyFill="1" applyBorder="1" applyAlignment="1" applyProtection="1">
      <alignment horizontal="center"/>
    </xf>
    <xf numFmtId="46" fontId="0" fillId="0" borderId="0" xfId="0" applyNumberFormat="1"/>
    <xf numFmtId="21" fontId="1" fillId="0" borderId="0" xfId="0" applyNumberFormat="1" applyFont="1" applyFill="1" applyBorder="1" applyAlignment="1" applyProtection="1">
      <alignment horizontal="center"/>
    </xf>
    <xf numFmtId="0" fontId="0" fillId="0" borderId="0" xfId="0" applyNumberFormat="1"/>
    <xf numFmtId="2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Z19"/>
  <sheetViews>
    <sheetView tabSelected="1" topLeftCell="AI1" zoomScale="85" zoomScaleNormal="85" workbookViewId="0">
      <selection activeCell="AX2" sqref="AX2"/>
    </sheetView>
  </sheetViews>
  <sheetFormatPr baseColWidth="10" defaultRowHeight="15"/>
  <cols>
    <col min="4" max="31" width="0" hidden="1" customWidth="1"/>
    <col min="38" max="38" width="16" bestFit="1" customWidth="1"/>
  </cols>
  <sheetData>
    <row r="1" spans="1:52" s="15" customFormat="1" ht="75.75" customHeight="1" thickBot="1">
      <c r="A1" s="15" t="s">
        <v>14</v>
      </c>
      <c r="B1" s="15" t="s">
        <v>15</v>
      </c>
      <c r="C1" s="15" t="s">
        <v>16</v>
      </c>
      <c r="D1" s="6" t="s">
        <v>17</v>
      </c>
      <c r="E1" s="7" t="s">
        <v>18</v>
      </c>
      <c r="F1" s="6" t="s">
        <v>19</v>
      </c>
      <c r="G1" s="8" t="s">
        <v>20</v>
      </c>
      <c r="H1" s="7" t="s">
        <v>21</v>
      </c>
      <c r="I1" s="9" t="s">
        <v>22</v>
      </c>
      <c r="J1" s="9" t="s">
        <v>23</v>
      </c>
      <c r="K1" s="9" t="s">
        <v>24</v>
      </c>
      <c r="L1" s="9" t="s">
        <v>25</v>
      </c>
      <c r="M1" s="10" t="s">
        <v>26</v>
      </c>
      <c r="N1" s="10" t="s">
        <v>27</v>
      </c>
      <c r="O1" s="11" t="s">
        <v>28</v>
      </c>
      <c r="P1" s="11" t="s">
        <v>29</v>
      </c>
      <c r="Q1" s="11" t="s">
        <v>30</v>
      </c>
      <c r="R1" s="6" t="s">
        <v>31</v>
      </c>
      <c r="S1" s="11" t="s">
        <v>32</v>
      </c>
      <c r="T1" s="12" t="s">
        <v>33</v>
      </c>
      <c r="U1" s="9" t="s">
        <v>34</v>
      </c>
      <c r="V1" s="13" t="s">
        <v>35</v>
      </c>
      <c r="W1" s="13" t="s">
        <v>36</v>
      </c>
      <c r="X1" s="16" t="s">
        <v>37</v>
      </c>
      <c r="Y1" s="16" t="s">
        <v>38</v>
      </c>
      <c r="Z1" s="9" t="s">
        <v>39</v>
      </c>
      <c r="AA1" s="16" t="s">
        <v>40</v>
      </c>
      <c r="AB1" s="11" t="s">
        <v>41</v>
      </c>
      <c r="AC1" s="11" t="s">
        <v>42</v>
      </c>
      <c r="AD1" s="14" t="s">
        <v>43</v>
      </c>
      <c r="AE1" s="8" t="s">
        <v>44</v>
      </c>
      <c r="AF1" s="14" t="s">
        <v>45</v>
      </c>
      <c r="AG1" s="15" t="s">
        <v>46</v>
      </c>
      <c r="AH1" s="15" t="s">
        <v>47</v>
      </c>
      <c r="AI1" s="15" t="s">
        <v>48</v>
      </c>
      <c r="AJ1" s="15" t="s">
        <v>49</v>
      </c>
      <c r="AK1" s="15" t="s">
        <v>50</v>
      </c>
      <c r="AL1" s="15" t="s">
        <v>51</v>
      </c>
      <c r="AM1" s="15" t="s">
        <v>52</v>
      </c>
      <c r="AN1" s="15" t="s">
        <v>53</v>
      </c>
      <c r="AO1" s="15" t="s">
        <v>54</v>
      </c>
      <c r="AP1" s="15" t="s">
        <v>55</v>
      </c>
      <c r="AQ1" s="15" t="s">
        <v>56</v>
      </c>
      <c r="AR1" s="15" t="s">
        <v>57</v>
      </c>
      <c r="AS1" s="7" t="s">
        <v>58</v>
      </c>
      <c r="AT1" s="10" t="s">
        <v>59</v>
      </c>
      <c r="AU1" s="8" t="s">
        <v>60</v>
      </c>
      <c r="AV1" s="6" t="s">
        <v>61</v>
      </c>
      <c r="AW1" s="13" t="s">
        <v>62</v>
      </c>
      <c r="AX1" s="15" t="s">
        <v>63</v>
      </c>
      <c r="AY1" s="15" t="s">
        <v>64</v>
      </c>
      <c r="AZ1" s="18">
        <v>0</v>
      </c>
    </row>
    <row r="2" spans="1:52" s="3" customFormat="1">
      <c r="A2" s="3" t="s">
        <v>0</v>
      </c>
      <c r="B2" s="3" t="str">
        <f t="shared" ref="B2:B12" si="0">RIGHT(A2,4)&amp;" "&amp;IF(FIND(" ",A2,1)=3,"S0"&amp;MID(A2,2,1),LEFT(A2,3))</f>
        <v>2013 S35</v>
      </c>
      <c r="C2" s="3" t="s">
        <v>1</v>
      </c>
      <c r="D2" s="1">
        <v>0.13506944445543922</v>
      </c>
      <c r="E2" s="1">
        <v>3.2523148111067712E-3</v>
      </c>
      <c r="F2" s="2">
        <v>2.3764930555555557</v>
      </c>
      <c r="G2" s="1">
        <v>35.953344907407406</v>
      </c>
      <c r="H2" s="1">
        <v>2.3485069444444444</v>
      </c>
      <c r="I2" s="2">
        <v>22.06861111111111</v>
      </c>
      <c r="J2" s="1">
        <v>0</v>
      </c>
      <c r="K2" s="1">
        <v>0</v>
      </c>
      <c r="L2" s="2">
        <v>0</v>
      </c>
      <c r="M2" s="2">
        <v>4.0049999999999999</v>
      </c>
      <c r="N2" s="1">
        <v>0</v>
      </c>
      <c r="O2" s="2">
        <v>0</v>
      </c>
      <c r="P2" s="1">
        <v>2.8935185400769114E-4</v>
      </c>
      <c r="Q2" s="1">
        <v>4.6296307118609548E-5</v>
      </c>
      <c r="R2" s="1">
        <v>0.47809027778566815</v>
      </c>
      <c r="S2" s="1">
        <v>8.393877314814814</v>
      </c>
      <c r="T2" s="1">
        <v>9.2592585133388638E-5</v>
      </c>
      <c r="U2" s="1">
        <v>0.98076388888875954</v>
      </c>
      <c r="V2" s="1">
        <v>1.8402777786832303E-3</v>
      </c>
      <c r="W2" s="1">
        <v>0</v>
      </c>
      <c r="X2" s="1">
        <v>4.6296307118609548E-5</v>
      </c>
      <c r="Y2" s="1">
        <v>0</v>
      </c>
      <c r="Z2" s="1">
        <v>0</v>
      </c>
      <c r="AA2" s="1">
        <v>0</v>
      </c>
      <c r="AB2" s="1">
        <v>0</v>
      </c>
      <c r="AC2" s="1">
        <v>0</v>
      </c>
      <c r="AD2" s="1">
        <v>5.7754629524424672E-3</v>
      </c>
      <c r="AE2" s="1">
        <v>6.106481482856907E-2</v>
      </c>
      <c r="AF2" s="2">
        <v>2.5665393518518518</v>
      </c>
      <c r="AG2" s="3">
        <v>431</v>
      </c>
      <c r="AH2" s="1" t="s">
        <v>2</v>
      </c>
      <c r="AI2" s="2" t="s">
        <v>3</v>
      </c>
      <c r="AJ2" s="2" t="s">
        <v>4</v>
      </c>
      <c r="AK2" s="2">
        <v>38.219143518518521</v>
      </c>
      <c r="AL2" s="2">
        <v>6.7967592592592592</v>
      </c>
      <c r="AM2" s="1">
        <v>0.9739236111054197</v>
      </c>
      <c r="AN2" s="2">
        <v>3.455891203703704</v>
      </c>
      <c r="AO2" s="2">
        <v>78.041076388888882</v>
      </c>
      <c r="AP2" s="4">
        <v>0.85499999999999998</v>
      </c>
      <c r="AQ2" s="4">
        <v>1.2E-2</v>
      </c>
      <c r="AR2" s="4">
        <v>0.13300000000000001</v>
      </c>
      <c r="AS2" s="5">
        <f t="shared" ref="AS2:AS12" si="1">E2+H2+I2+J2+K2+L2+U2+Z2</f>
        <v>25.401134259255421</v>
      </c>
      <c r="AT2" s="5">
        <f t="shared" ref="AT2:AT12" si="2">M2+N2+O2+P2+Q2+S2+X2+Y2+AA2+AB2+AC2</f>
        <v>12.39925925928306</v>
      </c>
      <c r="AU2" s="2">
        <f t="shared" ref="AU2:AU12" si="3">G2+AE2</f>
        <v>36.014409722235975</v>
      </c>
      <c r="AV2" s="2">
        <f t="shared" ref="AV2:AV12" si="4">D2+F2+R2</f>
        <v>2.9896527777966631</v>
      </c>
      <c r="AW2" s="1">
        <f t="shared" ref="AW2:AW12" si="5">V2+W2</f>
        <v>1.8402777786832303E-3</v>
      </c>
      <c r="AX2" s="17">
        <f t="shared" ref="AX2:AX12" si="6">MAX(0,IF(ISTEXT(AI2),(MID(AI2,1,LEN(AI2)-6)/24)+(MID(AI2,LEN(AI2)-4,2)/1440)+(RIGHT(AI2,2)/84600)-SUM(AS2:AW2)-AL2,AI2-SUM(AS2:AW2)-AL2))</f>
        <v>502.6095981086936</v>
      </c>
      <c r="AY2" s="4">
        <v>0.66800000000000004</v>
      </c>
    </row>
    <row r="3" spans="1:52" s="3" customFormat="1">
      <c r="A3" s="3" t="s">
        <v>0</v>
      </c>
      <c r="B3" s="3" t="str">
        <f t="shared" si="0"/>
        <v>2013 S35</v>
      </c>
      <c r="C3" s="3" t="s">
        <v>5</v>
      </c>
      <c r="D3" s="1">
        <v>0.47815972223179415</v>
      </c>
      <c r="E3" s="1">
        <v>1.5770601851851853</v>
      </c>
      <c r="F3" s="2">
        <v>2.7714004629629629</v>
      </c>
      <c r="G3" s="1">
        <v>10.639710648148148</v>
      </c>
      <c r="H3" s="1">
        <v>0.39033564814599231</v>
      </c>
      <c r="I3" s="2">
        <v>2.3819212962962961</v>
      </c>
      <c r="J3" s="1">
        <v>0</v>
      </c>
      <c r="K3" s="1">
        <v>0</v>
      </c>
      <c r="L3" s="2">
        <v>0</v>
      </c>
      <c r="M3" s="2">
        <v>0.58834490741719492</v>
      </c>
      <c r="N3" s="1">
        <v>0</v>
      </c>
      <c r="O3" s="2">
        <v>1.5856481622904539E-3</v>
      </c>
      <c r="P3" s="1">
        <v>3.4722208511084318E-5</v>
      </c>
      <c r="Q3" s="1">
        <v>0</v>
      </c>
      <c r="R3" s="1">
        <v>6.3541666662786156E-2</v>
      </c>
      <c r="S3" s="1">
        <v>0.37422453702311032</v>
      </c>
      <c r="T3" s="1">
        <v>0.21170138887828216</v>
      </c>
      <c r="U3" s="1">
        <v>1.0416665463708341E-4</v>
      </c>
      <c r="V3" s="1">
        <v>2.1990740788169205E-4</v>
      </c>
      <c r="W3" s="1">
        <v>0</v>
      </c>
      <c r="X3" s="1">
        <v>0</v>
      </c>
      <c r="Y3" s="1">
        <v>2.3148139007389545E-5</v>
      </c>
      <c r="Z3" s="1">
        <v>0.31769675927353092</v>
      </c>
      <c r="AA3" s="1">
        <v>0</v>
      </c>
      <c r="AB3" s="1">
        <v>0</v>
      </c>
      <c r="AC3" s="1">
        <v>0</v>
      </c>
      <c r="AD3" s="1">
        <v>0</v>
      </c>
      <c r="AE3" s="1">
        <v>2.413194443215616E-2</v>
      </c>
      <c r="AF3" s="1">
        <v>8.708333334652707E-2</v>
      </c>
      <c r="AG3" s="3">
        <v>122</v>
      </c>
      <c r="AH3" s="1">
        <v>160.26479166666667</v>
      </c>
      <c r="AI3" s="2">
        <v>160.25177083333332</v>
      </c>
      <c r="AJ3" s="2">
        <v>129.46287037037038</v>
      </c>
      <c r="AK3" s="2">
        <v>6.0395023148148148</v>
      </c>
      <c r="AL3" s="2">
        <v>2.9463194444444443</v>
      </c>
      <c r="AM3" s="1">
        <v>0.99126157406135462</v>
      </c>
      <c r="AN3" s="2">
        <v>1.224548611111111</v>
      </c>
      <c r="AO3" s="2">
        <v>19.587268518518517</v>
      </c>
      <c r="AP3" s="4">
        <v>0.85899999999999999</v>
      </c>
      <c r="AQ3" s="4">
        <v>1.7999999999999999E-2</v>
      </c>
      <c r="AR3" s="4">
        <v>0.122</v>
      </c>
      <c r="AS3" s="5">
        <f t="shared" si="1"/>
        <v>4.6671180555556422</v>
      </c>
      <c r="AT3" s="5">
        <f t="shared" si="2"/>
        <v>0.96421296295011416</v>
      </c>
      <c r="AU3" s="2">
        <f t="shared" si="3"/>
        <v>10.663842592580304</v>
      </c>
      <c r="AV3" s="2">
        <f t="shared" si="4"/>
        <v>3.3131018518575432</v>
      </c>
      <c r="AW3" s="1">
        <f t="shared" si="5"/>
        <v>2.1990740788169205E-4</v>
      </c>
      <c r="AX3" s="17">
        <f t="shared" si="6"/>
        <v>137.69695601853741</v>
      </c>
      <c r="AY3" s="4">
        <v>0.66800000000000004</v>
      </c>
    </row>
    <row r="4" spans="1:52" s="3" customFormat="1">
      <c r="A4" s="3" t="s">
        <v>0</v>
      </c>
      <c r="B4" s="3" t="str">
        <f t="shared" si="0"/>
        <v>2013 S35</v>
      </c>
      <c r="C4" s="3" t="s">
        <v>6</v>
      </c>
      <c r="D4" s="1">
        <v>0.62164351850515231</v>
      </c>
      <c r="E4" s="1">
        <v>1.7997106481481482</v>
      </c>
      <c r="F4" s="2">
        <v>1.2346527777777778</v>
      </c>
      <c r="G4" s="1">
        <v>17.245960648148149</v>
      </c>
      <c r="H4" s="1">
        <v>0.11019675925490446</v>
      </c>
      <c r="I4" s="2">
        <v>7.0227199074074074</v>
      </c>
      <c r="J4" s="1">
        <v>0</v>
      </c>
      <c r="K4" s="2">
        <v>0</v>
      </c>
      <c r="L4" s="2">
        <v>0</v>
      </c>
      <c r="M4" s="2">
        <v>3.0393518507480621E-2</v>
      </c>
      <c r="N4" s="1">
        <v>0</v>
      </c>
      <c r="O4" s="2">
        <v>0</v>
      </c>
      <c r="P4" s="1">
        <v>0</v>
      </c>
      <c r="Q4" s="1">
        <v>0</v>
      </c>
      <c r="R4" s="1">
        <v>4.4166666659293696E-2</v>
      </c>
      <c r="S4" s="1">
        <v>0.57067129630013369</v>
      </c>
      <c r="T4" s="1">
        <v>0</v>
      </c>
      <c r="U4" s="1">
        <v>0</v>
      </c>
      <c r="V4" s="1">
        <v>0</v>
      </c>
      <c r="W4" s="1">
        <v>0</v>
      </c>
      <c r="X4" s="1">
        <v>0</v>
      </c>
      <c r="Y4" s="1">
        <v>0</v>
      </c>
      <c r="Z4" s="1">
        <v>0</v>
      </c>
      <c r="AA4" s="1">
        <v>0</v>
      </c>
      <c r="AB4" s="1">
        <v>0</v>
      </c>
      <c r="AC4" s="1">
        <v>0</v>
      </c>
      <c r="AD4" s="1">
        <v>0</v>
      </c>
      <c r="AE4" s="1">
        <v>2.0046296296641231E-2</v>
      </c>
      <c r="AF4" s="1">
        <v>0.16497685184003785</v>
      </c>
      <c r="AG4" s="3">
        <v>184</v>
      </c>
      <c r="AH4" s="1">
        <v>249.4814814814815</v>
      </c>
      <c r="AI4" s="2">
        <v>249.46693287037036</v>
      </c>
      <c r="AJ4" s="2">
        <v>195.63061342592593</v>
      </c>
      <c r="AK4" s="2">
        <v>12.821990740740741</v>
      </c>
      <c r="AL4" s="2">
        <v>2.0248148148148148</v>
      </c>
      <c r="AM4" s="2">
        <v>2.402199074074074</v>
      </c>
      <c r="AN4" s="2">
        <v>8.3501620370370375</v>
      </c>
      <c r="AO4" s="2">
        <v>28.237152777777776</v>
      </c>
      <c r="AP4" s="4">
        <v>0.879</v>
      </c>
      <c r="AQ4" s="4">
        <v>8.0000000000000002E-3</v>
      </c>
      <c r="AR4" s="4">
        <v>0.113</v>
      </c>
      <c r="AS4" s="5">
        <f t="shared" si="1"/>
        <v>8.9326273148104605</v>
      </c>
      <c r="AT4" s="5">
        <f t="shared" si="2"/>
        <v>0.60106481480761431</v>
      </c>
      <c r="AU4" s="2">
        <f t="shared" si="3"/>
        <v>17.26600694444479</v>
      </c>
      <c r="AV4" s="2">
        <f t="shared" si="4"/>
        <v>1.9004629629422238</v>
      </c>
      <c r="AW4" s="1">
        <f t="shared" si="5"/>
        <v>0</v>
      </c>
      <c r="AX4" s="17">
        <f t="shared" si="6"/>
        <v>218.74195601855044</v>
      </c>
      <c r="AY4" s="4">
        <v>0.66800000000000004</v>
      </c>
    </row>
    <row r="5" spans="1:52" s="3" customFormat="1">
      <c r="A5" s="3" t="s">
        <v>0</v>
      </c>
      <c r="B5" s="3" t="str">
        <f t="shared" si="0"/>
        <v>2013 S35</v>
      </c>
      <c r="C5" s="3" t="s">
        <v>7</v>
      </c>
      <c r="D5" s="1">
        <v>0.35873842591536231</v>
      </c>
      <c r="E5" s="1">
        <v>1.0579050925925926</v>
      </c>
      <c r="F5" s="2">
        <v>0.57876157408463769</v>
      </c>
      <c r="G5" s="1">
        <v>12.659918981481482</v>
      </c>
      <c r="H5" s="1">
        <v>0.27851851852028631</v>
      </c>
      <c r="I5" s="2">
        <v>2.5333333333333332</v>
      </c>
      <c r="J5" s="1">
        <v>0</v>
      </c>
      <c r="K5" s="1">
        <v>0</v>
      </c>
      <c r="L5" s="2">
        <v>0</v>
      </c>
      <c r="M5" s="2">
        <v>1.2118055543396622E-2</v>
      </c>
      <c r="N5" s="1">
        <v>0</v>
      </c>
      <c r="O5" s="2">
        <v>0.20313657406950369</v>
      </c>
      <c r="P5" s="1">
        <v>7.3750000010477379E-2</v>
      </c>
      <c r="Q5" s="1">
        <v>0.26608796295477077</v>
      </c>
      <c r="R5" s="1">
        <v>2.1307870367309079E-2</v>
      </c>
      <c r="S5" s="1">
        <v>0.33120370371034369</v>
      </c>
      <c r="T5" s="1">
        <v>4.6296307118609548E-5</v>
      </c>
      <c r="U5" s="1">
        <v>6.8055555457249284E-3</v>
      </c>
      <c r="V5" s="1">
        <v>1.111111108912155E-3</v>
      </c>
      <c r="W5" s="1">
        <v>0</v>
      </c>
      <c r="X5" s="1">
        <v>0</v>
      </c>
      <c r="Y5" s="1">
        <v>0</v>
      </c>
      <c r="Z5" s="1">
        <v>1.7204282407407407</v>
      </c>
      <c r="AA5" s="1">
        <v>0</v>
      </c>
      <c r="AB5" s="1">
        <v>0</v>
      </c>
      <c r="AC5" s="1">
        <v>0</v>
      </c>
      <c r="AD5" s="1">
        <v>0</v>
      </c>
      <c r="AE5" s="1">
        <v>7.3622685187729076E-2</v>
      </c>
      <c r="AF5" s="1">
        <v>8.3078703697538003E-2</v>
      </c>
      <c r="AG5" s="3">
        <v>142</v>
      </c>
      <c r="AH5" s="1">
        <v>190.50709490740741</v>
      </c>
      <c r="AI5" s="2">
        <v>190.49745370370371</v>
      </c>
      <c r="AJ5" s="2">
        <v>151.24186342592591</v>
      </c>
      <c r="AK5" s="2">
        <v>8.0596875000000008</v>
      </c>
      <c r="AL5" s="2">
        <v>3.0901967592592592</v>
      </c>
      <c r="AM5" s="2">
        <v>2.1684143518518519</v>
      </c>
      <c r="AN5" s="2">
        <v>5.9561111111111114</v>
      </c>
      <c r="AO5" s="2">
        <v>19.981180555555554</v>
      </c>
      <c r="AP5" s="4">
        <v>0.879</v>
      </c>
      <c r="AQ5" s="4">
        <v>1.6E-2</v>
      </c>
      <c r="AR5" s="4">
        <v>0.105</v>
      </c>
      <c r="AS5" s="5">
        <f t="shared" si="1"/>
        <v>5.5969907407326778</v>
      </c>
      <c r="AT5" s="5">
        <f t="shared" si="2"/>
        <v>0.88629629628849216</v>
      </c>
      <c r="AU5" s="2">
        <f t="shared" si="3"/>
        <v>12.733541666669211</v>
      </c>
      <c r="AV5" s="2">
        <f t="shared" si="4"/>
        <v>0.95880787036730908</v>
      </c>
      <c r="AW5" s="1">
        <f t="shared" si="5"/>
        <v>1.111111108912155E-3</v>
      </c>
      <c r="AX5" s="17">
        <f t="shared" si="6"/>
        <v>167.23050925927785</v>
      </c>
      <c r="AY5" s="4">
        <v>0.66800000000000004</v>
      </c>
    </row>
    <row r="6" spans="1:52" s="3" customFormat="1">
      <c r="A6" s="3" t="s">
        <v>0</v>
      </c>
      <c r="B6" s="3" t="str">
        <f t="shared" si="0"/>
        <v>2013 S35</v>
      </c>
      <c r="C6" s="3" t="s">
        <v>8</v>
      </c>
      <c r="D6" s="1">
        <v>4.9618055549217388E-2</v>
      </c>
      <c r="E6" s="1">
        <v>0.611678240733454</v>
      </c>
      <c r="F6" s="2">
        <v>0.75744212963036261</v>
      </c>
      <c r="G6" s="1">
        <v>3.2007060185185185</v>
      </c>
      <c r="H6" s="1">
        <v>0.21601851852028631</v>
      </c>
      <c r="I6" s="2">
        <v>0.45991898147622123</v>
      </c>
      <c r="J6" s="1">
        <v>0</v>
      </c>
      <c r="K6" s="1">
        <v>0</v>
      </c>
      <c r="L6" s="2">
        <v>0</v>
      </c>
      <c r="M6" s="2">
        <v>7.4884259374812245E-3</v>
      </c>
      <c r="N6" s="1">
        <v>0</v>
      </c>
      <c r="O6" s="2">
        <v>0</v>
      </c>
      <c r="P6" s="1">
        <v>0</v>
      </c>
      <c r="Q6" s="1">
        <v>0</v>
      </c>
      <c r="R6" s="1">
        <v>0</v>
      </c>
      <c r="S6" s="1">
        <v>0</v>
      </c>
      <c r="T6" s="1">
        <v>0.98230324074393138</v>
      </c>
      <c r="U6" s="1">
        <v>0</v>
      </c>
      <c r="V6" s="1">
        <v>0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3.571759260375984E-2</v>
      </c>
      <c r="AF6" s="1">
        <v>2.8819444414693862E-3</v>
      </c>
      <c r="AG6" s="3">
        <v>41</v>
      </c>
      <c r="AH6" s="1">
        <v>55.083692129629632</v>
      </c>
      <c r="AI6" s="2">
        <v>55.104004629629628</v>
      </c>
      <c r="AJ6" s="2">
        <v>45.812766203703703</v>
      </c>
      <c r="AK6" s="2">
        <v>1.9115625000000001</v>
      </c>
      <c r="AL6" s="2">
        <v>0.27302083332324401</v>
      </c>
      <c r="AM6" s="1">
        <v>0.34709490739624016</v>
      </c>
      <c r="AN6" s="1">
        <v>0.4376967592688743</v>
      </c>
      <c r="AO6" s="2">
        <v>6.3218634259259261</v>
      </c>
      <c r="AP6" s="4">
        <v>0.88</v>
      </c>
      <c r="AQ6" s="4">
        <v>5.0000000000000001E-3</v>
      </c>
      <c r="AR6" s="4">
        <v>0.115</v>
      </c>
      <c r="AS6" s="5">
        <f t="shared" si="1"/>
        <v>1.2876157407299615</v>
      </c>
      <c r="AT6" s="5">
        <f t="shared" si="2"/>
        <v>7.4884259374812245E-3</v>
      </c>
      <c r="AU6" s="2">
        <f t="shared" si="3"/>
        <v>3.2364236111222784</v>
      </c>
      <c r="AV6" s="2">
        <f t="shared" si="4"/>
        <v>0.80706018517958</v>
      </c>
      <c r="AW6" s="1">
        <f t="shared" si="5"/>
        <v>0</v>
      </c>
      <c r="AX6" s="17">
        <f t="shared" si="6"/>
        <v>49.492395833337085</v>
      </c>
      <c r="AY6" s="4">
        <v>0.66800000000000004</v>
      </c>
    </row>
    <row r="7" spans="1:52" s="3" customFormat="1">
      <c r="A7" s="3" t="s">
        <v>9</v>
      </c>
      <c r="B7" s="3" t="str">
        <f t="shared" si="0"/>
        <v>2013 S36</v>
      </c>
      <c r="C7" s="3" t="s">
        <v>10</v>
      </c>
      <c r="D7" s="1">
        <v>0.13429398147854954</v>
      </c>
      <c r="E7" s="1">
        <v>0.13879629629082046</v>
      </c>
      <c r="F7" s="2">
        <v>0.10334490740206093</v>
      </c>
      <c r="G7" s="1">
        <v>7.6637962962962964</v>
      </c>
      <c r="H7" s="1">
        <v>2.336585648148148</v>
      </c>
      <c r="I7" s="2">
        <v>0.36722222220851108</v>
      </c>
      <c r="J7" s="1">
        <v>0</v>
      </c>
      <c r="K7" s="1">
        <v>0</v>
      </c>
      <c r="L7" s="2">
        <v>0</v>
      </c>
      <c r="M7" s="2">
        <v>4.4826388882938772E-2</v>
      </c>
      <c r="N7" s="1">
        <v>0</v>
      </c>
      <c r="O7" s="2">
        <v>0</v>
      </c>
      <c r="P7" s="1">
        <v>0</v>
      </c>
      <c r="Q7" s="1">
        <v>9.7893518512137234E-2</v>
      </c>
      <c r="R7" s="1">
        <v>0.12112268517375924</v>
      </c>
      <c r="S7" s="1">
        <v>0.10718749999068677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3.0833333323244005E-2</v>
      </c>
      <c r="AG7" s="3">
        <v>83</v>
      </c>
      <c r="AH7" s="1">
        <v>108.05475694444445</v>
      </c>
      <c r="AI7" s="2">
        <v>108.04938657407408</v>
      </c>
      <c r="AJ7" s="2">
        <v>87.540046296296296</v>
      </c>
      <c r="AK7" s="2">
        <v>2.8819907407407408</v>
      </c>
      <c r="AL7" s="2">
        <v>2.9801157407407408</v>
      </c>
      <c r="AM7" s="2">
        <v>1.2200694444444444</v>
      </c>
      <c r="AN7" s="2">
        <v>2.48</v>
      </c>
      <c r="AO7" s="2">
        <v>10.947164351851852</v>
      </c>
      <c r="AP7" s="4">
        <v>0.871</v>
      </c>
      <c r="AQ7" s="4">
        <v>2.8000000000000001E-2</v>
      </c>
      <c r="AR7" s="4">
        <v>0.10100000000000001</v>
      </c>
      <c r="AS7" s="5">
        <f t="shared" si="1"/>
        <v>2.8426041666474795</v>
      </c>
      <c r="AT7" s="5">
        <f t="shared" si="2"/>
        <v>0.24990740738576278</v>
      </c>
      <c r="AU7" s="2">
        <f t="shared" si="3"/>
        <v>7.6637962962962964</v>
      </c>
      <c r="AV7" s="2">
        <f t="shared" si="4"/>
        <v>0.3587615740543697</v>
      </c>
      <c r="AW7" s="1">
        <f t="shared" si="5"/>
        <v>0</v>
      </c>
      <c r="AX7" s="17">
        <f t="shared" si="6"/>
        <v>93.954201388949429</v>
      </c>
      <c r="AY7" s="4">
        <v>0.64300000000000002</v>
      </c>
    </row>
    <row r="8" spans="1:52" s="3" customFormat="1">
      <c r="A8" s="3" t="s">
        <v>9</v>
      </c>
      <c r="B8" s="3" t="str">
        <f t="shared" si="0"/>
        <v>2013 S36</v>
      </c>
      <c r="C8" s="3" t="s">
        <v>1</v>
      </c>
      <c r="D8" s="1">
        <v>0.268483796302462</v>
      </c>
      <c r="E8" s="1">
        <v>2.5844907417194918E-2</v>
      </c>
      <c r="F8" s="2">
        <v>4.1076736111111112</v>
      </c>
      <c r="G8" s="1">
        <v>37.771215277777777</v>
      </c>
      <c r="H8" s="1">
        <v>1.8128587962962963</v>
      </c>
      <c r="I8" s="2">
        <v>21.784212962962965</v>
      </c>
      <c r="J8" s="1">
        <v>0</v>
      </c>
      <c r="K8" s="1">
        <v>0</v>
      </c>
      <c r="L8" s="2">
        <v>0</v>
      </c>
      <c r="M8" s="2">
        <v>3.0747800925925928</v>
      </c>
      <c r="N8" s="1">
        <v>0</v>
      </c>
      <c r="O8" s="2">
        <v>0</v>
      </c>
      <c r="P8" s="1">
        <v>0.12972222222015262</v>
      </c>
      <c r="Q8" s="1">
        <v>2.1990740788169205E-4</v>
      </c>
      <c r="R8" s="1">
        <v>0.72951388888759539</v>
      </c>
      <c r="S8" s="1">
        <v>7.7226620370370371</v>
      </c>
      <c r="T8" s="1">
        <v>1.5624999941792339E-3</v>
      </c>
      <c r="U8" s="1">
        <v>0.19736111111706123</v>
      </c>
      <c r="V8" s="1">
        <v>8.1018515629693866E-5</v>
      </c>
      <c r="W8" s="1">
        <v>0</v>
      </c>
      <c r="X8" s="1">
        <v>4.6296307118609548E-5</v>
      </c>
      <c r="Y8" s="1">
        <v>0</v>
      </c>
      <c r="Z8" s="1">
        <v>5.787037662230432E-5</v>
      </c>
      <c r="AA8" s="1">
        <v>0</v>
      </c>
      <c r="AB8" s="1">
        <v>9.2592585133388638E-5</v>
      </c>
      <c r="AC8" s="1">
        <v>0</v>
      </c>
      <c r="AD8" s="1">
        <v>0</v>
      </c>
      <c r="AE8" s="1">
        <v>1.9768518512137234E-2</v>
      </c>
      <c r="AF8" s="2">
        <v>3.6500347222222222</v>
      </c>
      <c r="AG8" s="3">
        <v>444</v>
      </c>
      <c r="AH8" s="1" t="s">
        <v>11</v>
      </c>
      <c r="AI8" s="2" t="s">
        <v>12</v>
      </c>
      <c r="AJ8" s="2" t="s">
        <v>13</v>
      </c>
      <c r="AK8" s="2">
        <v>47.774340277777775</v>
      </c>
      <c r="AL8" s="2">
        <v>3.9854513888888889</v>
      </c>
      <c r="AM8" s="2">
        <v>1.1438425925925926</v>
      </c>
      <c r="AN8" s="2">
        <v>4.137002314814815</v>
      </c>
      <c r="AO8" s="2">
        <v>79.625150462962964</v>
      </c>
      <c r="AP8" s="4">
        <v>0.86599999999999999</v>
      </c>
      <c r="AQ8" s="4">
        <v>6.0000000000000001E-3</v>
      </c>
      <c r="AR8" s="4">
        <v>0.128</v>
      </c>
      <c r="AS8" s="5">
        <f t="shared" si="1"/>
        <v>23.82033564817014</v>
      </c>
      <c r="AT8" s="5">
        <f t="shared" si="2"/>
        <v>10.927523148149916</v>
      </c>
      <c r="AU8" s="2">
        <f t="shared" si="3"/>
        <v>37.790983796289915</v>
      </c>
      <c r="AV8" s="2">
        <f t="shared" si="4"/>
        <v>5.1056712963011686</v>
      </c>
      <c r="AW8" s="1">
        <f t="shared" si="5"/>
        <v>8.1018515629693866E-5</v>
      </c>
      <c r="AX8" s="17">
        <f t="shared" si="6"/>
        <v>540.14141351455908</v>
      </c>
      <c r="AY8" s="4">
        <v>0.64300000000000002</v>
      </c>
    </row>
    <row r="9" spans="1:52" s="3" customFormat="1">
      <c r="A9" s="3" t="s">
        <v>9</v>
      </c>
      <c r="B9" s="3" t="str">
        <f t="shared" si="0"/>
        <v>2013 S36</v>
      </c>
      <c r="C9" s="3" t="s">
        <v>5</v>
      </c>
      <c r="D9" s="1">
        <v>0.45618055554223247</v>
      </c>
      <c r="E9" s="1">
        <v>0.3283217592688743</v>
      </c>
      <c r="F9" s="2">
        <v>3.0716087962962964</v>
      </c>
      <c r="G9" s="1">
        <v>10.800740740740741</v>
      </c>
      <c r="H9" s="1">
        <v>2.2135300925925927</v>
      </c>
      <c r="I9" s="2">
        <v>3.1295254629629632</v>
      </c>
      <c r="J9" s="1">
        <v>0</v>
      </c>
      <c r="K9" s="2">
        <v>0</v>
      </c>
      <c r="L9" s="2">
        <v>0</v>
      </c>
      <c r="M9" s="2">
        <v>0.51667824073228985</v>
      </c>
      <c r="N9" s="1">
        <v>0</v>
      </c>
      <c r="O9" s="2">
        <v>3.4722208511084318E-5</v>
      </c>
      <c r="P9" s="1">
        <v>4.6296307118609548E-5</v>
      </c>
      <c r="Q9" s="1">
        <v>1.2731482274830341E-4</v>
      </c>
      <c r="R9" s="1">
        <v>0.16170138888992369</v>
      </c>
      <c r="S9" s="1">
        <v>0.17605324074975215</v>
      </c>
      <c r="T9" s="1">
        <v>0.15579861111473292</v>
      </c>
      <c r="U9" s="1">
        <v>6.1689814901910722E-3</v>
      </c>
      <c r="V9" s="1">
        <v>2.0601851865649223E-3</v>
      </c>
      <c r="W9" s="1">
        <v>0</v>
      </c>
      <c r="X9" s="1">
        <v>0</v>
      </c>
      <c r="Y9" s="1">
        <v>0</v>
      </c>
      <c r="Z9" s="1">
        <v>0.57165509258629754</v>
      </c>
      <c r="AA9" s="1">
        <v>0</v>
      </c>
      <c r="AB9" s="1">
        <v>0</v>
      </c>
      <c r="AC9" s="1">
        <v>0</v>
      </c>
      <c r="AD9" s="1">
        <v>0.65994212962687016</v>
      </c>
      <c r="AE9" s="1">
        <v>9.8379628616385162E-4</v>
      </c>
      <c r="AF9" s="1">
        <v>1.9722222234122455E-2</v>
      </c>
      <c r="AG9" s="3">
        <v>123</v>
      </c>
      <c r="AH9" s="1">
        <v>162.7354050925926</v>
      </c>
      <c r="AI9" s="2">
        <v>162.72225694444444</v>
      </c>
      <c r="AJ9" s="2">
        <v>131.34438657407406</v>
      </c>
      <c r="AK9" s="2">
        <v>6.2042824074074074</v>
      </c>
      <c r="AL9" s="2">
        <v>1.2409375</v>
      </c>
      <c r="AM9" s="1">
        <v>0.99362268517143093</v>
      </c>
      <c r="AN9" s="2">
        <v>1.2477546296296296</v>
      </c>
      <c r="AO9" s="2">
        <v>21.691273148148149</v>
      </c>
      <c r="AP9" s="4">
        <v>0.85899999999999999</v>
      </c>
      <c r="AQ9" s="4">
        <v>8.0000000000000002E-3</v>
      </c>
      <c r="AR9" s="4">
        <v>0.13300000000000001</v>
      </c>
      <c r="AS9" s="5">
        <f t="shared" si="1"/>
        <v>6.2492013889009188</v>
      </c>
      <c r="AT9" s="5">
        <f t="shared" si="2"/>
        <v>0.69293981482042</v>
      </c>
      <c r="AU9" s="2">
        <f t="shared" si="3"/>
        <v>10.801724537026905</v>
      </c>
      <c r="AV9" s="2">
        <f t="shared" si="4"/>
        <v>3.6894907407284525</v>
      </c>
      <c r="AW9" s="1">
        <f t="shared" si="5"/>
        <v>2.0601851865649223E-3</v>
      </c>
      <c r="AX9" s="17">
        <f t="shared" si="6"/>
        <v>140.04590277778118</v>
      </c>
      <c r="AY9" s="4">
        <v>0.64300000000000002</v>
      </c>
    </row>
    <row r="10" spans="1:52" s="3" customFormat="1">
      <c r="A10" s="3" t="s">
        <v>9</v>
      </c>
      <c r="B10" s="3" t="str">
        <f t="shared" si="0"/>
        <v>2013 S36</v>
      </c>
      <c r="C10" s="3" t="s">
        <v>6</v>
      </c>
      <c r="D10" s="1">
        <v>0.62728009259444661</v>
      </c>
      <c r="E10" s="1">
        <v>2.4374652777777777</v>
      </c>
      <c r="F10" s="2">
        <v>1.5733796296296296</v>
      </c>
      <c r="G10" s="1">
        <v>15.781828703703704</v>
      </c>
      <c r="H10" s="1">
        <v>0.35077546295360662</v>
      </c>
      <c r="I10" s="2">
        <v>4.5232986111111106</v>
      </c>
      <c r="J10" s="1">
        <v>0</v>
      </c>
      <c r="K10" s="1">
        <v>0</v>
      </c>
      <c r="L10" s="2">
        <v>0</v>
      </c>
      <c r="M10" s="2">
        <v>3.2500000001164153E-2</v>
      </c>
      <c r="N10" s="1">
        <v>0</v>
      </c>
      <c r="O10" s="2">
        <v>0</v>
      </c>
      <c r="P10" s="1">
        <v>0</v>
      </c>
      <c r="Q10" s="1">
        <v>0</v>
      </c>
      <c r="R10" s="1">
        <v>2.4664351862156764E-2</v>
      </c>
      <c r="S10" s="1">
        <v>1.2171296296296297</v>
      </c>
      <c r="T10" s="1">
        <v>0</v>
      </c>
      <c r="U10" s="1">
        <v>0</v>
      </c>
      <c r="V10" s="1">
        <v>6.3078703824430704E-3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4.2615740734618157E-2</v>
      </c>
      <c r="AF10" s="1">
        <v>0.25346064814948477</v>
      </c>
      <c r="AG10" s="3">
        <v>181</v>
      </c>
      <c r="AH10" s="1">
        <v>235.95738425925927</v>
      </c>
      <c r="AI10" s="2">
        <v>235.93989583333334</v>
      </c>
      <c r="AJ10" s="2">
        <v>184.94570601851851</v>
      </c>
      <c r="AK10" s="2">
        <v>12.769861111111112</v>
      </c>
      <c r="AL10" s="2">
        <v>1.6257407407407407</v>
      </c>
      <c r="AM10" s="2">
        <v>2.2856365740740738</v>
      </c>
      <c r="AN10" s="2">
        <v>8.1423842592592592</v>
      </c>
      <c r="AO10" s="2">
        <v>26.170567129629628</v>
      </c>
      <c r="AP10" s="4">
        <v>0.88200000000000001</v>
      </c>
      <c r="AQ10" s="4">
        <v>7.0000000000000001E-3</v>
      </c>
      <c r="AR10" s="4">
        <v>0.111</v>
      </c>
      <c r="AS10" s="5">
        <f t="shared" si="1"/>
        <v>7.3115393518424945</v>
      </c>
      <c r="AT10" s="5">
        <f t="shared" si="2"/>
        <v>1.2496296296307938</v>
      </c>
      <c r="AU10" s="2">
        <f t="shared" si="3"/>
        <v>15.824444444438322</v>
      </c>
      <c r="AV10" s="2">
        <f t="shared" si="4"/>
        <v>2.2253240740862328</v>
      </c>
      <c r="AW10" s="1">
        <f t="shared" si="5"/>
        <v>6.3078703824430704E-3</v>
      </c>
      <c r="AX10" s="17">
        <f t="shared" si="6"/>
        <v>207.6969097222123</v>
      </c>
      <c r="AY10" s="4">
        <v>0.64300000000000002</v>
      </c>
    </row>
    <row r="11" spans="1:52" s="3" customFormat="1">
      <c r="A11" s="3" t="s">
        <v>9</v>
      </c>
      <c r="B11" s="3" t="str">
        <f t="shared" si="0"/>
        <v>2013 S36</v>
      </c>
      <c r="C11" s="3" t="s">
        <v>7</v>
      </c>
      <c r="D11" s="1">
        <v>0.37104166665812954</v>
      </c>
      <c r="E11" s="1">
        <v>0.37740740741719492</v>
      </c>
      <c r="F11" s="2">
        <v>0.51567129630711861</v>
      </c>
      <c r="G11" s="1">
        <v>11.795347222222222</v>
      </c>
      <c r="H11" s="1">
        <v>1.4248263888888888</v>
      </c>
      <c r="I11" s="2">
        <v>1.7281597222222222</v>
      </c>
      <c r="J11" s="1">
        <v>0</v>
      </c>
      <c r="K11" s="1">
        <v>0</v>
      </c>
      <c r="L11" s="2">
        <v>0</v>
      </c>
      <c r="M11" s="2">
        <v>3.1574074062518775E-2</v>
      </c>
      <c r="N11" s="1">
        <v>0</v>
      </c>
      <c r="O11" s="2">
        <v>9.3159722222480923E-2</v>
      </c>
      <c r="P11" s="1">
        <v>0</v>
      </c>
      <c r="Q11" s="1">
        <v>0.14570601852028631</v>
      </c>
      <c r="R11" s="1">
        <v>0.10526620369637385</v>
      </c>
      <c r="S11" s="1">
        <v>0.42376157408580184</v>
      </c>
      <c r="T11" s="1">
        <v>0</v>
      </c>
      <c r="U11" s="1">
        <v>0</v>
      </c>
      <c r="V11" s="1">
        <v>4.1666667675599456E-4</v>
      </c>
      <c r="W11" s="1">
        <v>0</v>
      </c>
      <c r="X11" s="1">
        <v>0</v>
      </c>
      <c r="Y11" s="1">
        <v>0</v>
      </c>
      <c r="Z11" s="1">
        <v>0.91780092593398876</v>
      </c>
      <c r="AA11" s="1">
        <v>0</v>
      </c>
      <c r="AB11" s="1">
        <v>0</v>
      </c>
      <c r="AC11" s="1">
        <v>0</v>
      </c>
      <c r="AD11" s="1">
        <v>1.1503009259259258</v>
      </c>
      <c r="AE11" s="1">
        <v>6.5752314811106771E-2</v>
      </c>
      <c r="AF11" s="1">
        <v>3.7002314813435078E-2</v>
      </c>
      <c r="AG11" s="3">
        <v>144</v>
      </c>
      <c r="AH11" s="1">
        <v>175.92899305555557</v>
      </c>
      <c r="AI11" s="2">
        <v>175.92027777777778</v>
      </c>
      <c r="AJ11" s="2">
        <v>137.58277777777778</v>
      </c>
      <c r="AK11" s="2">
        <v>7.2393171296296295</v>
      </c>
      <c r="AL11" s="2">
        <v>4.4733796296296298</v>
      </c>
      <c r="AM11" s="2">
        <v>1.9816435185185184</v>
      </c>
      <c r="AN11" s="2">
        <v>5.6749768518518522</v>
      </c>
      <c r="AO11" s="2">
        <v>18.96818287037037</v>
      </c>
      <c r="AP11" s="4">
        <v>0.86699999999999999</v>
      </c>
      <c r="AQ11" s="4">
        <v>2.5000000000000001E-2</v>
      </c>
      <c r="AR11" s="4">
        <v>0.108</v>
      </c>
      <c r="AS11" s="5">
        <f t="shared" si="1"/>
        <v>4.4481944444622945</v>
      </c>
      <c r="AT11" s="5">
        <f t="shared" si="2"/>
        <v>0.69420138889108784</v>
      </c>
      <c r="AU11" s="2">
        <f t="shared" si="3"/>
        <v>11.861099537033329</v>
      </c>
      <c r="AV11" s="2">
        <f t="shared" si="4"/>
        <v>0.991979166661622</v>
      </c>
      <c r="AW11" s="1">
        <f t="shared" si="5"/>
        <v>4.1666667675599456E-4</v>
      </c>
      <c r="AX11" s="17">
        <f t="shared" si="6"/>
        <v>153.45100694442309</v>
      </c>
      <c r="AY11" s="4">
        <v>0.64300000000000002</v>
      </c>
    </row>
    <row r="12" spans="1:52" s="3" customFormat="1">
      <c r="A12" s="3" t="s">
        <v>9</v>
      </c>
      <c r="B12" s="3" t="str">
        <f t="shared" si="0"/>
        <v>2013 S36</v>
      </c>
      <c r="C12" s="3" t="s">
        <v>8</v>
      </c>
      <c r="D12" s="1">
        <v>4.4178240728797391E-2</v>
      </c>
      <c r="E12" s="1">
        <v>0</v>
      </c>
      <c r="F12" s="2">
        <v>0.59145833333604969</v>
      </c>
      <c r="G12" s="1">
        <v>2.4447916666666667</v>
      </c>
      <c r="H12" s="1">
        <v>0.68965277777169831</v>
      </c>
      <c r="I12" s="2">
        <v>0.1928587963047903</v>
      </c>
      <c r="J12" s="1">
        <v>0</v>
      </c>
      <c r="K12" s="1">
        <v>0</v>
      </c>
      <c r="L12" s="2">
        <v>0</v>
      </c>
      <c r="M12" s="2">
        <v>1.9606481480877846E-2</v>
      </c>
      <c r="N12" s="1">
        <v>0</v>
      </c>
      <c r="O12" s="2">
        <v>0</v>
      </c>
      <c r="P12" s="1">
        <v>0</v>
      </c>
      <c r="Q12" s="1">
        <v>0</v>
      </c>
      <c r="R12" s="1">
        <v>0</v>
      </c>
      <c r="S12" s="1">
        <v>0</v>
      </c>
      <c r="T12" s="1">
        <v>6.1527777783339843E-2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9.7025462950114161E-2</v>
      </c>
      <c r="AE12" s="1">
        <v>0</v>
      </c>
      <c r="AF12" s="1">
        <v>9.1203703777864575E-3</v>
      </c>
      <c r="AG12" s="3">
        <v>33</v>
      </c>
      <c r="AH12" s="1">
        <v>43.416111111111114</v>
      </c>
      <c r="AI12" s="2">
        <v>43.430868055555557</v>
      </c>
      <c r="AJ12" s="2">
        <v>37.014224537037038</v>
      </c>
      <c r="AK12" s="2">
        <v>1.5665393518518518</v>
      </c>
      <c r="AL12" s="2">
        <v>7.2696759249083698E-2</v>
      </c>
      <c r="AM12" s="1">
        <v>0.28575231481227092</v>
      </c>
      <c r="AN12" s="1">
        <v>0.34773148148087785</v>
      </c>
      <c r="AO12" s="2">
        <v>4.1439236111111111</v>
      </c>
      <c r="AP12" s="4">
        <v>0.90300000000000002</v>
      </c>
      <c r="AQ12" s="4">
        <v>2E-3</v>
      </c>
      <c r="AR12" s="4">
        <v>9.5000000000000001E-2</v>
      </c>
      <c r="AS12" s="5">
        <f t="shared" si="1"/>
        <v>0.88251157407648861</v>
      </c>
      <c r="AT12" s="5">
        <f t="shared" si="2"/>
        <v>1.9606481480877846E-2</v>
      </c>
      <c r="AU12" s="2">
        <f t="shared" si="3"/>
        <v>2.4447916666666667</v>
      </c>
      <c r="AV12" s="2">
        <f t="shared" si="4"/>
        <v>0.63563657406484708</v>
      </c>
      <c r="AW12" s="1">
        <f t="shared" si="5"/>
        <v>0</v>
      </c>
      <c r="AX12" s="17">
        <f t="shared" si="6"/>
        <v>39.375625000017592</v>
      </c>
      <c r="AY12" s="4">
        <v>0.64300000000000002</v>
      </c>
    </row>
    <row r="13" spans="1:52">
      <c r="AX13" s="17"/>
    </row>
    <row r="14" spans="1:52">
      <c r="AI14" s="19"/>
      <c r="AL14" s="17"/>
    </row>
    <row r="15" spans="1:52">
      <c r="AI15" s="17"/>
      <c r="AL15" s="17"/>
      <c r="AV15" s="21"/>
      <c r="AX15" s="17"/>
    </row>
    <row r="16" spans="1:52">
      <c r="AI16" s="17"/>
      <c r="AL16" s="19"/>
      <c r="AV16" s="21"/>
      <c r="AX16" s="17"/>
    </row>
    <row r="17" spans="35:41">
      <c r="AI17" s="17"/>
      <c r="AL17" s="20"/>
      <c r="AO17" s="21"/>
    </row>
    <row r="18" spans="35:41">
      <c r="AL18" s="20"/>
    </row>
    <row r="19" spans="35:41">
      <c r="AL19" s="17"/>
    </row>
  </sheetData>
  <phoneticPr fontId="3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mjanabia</dc:creator>
  <cp:lastModifiedBy>Dédé</cp:lastModifiedBy>
  <dcterms:created xsi:type="dcterms:W3CDTF">2013-09-23T06:52:57Z</dcterms:created>
  <dcterms:modified xsi:type="dcterms:W3CDTF">2013-09-23T10:14:17Z</dcterms:modified>
</cp:coreProperties>
</file>