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25" windowWidth="14805" windowHeight="78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L4" i="1"/>
  <c r="K4"/>
  <c r="F19"/>
  <c r="G14"/>
  <c r="F20"/>
  <c r="F21"/>
  <c r="F22"/>
  <c r="G10"/>
  <c r="F10"/>
  <c r="G9"/>
  <c r="F9"/>
  <c r="G8"/>
  <c r="F8"/>
  <c r="G7"/>
  <c r="F7"/>
  <c r="G6"/>
  <c r="F6"/>
  <c r="G13"/>
  <c r="F11"/>
  <c r="F12"/>
  <c r="G11"/>
  <c r="G12"/>
  <c r="F18"/>
  <c r="F16"/>
  <c r="F13"/>
</calcChain>
</file>

<file path=xl/sharedStrings.xml><?xml version="1.0" encoding="utf-8"?>
<sst xmlns="http://schemas.openxmlformats.org/spreadsheetml/2006/main" count="31" uniqueCount="29">
  <si>
    <t>Jour</t>
  </si>
  <si>
    <t>Arrivée</t>
  </si>
  <si>
    <t>Départ</t>
  </si>
  <si>
    <t>Heures normales</t>
  </si>
  <si>
    <t>Heures supplémentaires</t>
  </si>
  <si>
    <t>Lundi</t>
  </si>
  <si>
    <t>Mardi</t>
  </si>
  <si>
    <t>Mercredi</t>
  </si>
  <si>
    <t>Jeudi</t>
  </si>
  <si>
    <t>Vendredi</t>
  </si>
  <si>
    <t>Samedi</t>
  </si>
  <si>
    <t>Dimanche</t>
  </si>
  <si>
    <t>Heures totales</t>
  </si>
  <si>
    <t>Taux horaire</t>
  </si>
  <si>
    <t>Matin</t>
  </si>
  <si>
    <t>Après-Midi</t>
  </si>
  <si>
    <t>Total paie (brut)</t>
  </si>
  <si>
    <t>Repas chantier</t>
  </si>
  <si>
    <t>Indemnité transports</t>
  </si>
  <si>
    <t>Total repas</t>
  </si>
  <si>
    <t>Total indem transp</t>
  </si>
  <si>
    <t>Indeminité fin mission</t>
  </si>
  <si>
    <t>Congés payés</t>
  </si>
  <si>
    <t>Total paie + indem (net)</t>
  </si>
  <si>
    <t>Semaine du 04 Février au 10 Février</t>
  </si>
  <si>
    <t>&lt;&lt;ici 12,4 au format hh:mm (heure)</t>
  </si>
  <si>
    <t>Pour Excel, la mesure de temps est le jour soit 1</t>
  </si>
  <si>
    <t>&gt;&gt;</t>
  </si>
  <si>
    <t>qui vaut 24 h 00 dabs un format heure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</si>
</sst>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#,##0.00\ &quot;€&quot;"/>
    <numFmt numFmtId="165" formatCode="h:mm;@"/>
    <numFmt numFmtId="166" formatCode="[h]&quot;h&quot;mm"/>
    <numFmt numFmtId="167" formatCode="[h]:mm"/>
  </numFmts>
  <fonts count="10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1"/>
      <color indexed="8"/>
      <name val="Calibri"/>
      <family val="2"/>
    </font>
    <font>
      <b/>
      <i/>
      <u/>
      <sz val="9"/>
      <name val="Century Gothic"/>
      <family val="2"/>
    </font>
    <font>
      <sz val="8"/>
      <name val="Calibri"/>
      <family val="2"/>
    </font>
    <font>
      <sz val="11"/>
      <color indexed="10"/>
      <name val="Calibri"/>
      <family val="2"/>
    </font>
    <font>
      <sz val="11"/>
      <color indexed="4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indent="5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43" fontId="3" fillId="0" borderId="2" xfId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43" fontId="5" fillId="0" borderId="1" xfId="1" applyFont="1" applyBorder="1"/>
    <xf numFmtId="0" fontId="3" fillId="0" borderId="2" xfId="1" applyNumberFormat="1" applyFont="1" applyBorder="1" applyAlignment="1" applyProtection="1">
      <alignment horizontal="center" vertical="center"/>
      <protection locked="0"/>
    </xf>
    <xf numFmtId="0" fontId="3" fillId="0" borderId="1" xfId="1" applyNumberFormat="1" applyFont="1" applyBorder="1" applyAlignment="1" applyProtection="1">
      <alignment horizontal="center" vertical="center"/>
      <protection locked="0"/>
    </xf>
    <xf numFmtId="165" fontId="1" fillId="0" borderId="0" xfId="0" applyNumberFormat="1" applyFont="1" applyProtection="1">
      <protection locked="0"/>
    </xf>
    <xf numFmtId="166" fontId="3" fillId="0" borderId="3" xfId="0" applyNumberFormat="1" applyFont="1" applyBorder="1" applyAlignment="1" applyProtection="1">
      <alignment horizontal="center" vertical="center"/>
      <protection locked="0"/>
    </xf>
    <xf numFmtId="165" fontId="0" fillId="0" borderId="0" xfId="0" applyNumberFormat="1"/>
    <xf numFmtId="166" fontId="8" fillId="0" borderId="0" xfId="0" applyNumberFormat="1" applyFont="1"/>
    <xf numFmtId="167" fontId="9" fillId="0" borderId="0" xfId="0" applyNumberFormat="1" applyFont="1"/>
    <xf numFmtId="0" fontId="4" fillId="6" borderId="8" xfId="0" applyFont="1" applyFill="1" applyBorder="1" applyAlignment="1" applyProtection="1">
      <alignment horizontal="center" vertical="center" wrapText="1"/>
      <protection locked="0"/>
    </xf>
    <xf numFmtId="0" fontId="4" fillId="6" borderId="0" xfId="0" applyFont="1" applyFill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Fill="1" applyBorder="1" applyAlignment="1" applyProtection="1">
      <alignment horizontal="center" vertical="center"/>
    </xf>
    <xf numFmtId="164" fontId="3" fillId="0" borderId="7" xfId="0" applyNumberFormat="1" applyFont="1" applyFill="1" applyBorder="1" applyAlignment="1" applyProtection="1">
      <alignment horizontal="center" vertical="center"/>
    </xf>
    <xf numFmtId="0" fontId="4" fillId="7" borderId="2" xfId="0" applyFont="1" applyFill="1" applyBorder="1" applyAlignment="1" applyProtection="1">
      <alignment horizontal="center" vertical="center"/>
      <protection locked="0"/>
    </xf>
    <xf numFmtId="0" fontId="4" fillId="7" borderId="7" xfId="0" applyFont="1" applyFill="1" applyBorder="1" applyAlignment="1" applyProtection="1">
      <alignment horizontal="center" vertical="center"/>
      <protection locked="0"/>
    </xf>
    <xf numFmtId="164" fontId="6" fillId="0" borderId="9" xfId="0" applyNumberFormat="1" applyFont="1" applyFill="1" applyBorder="1" applyAlignment="1" applyProtection="1">
      <alignment horizontal="center" vertical="center"/>
    </xf>
    <xf numFmtId="164" fontId="6" fillId="0" borderId="10" xfId="0" applyNumberFormat="1" applyFont="1" applyFill="1" applyBorder="1" applyAlignment="1" applyProtection="1">
      <alignment horizontal="center" vertical="center"/>
    </xf>
    <xf numFmtId="164" fontId="6" fillId="0" borderId="3" xfId="0" applyNumberFormat="1" applyFont="1" applyFill="1" applyBorder="1" applyAlignment="1" applyProtection="1">
      <alignment horizontal="center" vertical="center"/>
    </xf>
    <xf numFmtId="164" fontId="6" fillId="0" borderId="4" xfId="0" applyNumberFormat="1" applyFont="1" applyFill="1" applyBorder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164" fontId="3" fillId="0" borderId="2" xfId="0" applyNumberFormat="1" applyFont="1" applyBorder="1" applyAlignment="1" applyProtection="1">
      <alignment horizontal="center" vertical="center"/>
      <protection locked="0"/>
    </xf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4" fillId="3" borderId="7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14</xdr:row>
      <xdr:rowOff>66675</xdr:rowOff>
    </xdr:from>
    <xdr:to>
      <xdr:col>12</xdr:col>
      <xdr:colOff>171450</xdr:colOff>
      <xdr:row>17</xdr:row>
      <xdr:rowOff>142875</xdr:rowOff>
    </xdr:to>
    <xdr:sp macro="" textlink="">
      <xdr:nvSpPr>
        <xdr:cNvPr id="1025" name="Text Box 2"/>
        <xdr:cNvSpPr txBox="1">
          <a:spLocks noChangeArrowheads="1"/>
        </xdr:cNvSpPr>
      </xdr:nvSpPr>
      <xdr:spPr bwMode="auto">
        <a:xfrm>
          <a:off x="6429375" y="2724150"/>
          <a:ext cx="2495550" cy="647700"/>
        </a:xfrm>
        <a:prstGeom prst="rect">
          <a:avLst/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passer des heures au format hh:mm à leur valeur en numérique, il faut Multiplier par 24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10</xdr:col>
      <xdr:colOff>142875</xdr:colOff>
      <xdr:row>7</xdr:row>
      <xdr:rowOff>104775</xdr:rowOff>
    </xdr:from>
    <xdr:ext cx="2315699" cy="548996"/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7733567" y="1423621"/>
          <a:ext cx="2315699" cy="5489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l'affichage dans la barre de formules est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12/01/1900  09:36:00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soit 12 jours et 9h36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showGridLines="0" tabSelected="1" topLeftCell="B1" zoomScale="130" zoomScaleNormal="130" workbookViewId="0">
      <selection activeCell="I11" sqref="I11"/>
    </sheetView>
  </sheetViews>
  <sheetFormatPr baseColWidth="10" defaultColWidth="8.85546875" defaultRowHeight="15"/>
  <cols>
    <col min="1" max="1" width="20.7109375" customWidth="1"/>
    <col min="2" max="2" width="8.7109375" customWidth="1"/>
    <col min="3" max="3" width="9" customWidth="1"/>
    <col min="5" max="5" width="9.42578125" customWidth="1"/>
    <col min="6" max="6" width="15.28515625" customWidth="1"/>
    <col min="7" max="7" width="15" customWidth="1"/>
  </cols>
  <sheetData>
    <row r="1" spans="1:12" ht="15" customHeight="1">
      <c r="A1" s="1"/>
      <c r="B1" s="1"/>
      <c r="C1" s="1"/>
      <c r="D1" s="1"/>
      <c r="H1" s="1"/>
    </row>
    <row r="2" spans="1:12" ht="15" customHeight="1">
      <c r="A2" t="s">
        <v>24</v>
      </c>
      <c r="B2" s="1"/>
      <c r="C2" s="1"/>
      <c r="D2" s="1"/>
      <c r="I2" t="s">
        <v>26</v>
      </c>
    </row>
    <row r="3" spans="1:12" ht="15.75">
      <c r="A3" s="2"/>
      <c r="B3" s="4"/>
      <c r="C3" s="4"/>
      <c r="D3" s="1"/>
      <c r="E3" s="3"/>
      <c r="G3" s="1"/>
      <c r="I3" t="s">
        <v>28</v>
      </c>
    </row>
    <row r="4" spans="1:12" ht="13.9" customHeight="1">
      <c r="A4" s="39" t="s">
        <v>0</v>
      </c>
      <c r="B4" s="43" t="s">
        <v>14</v>
      </c>
      <c r="C4" s="44"/>
      <c r="D4" s="43" t="s">
        <v>15</v>
      </c>
      <c r="E4" s="44"/>
      <c r="F4" s="39" t="s">
        <v>3</v>
      </c>
      <c r="G4" s="41" t="s">
        <v>4</v>
      </c>
      <c r="I4">
        <v>1</v>
      </c>
      <c r="J4" t="s">
        <v>27</v>
      </c>
      <c r="K4" s="17">
        <f>I4</f>
        <v>1</v>
      </c>
      <c r="L4" s="18">
        <f>K4</f>
        <v>1</v>
      </c>
    </row>
    <row r="5" spans="1:12" ht="15" customHeight="1">
      <c r="A5" s="40"/>
      <c r="B5" s="7" t="s">
        <v>1</v>
      </c>
      <c r="C5" s="7" t="s">
        <v>2</v>
      </c>
      <c r="D5" s="7" t="s">
        <v>1</v>
      </c>
      <c r="E5" s="7" t="s">
        <v>2</v>
      </c>
      <c r="F5" s="40"/>
      <c r="G5" s="42"/>
      <c r="H5" s="1"/>
    </row>
    <row r="6" spans="1:12" ht="15" customHeight="1">
      <c r="A6" s="6" t="s">
        <v>5</v>
      </c>
      <c r="B6" s="14">
        <v>0.33333333333333331</v>
      </c>
      <c r="C6" s="14">
        <v>0.52777777777777779</v>
      </c>
      <c r="D6" s="14">
        <v>0.56944444444444442</v>
      </c>
      <c r="E6" s="14">
        <v>0.6875</v>
      </c>
      <c r="F6" s="14">
        <f>MIN((C6-B6)+(E6-D6),7/24)</f>
        <v>0.29166666666666669</v>
      </c>
      <c r="G6" s="14">
        <f>MAX((C6-B6)+(E6-D6)-(7/24),0)</f>
        <v>2.083333333333337E-2</v>
      </c>
      <c r="H6" s="1"/>
      <c r="J6">
        <v>12.4</v>
      </c>
    </row>
    <row r="7" spans="1:12" ht="15" customHeight="1">
      <c r="A7" s="6" t="s">
        <v>6</v>
      </c>
      <c r="B7" s="14">
        <v>0.33333333333333331</v>
      </c>
      <c r="C7" s="14">
        <v>0.54861111111111105</v>
      </c>
      <c r="D7" s="14">
        <v>0.59027777777777779</v>
      </c>
      <c r="E7" s="14">
        <v>0.6875</v>
      </c>
      <c r="F7" s="14">
        <f>MIN((C7-B7)+(E7-D7),7/24)</f>
        <v>0.29166666666666669</v>
      </c>
      <c r="G7" s="14">
        <f>MAX((C7-B7)+(E7-D7)-(7/24),0)</f>
        <v>2.0833333333333259E-2</v>
      </c>
      <c r="H7" s="1"/>
      <c r="J7" s="16">
        <v>12.4</v>
      </c>
      <c r="K7" t="s">
        <v>25</v>
      </c>
    </row>
    <row r="8" spans="1:12" ht="15" customHeight="1">
      <c r="A8" s="6" t="s">
        <v>7</v>
      </c>
      <c r="B8" s="14">
        <v>0.33333333333333331</v>
      </c>
      <c r="C8" s="14">
        <v>0.53472222222222221</v>
      </c>
      <c r="D8" s="14">
        <v>0.57638888888888895</v>
      </c>
      <c r="E8" s="14">
        <v>0.74305555555555547</v>
      </c>
      <c r="F8" s="14">
        <f>MIN((C8-B8)+(E8-D8),7/24)</f>
        <v>0.29166666666666669</v>
      </c>
      <c r="G8" s="14">
        <f>MAX((C8-B8)+(E8-D8)-(7/24),0)</f>
        <v>7.6388888888888729E-2</v>
      </c>
      <c r="H8" s="1"/>
    </row>
    <row r="9" spans="1:12" ht="15" customHeight="1">
      <c r="A9" s="6" t="s">
        <v>8</v>
      </c>
      <c r="B9" s="14">
        <v>0.33333333333333331</v>
      </c>
      <c r="C9" s="14">
        <v>0.57638888888888895</v>
      </c>
      <c r="D9" s="14">
        <v>0.61805555555555558</v>
      </c>
      <c r="E9" s="14">
        <v>0.72916666666666663</v>
      </c>
      <c r="F9" s="14">
        <f>MIN((C9-B9)+(E9-D9),7/24)</f>
        <v>0.29166666666666669</v>
      </c>
      <c r="G9" s="14">
        <f>MAX((C9-B9)+(E9-D9)-(7/24),0)</f>
        <v>6.25E-2</v>
      </c>
      <c r="H9" s="1"/>
    </row>
    <row r="10" spans="1:12" ht="15" customHeight="1">
      <c r="A10" s="6" t="s">
        <v>9</v>
      </c>
      <c r="B10" s="14">
        <v>0.33333333333333331</v>
      </c>
      <c r="C10" s="14">
        <v>0.52777777777777779</v>
      </c>
      <c r="D10" s="14">
        <v>0.56944444444444442</v>
      </c>
      <c r="E10" s="14">
        <v>0.68055555555555547</v>
      </c>
      <c r="F10" s="14">
        <f>MIN((C10-B10)+(E10-D10),7/24)</f>
        <v>0.29166666666666669</v>
      </c>
      <c r="G10" s="14">
        <f>MAX((C10-B10)+(E10-D10)-(7/24),0)</f>
        <v>1.388888888888884E-2</v>
      </c>
      <c r="H10" s="1"/>
    </row>
    <row r="11" spans="1:12" ht="15" customHeight="1">
      <c r="A11" s="6" t="s">
        <v>10</v>
      </c>
      <c r="B11" s="8"/>
      <c r="C11" s="8"/>
      <c r="D11" s="8"/>
      <c r="E11" s="8"/>
      <c r="F11" s="12">
        <f>MIN((C11-B11)+(E11-D11),7)</f>
        <v>0</v>
      </c>
      <c r="G11" s="13">
        <f>MAX((C11-B11)+(E11-D11)-7,0)</f>
        <v>0</v>
      </c>
      <c r="H11" s="1"/>
    </row>
    <row r="12" spans="1:12" ht="15" customHeight="1">
      <c r="A12" s="6" t="s">
        <v>11</v>
      </c>
      <c r="B12" s="11"/>
      <c r="C12" s="11"/>
      <c r="D12" s="11"/>
      <c r="E12" s="11"/>
      <c r="F12" s="12">
        <f>MIN((C12-B12)+(E12-D12),7)</f>
        <v>0</v>
      </c>
      <c r="G12" s="13">
        <f>MAX((C12-B12)+(E12-D12)-7,0)</f>
        <v>0</v>
      </c>
      <c r="H12" s="1"/>
    </row>
    <row r="13" spans="1:12" ht="15" customHeight="1">
      <c r="A13" s="5"/>
      <c r="B13" s="5"/>
      <c r="C13" s="5"/>
      <c r="D13" s="37" t="s">
        <v>12</v>
      </c>
      <c r="E13" s="38"/>
      <c r="F13" s="15">
        <f>SUM(F6:F12)</f>
        <v>1.4583333333333335</v>
      </c>
      <c r="G13" s="15">
        <f>SUM(G6:G12)</f>
        <v>0.1944444444444442</v>
      </c>
      <c r="H13" s="1"/>
    </row>
    <row r="14" spans="1:12" ht="15" customHeight="1">
      <c r="A14" s="5"/>
      <c r="B14" s="5"/>
      <c r="C14" s="5"/>
      <c r="D14" s="35" t="s">
        <v>13</v>
      </c>
      <c r="E14" s="36"/>
      <c r="F14" s="10">
        <v>11.87</v>
      </c>
      <c r="G14" s="9">
        <f>11.87*25/100+11.87</f>
        <v>14.837499999999999</v>
      </c>
    </row>
    <row r="15" spans="1:12" ht="15" customHeight="1">
      <c r="A15" s="5"/>
      <c r="B15" s="5"/>
      <c r="C15" s="5"/>
      <c r="D15" s="33" t="s">
        <v>17</v>
      </c>
      <c r="E15" s="34"/>
      <c r="F15" s="31">
        <v>8.4</v>
      </c>
      <c r="G15" s="32"/>
    </row>
    <row r="16" spans="1:12" ht="15" customHeight="1">
      <c r="A16" s="5"/>
      <c r="B16" s="5"/>
      <c r="C16" s="5"/>
      <c r="D16" s="33" t="s">
        <v>19</v>
      </c>
      <c r="E16" s="34"/>
      <c r="F16" s="31">
        <f>F15*1</f>
        <v>8.4</v>
      </c>
      <c r="G16" s="32"/>
    </row>
    <row r="17" spans="1:8" ht="15" customHeight="1">
      <c r="A17" s="5"/>
      <c r="B17" s="5"/>
      <c r="C17" s="5"/>
      <c r="D17" s="29" t="s">
        <v>18</v>
      </c>
      <c r="E17" s="30"/>
      <c r="F17" s="31">
        <v>2.57</v>
      </c>
      <c r="G17" s="32"/>
    </row>
    <row r="18" spans="1:8" ht="15" customHeight="1">
      <c r="A18" s="5"/>
      <c r="B18" s="5"/>
      <c r="C18" s="5"/>
      <c r="D18" s="29" t="s">
        <v>20</v>
      </c>
      <c r="E18" s="30"/>
      <c r="F18" s="31">
        <f>F17*1</f>
        <v>2.57</v>
      </c>
      <c r="G18" s="32"/>
    </row>
    <row r="19" spans="1:8" ht="15" customHeight="1">
      <c r="A19" s="5"/>
      <c r="B19" s="5"/>
      <c r="C19" s="5"/>
      <c r="D19" s="23" t="s">
        <v>16</v>
      </c>
      <c r="E19" s="24"/>
      <c r="F19" s="21">
        <f>((F13*24)*F14)+((G13*24)*G14)</f>
        <v>484.69166666666655</v>
      </c>
      <c r="G19" s="22"/>
    </row>
    <row r="20" spans="1:8" ht="15" customHeight="1">
      <c r="A20" s="5"/>
      <c r="B20" s="5"/>
      <c r="C20" s="5"/>
      <c r="D20" s="23" t="s">
        <v>21</v>
      </c>
      <c r="E20" s="24"/>
      <c r="F20" s="21">
        <f>(F19+G19)*10/100</f>
        <v>48.469166666666652</v>
      </c>
      <c r="G20" s="22"/>
    </row>
    <row r="21" spans="1:8" ht="15" customHeight="1">
      <c r="A21" s="5"/>
      <c r="B21" s="5"/>
      <c r="C21" s="5"/>
      <c r="D21" s="23" t="s">
        <v>22</v>
      </c>
      <c r="E21" s="24"/>
      <c r="F21" s="21">
        <f>(F19+G19+F20)*10/100</f>
        <v>53.316083333333324</v>
      </c>
      <c r="G21" s="22"/>
    </row>
    <row r="22" spans="1:8" ht="24.6" customHeight="1">
      <c r="A22" s="1"/>
      <c r="B22" s="1"/>
      <c r="C22" s="1"/>
      <c r="D22" s="19" t="s">
        <v>23</v>
      </c>
      <c r="E22" s="19"/>
      <c r="F22" s="25">
        <f>((F19*G19)*-20/100+F19)+F16+F18+F20+F21</f>
        <v>597.44691666666654</v>
      </c>
      <c r="G22" s="26"/>
    </row>
    <row r="23" spans="1:8">
      <c r="A23" s="1"/>
      <c r="B23" s="1"/>
      <c r="C23" s="1"/>
      <c r="D23" s="20"/>
      <c r="E23" s="20"/>
      <c r="F23" s="27"/>
      <c r="G23" s="28"/>
    </row>
    <row r="24" spans="1:8">
      <c r="A24" s="1"/>
      <c r="B24" s="1"/>
      <c r="C24" s="1"/>
      <c r="D24" s="1"/>
      <c r="E24" s="1"/>
      <c r="F24" s="1"/>
      <c r="G24" s="1"/>
      <c r="H24" s="1"/>
    </row>
  </sheetData>
  <mergeCells count="23">
    <mergeCell ref="D14:E14"/>
    <mergeCell ref="D16:E16"/>
    <mergeCell ref="D13:E13"/>
    <mergeCell ref="A4:A5"/>
    <mergeCell ref="G4:G5"/>
    <mergeCell ref="F4:F5"/>
    <mergeCell ref="B4:C4"/>
    <mergeCell ref="D4:E4"/>
    <mergeCell ref="D18:E18"/>
    <mergeCell ref="F15:G15"/>
    <mergeCell ref="F16:G16"/>
    <mergeCell ref="F17:G17"/>
    <mergeCell ref="F18:G18"/>
    <mergeCell ref="D15:E15"/>
    <mergeCell ref="D17:E17"/>
    <mergeCell ref="D22:E23"/>
    <mergeCell ref="F19:G19"/>
    <mergeCell ref="D20:E20"/>
    <mergeCell ref="D21:E21"/>
    <mergeCell ref="F21:G21"/>
    <mergeCell ref="D19:E19"/>
    <mergeCell ref="F22:G23"/>
    <mergeCell ref="F20:G20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8.85546875" defaultRowHeight="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2013-02-12T17:47:26Z</dcterms:modified>
</cp:coreProperties>
</file>