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codeName="ThisWorkbook" autoCompressPictures="0"/>
  <bookViews>
    <workbookView xWindow="240" yWindow="0" windowWidth="17376" windowHeight="10896" tabRatio="500"/>
  </bookViews>
  <sheets>
    <sheet name="Devis" sheetId="1" r:id="rId1"/>
    <sheet name="Tissus" sheetId="3" r:id="rId2"/>
    <sheet name="Produits" sheetId="2" r:id="rId3"/>
  </sheets>
  <calcPr calcId="114210" concurrentCalc="0"/>
</workbook>
</file>

<file path=xl/calcChain.xml><?xml version="1.0" encoding="utf-8"?>
<calcChain xmlns="http://schemas.openxmlformats.org/spreadsheetml/2006/main">
  <c r="D10" i="1"/>
  <c r="F10"/>
  <c r="D11"/>
  <c r="F11"/>
  <c r="D12"/>
  <c r="F12"/>
  <c r="D13"/>
  <c r="F13"/>
  <c r="D14"/>
  <c r="F14"/>
  <c r="D15"/>
  <c r="F15"/>
  <c r="D16"/>
  <c r="F16"/>
  <c r="D17"/>
  <c r="F17"/>
  <c r="D18"/>
  <c r="F18"/>
  <c r="D19"/>
  <c r="F19"/>
  <c r="D20"/>
  <c r="F20"/>
  <c r="D21"/>
  <c r="F21"/>
  <c r="D22"/>
  <c r="F22"/>
  <c r="D23"/>
  <c r="F23"/>
  <c r="D24"/>
  <c r="F24"/>
  <c r="D25"/>
  <c r="F25"/>
  <c r="D26"/>
  <c r="F26"/>
  <c r="D27"/>
  <c r="F27"/>
  <c r="D28"/>
  <c r="F28"/>
  <c r="D29"/>
  <c r="F29"/>
  <c r="D30"/>
  <c r="F30"/>
  <c r="D31"/>
  <c r="F31"/>
  <c r="D32"/>
  <c r="F32"/>
  <c r="D33"/>
  <c r="F33"/>
  <c r="D34"/>
  <c r="F34"/>
  <c r="D35"/>
  <c r="F35"/>
  <c r="D36"/>
  <c r="F36"/>
  <c r="D37"/>
  <c r="F37"/>
  <c r="D38"/>
  <c r="F38"/>
  <c r="D39"/>
  <c r="F39"/>
  <c r="D40"/>
  <c r="F40"/>
  <c r="D41"/>
  <c r="F41"/>
  <c r="D42"/>
  <c r="F42"/>
  <c r="D43"/>
  <c r="F43"/>
  <c r="D44"/>
  <c r="F44"/>
  <c r="D45"/>
  <c r="F45"/>
  <c r="D46"/>
  <c r="F46"/>
  <c r="D47"/>
  <c r="F47"/>
  <c r="D48"/>
  <c r="F48"/>
  <c r="D49"/>
  <c r="F49"/>
  <c r="D50"/>
  <c r="F50"/>
  <c r="D51"/>
  <c r="F51"/>
  <c r="D52"/>
  <c r="F52"/>
  <c r="D53"/>
  <c r="F53"/>
  <c r="D54"/>
  <c r="F54"/>
  <c r="D55"/>
  <c r="F55"/>
  <c r="D56"/>
  <c r="F56"/>
  <c r="D57"/>
  <c r="F57"/>
  <c r="D58"/>
  <c r="F58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F60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</calcChain>
</file>

<file path=xl/sharedStrings.xml><?xml version="1.0" encoding="utf-8"?>
<sst xmlns="http://schemas.openxmlformats.org/spreadsheetml/2006/main" count="396" uniqueCount="116">
  <si>
    <t>Couverture nomade 4 en 1</t>
  </si>
  <si>
    <t>Code Produit</t>
  </si>
  <si>
    <t>Produit</t>
  </si>
  <si>
    <t>COUV</t>
  </si>
  <si>
    <t>Prix</t>
  </si>
  <si>
    <t>Remise</t>
  </si>
  <si>
    <t>Désignation</t>
  </si>
  <si>
    <t>Quantité</t>
  </si>
  <si>
    <t>Tissus</t>
  </si>
  <si>
    <t>Super héros</t>
  </si>
  <si>
    <t>Etoiles</t>
  </si>
  <si>
    <t>Pois multico</t>
  </si>
  <si>
    <t>Géométrique2</t>
  </si>
  <si>
    <t>Ecailles2</t>
  </si>
  <si>
    <t>Dinosaures</t>
  </si>
  <si>
    <t>Chats</t>
  </si>
  <si>
    <t>Nœuds</t>
  </si>
  <si>
    <t>Brisures oranges</t>
  </si>
  <si>
    <t>Renards</t>
  </si>
  <si>
    <t>Animaux cirque</t>
  </si>
  <si>
    <t>Arlequin</t>
  </si>
  <si>
    <t>Combi VW</t>
  </si>
  <si>
    <t>Flamants roses</t>
  </si>
  <si>
    <t>Cornets glaces</t>
  </si>
  <si>
    <t>Pixels</t>
  </si>
  <si>
    <t>Space invaders</t>
  </si>
  <si>
    <t>Tetris</t>
  </si>
  <si>
    <t>Licornes</t>
  </si>
  <si>
    <t>Diamands</t>
  </si>
  <si>
    <t>Pastilles</t>
  </si>
  <si>
    <t>Fleurs vintages</t>
  </si>
  <si>
    <t>Faons</t>
  </si>
  <si>
    <t>Pois Violet</t>
  </si>
  <si>
    <t>Ghettoblasters</t>
  </si>
  <si>
    <t>Play</t>
  </si>
  <si>
    <t>Ours polaires</t>
  </si>
  <si>
    <t>Triangles bleus</t>
  </si>
  <si>
    <t>Poils d'ours</t>
  </si>
  <si>
    <t>Tarif Unitaire</t>
  </si>
  <si>
    <t>BAV</t>
  </si>
  <si>
    <t>Bavette d'épaule</t>
  </si>
  <si>
    <t>TOTAL :</t>
  </si>
  <si>
    <t>BAVCLA</t>
  </si>
  <si>
    <t>Grand Bavoir Classique</t>
  </si>
  <si>
    <t>BAVFLE</t>
  </si>
  <si>
    <t>BAVBAN</t>
  </si>
  <si>
    <t>Grand bavoir fleur</t>
  </si>
  <si>
    <t>Grand bavoir bandana</t>
  </si>
  <si>
    <t>MINBAV</t>
  </si>
  <si>
    <t>Mini bavoir bandana</t>
  </si>
  <si>
    <t>LIN</t>
  </si>
  <si>
    <t>Lot de 10 lingettes lavables</t>
  </si>
  <si>
    <t xml:space="preserve">Coussin rond </t>
  </si>
  <si>
    <t>CR</t>
  </si>
  <si>
    <t>Bouillotte sèche avec liens</t>
  </si>
  <si>
    <t>BOU</t>
  </si>
  <si>
    <t>GUIR</t>
  </si>
  <si>
    <t>Guirlande de 9 fanions (arrondis)</t>
  </si>
  <si>
    <t>GUI</t>
  </si>
  <si>
    <t>Guirlande de 9 fanions</t>
  </si>
  <si>
    <t>CL</t>
  </si>
  <si>
    <t>Coussin long</t>
  </si>
  <si>
    <t>Get Lucky</t>
  </si>
  <si>
    <t>Wonderfull World</t>
  </si>
  <si>
    <t>Yellow Submarine</t>
  </si>
  <si>
    <t>La vie en rose</t>
  </si>
  <si>
    <t>Total</t>
  </si>
  <si>
    <t>BAMLIC</t>
  </si>
  <si>
    <t>Boite à musique Licorne</t>
  </si>
  <si>
    <t>BAMGHE</t>
  </si>
  <si>
    <t>Boite à musique Ghettoblaster</t>
  </si>
  <si>
    <t>BAMOUR</t>
  </si>
  <si>
    <t>Boite à musique Ours Blanc</t>
  </si>
  <si>
    <t>BAMFLAM</t>
  </si>
  <si>
    <t>Boite à musique Flamant Rose</t>
  </si>
  <si>
    <t>BAMPOW</t>
  </si>
  <si>
    <t>Boite à musique POW</t>
  </si>
  <si>
    <t>BAMCHA</t>
  </si>
  <si>
    <t>Boite à musique Chat</t>
  </si>
  <si>
    <t>BAMREN</t>
  </si>
  <si>
    <t>Boite à musique Renard</t>
  </si>
  <si>
    <t>BAMSPA</t>
  </si>
  <si>
    <t>Boite à musique Space Invaders</t>
  </si>
  <si>
    <t>BAMGIR</t>
  </si>
  <si>
    <t>Boite à musique Girafe</t>
  </si>
  <si>
    <t>BAMDIN</t>
  </si>
  <si>
    <t>Boite à musique Dinosaure</t>
  </si>
  <si>
    <t>BAMCHO</t>
  </si>
  <si>
    <t>Boite à musique Chouette</t>
  </si>
  <si>
    <t>BAMCOMB</t>
  </si>
  <si>
    <t>Boite à musique Combi VW</t>
  </si>
  <si>
    <t>Coussin Illustré Licorne</t>
  </si>
  <si>
    <t>COULIC</t>
  </si>
  <si>
    <t>COUGHE</t>
  </si>
  <si>
    <t>Coussin Illustré Ghettoblaster</t>
  </si>
  <si>
    <t>COURS</t>
  </si>
  <si>
    <t>Coussin Illustré Ours Blanc</t>
  </si>
  <si>
    <t>Petit Coussin Illustré Flamant Rose</t>
  </si>
  <si>
    <t>COUFLA</t>
  </si>
  <si>
    <t>Coussin Illustré POW</t>
  </si>
  <si>
    <t>COUPOW</t>
  </si>
  <si>
    <t>Coussin Illustré Chat</t>
  </si>
  <si>
    <t>COUCHA</t>
  </si>
  <si>
    <t>COUREN</t>
  </si>
  <si>
    <t>Coussin Illustré Renard</t>
  </si>
  <si>
    <t>COUSPA</t>
  </si>
  <si>
    <t>Coussin Illustré Space Invaders</t>
  </si>
  <si>
    <t>COUGIR</t>
  </si>
  <si>
    <t>Grand Coussin Illustré Girafe</t>
  </si>
  <si>
    <t>Grand Coussin Illustré Dinosaure</t>
  </si>
  <si>
    <t>COUDIN</t>
  </si>
  <si>
    <t>COUCHO</t>
  </si>
  <si>
    <t>Grand Coussin Illustré Chouette</t>
  </si>
  <si>
    <t>COUCOMB</t>
  </si>
  <si>
    <t>Grand Coussin Illustré Combi VW</t>
  </si>
  <si>
    <t>Remise Exceptionnelle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</si>
</sst>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16"/>
      <color indexed="8"/>
      <name val="Calibri"/>
    </font>
    <font>
      <b/>
      <sz val="16"/>
      <color indexed="8"/>
      <name val="Calibri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164" fontId="1" fillId="0" borderId="0" xfId="0" applyNumberFormat="1" applyFont="1"/>
    <xf numFmtId="10" fontId="1" fillId="0" borderId="0" xfId="0" applyNumberFormat="1" applyFont="1" applyAlignment="1">
      <alignment horizontal="right"/>
    </xf>
    <xf numFmtId="10" fontId="1" fillId="0" borderId="0" xfId="0" applyNumberFormat="1" applyFont="1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/>
    <xf numFmtId="10" fontId="0" fillId="0" borderId="0" xfId="0" applyNumberFormat="1" applyFont="1" applyFill="1" applyBorder="1" applyAlignment="1">
      <alignment horizontal="right"/>
    </xf>
    <xf numFmtId="10" fontId="0" fillId="0" borderId="0" xfId="0" applyNumberFormat="1"/>
    <xf numFmtId="0" fontId="0" fillId="0" borderId="2" xfId="0" applyBorder="1"/>
    <xf numFmtId="0" fontId="0" fillId="0" borderId="3" xfId="0" applyBorder="1"/>
    <xf numFmtId="0" fontId="2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1074420</xdr:colOff>
      <xdr:row>1</xdr:row>
      <xdr:rowOff>83820</xdr:rowOff>
    </xdr:from>
    <xdr:to>
      <xdr:col>1</xdr:col>
      <xdr:colOff>1150620</xdr:colOff>
      <xdr:row>2</xdr:row>
      <xdr:rowOff>114300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316480" y="28194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289560</xdr:colOff>
      <xdr:row>13</xdr:row>
      <xdr:rowOff>190500</xdr:rowOff>
    </xdr:from>
    <xdr:to>
      <xdr:col>1</xdr:col>
      <xdr:colOff>365760</xdr:colOff>
      <xdr:row>15</xdr:row>
      <xdr:rowOff>22860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531620" y="302514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13</xdr:row>
      <xdr:rowOff>0</xdr:rowOff>
    </xdr:from>
    <xdr:to>
      <xdr:col>3</xdr:col>
      <xdr:colOff>342900</xdr:colOff>
      <xdr:row>18</xdr:row>
      <xdr:rowOff>129540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242060" y="2613660"/>
          <a:ext cx="3802380" cy="112014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Je vais prendre le cas de la référence BAV.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si un client me prend 5 BAVCLA 5 BAVFLE 5 BAVBAN, il arrive à la quantité de 15 BAV qui lui change le prix unitaire de 8,50 à 8€. Comment puis je faire pour inclure ça dans ma formule?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7:G60"/>
  <sheetViews>
    <sheetView tabSelected="1" workbookViewId="0">
      <pane ySplit="8" topLeftCell="A9" activePane="bottomLeft" state="frozen"/>
      <selection pane="bottomLeft" activeCell="G6" sqref="G6"/>
    </sheetView>
  </sheetViews>
  <sheetFormatPr baseColWidth="10" defaultRowHeight="15.6"/>
  <cols>
    <col min="1" max="1" width="16.296875" style="1" customWidth="1"/>
    <col min="2" max="2" width="20.3984375" style="1" bestFit="1" customWidth="1"/>
    <col min="3" max="3" width="25" style="1" customWidth="1"/>
    <col min="4" max="4" width="15.296875" style="1" bestFit="1" customWidth="1"/>
    <col min="5" max="5" width="10.69921875" style="1" bestFit="1" customWidth="1"/>
    <col min="6" max="6" width="6.59765625" style="1" bestFit="1" customWidth="1"/>
    <col min="7" max="7" width="21.19921875" customWidth="1"/>
  </cols>
  <sheetData>
    <row r="7" spans="1:7" ht="16.2" thickBot="1"/>
    <row r="8" spans="1:7" s="6" customFormat="1" ht="39" customHeight="1" thickBot="1">
      <c r="A8" s="16" t="s">
        <v>1</v>
      </c>
      <c r="B8" s="16" t="s">
        <v>6</v>
      </c>
      <c r="C8" s="16" t="s">
        <v>8</v>
      </c>
      <c r="D8" s="16" t="s">
        <v>38</v>
      </c>
      <c r="E8" s="16" t="s">
        <v>7</v>
      </c>
      <c r="F8" s="16" t="s">
        <v>66</v>
      </c>
      <c r="G8" s="16" t="s">
        <v>115</v>
      </c>
    </row>
    <row r="9" spans="1:7" s="6" customFormat="1" ht="12" customHeight="1">
      <c r="C9" s="7"/>
      <c r="D9" s="7"/>
      <c r="E9" s="7"/>
      <c r="F9" s="7"/>
      <c r="G9" s="7"/>
    </row>
    <row r="10" spans="1:7">
      <c r="A10" s="1" t="s">
        <v>42</v>
      </c>
      <c r="B10" s="1" t="s">
        <v>43</v>
      </c>
      <c r="C10" s="8"/>
      <c r="D10" s="8">
        <f ca="1">IF(ISNA(VLOOKUP(E10,OFFSET(Produits!$C$1,MATCH(A10,Produits!$A:$A,0)-1,,COUNTIF(Produits!$A:$A,Devis!A10),3),2)),"",VLOOKUP(E10,OFFSET(Produits!$C$1,MATCH(A10,Produits!$A:$A,0)-1,,COUNTIF(Produits!$A:$A,Devis!A10),3),2))</f>
        <v>8.5</v>
      </c>
      <c r="E10" s="8">
        <v>5</v>
      </c>
      <c r="F10" s="8">
        <f ca="1">IF(ISERROR(D10*E10),"",D10*E10)</f>
        <v>42.5</v>
      </c>
      <c r="G10" s="14">
        <f ca="1">IF(SUMPRODUCT((N(A10={"BAVCLA";"BAVFLE";"BAVBAN"})))&gt;0,F10-(VLOOKUP(SUMPRODUCT((IF(ISNUMBER($E$10:$E$58),($E$10:$E$58)*(NOT(ISERROR(($A$10:$A$15={"BAVCLA";"BAVFLE";"BAVBAN"}))))))),OFFSET(Produits!$C$1,MATCH(A10,Produits!$A:$A,0)-1,,COUNTIF(Produits!$A:$A,Devis!A10),3),2)*E10),"")</f>
        <v>2.5</v>
      </c>
    </row>
    <row r="11" spans="1:7">
      <c r="A11" s="1" t="s">
        <v>44</v>
      </c>
      <c r="B11" s="1" t="s">
        <v>46</v>
      </c>
      <c r="C11" s="8"/>
      <c r="D11" s="8">
        <f ca="1">IF(ISNA(VLOOKUP(E11,OFFSET(Produits!$C$1,MATCH(A11,Produits!$A:$A,0)-1,,COUNTIF(Produits!$A:$A,Devis!A11),3),2)),"",VLOOKUP(E11,OFFSET(Produits!$C$1,MATCH(A11,Produits!$A:$A,0)-1,,COUNTIF(Produits!$A:$A,Devis!A11),3),2))</f>
        <v>8.5</v>
      </c>
      <c r="E11" s="8">
        <v>5</v>
      </c>
      <c r="F11" s="8">
        <f ca="1">IF(ISERROR(D11*E11),"",D11*E11)</f>
        <v>42.5</v>
      </c>
      <c r="G11" s="14">
        <f ca="1">IF(SUMPRODUCT((N(A11={"BAVCLA";"BAVFLE";"BAVBAN"})))&gt;0,F11-(VLOOKUP(SUMPRODUCT((IF(ISNUMBER($E$10:$E$58),($E$10:$E$58)*(NOT(ISERROR(($A$10:$A$15={"BAVCLA";"BAVFLE";"BAVBAN"}))))))),OFFSET(Produits!$C$1,MATCH(A11,Produits!$A:$A,0)-1,,COUNTIF(Produits!$A:$A,Devis!A11),3),2)*E11),"")</f>
        <v>2.5</v>
      </c>
    </row>
    <row r="12" spans="1:7">
      <c r="A12" s="1" t="s">
        <v>45</v>
      </c>
      <c r="B12" s="1" t="s">
        <v>40</v>
      </c>
      <c r="C12" s="8"/>
      <c r="D12" s="8">
        <f ca="1">IF(ISNA(VLOOKUP(E12,OFFSET(Produits!$C$1,MATCH(A12,Produits!$A:$A,0)-1,,COUNTIF(Produits!$A:$A,Devis!A12),3),2)),"",VLOOKUP(E12,OFFSET(Produits!$C$1,MATCH(A12,Produits!$A:$A,0)-1,,COUNTIF(Produits!$A:$A,Devis!A12),3),2))</f>
        <v>8.5</v>
      </c>
      <c r="E12" s="8">
        <v>5</v>
      </c>
      <c r="F12" s="8">
        <f t="shared" ref="F12:F58" ca="1" si="0">IF(ISERROR(D12*E12),"",D12*E12)</f>
        <v>42.5</v>
      </c>
      <c r="G12" s="14">
        <f ca="1">IF(SUMPRODUCT((N(A12={"BAVCLA";"BAVFLE";"BAVBAN"})))&gt;0,F12-(VLOOKUP(SUMPRODUCT((IF(ISNUMBER($E$10:$E$58),($E$10:$E$58)*(NOT(ISERROR(($A$10:$A$15={"BAVCLA";"BAVFLE";"BAVBAN"}))))))),OFFSET(Produits!$C$1,MATCH(A12,Produits!$A:$A,0)-1,,COUNTIF(Produits!$A:$A,Devis!A12),3),2)*E12),"")</f>
        <v>2.5</v>
      </c>
    </row>
    <row r="13" spans="1:7">
      <c r="A13" s="1" t="s">
        <v>58</v>
      </c>
      <c r="B13" s="1" t="s">
        <v>59</v>
      </c>
      <c r="C13" s="8"/>
      <c r="D13" s="8">
        <f ca="1">IF(ISNA(VLOOKUP(E13,OFFSET(Produits!$C$1,MATCH(A13,Produits!$A:$A,0)-1,,COUNTIF(Produits!$A:$A,Devis!A13),3),2)),"",VLOOKUP(E13,OFFSET(Produits!$C$1,MATCH(A13,Produits!$A:$A,0)-1,,COUNTIF(Produits!$A:$A,Devis!A13),3),2))</f>
        <v>9.5</v>
      </c>
      <c r="E13" s="8">
        <v>6</v>
      </c>
      <c r="F13" s="8">
        <f t="shared" ca="1" si="0"/>
        <v>57</v>
      </c>
      <c r="G13" s="14" t="str">
        <f ca="1">IF(SUMPRODUCT((N(A13={"BAVCLA";"BAVFLE";"BAVBAN"})))&gt;0,F13-(VLOOKUP(SUMPRODUCT((IF(ISNUMBER($E$10:$E$58),($E$10:$E$58)*(NOT(ISERROR(($A$10:$A$15={"BAVCLA";"BAVFLE";"BAVBAN"}))))))),OFFSET(Produits!$C$1,MATCH(A13,Produits!$A:$A,0)-1,,COUNTIF(Produits!$A:$A,Devis!A13),3),2)*E13),"")</f>
        <v/>
      </c>
    </row>
    <row r="14" spans="1:7">
      <c r="A14" s="8"/>
      <c r="B14" s="8" t="str">
        <f ca="1">IF(ISNA(VLOOKUP(A14,Produits!$A$4:$B$311,2,0)),"",VLOOKUP(A14,Produits!$A$4:$B$311,2,0))</f>
        <v/>
      </c>
      <c r="C14" s="8"/>
      <c r="D14" s="8" t="str">
        <f ca="1">IF(ISNA(VLOOKUP(E14,OFFSET(Produits!$C$1,MATCH(A14,Produits!$A:$A,0)-1,,COUNTIF(Produits!$A:$A,Devis!A14),3),2)),"",VLOOKUP(E14,OFFSET(Produits!$C$1,MATCH(A14,Produits!$A:$A,0)-1,,COUNTIF(Produits!$A:$A,Devis!A14),3),2))</f>
        <v/>
      </c>
      <c r="E14" s="8"/>
      <c r="F14" s="8" t="str">
        <f t="shared" ca="1" si="0"/>
        <v/>
      </c>
      <c r="G14" s="14" t="str">
        <f ca="1">IF(SUMPRODUCT((N(A14={"BAVCLA";"BAVFLE";"BAVBAN"})))&gt;0,F14-(VLOOKUP(SUMPRODUCT((IF(ISNUMBER($E$10:$E$58),($E$10:$E$58)*(NOT(ISERROR(($A$10:$A$15={"BAVCLA";"BAVFLE";"BAVBAN"}))))))),OFFSET(Produits!$C$1,MATCH(A14,Produits!$A:$A,0)-1,,COUNTIF(Produits!$A:$A,Devis!A14),3),2)*E14),"")</f>
        <v/>
      </c>
    </row>
    <row r="15" spans="1:7">
      <c r="A15" s="8"/>
      <c r="B15" s="8" t="str">
        <f ca="1">IF(ISNA(VLOOKUP(A15,Produits!$A$4:$B$311,2,0)),"",VLOOKUP(A15,Produits!$A$4:$B$311,2,0))</f>
        <v/>
      </c>
      <c r="C15" s="8"/>
      <c r="D15" s="8" t="str">
        <f ca="1">IF(ISNA(VLOOKUP(E15,OFFSET(Produits!$C$1,MATCH(A15,Produits!$A:$A,0)-1,,COUNTIF(Produits!$A:$A,Devis!A15),3),2)),"",VLOOKUP(E15,OFFSET(Produits!$C$1,MATCH(A15,Produits!$A:$A,0)-1,,COUNTIF(Produits!$A:$A,Devis!A15),3),2))</f>
        <v/>
      </c>
      <c r="E15" s="8"/>
      <c r="F15" s="8" t="str">
        <f t="shared" ca="1" si="0"/>
        <v/>
      </c>
      <c r="G15" s="14" t="str">
        <f ca="1">IF(SUMPRODUCT((N(A15={"BAVCLA";"BAVFLE";"BAVBAN"})))&gt;0,F15-(VLOOKUP(SUMPRODUCT((IF(ISNUMBER($E$10:$E$58),($E$10:$E$58)*(NOT(ISERROR(($A$10:$A$15={"BAVCLA";"BAVFLE";"BAVBAN"}))))))),OFFSET(Produits!$C$1,MATCH(A15,Produits!$A:$A,0)-1,,COUNTIF(Produits!$A:$A,Devis!A15),3),2)*E15),"")</f>
        <v/>
      </c>
    </row>
    <row r="16" spans="1:7">
      <c r="A16" s="8"/>
      <c r="B16" s="8" t="str">
        <f ca="1">IF(ISNA(VLOOKUP(A16,Produits!$A$4:$B$311,2,0)),"",VLOOKUP(A16,Produits!$A$4:$B$311,2,0))</f>
        <v/>
      </c>
      <c r="C16" s="8"/>
      <c r="D16" s="8" t="str">
        <f ca="1">IF(ISNA(VLOOKUP(E16,OFFSET(Produits!$C$1,MATCH(A16,Produits!$A:$A,0)-1,,COUNTIF(Produits!$A:$A,Devis!A16),3),2)),"",VLOOKUP(E16,OFFSET(Produits!$C$1,MATCH(A16,Produits!$A:$A,0)-1,,COUNTIF(Produits!$A:$A,Devis!A16),3),2))</f>
        <v/>
      </c>
      <c r="E16" s="8"/>
      <c r="F16" s="8" t="str">
        <f t="shared" ca="1" si="0"/>
        <v/>
      </c>
      <c r="G16" s="14" t="str">
        <f ca="1">IF(SUMPRODUCT((N(A16={"BAVCLA";"BAVFLE";"BAVBAN"})))&gt;0,F16-(VLOOKUP(SUMPRODUCT((IF(ISNUMBER($E$10:$E$58),($E$10:$E$58)*(NOT(ISERROR(($A$10:$A$15={"BAVCLA";"BAVFLE";"BAVBAN"}))))))),OFFSET(Produits!$C$1,MATCH(A16,Produits!$A:$A,0)-1,,COUNTIF(Produits!$A:$A,Devis!A16),3),2)*E16),"")</f>
        <v/>
      </c>
    </row>
    <row r="17" spans="1:7">
      <c r="A17" s="8"/>
      <c r="B17" s="8" t="str">
        <f ca="1">IF(ISNA(VLOOKUP(A17,Produits!$A$4:$B$311,2,0)),"",VLOOKUP(A17,Produits!$A$4:$B$311,2,0))</f>
        <v/>
      </c>
      <c r="C17" s="8"/>
      <c r="D17" s="8" t="str">
        <f ca="1">IF(ISNA(VLOOKUP(E17,OFFSET(Produits!$C$1,MATCH(A17,Produits!$A:$A,0)-1,,COUNTIF(Produits!$A:$A,Devis!A17),3),2)),"",VLOOKUP(E17,OFFSET(Produits!$C$1,MATCH(A17,Produits!$A:$A,0)-1,,COUNTIF(Produits!$A:$A,Devis!A17),3),2))</f>
        <v/>
      </c>
      <c r="E17" s="8"/>
      <c r="F17" s="8" t="str">
        <f t="shared" ca="1" si="0"/>
        <v/>
      </c>
      <c r="G17" s="14" t="str">
        <f ca="1">IF(SUMPRODUCT((N(A17={"BAVCLA";"BAVFLE";"BAVBAN"})))&gt;0,F17-(VLOOKUP(SUMPRODUCT((IF(ISNUMBER($E$10:$E$15),($E$10:$E$15)*(NOT(ISERROR(($A$10:$A$15={"BAVCLA";"BAVFLE";"BAVBAN"}))))))),OFFSET(Produits!$C$1,MATCH(A17,Produits!$A:$A,0)-1,,COUNTIF(Produits!$A:$A,Devis!A17),3),2)*E17),"")</f>
        <v/>
      </c>
    </row>
    <row r="18" spans="1:7">
      <c r="A18" s="8"/>
      <c r="B18" s="8" t="str">
        <f ca="1">IF(ISNA(VLOOKUP(A18,Produits!$A$4:$B$311,2,0)),"",VLOOKUP(A18,Produits!$A$4:$B$311,2,0))</f>
        <v/>
      </c>
      <c r="C18" s="8"/>
      <c r="D18" s="8" t="str">
        <f ca="1">IF(ISNA(VLOOKUP(E18,OFFSET(Produits!$C$1,MATCH(A18,Produits!$A:$A,0)-1,,COUNTIF(Produits!$A:$A,Devis!A18),3),2)),"",VLOOKUP(E18,OFFSET(Produits!$C$1,MATCH(A18,Produits!$A:$A,0)-1,,COUNTIF(Produits!$A:$A,Devis!A18),3),2))</f>
        <v/>
      </c>
      <c r="E18" s="8"/>
      <c r="F18" s="8" t="str">
        <f t="shared" ca="1" si="0"/>
        <v/>
      </c>
      <c r="G18" s="14" t="str">
        <f ca="1">IF(SUMPRODUCT((N(A18={"BAVCLA";"BAVFLE";"BAVBAN"})))&gt;0,F18-(VLOOKUP(SUMPRODUCT((IF(ISNUMBER($E$10:$E$15),($E$10:$E$15)*(NOT(ISERROR(($A$10:$A$15={"BAVCLA";"BAVFLE";"BAVBAN"}))))))),OFFSET(Produits!$C$1,MATCH(A18,Produits!$A:$A,0)-1,,COUNTIF(Produits!$A:$A,Devis!A18),3),2)*E18),"")</f>
        <v/>
      </c>
    </row>
    <row r="19" spans="1:7">
      <c r="A19" s="8"/>
      <c r="B19" s="8" t="str">
        <f ca="1">IF(ISNA(VLOOKUP(A19,Produits!$A$4:$B$311,2,0)),"",VLOOKUP(A19,Produits!$A$4:$B$311,2,0))</f>
        <v/>
      </c>
      <c r="C19" s="8"/>
      <c r="D19" s="8" t="str">
        <f ca="1">IF(ISNA(VLOOKUP(E19,OFFSET(Produits!$C$1,MATCH(A19,Produits!$A:$A,0)-1,,COUNTIF(Produits!$A:$A,Devis!A19),3),2)),"",VLOOKUP(E19,OFFSET(Produits!$C$1,MATCH(A19,Produits!$A:$A,0)-1,,COUNTIF(Produits!$A:$A,Devis!A19),3),2))</f>
        <v/>
      </c>
      <c r="E19" s="8"/>
      <c r="F19" s="8" t="str">
        <f t="shared" ca="1" si="0"/>
        <v/>
      </c>
      <c r="G19" s="14" t="str">
        <f ca="1">IF(SUMPRODUCT((N(A19={"BAVCLA";"BAVFLE";"BAVBAN"})))&gt;0,F19-(VLOOKUP(SUMPRODUCT((IF(ISNUMBER($E$10:$E$15),($E$10:$E$15)*(NOT(ISERROR(($A$10:$A$15={"BAVCLA";"BAVFLE";"BAVBAN"}))))))),OFFSET(Produits!$C$1,MATCH(A19,Produits!$A:$A,0)-1,,COUNTIF(Produits!$A:$A,Devis!A19),3),2)*E19),"")</f>
        <v/>
      </c>
    </row>
    <row r="20" spans="1:7">
      <c r="A20" s="8"/>
      <c r="B20" s="8" t="str">
        <f ca="1">IF(ISNA(VLOOKUP(A20,Produits!$A$4:$B$311,2,0)),"",VLOOKUP(A20,Produits!$A$4:$B$311,2,0))</f>
        <v/>
      </c>
      <c r="C20" s="8"/>
      <c r="D20" s="8" t="str">
        <f ca="1">IF(ISNA(VLOOKUP(E20,OFFSET(Produits!$C$1,MATCH(A20,Produits!$A:$A,0)-1,,COUNTIF(Produits!$A:$A,Devis!A20),3),2)),"",VLOOKUP(E20,OFFSET(Produits!$C$1,MATCH(A20,Produits!$A:$A,0)-1,,COUNTIF(Produits!$A:$A,Devis!A20),3),2))</f>
        <v/>
      </c>
      <c r="E20" s="8"/>
      <c r="F20" s="8" t="str">
        <f t="shared" ca="1" si="0"/>
        <v/>
      </c>
      <c r="G20" s="14" t="str">
        <f ca="1">IF(SUMPRODUCT((N(A20={"BAVCLA";"BAVFLE";"BAVBAN"})))&gt;0,F20-(VLOOKUP(SUMPRODUCT((IF(ISNUMBER($E$10:$E$15),($E$10:$E$15)*(NOT(ISERROR(($A$10:$A$15={"BAVCLA";"BAVFLE";"BAVBAN"}))))))),OFFSET(Produits!$C$1,MATCH(A20,Produits!$A:$A,0)-1,,COUNTIF(Produits!$A:$A,Devis!A20),3),2)*E20),"")</f>
        <v/>
      </c>
    </row>
    <row r="21" spans="1:7">
      <c r="A21" s="8"/>
      <c r="B21" s="8" t="str">
        <f ca="1">IF(ISNA(VLOOKUP(A21,Produits!$A$4:$B$311,2,0)),"",VLOOKUP(A21,Produits!$A$4:$B$311,2,0))</f>
        <v/>
      </c>
      <c r="C21" s="8"/>
      <c r="D21" s="8" t="str">
        <f ca="1">IF(ISNA(VLOOKUP(E21,OFFSET(Produits!$C$1,MATCH(A21,Produits!$A:$A,0)-1,,COUNTIF(Produits!$A:$A,Devis!A21),3),2)),"",VLOOKUP(E21,OFFSET(Produits!$C$1,MATCH(A21,Produits!$A:$A,0)-1,,COUNTIF(Produits!$A:$A,Devis!A21),3),2))</f>
        <v/>
      </c>
      <c r="E21" s="8"/>
      <c r="F21" s="8" t="str">
        <f t="shared" ca="1" si="0"/>
        <v/>
      </c>
      <c r="G21" s="14" t="str">
        <f ca="1">IF(SUMPRODUCT((N(A21={"BAVCLA";"BAVFLE";"BAVBAN"})))&gt;0,F21-(VLOOKUP(SUMPRODUCT((IF(ISNUMBER($E$10:$E$15),($E$10:$E$15)*(NOT(ISERROR(($A$10:$A$15={"BAVCLA";"BAVFLE";"BAVBAN"}))))))),OFFSET(Produits!$C$1,MATCH(A21,Produits!$A:$A,0)-1,,COUNTIF(Produits!$A:$A,Devis!A21),3),2)*E21),"")</f>
        <v/>
      </c>
    </row>
    <row r="22" spans="1:7">
      <c r="A22" s="8"/>
      <c r="B22" s="8" t="str">
        <f ca="1">IF(ISNA(VLOOKUP(A22,Produits!$A$4:$B$311,2,0)),"",VLOOKUP(A22,Produits!$A$4:$B$311,2,0))</f>
        <v/>
      </c>
      <c r="C22" s="8"/>
      <c r="D22" s="8" t="str">
        <f ca="1">IF(ISNA(VLOOKUP(E22,OFFSET(Produits!$C$1,MATCH(A22,Produits!$A:$A,0)-1,,COUNTIF(Produits!$A:$A,Devis!A22),3),2)),"",VLOOKUP(E22,OFFSET(Produits!$C$1,MATCH(A22,Produits!$A:$A,0)-1,,COUNTIF(Produits!$A:$A,Devis!A22),3),2))</f>
        <v/>
      </c>
      <c r="E22" s="8"/>
      <c r="F22" s="8" t="str">
        <f t="shared" ca="1" si="0"/>
        <v/>
      </c>
      <c r="G22" s="14" t="str">
        <f ca="1">IF(SUMPRODUCT((N(A22={"BAVCLA";"BAVFLE";"BAVBAN"})))&gt;0,F22-(VLOOKUP(SUMPRODUCT((IF(ISNUMBER($E$10:$E$15),($E$10:$E$15)*(NOT(ISERROR(($A$10:$A$15={"BAVCLA";"BAVFLE";"BAVBAN"}))))))),OFFSET(Produits!$C$1,MATCH(A22,Produits!$A:$A,0)-1,,COUNTIF(Produits!$A:$A,Devis!A22),3),2)*E22),"")</f>
        <v/>
      </c>
    </row>
    <row r="23" spans="1:7">
      <c r="A23" s="8"/>
      <c r="B23" s="8" t="str">
        <f ca="1">IF(ISNA(VLOOKUP(A23,Produits!$A$4:$B$311,2,0)),"",VLOOKUP(A23,Produits!$A$4:$B$311,2,0))</f>
        <v/>
      </c>
      <c r="C23" s="8"/>
      <c r="D23" s="8" t="str">
        <f ca="1">IF(ISNA(VLOOKUP(E23,OFFSET(Produits!$C$1,MATCH(A23,Produits!$A:$A,0)-1,,COUNTIF(Produits!$A:$A,Devis!A23),3),2)),"",VLOOKUP(E23,OFFSET(Produits!$C$1,MATCH(A23,Produits!$A:$A,0)-1,,COUNTIF(Produits!$A:$A,Devis!A23),3),2))</f>
        <v/>
      </c>
      <c r="E23" s="8"/>
      <c r="F23" s="8" t="str">
        <f t="shared" ca="1" si="0"/>
        <v/>
      </c>
      <c r="G23" s="14" t="str">
        <f ca="1">IF(SUMPRODUCT((N(A23={"BAVCLA";"BAVFLE";"BAVBAN"})))&gt;0,F23-(VLOOKUP(SUMPRODUCT((IF(ISNUMBER($E$10:$E$15),($E$10:$E$15)*(NOT(ISERROR(($A$10:$A$15={"BAVCLA";"BAVFLE";"BAVBAN"}))))))),OFFSET(Produits!$C$1,MATCH(A23,Produits!$A:$A,0)-1,,COUNTIF(Produits!$A:$A,Devis!A23),3),2)*E23),"")</f>
        <v/>
      </c>
    </row>
    <row r="24" spans="1:7">
      <c r="A24" s="8"/>
      <c r="B24" s="8" t="str">
        <f ca="1">IF(ISNA(VLOOKUP(A24,Produits!$A$4:$B$311,2,0)),"",VLOOKUP(A24,Produits!$A$4:$B$311,2,0))</f>
        <v/>
      </c>
      <c r="C24" s="8"/>
      <c r="D24" s="8" t="str">
        <f ca="1">IF(ISNA(VLOOKUP(E24,OFFSET(Produits!$C$1,MATCH(A24,Produits!$A:$A,0)-1,,COUNTIF(Produits!$A:$A,Devis!A24),3),2)),"",VLOOKUP(E24,OFFSET(Produits!$C$1,MATCH(A24,Produits!$A:$A,0)-1,,COUNTIF(Produits!$A:$A,Devis!A24),3),2))</f>
        <v/>
      </c>
      <c r="E24" s="8"/>
      <c r="F24" s="8" t="str">
        <f t="shared" ca="1" si="0"/>
        <v/>
      </c>
      <c r="G24" s="14" t="str">
        <f ca="1">IF(SUMPRODUCT((N(A24={"BAVCLA";"BAVFLE";"BAVBAN"})))&gt;0,F24-(VLOOKUP(SUMPRODUCT((IF(ISNUMBER($E$10:$E$15),($E$10:$E$15)*(NOT(ISERROR(($A$10:$A$15={"BAVCLA";"BAVFLE";"BAVBAN"}))))))),OFFSET(Produits!$C$1,MATCH(A24,Produits!$A:$A,0)-1,,COUNTIF(Produits!$A:$A,Devis!A24),3),2)*E24),"")</f>
        <v/>
      </c>
    </row>
    <row r="25" spans="1:7">
      <c r="A25" s="8"/>
      <c r="B25" s="8" t="str">
        <f ca="1">IF(ISNA(VLOOKUP(A25,Produits!$A$4:$B$311,2,0)),"",VLOOKUP(A25,Produits!$A$4:$B$311,2,0))</f>
        <v/>
      </c>
      <c r="C25" s="8"/>
      <c r="D25" s="8" t="str">
        <f ca="1">IF(ISNA(VLOOKUP(E25,OFFSET(Produits!$C$1,MATCH(A25,Produits!$A:$A,0)-1,,COUNTIF(Produits!$A:$A,Devis!A25),3),2)),"",VLOOKUP(E25,OFFSET(Produits!$C$1,MATCH(A25,Produits!$A:$A,0)-1,,COUNTIF(Produits!$A:$A,Devis!A25),3),2))</f>
        <v/>
      </c>
      <c r="E25" s="8"/>
      <c r="F25" s="8" t="str">
        <f t="shared" ca="1" si="0"/>
        <v/>
      </c>
      <c r="G25" s="14" t="str">
        <f ca="1">IF(SUMPRODUCT((N(A25={"BAVCLA";"BAVFLE";"BAVBAN"})))&gt;0,F25-(VLOOKUP(SUMPRODUCT((IF(ISNUMBER($E$10:$E$15),($E$10:$E$15)*(NOT(ISERROR(($A$10:$A$15={"BAVCLA";"BAVFLE";"BAVBAN"}))))))),OFFSET(Produits!$C$1,MATCH(A25,Produits!$A:$A,0)-1,,COUNTIF(Produits!$A:$A,Devis!A25),3),2)*E25),"")</f>
        <v/>
      </c>
    </row>
    <row r="26" spans="1:7">
      <c r="A26" s="8"/>
      <c r="B26" s="8" t="str">
        <f ca="1">IF(ISNA(VLOOKUP(A26,Produits!$A$4:$B$311,2,0)),"",VLOOKUP(A26,Produits!$A$4:$B$311,2,0))</f>
        <v/>
      </c>
      <c r="C26" s="8"/>
      <c r="D26" s="8" t="str">
        <f ca="1">IF(ISNA(VLOOKUP(E26,OFFSET(Produits!$C$1,MATCH(A26,Produits!$A:$A,0)-1,,COUNTIF(Produits!$A:$A,Devis!A26),3),2)),"",VLOOKUP(E26,OFFSET(Produits!$C$1,MATCH(A26,Produits!$A:$A,0)-1,,COUNTIF(Produits!$A:$A,Devis!A26),3),2))</f>
        <v/>
      </c>
      <c r="E26" s="8"/>
      <c r="F26" s="8" t="str">
        <f t="shared" ca="1" si="0"/>
        <v/>
      </c>
      <c r="G26" s="14" t="str">
        <f ca="1">IF(SUMPRODUCT((N(A26={"BAVCLA";"BAVFLE";"BAVBAN"})))&gt;0,F26-(VLOOKUP(SUMPRODUCT((IF(ISNUMBER($E$10:$E$15),($E$10:$E$15)*(NOT(ISERROR(($A$10:$A$15={"BAVCLA";"BAVFLE";"BAVBAN"}))))))),OFFSET(Produits!$C$1,MATCH(A26,Produits!$A:$A,0)-1,,COUNTIF(Produits!$A:$A,Devis!A26),3),2)*E26),"")</f>
        <v/>
      </c>
    </row>
    <row r="27" spans="1:7">
      <c r="A27" s="8"/>
      <c r="B27" s="8" t="str">
        <f ca="1">IF(ISNA(VLOOKUP(A27,Produits!$A$4:$B$311,2,0)),"",VLOOKUP(A27,Produits!$A$4:$B$311,2,0))</f>
        <v/>
      </c>
      <c r="C27" s="8"/>
      <c r="D27" s="8" t="str">
        <f ca="1">IF(ISNA(VLOOKUP(E27,OFFSET(Produits!$C$1,MATCH(A27,Produits!$A:$A,0)-1,,COUNTIF(Produits!$A:$A,Devis!A27),3),2)),"",VLOOKUP(E27,OFFSET(Produits!$C$1,MATCH(A27,Produits!$A:$A,0)-1,,COUNTIF(Produits!$A:$A,Devis!A27),3),2))</f>
        <v/>
      </c>
      <c r="E27" s="8"/>
      <c r="F27" s="8" t="str">
        <f t="shared" ca="1" si="0"/>
        <v/>
      </c>
      <c r="G27" s="14" t="str">
        <f ca="1">IF(SUMPRODUCT((N(A27={"BAVCLA";"BAVFLE";"BAVBAN"})))&gt;0,F27-(VLOOKUP(SUMPRODUCT((IF(ISNUMBER($E$10:$E$15),($E$10:$E$15)*(NOT(ISERROR(($A$10:$A$15={"BAVCLA";"BAVFLE";"BAVBAN"}))))))),OFFSET(Produits!$C$1,MATCH(A27,Produits!$A:$A,0)-1,,COUNTIF(Produits!$A:$A,Devis!A27),3),2)*E27),"")</f>
        <v/>
      </c>
    </row>
    <row r="28" spans="1:7">
      <c r="A28" s="8"/>
      <c r="B28" s="8" t="str">
        <f ca="1">IF(ISNA(VLOOKUP(A28,Produits!$A$4:$B$311,2,0)),"",VLOOKUP(A28,Produits!$A$4:$B$311,2,0))</f>
        <v/>
      </c>
      <c r="C28" s="8"/>
      <c r="D28" s="8" t="str">
        <f ca="1">IF(ISNA(VLOOKUP(E28,OFFSET(Produits!$C$1,MATCH(A28,Produits!$A:$A,0)-1,,COUNTIF(Produits!$A:$A,Devis!A28),3),2)),"",VLOOKUP(E28,OFFSET(Produits!$C$1,MATCH(A28,Produits!$A:$A,0)-1,,COUNTIF(Produits!$A:$A,Devis!A28),3),2))</f>
        <v/>
      </c>
      <c r="E28" s="8"/>
      <c r="F28" s="8" t="str">
        <f t="shared" ca="1" si="0"/>
        <v/>
      </c>
      <c r="G28" s="14" t="str">
        <f ca="1">IF(SUMPRODUCT((N(A28={"BAVCLA";"BAVFLE";"BAVBAN"})))&gt;0,F28-(VLOOKUP(SUMPRODUCT((IF(ISNUMBER($E$10:$E$15),($E$10:$E$15)*(NOT(ISERROR(($A$10:$A$15={"BAVCLA";"BAVFLE";"BAVBAN"}))))))),OFFSET(Produits!$C$1,MATCH(A28,Produits!$A:$A,0)-1,,COUNTIF(Produits!$A:$A,Devis!A28),3),2)*E28),"")</f>
        <v/>
      </c>
    </row>
    <row r="29" spans="1:7">
      <c r="A29" s="8"/>
      <c r="B29" s="8" t="str">
        <f ca="1">IF(ISNA(VLOOKUP(A29,Produits!$A$4:$B$311,2,0)),"",VLOOKUP(A29,Produits!$A$4:$B$311,2,0))</f>
        <v/>
      </c>
      <c r="C29" s="8"/>
      <c r="D29" s="8" t="str">
        <f ca="1">IF(ISNA(VLOOKUP(E29,OFFSET(Produits!$C$1,MATCH(A29,Produits!$A:$A,0)-1,,COUNTIF(Produits!$A:$A,Devis!A29),3),2)),"",VLOOKUP(E29,OFFSET(Produits!$C$1,MATCH(A29,Produits!$A:$A,0)-1,,COUNTIF(Produits!$A:$A,Devis!A29),3),2))</f>
        <v/>
      </c>
      <c r="E29" s="8"/>
      <c r="F29" s="8" t="str">
        <f t="shared" ca="1" si="0"/>
        <v/>
      </c>
      <c r="G29" s="14" t="str">
        <f ca="1">IF(SUMPRODUCT((N(A29={"BAVCLA";"BAVFLE";"BAVBAN"})))&gt;0,F29-(VLOOKUP(SUMPRODUCT((IF(ISNUMBER($E$10:$E$15),($E$10:$E$15)*(NOT(ISERROR(($A$10:$A$15={"BAVCLA";"BAVFLE";"BAVBAN"}))))))),OFFSET(Produits!$C$1,MATCH(A29,Produits!$A:$A,0)-1,,COUNTIF(Produits!$A:$A,Devis!A29),3),2)*E29),"")</f>
        <v/>
      </c>
    </row>
    <row r="30" spans="1:7">
      <c r="A30" s="8"/>
      <c r="B30" s="8" t="str">
        <f ca="1">IF(ISNA(VLOOKUP(A30,Produits!$A$4:$B$311,2,0)),"",VLOOKUP(A30,Produits!$A$4:$B$311,2,0))</f>
        <v/>
      </c>
      <c r="C30" s="8"/>
      <c r="D30" s="8" t="str">
        <f ca="1">IF(ISNA(VLOOKUP(E30,OFFSET(Produits!$C$1,MATCH(A30,Produits!$A:$A,0)-1,,COUNTIF(Produits!$A:$A,Devis!A30),3),2)),"",VLOOKUP(E30,OFFSET(Produits!$C$1,MATCH(A30,Produits!$A:$A,0)-1,,COUNTIF(Produits!$A:$A,Devis!A30),3),2))</f>
        <v/>
      </c>
      <c r="E30" s="8"/>
      <c r="F30" s="8" t="str">
        <f t="shared" ca="1" si="0"/>
        <v/>
      </c>
      <c r="G30" s="14" t="str">
        <f ca="1">IF(SUMPRODUCT((N(A30={"BAVCLA";"BAVFLE";"BAVBAN"})))&gt;0,F30-(VLOOKUP(SUMPRODUCT((IF(ISNUMBER($E$10:$E$15),($E$10:$E$15)*(NOT(ISERROR(($A$10:$A$15={"BAVCLA";"BAVFLE";"BAVBAN"}))))))),OFFSET(Produits!$C$1,MATCH(A30,Produits!$A:$A,0)-1,,COUNTIF(Produits!$A:$A,Devis!A30),3),2)*E30),"")</f>
        <v/>
      </c>
    </row>
    <row r="31" spans="1:7">
      <c r="A31" s="8"/>
      <c r="B31" s="8" t="str">
        <f ca="1">IF(ISNA(VLOOKUP(A31,Produits!$A$4:$B$311,2,0)),"",VLOOKUP(A31,Produits!$A$4:$B$311,2,0))</f>
        <v/>
      </c>
      <c r="C31" s="8"/>
      <c r="D31" s="8" t="str">
        <f ca="1">IF(ISNA(VLOOKUP(E31,OFFSET(Produits!$C$1,MATCH(A31,Produits!$A:$A,0)-1,,COUNTIF(Produits!$A:$A,Devis!A31),3),2)),"",VLOOKUP(E31,OFFSET(Produits!$C$1,MATCH(A31,Produits!$A:$A,0)-1,,COUNTIF(Produits!$A:$A,Devis!A31),3),2))</f>
        <v/>
      </c>
      <c r="E31" s="8"/>
      <c r="F31" s="8" t="str">
        <f t="shared" ca="1" si="0"/>
        <v/>
      </c>
      <c r="G31" s="14" t="str">
        <f ca="1">IF(SUMPRODUCT((N(A31={"BAVCLA";"BAVFLE";"BAVBAN"})))&gt;0,F31-(VLOOKUP(SUMPRODUCT((IF(ISNUMBER($E$10:$E$15),($E$10:$E$15)*(NOT(ISERROR(($A$10:$A$15={"BAVCLA";"BAVFLE";"BAVBAN"}))))))),OFFSET(Produits!$C$1,MATCH(A31,Produits!$A:$A,0)-1,,COUNTIF(Produits!$A:$A,Devis!A31),3),2)*E31),"")</f>
        <v/>
      </c>
    </row>
    <row r="32" spans="1:7">
      <c r="A32" s="8"/>
      <c r="B32" s="8" t="str">
        <f ca="1">IF(ISNA(VLOOKUP(A32,Produits!$A$4:$B$311,2,0)),"",VLOOKUP(A32,Produits!$A$4:$B$311,2,0))</f>
        <v/>
      </c>
      <c r="C32" s="8"/>
      <c r="D32" s="8" t="str">
        <f ca="1">IF(ISNA(VLOOKUP(E32,OFFSET(Produits!$C$1,MATCH(A32,Produits!$A:$A,0)-1,,COUNTIF(Produits!$A:$A,Devis!A32),3),2)),"",VLOOKUP(E32,OFFSET(Produits!$C$1,MATCH(A32,Produits!$A:$A,0)-1,,COUNTIF(Produits!$A:$A,Devis!A32),3),2))</f>
        <v/>
      </c>
      <c r="E32" s="8"/>
      <c r="F32" s="8" t="str">
        <f t="shared" ca="1" si="0"/>
        <v/>
      </c>
      <c r="G32" s="14" t="str">
        <f ca="1">IF(SUMPRODUCT((N(A32={"BAVCLA";"BAVFLE";"BAVBAN"})))&gt;0,F32-(VLOOKUP(SUMPRODUCT((IF(ISNUMBER($E$10:$E$15),($E$10:$E$15)*(NOT(ISERROR(($A$10:$A$15={"BAVCLA";"BAVFLE";"BAVBAN"}))))))),OFFSET(Produits!$C$1,MATCH(A32,Produits!$A:$A,0)-1,,COUNTIF(Produits!$A:$A,Devis!A32),3),2)*E32),"")</f>
        <v/>
      </c>
    </row>
    <row r="33" spans="1:7">
      <c r="A33" s="8"/>
      <c r="B33" s="8" t="str">
        <f ca="1">IF(ISNA(VLOOKUP(A33,Produits!$A$4:$B$311,2,0)),"",VLOOKUP(A33,Produits!$A$4:$B$311,2,0))</f>
        <v/>
      </c>
      <c r="C33" s="8"/>
      <c r="D33" s="8" t="str">
        <f ca="1">IF(ISNA(VLOOKUP(E33,OFFSET(Produits!$C$1,MATCH(A33,Produits!$A:$A,0)-1,,COUNTIF(Produits!$A:$A,Devis!A33),3),2)),"",VLOOKUP(E33,OFFSET(Produits!$C$1,MATCH(A33,Produits!$A:$A,0)-1,,COUNTIF(Produits!$A:$A,Devis!A33),3),2))</f>
        <v/>
      </c>
      <c r="E33" s="8"/>
      <c r="F33" s="8" t="str">
        <f t="shared" ca="1" si="0"/>
        <v/>
      </c>
      <c r="G33" s="14" t="str">
        <f ca="1">IF(SUMPRODUCT((N(A33={"BAVCLA";"BAVFLE";"BAVBAN"})))&gt;0,F33-(VLOOKUP(SUMPRODUCT((IF(ISNUMBER($E$10:$E$15),($E$10:$E$15)*(NOT(ISERROR(($A$10:$A$15={"BAVCLA";"BAVFLE";"BAVBAN"}))))))),OFFSET(Produits!$C$1,MATCH(A33,Produits!$A:$A,0)-1,,COUNTIF(Produits!$A:$A,Devis!A33),3),2)*E33),"")</f>
        <v/>
      </c>
    </row>
    <row r="34" spans="1:7">
      <c r="A34" s="8"/>
      <c r="B34" s="8" t="str">
        <f ca="1">IF(ISNA(VLOOKUP(A34,Produits!$A$4:$B$311,2,0)),"",VLOOKUP(A34,Produits!$A$4:$B$311,2,0))</f>
        <v/>
      </c>
      <c r="C34" s="8"/>
      <c r="D34" s="8" t="str">
        <f ca="1">IF(ISNA(VLOOKUP(E34,OFFSET(Produits!$C$1,MATCH(A34,Produits!$A:$A,0)-1,,COUNTIF(Produits!$A:$A,Devis!A34),3),2)),"",VLOOKUP(E34,OFFSET(Produits!$C$1,MATCH(A34,Produits!$A:$A,0)-1,,COUNTIF(Produits!$A:$A,Devis!A34),3),2))</f>
        <v/>
      </c>
      <c r="E34" s="8"/>
      <c r="F34" s="8" t="str">
        <f t="shared" ca="1" si="0"/>
        <v/>
      </c>
      <c r="G34" s="14" t="str">
        <f ca="1">IF(SUMPRODUCT((N(A34={"BAVCLA";"BAVFLE";"BAVBAN"})))&gt;0,F34-(VLOOKUP(SUMPRODUCT((IF(ISNUMBER($E$10:$E$15),($E$10:$E$15)*(NOT(ISERROR(($A$10:$A$15={"BAVCLA";"BAVFLE";"BAVBAN"}))))))),OFFSET(Produits!$C$1,MATCH(A34,Produits!$A:$A,0)-1,,COUNTIF(Produits!$A:$A,Devis!A34),3),2)*E34),"")</f>
        <v/>
      </c>
    </row>
    <row r="35" spans="1:7">
      <c r="A35" s="8"/>
      <c r="B35" s="8" t="str">
        <f ca="1">IF(ISNA(VLOOKUP(A35,Produits!$A$4:$B$311,2,0)),"",VLOOKUP(A35,Produits!$A$4:$B$311,2,0))</f>
        <v/>
      </c>
      <c r="C35" s="8"/>
      <c r="D35" s="8" t="str">
        <f ca="1">IF(ISNA(VLOOKUP(E35,OFFSET(Produits!$C$1,MATCH(A35,Produits!$A:$A,0)-1,,COUNTIF(Produits!$A:$A,Devis!A35),3),2)),"",VLOOKUP(E35,OFFSET(Produits!$C$1,MATCH(A35,Produits!$A:$A,0)-1,,COUNTIF(Produits!$A:$A,Devis!A35),3),2))</f>
        <v/>
      </c>
      <c r="E35" s="8"/>
      <c r="F35" s="8" t="str">
        <f t="shared" ca="1" si="0"/>
        <v/>
      </c>
      <c r="G35" s="14" t="str">
        <f ca="1">IF(SUMPRODUCT((N(A35={"BAVCLA";"BAVFLE";"BAVBAN"})))&gt;0,F35-(VLOOKUP(SUMPRODUCT((IF(ISNUMBER($E$10:$E$15),($E$10:$E$15)*(NOT(ISERROR(($A$10:$A$15={"BAVCLA";"BAVFLE";"BAVBAN"}))))))),OFFSET(Produits!$C$1,MATCH(A35,Produits!$A:$A,0)-1,,COUNTIF(Produits!$A:$A,Devis!A35),3),2)*E35),"")</f>
        <v/>
      </c>
    </row>
    <row r="36" spans="1:7">
      <c r="A36" s="8"/>
      <c r="B36" s="8" t="str">
        <f ca="1">IF(ISNA(VLOOKUP(A36,Produits!$A$4:$B$311,2,0)),"",VLOOKUP(A36,Produits!$A$4:$B$311,2,0))</f>
        <v/>
      </c>
      <c r="C36" s="8"/>
      <c r="D36" s="8" t="str">
        <f ca="1">IF(ISNA(VLOOKUP(E36,OFFSET(Produits!$C$1,MATCH(A36,Produits!$A:$A,0)-1,,COUNTIF(Produits!$A:$A,Devis!A36),3),2)),"",VLOOKUP(E36,OFFSET(Produits!$C$1,MATCH(A36,Produits!$A:$A,0)-1,,COUNTIF(Produits!$A:$A,Devis!A36),3),2))</f>
        <v/>
      </c>
      <c r="E36" s="8"/>
      <c r="F36" s="8" t="str">
        <f t="shared" ca="1" si="0"/>
        <v/>
      </c>
      <c r="G36" s="14" t="str">
        <f ca="1">IF(SUMPRODUCT((N(A36={"BAVCLA";"BAVFLE";"BAVBAN"})))&gt;0,F36-(VLOOKUP(SUMPRODUCT((IF(ISNUMBER($E$10:$E$15),($E$10:$E$15)*(NOT(ISERROR(($A$10:$A$15={"BAVCLA";"BAVFLE";"BAVBAN"}))))))),OFFSET(Produits!$C$1,MATCH(A36,Produits!$A:$A,0)-1,,COUNTIF(Produits!$A:$A,Devis!A36),3),2)*E36),"")</f>
        <v/>
      </c>
    </row>
    <row r="37" spans="1:7">
      <c r="A37" s="8"/>
      <c r="B37" s="8" t="str">
        <f ca="1">IF(ISNA(VLOOKUP(A37,Produits!$A$4:$B$311,2,0)),"",VLOOKUP(A37,Produits!$A$4:$B$311,2,0))</f>
        <v/>
      </c>
      <c r="C37" s="8"/>
      <c r="D37" s="8" t="str">
        <f ca="1">IF(ISNA(VLOOKUP(E37,OFFSET(Produits!$C$1,MATCH(A37,Produits!$A:$A,0)-1,,COUNTIF(Produits!$A:$A,Devis!A37),3),2)),"",VLOOKUP(E37,OFFSET(Produits!$C$1,MATCH(A37,Produits!$A:$A,0)-1,,COUNTIF(Produits!$A:$A,Devis!A37),3),2))</f>
        <v/>
      </c>
      <c r="E37" s="8"/>
      <c r="F37" s="8" t="str">
        <f t="shared" ca="1" si="0"/>
        <v/>
      </c>
      <c r="G37" s="14" t="str">
        <f ca="1">IF(SUMPRODUCT((N(A37={"BAVCLA";"BAVFLE";"BAVBAN"})))&gt;0,F37-(VLOOKUP(SUMPRODUCT((IF(ISNUMBER($E$10:$E$15),($E$10:$E$15)*(NOT(ISERROR(($A$10:$A$15={"BAVCLA";"BAVFLE";"BAVBAN"}))))))),OFFSET(Produits!$C$1,MATCH(A37,Produits!$A:$A,0)-1,,COUNTIF(Produits!$A:$A,Devis!A37),3),2)*E37),"")</f>
        <v/>
      </c>
    </row>
    <row r="38" spans="1:7">
      <c r="A38" s="8"/>
      <c r="B38" s="8" t="str">
        <f ca="1">IF(ISNA(VLOOKUP(A38,Produits!$A$4:$B$311,2,0)),"",VLOOKUP(A38,Produits!$A$4:$B$311,2,0))</f>
        <v/>
      </c>
      <c r="C38" s="8"/>
      <c r="D38" s="8" t="str">
        <f ca="1">IF(ISNA(VLOOKUP(E38,OFFSET(Produits!$C$1,MATCH(A38,Produits!$A:$A,0)-1,,COUNTIF(Produits!$A:$A,Devis!A38),3),2)),"",VLOOKUP(E38,OFFSET(Produits!$C$1,MATCH(A38,Produits!$A:$A,0)-1,,COUNTIF(Produits!$A:$A,Devis!A38),3),2))</f>
        <v/>
      </c>
      <c r="E38" s="8"/>
      <c r="F38" s="8" t="str">
        <f t="shared" ca="1" si="0"/>
        <v/>
      </c>
      <c r="G38" s="14" t="str">
        <f ca="1">IF(SUMPRODUCT((N(A38={"BAVCLA";"BAVFLE";"BAVBAN"})))&gt;0,F38-(VLOOKUP(SUMPRODUCT((IF(ISNUMBER($E$10:$E$15),($E$10:$E$15)*(NOT(ISERROR(($A$10:$A$15={"BAVCLA";"BAVFLE";"BAVBAN"}))))))),OFFSET(Produits!$C$1,MATCH(A38,Produits!$A:$A,0)-1,,COUNTIF(Produits!$A:$A,Devis!A38),3),2)*E38),"")</f>
        <v/>
      </c>
    </row>
    <row r="39" spans="1:7">
      <c r="A39" s="8"/>
      <c r="B39" s="8" t="str">
        <f ca="1">IF(ISNA(VLOOKUP(A39,Produits!$A$4:$B$311,2,0)),"",VLOOKUP(A39,Produits!$A$4:$B$311,2,0))</f>
        <v/>
      </c>
      <c r="C39" s="8"/>
      <c r="D39" s="8" t="str">
        <f ca="1">IF(ISNA(VLOOKUP(E39,OFFSET(Produits!$C$1,MATCH(A39,Produits!$A:$A,0)-1,,COUNTIF(Produits!$A:$A,Devis!A39),3),2)),"",VLOOKUP(E39,OFFSET(Produits!$C$1,MATCH(A39,Produits!$A:$A,0)-1,,COUNTIF(Produits!$A:$A,Devis!A39),3),2))</f>
        <v/>
      </c>
      <c r="E39" s="8"/>
      <c r="F39" s="8" t="str">
        <f t="shared" ca="1" si="0"/>
        <v/>
      </c>
      <c r="G39" s="14" t="str">
        <f ca="1">IF(SUMPRODUCT((N(A39={"BAVCLA";"BAVFLE";"BAVBAN"})))&gt;0,F39-(VLOOKUP(SUMPRODUCT((IF(ISNUMBER($E$10:$E$15),($E$10:$E$15)*(NOT(ISERROR(($A$10:$A$15={"BAVCLA";"BAVFLE";"BAVBAN"}))))))),OFFSET(Produits!$C$1,MATCH(A39,Produits!$A:$A,0)-1,,COUNTIF(Produits!$A:$A,Devis!A39),3),2)*E39),"")</f>
        <v/>
      </c>
    </row>
    <row r="40" spans="1:7">
      <c r="A40" s="8"/>
      <c r="B40" s="8" t="str">
        <f ca="1">IF(ISNA(VLOOKUP(A40,Produits!$A$4:$B$311,2,0)),"",VLOOKUP(A40,Produits!$A$4:$B$311,2,0))</f>
        <v/>
      </c>
      <c r="C40" s="8"/>
      <c r="D40" s="8" t="str">
        <f ca="1">IF(ISNA(VLOOKUP(E40,OFFSET(Produits!$C$1,MATCH(A40,Produits!$A:$A,0)-1,,COUNTIF(Produits!$A:$A,Devis!A40),3),2)),"",VLOOKUP(E40,OFFSET(Produits!$C$1,MATCH(A40,Produits!$A:$A,0)-1,,COUNTIF(Produits!$A:$A,Devis!A40),3),2))</f>
        <v/>
      </c>
      <c r="E40" s="8"/>
      <c r="F40" s="8" t="str">
        <f t="shared" ca="1" si="0"/>
        <v/>
      </c>
      <c r="G40" s="14" t="str">
        <f ca="1">IF(SUMPRODUCT((N(A40={"BAVCLA";"BAVFLE";"BAVBAN"})))&gt;0,F40-(VLOOKUP(SUMPRODUCT((IF(ISNUMBER($E$10:$E$15),($E$10:$E$15)*(NOT(ISERROR(($A$10:$A$15={"BAVCLA";"BAVFLE";"BAVBAN"}))))))),OFFSET(Produits!$C$1,MATCH(A40,Produits!$A:$A,0)-1,,COUNTIF(Produits!$A:$A,Devis!A40),3),2)*E40),"")</f>
        <v/>
      </c>
    </row>
    <row r="41" spans="1:7">
      <c r="A41" s="8"/>
      <c r="B41" s="8" t="str">
        <f ca="1">IF(ISNA(VLOOKUP(A41,Produits!$A$4:$B$311,2,0)),"",VLOOKUP(A41,Produits!$A$4:$B$311,2,0))</f>
        <v/>
      </c>
      <c r="C41" s="8"/>
      <c r="D41" s="8" t="str">
        <f ca="1">IF(ISNA(VLOOKUP(E41,OFFSET(Produits!$C$1,MATCH(A41,Produits!$A:$A,0)-1,,COUNTIF(Produits!$A:$A,Devis!A41),3),2)),"",VLOOKUP(E41,OFFSET(Produits!$C$1,MATCH(A41,Produits!$A:$A,0)-1,,COUNTIF(Produits!$A:$A,Devis!A41),3),2))</f>
        <v/>
      </c>
      <c r="E41" s="8"/>
      <c r="F41" s="8" t="str">
        <f t="shared" ca="1" si="0"/>
        <v/>
      </c>
      <c r="G41" s="14" t="str">
        <f ca="1">IF(SUMPRODUCT((N(A41={"BAVCLA";"BAVFLE";"BAVBAN"})))&gt;0,F41-(VLOOKUP(SUMPRODUCT((IF(ISNUMBER($E$10:$E$15),($E$10:$E$15)*(NOT(ISERROR(($A$10:$A$15={"BAVCLA";"BAVFLE";"BAVBAN"}))))))),OFFSET(Produits!$C$1,MATCH(A41,Produits!$A:$A,0)-1,,COUNTIF(Produits!$A:$A,Devis!A41),3),2)*E41),"")</f>
        <v/>
      </c>
    </row>
    <row r="42" spans="1:7">
      <c r="A42" s="8"/>
      <c r="B42" s="8" t="str">
        <f ca="1">IF(ISNA(VLOOKUP(A42,Produits!$A$4:$B$311,2,0)),"",VLOOKUP(A42,Produits!$A$4:$B$311,2,0))</f>
        <v/>
      </c>
      <c r="C42" s="8"/>
      <c r="D42" s="8" t="str">
        <f ca="1">IF(ISNA(VLOOKUP(E42,OFFSET(Produits!$C$1,MATCH(A42,Produits!$A:$A,0)-1,,COUNTIF(Produits!$A:$A,Devis!A42),3),2)),"",VLOOKUP(E42,OFFSET(Produits!$C$1,MATCH(A42,Produits!$A:$A,0)-1,,COUNTIF(Produits!$A:$A,Devis!A42),3),2))</f>
        <v/>
      </c>
      <c r="E42" s="8"/>
      <c r="F42" s="8" t="str">
        <f t="shared" ca="1" si="0"/>
        <v/>
      </c>
      <c r="G42" s="14" t="str">
        <f ca="1">IF(SUMPRODUCT((N(A42={"BAVCLA";"BAVFLE";"BAVBAN"})))&gt;0,F42-(VLOOKUP(SUMPRODUCT((IF(ISNUMBER($E$10:$E$15),($E$10:$E$15)*(NOT(ISERROR(($A$10:$A$15={"BAVCLA";"BAVFLE";"BAVBAN"}))))))),OFFSET(Produits!$C$1,MATCH(A42,Produits!$A:$A,0)-1,,COUNTIF(Produits!$A:$A,Devis!A42),3),2)*E42),"")</f>
        <v/>
      </c>
    </row>
    <row r="43" spans="1:7">
      <c r="A43" s="8"/>
      <c r="B43" s="8" t="str">
        <f ca="1">IF(ISNA(VLOOKUP(A43,Produits!$A$4:$B$311,2,0)),"",VLOOKUP(A43,Produits!$A$4:$B$311,2,0))</f>
        <v/>
      </c>
      <c r="C43" s="8"/>
      <c r="D43" s="8" t="str">
        <f ca="1">IF(ISNA(VLOOKUP(E43,OFFSET(Produits!$C$1,MATCH(A43,Produits!$A:$A,0)-1,,COUNTIF(Produits!$A:$A,Devis!A43),3),2)),"",VLOOKUP(E43,OFFSET(Produits!$C$1,MATCH(A43,Produits!$A:$A,0)-1,,COUNTIF(Produits!$A:$A,Devis!A43),3),2))</f>
        <v/>
      </c>
      <c r="E43" s="8"/>
      <c r="F43" s="8" t="str">
        <f t="shared" ca="1" si="0"/>
        <v/>
      </c>
      <c r="G43" s="14" t="str">
        <f ca="1">IF(SUMPRODUCT((N(A43={"BAVCLA";"BAVFLE";"BAVBAN"})))&gt;0,F43-(VLOOKUP(SUMPRODUCT((IF(ISNUMBER($E$10:$E$15),($E$10:$E$15)*(NOT(ISERROR(($A$10:$A$15={"BAVCLA";"BAVFLE";"BAVBAN"}))))))),OFFSET(Produits!$C$1,MATCH(A43,Produits!$A:$A,0)-1,,COUNTIF(Produits!$A:$A,Devis!A43),3),2)*E43),"")</f>
        <v/>
      </c>
    </row>
    <row r="44" spans="1:7">
      <c r="A44" s="8"/>
      <c r="B44" s="8" t="str">
        <f ca="1">IF(ISNA(VLOOKUP(A44,Produits!$A$4:$B$311,2,0)),"",VLOOKUP(A44,Produits!$A$4:$B$311,2,0))</f>
        <v/>
      </c>
      <c r="C44" s="8"/>
      <c r="D44" s="8" t="str">
        <f ca="1">IF(ISNA(VLOOKUP(E44,OFFSET(Produits!$C$1,MATCH(A44,Produits!$A:$A,0)-1,,COUNTIF(Produits!$A:$A,Devis!A44),3),2)),"",VLOOKUP(E44,OFFSET(Produits!$C$1,MATCH(A44,Produits!$A:$A,0)-1,,COUNTIF(Produits!$A:$A,Devis!A44),3),2))</f>
        <v/>
      </c>
      <c r="E44" s="8"/>
      <c r="F44" s="8" t="str">
        <f t="shared" ca="1" si="0"/>
        <v/>
      </c>
      <c r="G44" s="14" t="str">
        <f ca="1">IF(SUMPRODUCT((N(A44={"BAVCLA";"BAVFLE";"BAVBAN"})))&gt;0,F44-(VLOOKUP(SUMPRODUCT((IF(ISNUMBER($E$10:$E$15),($E$10:$E$15)*(NOT(ISERROR(($A$10:$A$15={"BAVCLA";"BAVFLE";"BAVBAN"}))))))),OFFSET(Produits!$C$1,MATCH(A44,Produits!$A:$A,0)-1,,COUNTIF(Produits!$A:$A,Devis!A44),3),2)*E44),"")</f>
        <v/>
      </c>
    </row>
    <row r="45" spans="1:7">
      <c r="A45" s="8"/>
      <c r="B45" s="8" t="str">
        <f ca="1">IF(ISNA(VLOOKUP(A45,Produits!$A$4:$B$311,2,0)),"",VLOOKUP(A45,Produits!$A$4:$B$311,2,0))</f>
        <v/>
      </c>
      <c r="C45" s="8"/>
      <c r="D45" s="8" t="str">
        <f ca="1">IF(ISNA(VLOOKUP(E45,OFFSET(Produits!$C$1,MATCH(A45,Produits!$A:$A,0)-1,,COUNTIF(Produits!$A:$A,Devis!A45),3),2)),"",VLOOKUP(E45,OFFSET(Produits!$C$1,MATCH(A45,Produits!$A:$A,0)-1,,COUNTIF(Produits!$A:$A,Devis!A45),3),2))</f>
        <v/>
      </c>
      <c r="E45" s="8"/>
      <c r="F45" s="8" t="str">
        <f t="shared" ca="1" si="0"/>
        <v/>
      </c>
      <c r="G45" s="14" t="str">
        <f ca="1">IF(SUMPRODUCT((N(A45={"BAVCLA";"BAVFLE";"BAVBAN"})))&gt;0,F45-(VLOOKUP(SUMPRODUCT((IF(ISNUMBER($E$10:$E$15),($E$10:$E$15)*(NOT(ISERROR(($A$10:$A$15={"BAVCLA";"BAVFLE";"BAVBAN"}))))))),OFFSET(Produits!$C$1,MATCH(A45,Produits!$A:$A,0)-1,,COUNTIF(Produits!$A:$A,Devis!A45),3),2)*E45),"")</f>
        <v/>
      </c>
    </row>
    <row r="46" spans="1:7">
      <c r="A46" s="8"/>
      <c r="B46" s="8" t="str">
        <f ca="1">IF(ISNA(VLOOKUP(A46,Produits!$A$4:$B$311,2,0)),"",VLOOKUP(A46,Produits!$A$4:$B$311,2,0))</f>
        <v/>
      </c>
      <c r="C46" s="8"/>
      <c r="D46" s="8" t="str">
        <f ca="1">IF(ISNA(VLOOKUP(E46,OFFSET(Produits!$C$1,MATCH(A46,Produits!$A:$A,0)-1,,COUNTIF(Produits!$A:$A,Devis!A46),3),2)),"",VLOOKUP(E46,OFFSET(Produits!$C$1,MATCH(A46,Produits!$A:$A,0)-1,,COUNTIF(Produits!$A:$A,Devis!A46),3),2))</f>
        <v/>
      </c>
      <c r="E46" s="8"/>
      <c r="F46" s="8" t="str">
        <f t="shared" ca="1" si="0"/>
        <v/>
      </c>
      <c r="G46" s="14" t="str">
        <f ca="1">IF(SUMPRODUCT((N(A46={"BAVCLA";"BAVFLE";"BAVBAN"})))&gt;0,F46-(VLOOKUP(SUMPRODUCT((IF(ISNUMBER($E$10:$E$15),($E$10:$E$15)*(NOT(ISERROR(($A$10:$A$15={"BAVCLA";"BAVFLE";"BAVBAN"}))))))),OFFSET(Produits!$C$1,MATCH(A46,Produits!$A:$A,0)-1,,COUNTIF(Produits!$A:$A,Devis!A46),3),2)*E46),"")</f>
        <v/>
      </c>
    </row>
    <row r="47" spans="1:7">
      <c r="A47" s="8"/>
      <c r="B47" s="8" t="str">
        <f ca="1">IF(ISNA(VLOOKUP(A47,Produits!$A$4:$B$311,2,0)),"",VLOOKUP(A47,Produits!$A$4:$B$311,2,0))</f>
        <v/>
      </c>
      <c r="C47" s="8"/>
      <c r="D47" s="8" t="str">
        <f ca="1">IF(ISNA(VLOOKUP(E47,OFFSET(Produits!$C$1,MATCH(A47,Produits!$A:$A,0)-1,,COUNTIF(Produits!$A:$A,Devis!A47),3),2)),"",VLOOKUP(E47,OFFSET(Produits!$C$1,MATCH(A47,Produits!$A:$A,0)-1,,COUNTIF(Produits!$A:$A,Devis!A47),3),2))</f>
        <v/>
      </c>
      <c r="E47" s="8"/>
      <c r="F47" s="8" t="str">
        <f t="shared" ca="1" si="0"/>
        <v/>
      </c>
      <c r="G47" s="14" t="str">
        <f ca="1">IF(SUMPRODUCT((N(A47={"BAVCLA";"BAVFLE";"BAVBAN"})))&gt;0,F47-(VLOOKUP(SUMPRODUCT((IF(ISNUMBER($E$10:$E$15),($E$10:$E$15)*(NOT(ISERROR(($A$10:$A$15={"BAVCLA";"BAVFLE";"BAVBAN"}))))))),OFFSET(Produits!$C$1,MATCH(A47,Produits!$A:$A,0)-1,,COUNTIF(Produits!$A:$A,Devis!A47),3),2)*E47),"")</f>
        <v/>
      </c>
    </row>
    <row r="48" spans="1:7">
      <c r="A48" s="8"/>
      <c r="B48" s="8" t="str">
        <f ca="1">IF(ISNA(VLOOKUP(A48,Produits!$A$4:$B$311,2,0)),"",VLOOKUP(A48,Produits!$A$4:$B$311,2,0))</f>
        <v/>
      </c>
      <c r="C48" s="8"/>
      <c r="D48" s="8" t="str">
        <f ca="1">IF(ISNA(VLOOKUP(E48,OFFSET(Produits!$C$1,MATCH(A48,Produits!$A:$A,0)-1,,COUNTIF(Produits!$A:$A,Devis!A48),3),2)),"",VLOOKUP(E48,OFFSET(Produits!$C$1,MATCH(A48,Produits!$A:$A,0)-1,,COUNTIF(Produits!$A:$A,Devis!A48),3),2))</f>
        <v/>
      </c>
      <c r="E48" s="8"/>
      <c r="F48" s="8" t="str">
        <f t="shared" ca="1" si="0"/>
        <v/>
      </c>
      <c r="G48" s="14" t="str">
        <f ca="1">IF(SUMPRODUCT((N(A48={"BAVCLA";"BAVFLE";"BAVBAN"})))&gt;0,F48-(VLOOKUP(SUMPRODUCT((IF(ISNUMBER($E$10:$E$15),($E$10:$E$15)*(NOT(ISERROR(($A$10:$A$15={"BAVCLA";"BAVFLE";"BAVBAN"}))))))),OFFSET(Produits!$C$1,MATCH(A48,Produits!$A:$A,0)-1,,COUNTIF(Produits!$A:$A,Devis!A48),3),2)*E48),"")</f>
        <v/>
      </c>
    </row>
    <row r="49" spans="1:7">
      <c r="A49" s="8"/>
      <c r="B49" s="8" t="str">
        <f ca="1">IF(ISNA(VLOOKUP(A49,Produits!$A$4:$B$311,2,0)),"",VLOOKUP(A49,Produits!$A$4:$B$311,2,0))</f>
        <v/>
      </c>
      <c r="C49" s="8"/>
      <c r="D49" s="8" t="str">
        <f ca="1">IF(ISNA(VLOOKUP(E49,OFFSET(Produits!$C$1,MATCH(A49,Produits!$A:$A,0)-1,,COUNTIF(Produits!$A:$A,Devis!A49),3),2)),"",VLOOKUP(E49,OFFSET(Produits!$C$1,MATCH(A49,Produits!$A:$A,0)-1,,COUNTIF(Produits!$A:$A,Devis!A49),3),2))</f>
        <v/>
      </c>
      <c r="E49" s="8"/>
      <c r="F49" s="8" t="str">
        <f t="shared" ca="1" si="0"/>
        <v/>
      </c>
      <c r="G49" s="14" t="str">
        <f ca="1">IF(SUMPRODUCT((N(A49={"BAVCLA";"BAVFLE";"BAVBAN"})))&gt;0,F49-(VLOOKUP(SUMPRODUCT((IF(ISNUMBER($E$10:$E$15),($E$10:$E$15)*(NOT(ISERROR(($A$10:$A$15={"BAVCLA";"BAVFLE";"BAVBAN"}))))))),OFFSET(Produits!$C$1,MATCH(A49,Produits!$A:$A,0)-1,,COUNTIF(Produits!$A:$A,Devis!A49),3),2)*E49),"")</f>
        <v/>
      </c>
    </row>
    <row r="50" spans="1:7">
      <c r="A50" s="8"/>
      <c r="B50" s="8" t="str">
        <f ca="1">IF(ISNA(VLOOKUP(A50,Produits!$A$4:$B$311,2,0)),"",VLOOKUP(A50,Produits!$A$4:$B$311,2,0))</f>
        <v/>
      </c>
      <c r="C50" s="8"/>
      <c r="D50" s="8" t="str">
        <f ca="1">IF(ISNA(VLOOKUP(E50,OFFSET(Produits!$C$1,MATCH(A50,Produits!$A:$A,0)-1,,COUNTIF(Produits!$A:$A,Devis!A50),3),2)),"",VLOOKUP(E50,OFFSET(Produits!$C$1,MATCH(A50,Produits!$A:$A,0)-1,,COUNTIF(Produits!$A:$A,Devis!A50),3),2))</f>
        <v/>
      </c>
      <c r="E50" s="8"/>
      <c r="F50" s="8" t="str">
        <f t="shared" ca="1" si="0"/>
        <v/>
      </c>
      <c r="G50" s="14" t="str">
        <f ca="1">IF(SUMPRODUCT((N(A50={"BAVCLA";"BAVFLE";"BAVBAN"})))&gt;0,F50-(VLOOKUP(SUMPRODUCT((IF(ISNUMBER($E$10:$E$15),($E$10:$E$15)*(NOT(ISERROR(($A$10:$A$15={"BAVCLA";"BAVFLE";"BAVBAN"}))))))),OFFSET(Produits!$C$1,MATCH(A50,Produits!$A:$A,0)-1,,COUNTIF(Produits!$A:$A,Devis!A50),3),2)*E50),"")</f>
        <v/>
      </c>
    </row>
    <row r="51" spans="1:7">
      <c r="A51" s="8"/>
      <c r="B51" s="8" t="str">
        <f ca="1">IF(ISNA(VLOOKUP(A51,Produits!$A$4:$B$311,2,0)),"",VLOOKUP(A51,Produits!$A$4:$B$311,2,0))</f>
        <v/>
      </c>
      <c r="C51" s="8"/>
      <c r="D51" s="8" t="str">
        <f ca="1">IF(ISNA(VLOOKUP(E51,OFFSET(Produits!$C$1,MATCH(A51,Produits!$A:$A,0)-1,,COUNTIF(Produits!$A:$A,Devis!A51),3),2)),"",VLOOKUP(E51,OFFSET(Produits!$C$1,MATCH(A51,Produits!$A:$A,0)-1,,COUNTIF(Produits!$A:$A,Devis!A51),3),2))</f>
        <v/>
      </c>
      <c r="E51" s="8"/>
      <c r="F51" s="8" t="str">
        <f t="shared" ca="1" si="0"/>
        <v/>
      </c>
      <c r="G51" s="14" t="str">
        <f ca="1">IF(SUMPRODUCT((N(A51={"BAVCLA";"BAVFLE";"BAVBAN"})))&gt;0,F51-(VLOOKUP(SUMPRODUCT((IF(ISNUMBER($E$10:$E$15),($E$10:$E$15)*(NOT(ISERROR(($A$10:$A$15={"BAVCLA";"BAVFLE";"BAVBAN"}))))))),OFFSET(Produits!$C$1,MATCH(A51,Produits!$A:$A,0)-1,,COUNTIF(Produits!$A:$A,Devis!A51),3),2)*E51),"")</f>
        <v/>
      </c>
    </row>
    <row r="52" spans="1:7">
      <c r="A52" s="8"/>
      <c r="B52" s="8" t="str">
        <f ca="1">IF(ISNA(VLOOKUP(A52,Produits!$A$4:$B$311,2,0)),"",VLOOKUP(A52,Produits!$A$4:$B$311,2,0))</f>
        <v/>
      </c>
      <c r="C52" s="8"/>
      <c r="D52" s="8" t="str">
        <f ca="1">IF(ISNA(VLOOKUP(E52,OFFSET(Produits!$C$1,MATCH(A52,Produits!$A:$A,0)-1,,COUNTIF(Produits!$A:$A,Devis!A52),3),2)),"",VLOOKUP(E52,OFFSET(Produits!$C$1,MATCH(A52,Produits!$A:$A,0)-1,,COUNTIF(Produits!$A:$A,Devis!A52),3),2))</f>
        <v/>
      </c>
      <c r="E52" s="8"/>
      <c r="F52" s="8" t="str">
        <f t="shared" ca="1" si="0"/>
        <v/>
      </c>
      <c r="G52" s="14" t="str">
        <f ca="1">IF(SUMPRODUCT((N(A52={"BAVCLA";"BAVFLE";"BAVBAN"})))&gt;0,F52-(VLOOKUP(SUMPRODUCT((IF(ISNUMBER($E$10:$E$15),($E$10:$E$15)*(NOT(ISERROR(($A$10:$A$15={"BAVCLA";"BAVFLE";"BAVBAN"}))))))),OFFSET(Produits!$C$1,MATCH(A52,Produits!$A:$A,0)-1,,COUNTIF(Produits!$A:$A,Devis!A52),3),2)*E52),"")</f>
        <v/>
      </c>
    </row>
    <row r="53" spans="1:7">
      <c r="A53" s="8"/>
      <c r="B53" s="8" t="str">
        <f ca="1">IF(ISNA(VLOOKUP(A53,Produits!$A$4:$B$311,2,0)),"",VLOOKUP(A53,Produits!$A$4:$B$311,2,0))</f>
        <v/>
      </c>
      <c r="C53" s="8"/>
      <c r="D53" s="8" t="str">
        <f ca="1">IF(ISNA(VLOOKUP(E53,OFFSET(Produits!$C$1,MATCH(A53,Produits!$A:$A,0)-1,,COUNTIF(Produits!$A:$A,Devis!A53),3),2)),"",VLOOKUP(E53,OFFSET(Produits!$C$1,MATCH(A53,Produits!$A:$A,0)-1,,COUNTIF(Produits!$A:$A,Devis!A53),3),2))</f>
        <v/>
      </c>
      <c r="E53" s="8"/>
      <c r="F53" s="8" t="str">
        <f t="shared" ca="1" si="0"/>
        <v/>
      </c>
      <c r="G53" s="14" t="str">
        <f ca="1">IF(SUMPRODUCT((N(A53={"BAVCLA";"BAVFLE";"BAVBAN"})))&gt;0,F53-(VLOOKUP(SUMPRODUCT((IF(ISNUMBER($E$10:$E$15),($E$10:$E$15)*(NOT(ISERROR(($A$10:$A$15={"BAVCLA";"BAVFLE";"BAVBAN"}))))))),OFFSET(Produits!$C$1,MATCH(A53,Produits!$A:$A,0)-1,,COUNTIF(Produits!$A:$A,Devis!A53),3),2)*E53),"")</f>
        <v/>
      </c>
    </row>
    <row r="54" spans="1:7">
      <c r="A54" s="8"/>
      <c r="B54" s="8" t="str">
        <f ca="1">IF(ISNA(VLOOKUP(A54,Produits!$A$4:$B$311,2,0)),"",VLOOKUP(A54,Produits!$A$4:$B$311,2,0))</f>
        <v/>
      </c>
      <c r="C54" s="8"/>
      <c r="D54" s="8" t="str">
        <f ca="1">IF(ISNA(VLOOKUP(E54,OFFSET(Produits!$C$1,MATCH(A54,Produits!$A:$A,0)-1,,COUNTIF(Produits!$A:$A,Devis!A54),3),2)),"",VLOOKUP(E54,OFFSET(Produits!$C$1,MATCH(A54,Produits!$A:$A,0)-1,,COUNTIF(Produits!$A:$A,Devis!A54),3),2))</f>
        <v/>
      </c>
      <c r="E54" s="8"/>
      <c r="F54" s="8" t="str">
        <f t="shared" ca="1" si="0"/>
        <v/>
      </c>
      <c r="G54" s="14" t="str">
        <f ca="1">IF(SUMPRODUCT((N(A54={"BAVCLA";"BAVFLE";"BAVBAN"})))&gt;0,F54-(VLOOKUP(SUMPRODUCT((IF(ISNUMBER($E$10:$E$15),($E$10:$E$15)*(NOT(ISERROR(($A$10:$A$15={"BAVCLA";"BAVFLE";"BAVBAN"}))))))),OFFSET(Produits!$C$1,MATCH(A54,Produits!$A:$A,0)-1,,COUNTIF(Produits!$A:$A,Devis!A54),3),2)*E54),"")</f>
        <v/>
      </c>
    </row>
    <row r="55" spans="1:7">
      <c r="A55" s="8"/>
      <c r="B55" s="8" t="str">
        <f ca="1">IF(ISNA(VLOOKUP(A55,Produits!$A$4:$B$311,2,0)),"",VLOOKUP(A55,Produits!$A$4:$B$311,2,0))</f>
        <v/>
      </c>
      <c r="C55" s="8"/>
      <c r="D55" s="8" t="str">
        <f ca="1">IF(ISNA(VLOOKUP(E55,OFFSET(Produits!$C$1,MATCH(A55,Produits!$A:$A,0)-1,,COUNTIF(Produits!$A:$A,Devis!A55),3),2)),"",VLOOKUP(E55,OFFSET(Produits!$C$1,MATCH(A55,Produits!$A:$A,0)-1,,COUNTIF(Produits!$A:$A,Devis!A55),3),2))</f>
        <v/>
      </c>
      <c r="E55" s="8"/>
      <c r="F55" s="8" t="str">
        <f t="shared" ca="1" si="0"/>
        <v/>
      </c>
      <c r="G55" s="14" t="str">
        <f ca="1">IF(SUMPRODUCT((N(A55={"BAVCLA";"BAVFLE";"BAVBAN"})))&gt;0,F55-(VLOOKUP(SUMPRODUCT((IF(ISNUMBER($E$10:$E$15),($E$10:$E$15)*(NOT(ISERROR(($A$10:$A$15={"BAVCLA";"BAVFLE";"BAVBAN"}))))))),OFFSET(Produits!$C$1,MATCH(A55,Produits!$A:$A,0)-1,,COUNTIF(Produits!$A:$A,Devis!A55),3),2)*E55),"")</f>
        <v/>
      </c>
    </row>
    <row r="56" spans="1:7">
      <c r="A56" s="8"/>
      <c r="B56" s="8" t="str">
        <f ca="1">IF(ISNA(VLOOKUP(A56,Produits!$A$4:$B$311,2,0)),"",VLOOKUP(A56,Produits!$A$4:$B$311,2,0))</f>
        <v/>
      </c>
      <c r="C56" s="8"/>
      <c r="D56" s="8" t="str">
        <f ca="1">IF(ISNA(VLOOKUP(E56,OFFSET(Produits!$C$1,MATCH(A56,Produits!$A:$A,0)-1,,COUNTIF(Produits!$A:$A,Devis!A56),3),2)),"",VLOOKUP(E56,OFFSET(Produits!$C$1,MATCH(A56,Produits!$A:$A,0)-1,,COUNTIF(Produits!$A:$A,Devis!A56),3),2))</f>
        <v/>
      </c>
      <c r="E56" s="8"/>
      <c r="F56" s="8" t="str">
        <f t="shared" ca="1" si="0"/>
        <v/>
      </c>
      <c r="G56" s="14" t="str">
        <f ca="1">IF(SUMPRODUCT((N(A56={"BAVCLA";"BAVFLE";"BAVBAN"})))&gt;0,F56-(VLOOKUP(SUMPRODUCT((IF(ISNUMBER($E$10:$E$15),($E$10:$E$15)*(NOT(ISERROR(($A$10:$A$15={"BAVCLA";"BAVFLE";"BAVBAN"}))))))),OFFSET(Produits!$C$1,MATCH(A56,Produits!$A:$A,0)-1,,COUNTIF(Produits!$A:$A,Devis!A56),3),2)*E56),"")</f>
        <v/>
      </c>
    </row>
    <row r="57" spans="1:7">
      <c r="A57" s="8"/>
      <c r="B57" s="8" t="str">
        <f ca="1">IF(ISNA(VLOOKUP(A57,Produits!$A$4:$B$311,2,0)),"",VLOOKUP(A57,Produits!$A$4:$B$311,2,0))</f>
        <v/>
      </c>
      <c r="C57" s="8"/>
      <c r="D57" s="8" t="str">
        <f ca="1">IF(ISNA(VLOOKUP(E57,OFFSET(Produits!$C$1,MATCH(A57,Produits!$A:$A,0)-1,,COUNTIF(Produits!$A:$A,Devis!A57),3),2)),"",VLOOKUP(E57,OFFSET(Produits!$C$1,MATCH(A57,Produits!$A:$A,0)-1,,COUNTIF(Produits!$A:$A,Devis!A57),3),2))</f>
        <v/>
      </c>
      <c r="E57" s="8"/>
      <c r="F57" s="8" t="str">
        <f t="shared" ca="1" si="0"/>
        <v/>
      </c>
      <c r="G57" s="14" t="str">
        <f ca="1">IF(SUMPRODUCT((N(A57={"BAVCLA";"BAVFLE";"BAVBAN"})))&gt;0,F57-(VLOOKUP(SUMPRODUCT((IF(ISNUMBER($E$10:$E$15),($E$10:$E$15)*(NOT(ISERROR(($A$10:$A$15={"BAVCLA";"BAVFLE";"BAVBAN"}))))))),OFFSET(Produits!$C$1,MATCH(A57,Produits!$A:$A,0)-1,,COUNTIF(Produits!$A:$A,Devis!A57),3),2)*E57),"")</f>
        <v/>
      </c>
    </row>
    <row r="58" spans="1:7">
      <c r="A58" s="9"/>
      <c r="B58" s="9" t="str">
        <f ca="1">IF(ISNA(VLOOKUP(A58,Produits!$A$4:$B$311,2,0)),"",VLOOKUP(A58,Produits!$A$4:$B$311,2,0))</f>
        <v/>
      </c>
      <c r="C58" s="8"/>
      <c r="D58" s="9" t="str">
        <f ca="1">IF(ISNA(VLOOKUP(E58,OFFSET(Produits!$C$1,MATCH(A58,Produits!$A:$A,0)-1,,COUNTIF(Produits!$A:$A,Devis!A58),3),2)),"",VLOOKUP(E58,OFFSET(Produits!$C$1,MATCH(A58,Produits!$A:$A,0)-1,,COUNTIF(Produits!$A:$A,Devis!A58),3),2))</f>
        <v/>
      </c>
      <c r="E58" s="9"/>
      <c r="F58" s="9" t="str">
        <f t="shared" ca="1" si="0"/>
        <v/>
      </c>
      <c r="G58" s="15" t="str">
        <f ca="1">IF(SUMPRODUCT((N(A58={"BAVCLA";"BAVFLE";"BAVBAN"})))&gt;0,F58-(VLOOKUP(SUMPRODUCT((IF(ISNUMBER($E$10:$E$15),($E$10:$E$15)*(NOT(ISERROR(($A$10:$A$15={"BAVCLA";"BAVFLE";"BAVBAN"}))))))),OFFSET(Produits!$C$1,MATCH(A58,Produits!$A:$A,0)-1,,COUNTIF(Produits!$A:$A,Devis!A58),3),2)*E58),"")</f>
        <v/>
      </c>
    </row>
    <row r="60" spans="1:7" ht="21">
      <c r="E60" s="10" t="s">
        <v>41</v>
      </c>
      <c r="F60" s="1">
        <f ca="1">SUM(F10:F58)-SUM(G10:G58)</f>
        <v>177</v>
      </c>
    </row>
  </sheetData>
  <sheetCalcPr fullCalcOnLoad="1"/>
  <dataConsolidate/>
  <phoneticPr fontId="4" type="noConversion"/>
  <pageMargins left="0.75" right="0.75" top="1" bottom="1" header="0.5" footer="0.5"/>
  <pageSetup paperSize="8" orientation="portrait" horizontalDpi="4294967292" verticalDpi="4294967292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2:A36"/>
  <sheetViews>
    <sheetView workbookViewId="0">
      <selection activeCell="A37" sqref="A37"/>
    </sheetView>
  </sheetViews>
  <sheetFormatPr baseColWidth="10" defaultRowHeight="15.6"/>
  <cols>
    <col min="1" max="1" width="16" bestFit="1" customWidth="1"/>
  </cols>
  <sheetData>
    <row r="2" spans="1:1">
      <c r="A2" t="s">
        <v>9</v>
      </c>
    </row>
    <row r="3" spans="1:1">
      <c r="A3" t="s">
        <v>10</v>
      </c>
    </row>
    <row r="4" spans="1:1">
      <c r="A4" t="s">
        <v>11</v>
      </c>
    </row>
    <row r="5" spans="1:1">
      <c r="A5" t="s">
        <v>12</v>
      </c>
    </row>
    <row r="6" spans="1:1">
      <c r="A6" t="s">
        <v>13</v>
      </c>
    </row>
    <row r="7" spans="1:1">
      <c r="A7" t="s">
        <v>14</v>
      </c>
    </row>
    <row r="8" spans="1:1">
      <c r="A8" t="s">
        <v>15</v>
      </c>
    </row>
    <row r="9" spans="1:1">
      <c r="A9" t="s">
        <v>16</v>
      </c>
    </row>
    <row r="10" spans="1:1">
      <c r="A10" t="s">
        <v>17</v>
      </c>
    </row>
    <row r="11" spans="1:1">
      <c r="A11" t="s">
        <v>18</v>
      </c>
    </row>
    <row r="12" spans="1:1">
      <c r="A12" t="s">
        <v>19</v>
      </c>
    </row>
    <row r="13" spans="1:1">
      <c r="A13" t="s">
        <v>20</v>
      </c>
    </row>
    <row r="14" spans="1:1">
      <c r="A14" t="s">
        <v>21</v>
      </c>
    </row>
    <row r="15" spans="1:1">
      <c r="A15" t="s">
        <v>22</v>
      </c>
    </row>
    <row r="16" spans="1:1">
      <c r="A16" t="s">
        <v>23</v>
      </c>
    </row>
    <row r="17" spans="1:1">
      <c r="A17" t="s">
        <v>25</v>
      </c>
    </row>
    <row r="18" spans="1:1">
      <c r="A18" t="s">
        <v>24</v>
      </c>
    </row>
    <row r="19" spans="1:1">
      <c r="A19" t="s">
        <v>26</v>
      </c>
    </row>
    <row r="20" spans="1:1">
      <c r="A20" t="s">
        <v>27</v>
      </c>
    </row>
    <row r="21" spans="1:1">
      <c r="A21" t="s">
        <v>28</v>
      </c>
    </row>
    <row r="22" spans="1:1">
      <c r="A22" t="s">
        <v>29</v>
      </c>
    </row>
    <row r="23" spans="1:1">
      <c r="A23" t="s">
        <v>30</v>
      </c>
    </row>
    <row r="24" spans="1:1">
      <c r="A24" t="s">
        <v>31</v>
      </c>
    </row>
    <row r="25" spans="1:1">
      <c r="A25" t="s">
        <v>32</v>
      </c>
    </row>
    <row r="26" spans="1:1">
      <c r="A26" t="s">
        <v>33</v>
      </c>
    </row>
    <row r="27" spans="1:1">
      <c r="A27" t="s">
        <v>34</v>
      </c>
    </row>
    <row r="28" spans="1:1">
      <c r="A28" t="s">
        <v>35</v>
      </c>
    </row>
    <row r="29" spans="1:1">
      <c r="A29" t="s">
        <v>36</v>
      </c>
    </row>
    <row r="30" spans="1:1">
      <c r="A30" t="s">
        <v>37</v>
      </c>
    </row>
    <row r="33" spans="1:1">
      <c r="A33" t="s">
        <v>62</v>
      </c>
    </row>
    <row r="34" spans="1:1">
      <c r="A34" t="s">
        <v>63</v>
      </c>
    </row>
    <row r="35" spans="1:1">
      <c r="A35" t="s">
        <v>64</v>
      </c>
    </row>
    <row r="36" spans="1:1">
      <c r="A36" t="s">
        <v>65</v>
      </c>
    </row>
  </sheetData>
  <phoneticPr fontId="4" type="noConversion"/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2:E209"/>
  <sheetViews>
    <sheetView topLeftCell="A55" workbookViewId="0">
      <selection activeCell="A71" sqref="A71:B71"/>
    </sheetView>
  </sheetViews>
  <sheetFormatPr baseColWidth="10" defaultRowHeight="15.6"/>
  <cols>
    <col min="1" max="1" width="12.69921875" style="1" customWidth="1"/>
    <col min="2" max="2" width="30.19921875" customWidth="1"/>
  </cols>
  <sheetData>
    <row r="2" spans="1:5" s="1" customFormat="1">
      <c r="A2" s="1" t="s">
        <v>1</v>
      </c>
      <c r="B2" s="1" t="s">
        <v>2</v>
      </c>
      <c r="C2" s="1" t="s">
        <v>7</v>
      </c>
      <c r="D2" s="1" t="s">
        <v>4</v>
      </c>
      <c r="E2" s="1" t="s">
        <v>5</v>
      </c>
    </row>
    <row r="4" spans="1:5">
      <c r="A4" s="1" t="s">
        <v>3</v>
      </c>
      <c r="B4" t="s">
        <v>0</v>
      </c>
      <c r="C4" s="2">
        <v>0</v>
      </c>
      <c r="D4" s="3">
        <v>23.5</v>
      </c>
      <c r="E4" s="4">
        <v>0</v>
      </c>
    </row>
    <row r="5" spans="1:5">
      <c r="A5" s="1" t="s">
        <v>3</v>
      </c>
      <c r="B5" t="s">
        <v>0</v>
      </c>
      <c r="C5" s="2">
        <v>6</v>
      </c>
      <c r="D5" s="3">
        <v>22.5</v>
      </c>
      <c r="E5" s="5">
        <v>4.2999999999999997E-2</v>
      </c>
    </row>
    <row r="6" spans="1:5">
      <c r="A6" s="1" t="s">
        <v>3</v>
      </c>
      <c r="B6" t="s">
        <v>0</v>
      </c>
      <c r="C6" s="2">
        <v>10</v>
      </c>
      <c r="D6" s="3">
        <v>21</v>
      </c>
      <c r="E6" s="5">
        <v>0.1</v>
      </c>
    </row>
    <row r="7" spans="1:5">
      <c r="A7" s="1" t="s">
        <v>3</v>
      </c>
      <c r="B7" t="s">
        <v>0</v>
      </c>
      <c r="C7" s="2">
        <v>24</v>
      </c>
      <c r="D7" s="3">
        <v>20</v>
      </c>
      <c r="E7" s="5">
        <v>0.15</v>
      </c>
    </row>
    <row r="8" spans="1:5">
      <c r="A8" s="1" t="s">
        <v>3</v>
      </c>
      <c r="B8" t="s">
        <v>0</v>
      </c>
      <c r="C8" s="2">
        <v>50</v>
      </c>
      <c r="D8" s="3">
        <v>19.3</v>
      </c>
      <c r="E8" s="5">
        <v>0.18</v>
      </c>
    </row>
    <row r="10" spans="1:5">
      <c r="A10" s="1" t="s">
        <v>39</v>
      </c>
      <c r="B10" s="1" t="s">
        <v>40</v>
      </c>
      <c r="C10" s="2">
        <v>0</v>
      </c>
      <c r="D10" s="3">
        <v>8.5</v>
      </c>
      <c r="E10" s="4">
        <v>0</v>
      </c>
    </row>
    <row r="11" spans="1:5">
      <c r="A11" s="1" t="s">
        <v>39</v>
      </c>
      <c r="B11" s="1" t="s">
        <v>40</v>
      </c>
      <c r="C11" s="2">
        <v>10</v>
      </c>
      <c r="D11" s="3">
        <v>8</v>
      </c>
      <c r="E11" s="5">
        <v>0.05</v>
      </c>
    </row>
    <row r="12" spans="1:5">
      <c r="A12" s="1" t="s">
        <v>39</v>
      </c>
      <c r="B12" s="1" t="s">
        <v>40</v>
      </c>
      <c r="C12" s="2">
        <v>20</v>
      </c>
      <c r="D12" s="3">
        <v>7.6</v>
      </c>
      <c r="E12" s="5">
        <v>0.1</v>
      </c>
    </row>
    <row r="13" spans="1:5">
      <c r="A13" s="1" t="s">
        <v>39</v>
      </c>
      <c r="B13" s="1" t="s">
        <v>40</v>
      </c>
      <c r="C13" s="2">
        <v>50</v>
      </c>
      <c r="D13" s="3">
        <v>7.2</v>
      </c>
      <c r="E13" s="5">
        <v>0.15</v>
      </c>
    </row>
    <row r="14" spans="1:5">
      <c r="A14" s="1" t="s">
        <v>39</v>
      </c>
      <c r="B14" s="1" t="s">
        <v>40</v>
      </c>
      <c r="C14" s="2">
        <v>100</v>
      </c>
      <c r="D14" s="3">
        <v>7</v>
      </c>
      <c r="E14" s="5">
        <v>0.18</v>
      </c>
    </row>
    <row r="16" spans="1:5">
      <c r="A16" s="1" t="s">
        <v>42</v>
      </c>
      <c r="B16" s="1" t="s">
        <v>43</v>
      </c>
      <c r="C16">
        <v>0</v>
      </c>
      <c r="D16" s="11">
        <v>8.5</v>
      </c>
      <c r="E16" s="12">
        <v>0</v>
      </c>
    </row>
    <row r="17" spans="1:5">
      <c r="A17" s="1" t="s">
        <v>42</v>
      </c>
      <c r="B17" s="1" t="s">
        <v>43</v>
      </c>
      <c r="C17">
        <v>15</v>
      </c>
      <c r="D17" s="11">
        <v>8</v>
      </c>
      <c r="E17" s="13">
        <v>0.05</v>
      </c>
    </row>
    <row r="18" spans="1:5">
      <c r="A18" s="1" t="s">
        <v>42</v>
      </c>
      <c r="B18" s="1" t="s">
        <v>43</v>
      </c>
      <c r="C18">
        <v>30</v>
      </c>
      <c r="D18" s="11">
        <v>7.6</v>
      </c>
      <c r="E18" s="13">
        <v>0.1</v>
      </c>
    </row>
    <row r="19" spans="1:5">
      <c r="A19" s="1" t="s">
        <v>42</v>
      </c>
      <c r="B19" s="1" t="s">
        <v>43</v>
      </c>
      <c r="C19">
        <v>50</v>
      </c>
      <c r="D19" s="11">
        <v>7.2</v>
      </c>
      <c r="E19" s="13">
        <v>0.15</v>
      </c>
    </row>
    <row r="20" spans="1:5">
      <c r="A20" s="1" t="s">
        <v>42</v>
      </c>
      <c r="B20" s="1" t="s">
        <v>43</v>
      </c>
      <c r="C20">
        <v>100</v>
      </c>
      <c r="D20" s="11">
        <v>7</v>
      </c>
      <c r="E20" s="13">
        <v>0.18</v>
      </c>
    </row>
    <row r="21" spans="1:5">
      <c r="A21" s="1" t="s">
        <v>42</v>
      </c>
      <c r="B21" s="1" t="s">
        <v>43</v>
      </c>
      <c r="C21">
        <v>300</v>
      </c>
      <c r="D21" s="11">
        <v>6.7</v>
      </c>
      <c r="E21" s="13">
        <v>0.21199999999999999</v>
      </c>
    </row>
    <row r="23" spans="1:5">
      <c r="A23" s="1" t="s">
        <v>44</v>
      </c>
      <c r="B23" s="1" t="s">
        <v>46</v>
      </c>
      <c r="C23" s="2">
        <v>0</v>
      </c>
      <c r="D23" s="3">
        <v>8.5</v>
      </c>
      <c r="E23" s="4">
        <v>0</v>
      </c>
    </row>
    <row r="24" spans="1:5">
      <c r="A24" s="1" t="s">
        <v>44</v>
      </c>
      <c r="B24" s="1" t="s">
        <v>46</v>
      </c>
      <c r="C24" s="2">
        <v>15</v>
      </c>
      <c r="D24" s="3">
        <v>8</v>
      </c>
      <c r="E24" s="5">
        <v>0.05</v>
      </c>
    </row>
    <row r="25" spans="1:5">
      <c r="A25" s="1" t="s">
        <v>44</v>
      </c>
      <c r="B25" s="1" t="s">
        <v>46</v>
      </c>
      <c r="C25" s="2">
        <v>30</v>
      </c>
      <c r="D25" s="3">
        <v>7.6</v>
      </c>
      <c r="E25" s="5">
        <v>0.1</v>
      </c>
    </row>
    <row r="26" spans="1:5">
      <c r="A26" s="1" t="s">
        <v>44</v>
      </c>
      <c r="B26" s="1" t="s">
        <v>46</v>
      </c>
      <c r="C26" s="2">
        <v>50</v>
      </c>
      <c r="D26" s="3">
        <v>7.2</v>
      </c>
      <c r="E26" s="5">
        <v>0.15</v>
      </c>
    </row>
    <row r="27" spans="1:5">
      <c r="A27" s="1" t="s">
        <v>44</v>
      </c>
      <c r="B27" s="1" t="s">
        <v>46</v>
      </c>
      <c r="C27" s="2">
        <v>100</v>
      </c>
      <c r="D27" s="3">
        <v>7</v>
      </c>
      <c r="E27" s="5">
        <v>0.18</v>
      </c>
    </row>
    <row r="28" spans="1:5">
      <c r="A28" s="1" t="s">
        <v>44</v>
      </c>
      <c r="B28" s="1" t="s">
        <v>46</v>
      </c>
      <c r="C28" s="2">
        <v>300</v>
      </c>
      <c r="D28" s="3">
        <v>6.7</v>
      </c>
      <c r="E28" s="5">
        <v>0.21199999999999999</v>
      </c>
    </row>
    <row r="30" spans="1:5">
      <c r="A30" s="1" t="s">
        <v>45</v>
      </c>
      <c r="B30" s="1" t="s">
        <v>47</v>
      </c>
      <c r="C30" s="2">
        <v>0</v>
      </c>
      <c r="D30" s="3">
        <v>8.5</v>
      </c>
      <c r="E30" s="4">
        <v>0</v>
      </c>
    </row>
    <row r="31" spans="1:5">
      <c r="A31" s="1" t="s">
        <v>45</v>
      </c>
      <c r="B31" s="1" t="s">
        <v>47</v>
      </c>
      <c r="C31" s="2">
        <v>15</v>
      </c>
      <c r="D31" s="3">
        <v>8</v>
      </c>
      <c r="E31" s="5">
        <v>0.05</v>
      </c>
    </row>
    <row r="32" spans="1:5">
      <c r="A32" s="1" t="s">
        <v>45</v>
      </c>
      <c r="B32" s="1" t="s">
        <v>47</v>
      </c>
      <c r="C32" s="2">
        <v>30</v>
      </c>
      <c r="D32" s="3">
        <v>7.6</v>
      </c>
      <c r="E32" s="5">
        <v>0.1</v>
      </c>
    </row>
    <row r="33" spans="1:5">
      <c r="A33" s="1" t="s">
        <v>45</v>
      </c>
      <c r="B33" s="1" t="s">
        <v>47</v>
      </c>
      <c r="C33" s="2">
        <v>50</v>
      </c>
      <c r="D33" s="3">
        <v>7.2</v>
      </c>
      <c r="E33" s="5">
        <v>0.15</v>
      </c>
    </row>
    <row r="34" spans="1:5">
      <c r="A34" s="1" t="s">
        <v>45</v>
      </c>
      <c r="B34" s="1" t="s">
        <v>47</v>
      </c>
      <c r="C34" s="2">
        <v>100</v>
      </c>
      <c r="D34" s="3">
        <v>7</v>
      </c>
      <c r="E34" s="5">
        <v>0.18</v>
      </c>
    </row>
    <row r="35" spans="1:5">
      <c r="A35" s="1" t="s">
        <v>45</v>
      </c>
      <c r="B35" s="1" t="s">
        <v>47</v>
      </c>
      <c r="C35" s="2">
        <v>300</v>
      </c>
      <c r="D35" s="3">
        <v>6.7</v>
      </c>
      <c r="E35" s="5">
        <v>0.21199999999999999</v>
      </c>
    </row>
    <row r="37" spans="1:5">
      <c r="A37" s="1" t="s">
        <v>48</v>
      </c>
      <c r="B37" s="1" t="s">
        <v>49</v>
      </c>
      <c r="C37">
        <v>0</v>
      </c>
      <c r="D37" s="11">
        <v>7.4</v>
      </c>
      <c r="E37" s="12">
        <v>0</v>
      </c>
    </row>
    <row r="38" spans="1:5">
      <c r="A38" s="1" t="s">
        <v>48</v>
      </c>
      <c r="B38" s="1" t="s">
        <v>49</v>
      </c>
      <c r="C38">
        <v>15</v>
      </c>
      <c r="D38" s="11">
        <v>7</v>
      </c>
      <c r="E38" s="13">
        <v>0.05</v>
      </c>
    </row>
    <row r="39" spans="1:5">
      <c r="A39" s="1" t="s">
        <v>48</v>
      </c>
      <c r="B39" s="1" t="s">
        <v>49</v>
      </c>
      <c r="C39">
        <v>30</v>
      </c>
      <c r="D39" s="11">
        <v>6.7</v>
      </c>
      <c r="E39" s="13">
        <v>0.1</v>
      </c>
    </row>
    <row r="40" spans="1:5">
      <c r="A40" s="1" t="s">
        <v>48</v>
      </c>
      <c r="B40" s="1" t="s">
        <v>49</v>
      </c>
      <c r="C40">
        <v>50</v>
      </c>
      <c r="D40" s="11">
        <v>6.3</v>
      </c>
      <c r="E40" s="13">
        <v>0.15</v>
      </c>
    </row>
    <row r="41" spans="1:5">
      <c r="A41" s="1" t="s">
        <v>48</v>
      </c>
      <c r="B41" s="1" t="s">
        <v>49</v>
      </c>
      <c r="C41">
        <v>100</v>
      </c>
      <c r="D41" s="11">
        <v>6.15</v>
      </c>
      <c r="E41" s="13">
        <v>0.18</v>
      </c>
    </row>
    <row r="42" spans="1:5">
      <c r="A42" s="1" t="s">
        <v>48</v>
      </c>
      <c r="B42" s="1" t="s">
        <v>49</v>
      </c>
      <c r="C42">
        <v>300</v>
      </c>
      <c r="D42" s="11">
        <v>5.8</v>
      </c>
      <c r="E42" s="13">
        <v>0.21199999999999999</v>
      </c>
    </row>
    <row r="44" spans="1:5">
      <c r="A44" s="1" t="s">
        <v>50</v>
      </c>
      <c r="B44" t="s">
        <v>51</v>
      </c>
      <c r="C44" s="2">
        <v>0</v>
      </c>
      <c r="D44" s="3">
        <v>10</v>
      </c>
      <c r="E44" s="4">
        <v>0</v>
      </c>
    </row>
    <row r="45" spans="1:5">
      <c r="A45" s="1" t="s">
        <v>50</v>
      </c>
      <c r="B45" t="s">
        <v>51</v>
      </c>
      <c r="C45" s="2">
        <v>10</v>
      </c>
      <c r="D45" s="3">
        <v>9.5</v>
      </c>
      <c r="E45" s="5">
        <v>0.05</v>
      </c>
    </row>
    <row r="46" spans="1:5">
      <c r="A46" s="1" t="s">
        <v>50</v>
      </c>
      <c r="B46" t="s">
        <v>51</v>
      </c>
      <c r="C46" s="2">
        <v>20</v>
      </c>
      <c r="D46" s="3">
        <v>9</v>
      </c>
      <c r="E46" s="5">
        <v>0.1</v>
      </c>
    </row>
    <row r="47" spans="1:5">
      <c r="A47" s="1" t="s">
        <v>50</v>
      </c>
      <c r="B47" t="s">
        <v>51</v>
      </c>
      <c r="C47" s="2">
        <v>30</v>
      </c>
      <c r="D47" s="3">
        <v>8.6</v>
      </c>
      <c r="E47" s="5">
        <v>0.15</v>
      </c>
    </row>
    <row r="49" spans="1:5">
      <c r="A49" s="1" t="s">
        <v>53</v>
      </c>
      <c r="B49" s="1" t="s">
        <v>52</v>
      </c>
      <c r="C49" s="2">
        <v>0</v>
      </c>
      <c r="D49" s="3">
        <v>13</v>
      </c>
      <c r="E49" s="4">
        <v>0</v>
      </c>
    </row>
    <row r="50" spans="1:5">
      <c r="A50" s="1" t="s">
        <v>53</v>
      </c>
      <c r="B50" s="1" t="s">
        <v>52</v>
      </c>
      <c r="C50" s="2">
        <v>10</v>
      </c>
      <c r="D50" s="3">
        <v>12.35</v>
      </c>
      <c r="E50" s="5">
        <v>0.05</v>
      </c>
    </row>
    <row r="51" spans="1:5">
      <c r="A51" s="1" t="s">
        <v>53</v>
      </c>
      <c r="B51" s="1" t="s">
        <v>52</v>
      </c>
      <c r="C51" s="2">
        <v>20</v>
      </c>
      <c r="D51" s="3">
        <v>11.7</v>
      </c>
      <c r="E51" s="5">
        <v>0.1</v>
      </c>
    </row>
    <row r="52" spans="1:5">
      <c r="A52" s="1" t="s">
        <v>53</v>
      </c>
      <c r="B52" s="1" t="s">
        <v>52</v>
      </c>
      <c r="C52" s="2">
        <v>30</v>
      </c>
      <c r="D52" s="3">
        <v>11.05</v>
      </c>
      <c r="E52" s="5">
        <v>0.15</v>
      </c>
    </row>
    <row r="53" spans="1:5">
      <c r="A53" s="1" t="s">
        <v>53</v>
      </c>
      <c r="B53" s="1" t="s">
        <v>52</v>
      </c>
      <c r="C53" s="2">
        <v>50</v>
      </c>
      <c r="D53" s="3">
        <v>10.4</v>
      </c>
      <c r="E53" s="5">
        <v>0.2</v>
      </c>
    </row>
    <row r="55" spans="1:5">
      <c r="A55" s="1" t="s">
        <v>55</v>
      </c>
      <c r="B55" s="1" t="s">
        <v>54</v>
      </c>
      <c r="C55" s="2">
        <v>0</v>
      </c>
      <c r="D55" s="3">
        <v>12.6</v>
      </c>
      <c r="E55" s="4">
        <v>0</v>
      </c>
    </row>
    <row r="56" spans="1:5">
      <c r="A56" s="1" t="s">
        <v>55</v>
      </c>
      <c r="B56" s="1" t="s">
        <v>54</v>
      </c>
      <c r="C56" s="2">
        <v>10</v>
      </c>
      <c r="D56" s="3">
        <v>12</v>
      </c>
      <c r="E56" s="5">
        <v>0.05</v>
      </c>
    </row>
    <row r="57" spans="1:5">
      <c r="A57" s="1" t="s">
        <v>55</v>
      </c>
      <c r="B57" s="1" t="s">
        <v>54</v>
      </c>
      <c r="C57" s="2">
        <v>20</v>
      </c>
      <c r="D57" s="3">
        <v>11.5</v>
      </c>
      <c r="E57" s="5">
        <v>0.1</v>
      </c>
    </row>
    <row r="58" spans="1:5">
      <c r="A58" s="1" t="s">
        <v>55</v>
      </c>
      <c r="B58" s="1" t="s">
        <v>54</v>
      </c>
      <c r="C58" s="2">
        <v>30</v>
      </c>
      <c r="D58" s="3">
        <v>10.7</v>
      </c>
      <c r="E58" s="5">
        <v>0.15</v>
      </c>
    </row>
    <row r="59" spans="1:5">
      <c r="A59" s="1" t="s">
        <v>55</v>
      </c>
      <c r="B59" s="1" t="s">
        <v>54</v>
      </c>
      <c r="C59" s="2">
        <v>50</v>
      </c>
      <c r="D59" s="3">
        <v>10.4</v>
      </c>
      <c r="E59" s="5">
        <v>0.18</v>
      </c>
    </row>
    <row r="61" spans="1:5">
      <c r="A61" s="1" t="s">
        <v>56</v>
      </c>
      <c r="B61" s="1" t="s">
        <v>57</v>
      </c>
      <c r="C61" s="2">
        <v>0</v>
      </c>
      <c r="D61" s="3">
        <v>9.5</v>
      </c>
      <c r="E61" s="4">
        <v>0</v>
      </c>
    </row>
    <row r="62" spans="1:5">
      <c r="A62" s="1" t="s">
        <v>56</v>
      </c>
      <c r="B62" s="1" t="s">
        <v>57</v>
      </c>
      <c r="C62" s="2">
        <v>10</v>
      </c>
      <c r="D62" s="3">
        <v>9</v>
      </c>
      <c r="E62" s="5">
        <v>0.05</v>
      </c>
    </row>
    <row r="63" spans="1:5">
      <c r="A63" s="1" t="s">
        <v>56</v>
      </c>
      <c r="B63" s="1" t="s">
        <v>57</v>
      </c>
      <c r="C63" s="2">
        <v>20</v>
      </c>
      <c r="D63" s="3">
        <v>8.5500000000000007</v>
      </c>
      <c r="E63" s="5">
        <v>0.1</v>
      </c>
    </row>
    <row r="64" spans="1:5">
      <c r="A64" s="1" t="s">
        <v>56</v>
      </c>
      <c r="B64" s="1" t="s">
        <v>57</v>
      </c>
      <c r="C64" s="2">
        <v>50</v>
      </c>
      <c r="D64" s="3">
        <v>8</v>
      </c>
      <c r="E64" s="5">
        <v>0.15</v>
      </c>
    </row>
    <row r="65" spans="1:5">
      <c r="A65" s="1" t="s">
        <v>56</v>
      </c>
      <c r="B65" s="1" t="s">
        <v>57</v>
      </c>
      <c r="C65" s="2">
        <v>100</v>
      </c>
      <c r="D65" s="3">
        <v>7.8</v>
      </c>
      <c r="E65" s="5">
        <v>0.18</v>
      </c>
    </row>
    <row r="67" spans="1:5">
      <c r="A67" s="1" t="s">
        <v>58</v>
      </c>
      <c r="B67" s="1" t="s">
        <v>59</v>
      </c>
      <c r="C67" s="2">
        <v>0</v>
      </c>
      <c r="D67" s="3">
        <v>9.5</v>
      </c>
      <c r="E67" s="4">
        <v>0</v>
      </c>
    </row>
    <row r="68" spans="1:5">
      <c r="A68" s="1" t="s">
        <v>58</v>
      </c>
      <c r="B68" s="1" t="s">
        <v>59</v>
      </c>
      <c r="C68" s="2">
        <v>10</v>
      </c>
      <c r="D68" s="3">
        <v>9</v>
      </c>
      <c r="E68" s="5">
        <v>0.05</v>
      </c>
    </row>
    <row r="69" spans="1:5">
      <c r="A69" s="1" t="s">
        <v>58</v>
      </c>
      <c r="B69" s="1" t="s">
        <v>59</v>
      </c>
      <c r="C69" s="2">
        <v>20</v>
      </c>
      <c r="D69" s="3">
        <v>8.5500000000000007</v>
      </c>
      <c r="E69" s="5">
        <v>0.1</v>
      </c>
    </row>
    <row r="70" spans="1:5">
      <c r="A70" s="1" t="s">
        <v>58</v>
      </c>
      <c r="B70" s="1" t="s">
        <v>59</v>
      </c>
      <c r="C70" s="2">
        <v>50</v>
      </c>
      <c r="D70" s="3">
        <v>8</v>
      </c>
      <c r="E70" s="5">
        <v>0.15</v>
      </c>
    </row>
    <row r="71" spans="1:5">
      <c r="A71" s="1" t="s">
        <v>58</v>
      </c>
      <c r="B71" s="1" t="s">
        <v>59</v>
      </c>
      <c r="C71" s="2">
        <v>100</v>
      </c>
      <c r="D71" s="3">
        <v>7.8</v>
      </c>
      <c r="E71" s="5">
        <v>0.18</v>
      </c>
    </row>
    <row r="73" spans="1:5">
      <c r="A73" s="1" t="s">
        <v>60</v>
      </c>
      <c r="B73" s="1" t="s">
        <v>61</v>
      </c>
      <c r="C73" s="2">
        <v>0</v>
      </c>
      <c r="D73" s="3">
        <v>16</v>
      </c>
      <c r="E73" s="4">
        <v>0</v>
      </c>
    </row>
    <row r="74" spans="1:5">
      <c r="A74" s="1" t="s">
        <v>60</v>
      </c>
      <c r="B74" s="1" t="s">
        <v>61</v>
      </c>
      <c r="C74" s="2">
        <v>10</v>
      </c>
      <c r="D74" s="3">
        <v>15.2</v>
      </c>
      <c r="E74" s="5">
        <v>0.05</v>
      </c>
    </row>
    <row r="75" spans="1:5">
      <c r="A75" s="1" t="s">
        <v>60</v>
      </c>
      <c r="B75" s="1" t="s">
        <v>61</v>
      </c>
      <c r="C75" s="2">
        <v>20</v>
      </c>
      <c r="D75" s="3">
        <v>14.4</v>
      </c>
      <c r="E75" s="5">
        <v>0.1</v>
      </c>
    </row>
    <row r="76" spans="1:5">
      <c r="A76" s="1" t="s">
        <v>60</v>
      </c>
      <c r="B76" s="1" t="s">
        <v>61</v>
      </c>
      <c r="C76" s="2">
        <v>30</v>
      </c>
      <c r="D76" s="3">
        <v>13.6</v>
      </c>
      <c r="E76" s="5">
        <v>0.15</v>
      </c>
    </row>
    <row r="77" spans="1:5">
      <c r="A77" s="1" t="s">
        <v>60</v>
      </c>
      <c r="B77" s="1" t="s">
        <v>61</v>
      </c>
      <c r="C77" s="2">
        <v>50</v>
      </c>
      <c r="D77" s="3">
        <v>12.8</v>
      </c>
      <c r="E77" s="5">
        <v>0.2</v>
      </c>
    </row>
    <row r="79" spans="1:5">
      <c r="A79" s="1" t="s">
        <v>67</v>
      </c>
      <c r="B79" s="1" t="s">
        <v>68</v>
      </c>
      <c r="C79" s="2">
        <v>0</v>
      </c>
      <c r="D79" s="3">
        <v>20</v>
      </c>
      <c r="E79" s="4">
        <v>0</v>
      </c>
    </row>
    <row r="80" spans="1:5">
      <c r="A80" s="1" t="s">
        <v>67</v>
      </c>
      <c r="B80" s="1" t="s">
        <v>68</v>
      </c>
      <c r="C80" s="2">
        <v>10</v>
      </c>
      <c r="D80" s="3">
        <v>19</v>
      </c>
      <c r="E80" s="5">
        <v>0.05</v>
      </c>
    </row>
    <row r="81" spans="1:5">
      <c r="A81" s="1" t="s">
        <v>67</v>
      </c>
      <c r="B81" s="1" t="s">
        <v>68</v>
      </c>
      <c r="C81" s="2">
        <v>20</v>
      </c>
      <c r="D81" s="3">
        <v>18</v>
      </c>
      <c r="E81" s="5">
        <v>0.1</v>
      </c>
    </row>
    <row r="82" spans="1:5">
      <c r="A82" s="1" t="s">
        <v>67</v>
      </c>
      <c r="B82" s="1" t="s">
        <v>68</v>
      </c>
      <c r="C82" s="2">
        <v>30</v>
      </c>
      <c r="D82" s="3">
        <v>17.5</v>
      </c>
      <c r="E82" s="5">
        <v>0.12</v>
      </c>
    </row>
    <row r="84" spans="1:5">
      <c r="A84" s="1" t="s">
        <v>69</v>
      </c>
      <c r="B84" s="1" t="s">
        <v>70</v>
      </c>
      <c r="C84" s="2">
        <v>0</v>
      </c>
      <c r="D84" s="3">
        <v>20</v>
      </c>
      <c r="E84" s="4">
        <v>0</v>
      </c>
    </row>
    <row r="85" spans="1:5">
      <c r="A85" s="1" t="s">
        <v>69</v>
      </c>
      <c r="B85" s="1" t="s">
        <v>70</v>
      </c>
      <c r="C85" s="2">
        <v>10</v>
      </c>
      <c r="D85" s="3">
        <v>19</v>
      </c>
      <c r="E85" s="5">
        <v>0.05</v>
      </c>
    </row>
    <row r="86" spans="1:5">
      <c r="A86" s="1" t="s">
        <v>69</v>
      </c>
      <c r="B86" s="1" t="s">
        <v>70</v>
      </c>
      <c r="C86" s="2">
        <v>20</v>
      </c>
      <c r="D86" s="3">
        <v>18</v>
      </c>
      <c r="E86" s="5">
        <v>0.1</v>
      </c>
    </row>
    <row r="87" spans="1:5">
      <c r="A87" s="1" t="s">
        <v>69</v>
      </c>
      <c r="B87" s="1" t="s">
        <v>70</v>
      </c>
      <c r="C87" s="2">
        <v>30</v>
      </c>
      <c r="D87" s="3">
        <v>17.5</v>
      </c>
      <c r="E87" s="5">
        <v>0.12</v>
      </c>
    </row>
    <row r="89" spans="1:5">
      <c r="A89" s="1" t="s">
        <v>71</v>
      </c>
      <c r="B89" s="1" t="s">
        <v>72</v>
      </c>
      <c r="C89" s="2">
        <v>0</v>
      </c>
      <c r="D89" s="3">
        <v>20</v>
      </c>
      <c r="E89" s="4">
        <v>0</v>
      </c>
    </row>
    <row r="90" spans="1:5">
      <c r="A90" s="1" t="s">
        <v>71</v>
      </c>
      <c r="B90" s="1" t="s">
        <v>72</v>
      </c>
      <c r="C90" s="2">
        <v>10</v>
      </c>
      <c r="D90" s="3">
        <v>19</v>
      </c>
      <c r="E90" s="5">
        <v>0.05</v>
      </c>
    </row>
    <row r="91" spans="1:5">
      <c r="A91" s="1" t="s">
        <v>71</v>
      </c>
      <c r="B91" s="1" t="s">
        <v>72</v>
      </c>
      <c r="C91" s="2">
        <v>20</v>
      </c>
      <c r="D91" s="3">
        <v>18</v>
      </c>
      <c r="E91" s="5">
        <v>0.1</v>
      </c>
    </row>
    <row r="92" spans="1:5">
      <c r="A92" s="1" t="s">
        <v>71</v>
      </c>
      <c r="B92" s="1" t="s">
        <v>72</v>
      </c>
      <c r="C92" s="2">
        <v>30</v>
      </c>
      <c r="D92" s="3">
        <v>17.5</v>
      </c>
      <c r="E92" s="5">
        <v>0.12</v>
      </c>
    </row>
    <row r="94" spans="1:5">
      <c r="A94" s="1" t="s">
        <v>73</v>
      </c>
      <c r="B94" s="1" t="s">
        <v>74</v>
      </c>
      <c r="C94" s="2">
        <v>0</v>
      </c>
      <c r="D94" s="3">
        <v>20</v>
      </c>
      <c r="E94" s="4">
        <v>0</v>
      </c>
    </row>
    <row r="95" spans="1:5">
      <c r="A95" s="1" t="s">
        <v>73</v>
      </c>
      <c r="B95" s="1" t="s">
        <v>74</v>
      </c>
      <c r="C95" s="2">
        <v>10</v>
      </c>
      <c r="D95" s="3">
        <v>19</v>
      </c>
      <c r="E95" s="5">
        <v>0.05</v>
      </c>
    </row>
    <row r="96" spans="1:5">
      <c r="A96" s="1" t="s">
        <v>73</v>
      </c>
      <c r="B96" s="1" t="s">
        <v>74</v>
      </c>
      <c r="C96" s="2">
        <v>20</v>
      </c>
      <c r="D96" s="3">
        <v>18</v>
      </c>
      <c r="E96" s="5">
        <v>0.1</v>
      </c>
    </row>
    <row r="97" spans="1:5">
      <c r="A97" s="1" t="s">
        <v>73</v>
      </c>
      <c r="B97" s="1" t="s">
        <v>74</v>
      </c>
      <c r="C97" s="2">
        <v>30</v>
      </c>
      <c r="D97" s="3">
        <v>17.5</v>
      </c>
      <c r="E97" s="5">
        <v>0.12</v>
      </c>
    </row>
    <row r="99" spans="1:5">
      <c r="A99" s="1" t="s">
        <v>75</v>
      </c>
      <c r="B99" s="1" t="s">
        <v>76</v>
      </c>
      <c r="C99" s="2">
        <v>0</v>
      </c>
      <c r="D99" s="3">
        <v>20</v>
      </c>
      <c r="E99" s="4">
        <v>0</v>
      </c>
    </row>
    <row r="100" spans="1:5">
      <c r="A100" s="1" t="s">
        <v>75</v>
      </c>
      <c r="B100" s="1" t="s">
        <v>76</v>
      </c>
      <c r="C100" s="2">
        <v>10</v>
      </c>
      <c r="D100" s="3">
        <v>19</v>
      </c>
      <c r="E100" s="5">
        <v>0.05</v>
      </c>
    </row>
    <row r="101" spans="1:5">
      <c r="A101" s="1" t="s">
        <v>75</v>
      </c>
      <c r="B101" s="1" t="s">
        <v>76</v>
      </c>
      <c r="C101" s="2">
        <v>20</v>
      </c>
      <c r="D101" s="3">
        <v>18</v>
      </c>
      <c r="E101" s="5">
        <v>0.1</v>
      </c>
    </row>
    <row r="102" spans="1:5">
      <c r="A102" s="1" t="s">
        <v>75</v>
      </c>
      <c r="B102" s="1" t="s">
        <v>76</v>
      </c>
      <c r="C102" s="2">
        <v>30</v>
      </c>
      <c r="D102" s="3">
        <v>17.5</v>
      </c>
      <c r="E102" s="5">
        <v>0.12</v>
      </c>
    </row>
    <row r="104" spans="1:5">
      <c r="A104" s="1" t="s">
        <v>77</v>
      </c>
      <c r="B104" s="1" t="s">
        <v>78</v>
      </c>
      <c r="C104" s="2">
        <v>0</v>
      </c>
      <c r="D104" s="3">
        <v>20</v>
      </c>
      <c r="E104" s="4">
        <v>0</v>
      </c>
    </row>
    <row r="105" spans="1:5">
      <c r="A105" s="1" t="s">
        <v>77</v>
      </c>
      <c r="B105" s="1" t="s">
        <v>78</v>
      </c>
      <c r="C105" s="2">
        <v>10</v>
      </c>
      <c r="D105" s="3">
        <v>19</v>
      </c>
      <c r="E105" s="5">
        <v>0.05</v>
      </c>
    </row>
    <row r="106" spans="1:5">
      <c r="A106" s="1" t="s">
        <v>77</v>
      </c>
      <c r="B106" s="1" t="s">
        <v>78</v>
      </c>
      <c r="C106" s="2">
        <v>20</v>
      </c>
      <c r="D106" s="3">
        <v>18</v>
      </c>
      <c r="E106" s="5">
        <v>0.1</v>
      </c>
    </row>
    <row r="107" spans="1:5">
      <c r="A107" s="1" t="s">
        <v>77</v>
      </c>
      <c r="B107" s="1" t="s">
        <v>78</v>
      </c>
      <c r="C107" s="2">
        <v>30</v>
      </c>
      <c r="D107" s="3">
        <v>17.5</v>
      </c>
      <c r="E107" s="5">
        <v>0.12</v>
      </c>
    </row>
    <row r="109" spans="1:5">
      <c r="A109" s="1" t="s">
        <v>79</v>
      </c>
      <c r="B109" s="1" t="s">
        <v>80</v>
      </c>
      <c r="C109" s="2">
        <v>0</v>
      </c>
      <c r="D109" s="3">
        <v>20</v>
      </c>
      <c r="E109" s="4">
        <v>0</v>
      </c>
    </row>
    <row r="110" spans="1:5">
      <c r="A110" s="1" t="s">
        <v>79</v>
      </c>
      <c r="B110" s="1" t="s">
        <v>80</v>
      </c>
      <c r="C110" s="2">
        <v>10</v>
      </c>
      <c r="D110" s="3">
        <v>19</v>
      </c>
      <c r="E110" s="5">
        <v>0.05</v>
      </c>
    </row>
    <row r="111" spans="1:5">
      <c r="A111" s="1" t="s">
        <v>79</v>
      </c>
      <c r="B111" s="1" t="s">
        <v>80</v>
      </c>
      <c r="C111" s="2">
        <v>20</v>
      </c>
      <c r="D111" s="3">
        <v>18</v>
      </c>
      <c r="E111" s="5">
        <v>0.1</v>
      </c>
    </row>
    <row r="112" spans="1:5">
      <c r="A112" s="1" t="s">
        <v>79</v>
      </c>
      <c r="B112" s="1" t="s">
        <v>80</v>
      </c>
      <c r="C112" s="2">
        <v>30</v>
      </c>
      <c r="D112" s="3">
        <v>17.5</v>
      </c>
      <c r="E112" s="5">
        <v>0.12</v>
      </c>
    </row>
    <row r="114" spans="1:5">
      <c r="A114" s="1" t="s">
        <v>81</v>
      </c>
      <c r="B114" s="1" t="s">
        <v>82</v>
      </c>
    </row>
    <row r="115" spans="1:5">
      <c r="A115" s="1" t="s">
        <v>81</v>
      </c>
      <c r="B115" s="1" t="s">
        <v>82</v>
      </c>
    </row>
    <row r="116" spans="1:5">
      <c r="A116" s="1" t="s">
        <v>81</v>
      </c>
      <c r="B116" s="1" t="s">
        <v>82</v>
      </c>
    </row>
    <row r="117" spans="1:5">
      <c r="A117" s="1" t="s">
        <v>81</v>
      </c>
      <c r="B117" s="1" t="s">
        <v>82</v>
      </c>
    </row>
    <row r="119" spans="1:5">
      <c r="A119" s="1" t="s">
        <v>83</v>
      </c>
      <c r="B119" s="1" t="s">
        <v>84</v>
      </c>
      <c r="C119" s="2">
        <v>0</v>
      </c>
      <c r="D119" s="3">
        <v>26</v>
      </c>
      <c r="E119" s="4">
        <v>0</v>
      </c>
    </row>
    <row r="120" spans="1:5">
      <c r="A120" s="1" t="s">
        <v>83</v>
      </c>
      <c r="B120" s="1" t="s">
        <v>84</v>
      </c>
      <c r="C120" s="2">
        <v>10</v>
      </c>
      <c r="D120" s="3">
        <v>24.7</v>
      </c>
      <c r="E120" s="5">
        <v>0.05</v>
      </c>
    </row>
    <row r="121" spans="1:5">
      <c r="A121" s="1" t="s">
        <v>83</v>
      </c>
      <c r="B121" s="1" t="s">
        <v>84</v>
      </c>
      <c r="C121" s="2">
        <v>20</v>
      </c>
      <c r="D121" s="3">
        <v>23.4</v>
      </c>
      <c r="E121" s="5">
        <v>0.1</v>
      </c>
    </row>
    <row r="122" spans="1:5">
      <c r="A122" s="1" t="s">
        <v>83</v>
      </c>
      <c r="B122" s="1" t="s">
        <v>84</v>
      </c>
      <c r="C122" s="2">
        <v>30</v>
      </c>
      <c r="D122" s="3">
        <v>22.1</v>
      </c>
      <c r="E122" s="5">
        <v>0.12</v>
      </c>
    </row>
    <row r="124" spans="1:5">
      <c r="A124" s="1" t="s">
        <v>85</v>
      </c>
      <c r="B124" s="1" t="s">
        <v>86</v>
      </c>
      <c r="C124" s="2">
        <v>0</v>
      </c>
      <c r="D124" s="3">
        <v>26</v>
      </c>
      <c r="E124" s="4">
        <v>0</v>
      </c>
    </row>
    <row r="125" spans="1:5">
      <c r="A125" s="1" t="s">
        <v>85</v>
      </c>
      <c r="B125" s="1" t="s">
        <v>86</v>
      </c>
      <c r="C125" s="2">
        <v>10</v>
      </c>
      <c r="D125" s="3">
        <v>24.7</v>
      </c>
      <c r="E125" s="5">
        <v>0.05</v>
      </c>
    </row>
    <row r="126" spans="1:5">
      <c r="A126" s="1" t="s">
        <v>85</v>
      </c>
      <c r="B126" s="1" t="s">
        <v>86</v>
      </c>
      <c r="C126" s="2">
        <v>20</v>
      </c>
      <c r="D126" s="3">
        <v>23.4</v>
      </c>
      <c r="E126" s="5">
        <v>0.1</v>
      </c>
    </row>
    <row r="127" spans="1:5">
      <c r="A127" s="1" t="s">
        <v>85</v>
      </c>
      <c r="B127" s="1" t="s">
        <v>86</v>
      </c>
      <c r="C127" s="2">
        <v>30</v>
      </c>
      <c r="D127" s="3">
        <v>22.1</v>
      </c>
      <c r="E127" s="5">
        <v>0.12</v>
      </c>
    </row>
    <row r="129" spans="1:5">
      <c r="A129" s="1" t="s">
        <v>87</v>
      </c>
      <c r="B129" s="1" t="s">
        <v>88</v>
      </c>
      <c r="C129" s="2">
        <v>0</v>
      </c>
      <c r="D129" s="3">
        <v>26</v>
      </c>
      <c r="E129" s="4">
        <v>0</v>
      </c>
    </row>
    <row r="130" spans="1:5">
      <c r="A130" s="1" t="s">
        <v>87</v>
      </c>
      <c r="B130" s="1" t="s">
        <v>88</v>
      </c>
      <c r="C130" s="2">
        <v>10</v>
      </c>
      <c r="D130" s="3">
        <v>24.7</v>
      </c>
      <c r="E130" s="5">
        <v>0.05</v>
      </c>
    </row>
    <row r="131" spans="1:5">
      <c r="A131" s="1" t="s">
        <v>87</v>
      </c>
      <c r="B131" s="1" t="s">
        <v>88</v>
      </c>
      <c r="C131" s="2">
        <v>20</v>
      </c>
      <c r="D131" s="3">
        <v>23.4</v>
      </c>
      <c r="E131" s="5">
        <v>0.1</v>
      </c>
    </row>
    <row r="132" spans="1:5">
      <c r="A132" s="1" t="s">
        <v>87</v>
      </c>
      <c r="B132" s="1" t="s">
        <v>88</v>
      </c>
      <c r="C132" s="2">
        <v>30</v>
      </c>
      <c r="D132" s="3">
        <v>22.1</v>
      </c>
      <c r="E132" s="5">
        <v>0.12</v>
      </c>
    </row>
    <row r="134" spans="1:5">
      <c r="A134" s="1" t="s">
        <v>89</v>
      </c>
      <c r="B134" s="1" t="s">
        <v>90</v>
      </c>
      <c r="C134" s="2">
        <v>0</v>
      </c>
      <c r="D134" s="3">
        <v>26</v>
      </c>
      <c r="E134" s="4">
        <v>0</v>
      </c>
    </row>
    <row r="135" spans="1:5">
      <c r="A135" s="1" t="s">
        <v>89</v>
      </c>
      <c r="B135" s="1" t="s">
        <v>90</v>
      </c>
      <c r="C135" s="2">
        <v>10</v>
      </c>
      <c r="D135" s="3">
        <v>24.7</v>
      </c>
      <c r="E135" s="5">
        <v>0.05</v>
      </c>
    </row>
    <row r="136" spans="1:5">
      <c r="A136" s="1" t="s">
        <v>89</v>
      </c>
      <c r="B136" s="1" t="s">
        <v>90</v>
      </c>
      <c r="C136" s="2">
        <v>20</v>
      </c>
      <c r="D136" s="3">
        <v>23.4</v>
      </c>
      <c r="E136" s="5">
        <v>0.1</v>
      </c>
    </row>
    <row r="137" spans="1:5">
      <c r="A137" s="1" t="s">
        <v>89</v>
      </c>
      <c r="B137" s="1" t="s">
        <v>90</v>
      </c>
      <c r="C137" s="2">
        <v>30</v>
      </c>
      <c r="D137" s="3">
        <v>22.1</v>
      </c>
      <c r="E137" s="5">
        <v>0.12</v>
      </c>
    </row>
    <row r="139" spans="1:5">
      <c r="A139" s="1" t="s">
        <v>92</v>
      </c>
      <c r="B139" s="1" t="s">
        <v>91</v>
      </c>
      <c r="C139" s="2">
        <v>0</v>
      </c>
      <c r="D139" s="3">
        <v>14</v>
      </c>
      <c r="E139" s="4">
        <v>0</v>
      </c>
    </row>
    <row r="140" spans="1:5">
      <c r="A140" s="1" t="s">
        <v>92</v>
      </c>
      <c r="B140" s="1" t="s">
        <v>91</v>
      </c>
      <c r="C140" s="2">
        <v>10</v>
      </c>
      <c r="D140" s="3">
        <v>13.3</v>
      </c>
      <c r="E140" s="5">
        <v>0.05</v>
      </c>
    </row>
    <row r="141" spans="1:5">
      <c r="A141" s="1" t="s">
        <v>92</v>
      </c>
      <c r="B141" s="1" t="s">
        <v>91</v>
      </c>
      <c r="C141" s="2">
        <v>20</v>
      </c>
      <c r="D141" s="3">
        <v>12.6</v>
      </c>
      <c r="E141" s="5">
        <v>0.1</v>
      </c>
    </row>
    <row r="142" spans="1:5">
      <c r="A142" s="1" t="s">
        <v>92</v>
      </c>
      <c r="B142" s="1" t="s">
        <v>91</v>
      </c>
      <c r="C142" s="2">
        <v>30</v>
      </c>
      <c r="D142" s="3">
        <v>11.9</v>
      </c>
      <c r="E142" s="5">
        <v>0.15</v>
      </c>
    </row>
    <row r="143" spans="1:5">
      <c r="A143" s="1" t="s">
        <v>92</v>
      </c>
      <c r="B143" s="1" t="s">
        <v>91</v>
      </c>
      <c r="C143" s="2">
        <v>50</v>
      </c>
      <c r="D143" s="3">
        <v>11.2</v>
      </c>
      <c r="E143" s="5">
        <v>0.2</v>
      </c>
    </row>
    <row r="144" spans="1:5">
      <c r="C144" s="2"/>
      <c r="D144" s="3"/>
      <c r="E144" s="5"/>
    </row>
    <row r="145" spans="1:5">
      <c r="A145" s="1" t="s">
        <v>93</v>
      </c>
      <c r="B145" s="1" t="s">
        <v>94</v>
      </c>
      <c r="C145" s="2">
        <v>0</v>
      </c>
      <c r="D145" s="3">
        <v>14</v>
      </c>
      <c r="E145" s="4">
        <v>0</v>
      </c>
    </row>
    <row r="146" spans="1:5">
      <c r="A146" s="1" t="s">
        <v>93</v>
      </c>
      <c r="B146" s="1" t="s">
        <v>94</v>
      </c>
      <c r="C146" s="2">
        <v>10</v>
      </c>
      <c r="D146" s="3">
        <v>13.3</v>
      </c>
      <c r="E146" s="5">
        <v>0.05</v>
      </c>
    </row>
    <row r="147" spans="1:5">
      <c r="A147" s="1" t="s">
        <v>93</v>
      </c>
      <c r="B147" s="1" t="s">
        <v>94</v>
      </c>
      <c r="C147" s="2">
        <v>20</v>
      </c>
      <c r="D147" s="3">
        <v>12.6</v>
      </c>
      <c r="E147" s="5">
        <v>0.1</v>
      </c>
    </row>
    <row r="148" spans="1:5">
      <c r="A148" s="1" t="s">
        <v>93</v>
      </c>
      <c r="B148" s="1" t="s">
        <v>94</v>
      </c>
      <c r="C148" s="2">
        <v>30</v>
      </c>
      <c r="D148" s="3">
        <v>11.9</v>
      </c>
      <c r="E148" s="5">
        <v>0.15</v>
      </c>
    </row>
    <row r="149" spans="1:5">
      <c r="A149" s="1" t="s">
        <v>93</v>
      </c>
      <c r="B149" s="1" t="s">
        <v>94</v>
      </c>
      <c r="C149" s="2">
        <v>50</v>
      </c>
      <c r="D149" s="3">
        <v>11.2</v>
      </c>
      <c r="E149" s="5">
        <v>0.2</v>
      </c>
    </row>
    <row r="151" spans="1:5">
      <c r="A151" s="1" t="s">
        <v>95</v>
      </c>
      <c r="B151" s="1" t="s">
        <v>96</v>
      </c>
      <c r="C151" s="2">
        <v>0</v>
      </c>
      <c r="D151" s="3">
        <v>14</v>
      </c>
      <c r="E151" s="4">
        <v>0</v>
      </c>
    </row>
    <row r="152" spans="1:5">
      <c r="A152" s="1" t="s">
        <v>95</v>
      </c>
      <c r="B152" s="1" t="s">
        <v>96</v>
      </c>
      <c r="C152" s="2">
        <v>10</v>
      </c>
      <c r="D152" s="3">
        <v>13.3</v>
      </c>
      <c r="E152" s="5">
        <v>0.05</v>
      </c>
    </row>
    <row r="153" spans="1:5">
      <c r="A153" s="1" t="s">
        <v>95</v>
      </c>
      <c r="B153" s="1" t="s">
        <v>96</v>
      </c>
      <c r="C153" s="2">
        <v>20</v>
      </c>
      <c r="D153" s="3">
        <v>12.6</v>
      </c>
      <c r="E153" s="5">
        <v>0.1</v>
      </c>
    </row>
    <row r="154" spans="1:5">
      <c r="A154" s="1" t="s">
        <v>95</v>
      </c>
      <c r="B154" s="1" t="s">
        <v>96</v>
      </c>
      <c r="C154" s="2">
        <v>30</v>
      </c>
      <c r="D154" s="3">
        <v>11.9</v>
      </c>
      <c r="E154" s="5">
        <v>0.15</v>
      </c>
    </row>
    <row r="155" spans="1:5">
      <c r="A155" s="1" t="s">
        <v>95</v>
      </c>
      <c r="B155" s="1" t="s">
        <v>96</v>
      </c>
      <c r="C155" s="2">
        <v>50</v>
      </c>
      <c r="D155" s="3">
        <v>11.2</v>
      </c>
      <c r="E155" s="5">
        <v>0.2</v>
      </c>
    </row>
    <row r="157" spans="1:5">
      <c r="A157" s="1" t="s">
        <v>98</v>
      </c>
      <c r="B157" s="1" t="s">
        <v>97</v>
      </c>
      <c r="C157" s="2">
        <v>0</v>
      </c>
      <c r="D157" s="3">
        <v>11.6</v>
      </c>
      <c r="E157" s="4">
        <v>0</v>
      </c>
    </row>
    <row r="158" spans="1:5">
      <c r="A158" s="1" t="s">
        <v>98</v>
      </c>
      <c r="B158" s="1" t="s">
        <v>97</v>
      </c>
      <c r="C158" s="2">
        <v>10</v>
      </c>
      <c r="D158" s="3">
        <v>11</v>
      </c>
      <c r="E158" s="5">
        <v>0.05</v>
      </c>
    </row>
    <row r="159" spans="1:5">
      <c r="A159" s="1" t="s">
        <v>98</v>
      </c>
      <c r="B159" s="1" t="s">
        <v>97</v>
      </c>
      <c r="C159" s="2">
        <v>20</v>
      </c>
      <c r="D159" s="3">
        <v>10.5</v>
      </c>
      <c r="E159" s="5">
        <v>0.1</v>
      </c>
    </row>
    <row r="160" spans="1:5">
      <c r="A160" s="1" t="s">
        <v>98</v>
      </c>
      <c r="B160" s="1" t="s">
        <v>97</v>
      </c>
      <c r="C160" s="2">
        <v>30</v>
      </c>
      <c r="D160" s="3">
        <v>9.9</v>
      </c>
      <c r="E160" s="5">
        <v>0.15</v>
      </c>
    </row>
    <row r="161" spans="1:5">
      <c r="A161" s="1" t="s">
        <v>98</v>
      </c>
      <c r="B161" s="1" t="s">
        <v>97</v>
      </c>
      <c r="C161" s="2">
        <v>50</v>
      </c>
      <c r="D161" s="3">
        <v>9.3000000000000007</v>
      </c>
      <c r="E161" s="5">
        <v>0.2</v>
      </c>
    </row>
    <row r="162" spans="1:5">
      <c r="C162" s="2"/>
      <c r="D162" s="3"/>
      <c r="E162" s="5"/>
    </row>
    <row r="163" spans="1:5">
      <c r="A163" s="1" t="s">
        <v>100</v>
      </c>
      <c r="B163" s="1" t="s">
        <v>99</v>
      </c>
      <c r="C163" s="2">
        <v>0</v>
      </c>
      <c r="D163" s="3">
        <v>14</v>
      </c>
      <c r="E163" s="4">
        <v>0</v>
      </c>
    </row>
    <row r="164" spans="1:5">
      <c r="A164" s="1" t="s">
        <v>100</v>
      </c>
      <c r="B164" s="1" t="s">
        <v>99</v>
      </c>
      <c r="C164" s="2">
        <v>10</v>
      </c>
      <c r="D164" s="3">
        <v>13.3</v>
      </c>
      <c r="E164" s="5">
        <v>0.05</v>
      </c>
    </row>
    <row r="165" spans="1:5">
      <c r="A165" s="1" t="s">
        <v>100</v>
      </c>
      <c r="B165" s="1" t="s">
        <v>99</v>
      </c>
      <c r="C165" s="2">
        <v>20</v>
      </c>
      <c r="D165" s="3">
        <v>12.6</v>
      </c>
      <c r="E165" s="5">
        <v>0.1</v>
      </c>
    </row>
    <row r="166" spans="1:5">
      <c r="A166" s="1" t="s">
        <v>100</v>
      </c>
      <c r="B166" s="1" t="s">
        <v>99</v>
      </c>
      <c r="C166" s="2">
        <v>30</v>
      </c>
      <c r="D166" s="3">
        <v>11.9</v>
      </c>
      <c r="E166" s="5">
        <v>0.15</v>
      </c>
    </row>
    <row r="167" spans="1:5">
      <c r="A167" s="1" t="s">
        <v>100</v>
      </c>
      <c r="B167" s="1" t="s">
        <v>99</v>
      </c>
      <c r="C167" s="2">
        <v>50</v>
      </c>
      <c r="D167" s="3">
        <v>11.2</v>
      </c>
      <c r="E167" s="5">
        <v>0.2</v>
      </c>
    </row>
    <row r="169" spans="1:5">
      <c r="A169" s="1" t="s">
        <v>102</v>
      </c>
      <c r="B169" s="1" t="s">
        <v>101</v>
      </c>
      <c r="C169" s="2">
        <v>0</v>
      </c>
      <c r="D169" s="3">
        <v>14</v>
      </c>
      <c r="E169" s="4">
        <v>0</v>
      </c>
    </row>
    <row r="170" spans="1:5">
      <c r="A170" s="1" t="s">
        <v>102</v>
      </c>
      <c r="B170" s="1" t="s">
        <v>101</v>
      </c>
      <c r="C170" s="2">
        <v>10</v>
      </c>
      <c r="D170" s="3">
        <v>13.3</v>
      </c>
      <c r="E170" s="5">
        <v>0.05</v>
      </c>
    </row>
    <row r="171" spans="1:5">
      <c r="A171" s="1" t="s">
        <v>102</v>
      </c>
      <c r="B171" s="1" t="s">
        <v>101</v>
      </c>
      <c r="C171" s="2">
        <v>20</v>
      </c>
      <c r="D171" s="3">
        <v>12.6</v>
      </c>
      <c r="E171" s="5">
        <v>0.1</v>
      </c>
    </row>
    <row r="172" spans="1:5">
      <c r="A172" s="1" t="s">
        <v>102</v>
      </c>
      <c r="B172" s="1" t="s">
        <v>101</v>
      </c>
      <c r="C172" s="2">
        <v>30</v>
      </c>
      <c r="D172" s="3">
        <v>11.9</v>
      </c>
      <c r="E172" s="5">
        <v>0.15</v>
      </c>
    </row>
    <row r="173" spans="1:5">
      <c r="A173" s="1" t="s">
        <v>102</v>
      </c>
      <c r="B173" s="1" t="s">
        <v>101</v>
      </c>
      <c r="C173" s="2">
        <v>50</v>
      </c>
      <c r="D173" s="3">
        <v>11.2</v>
      </c>
      <c r="E173" s="5">
        <v>0.2</v>
      </c>
    </row>
    <row r="174" spans="1:5">
      <c r="C174" s="2"/>
      <c r="D174" s="3"/>
      <c r="E174" s="5"/>
    </row>
    <row r="175" spans="1:5">
      <c r="A175" s="1" t="s">
        <v>103</v>
      </c>
      <c r="B175" s="1" t="s">
        <v>104</v>
      </c>
      <c r="C175" s="2">
        <v>0</v>
      </c>
      <c r="D175" s="3">
        <v>14</v>
      </c>
      <c r="E175" s="4">
        <v>0</v>
      </c>
    </row>
    <row r="176" spans="1:5">
      <c r="A176" s="1" t="s">
        <v>103</v>
      </c>
      <c r="B176" s="1" t="s">
        <v>104</v>
      </c>
      <c r="C176" s="2">
        <v>10</v>
      </c>
      <c r="D176" s="3">
        <v>13.3</v>
      </c>
      <c r="E176" s="5">
        <v>0.05</v>
      </c>
    </row>
    <row r="177" spans="1:5">
      <c r="A177" s="1" t="s">
        <v>103</v>
      </c>
      <c r="B177" s="1" t="s">
        <v>104</v>
      </c>
      <c r="C177" s="2">
        <v>20</v>
      </c>
      <c r="D177" s="3">
        <v>12.6</v>
      </c>
      <c r="E177" s="5">
        <v>0.1</v>
      </c>
    </row>
    <row r="178" spans="1:5">
      <c r="A178" s="1" t="s">
        <v>103</v>
      </c>
      <c r="B178" s="1" t="s">
        <v>104</v>
      </c>
      <c r="C178" s="2">
        <v>30</v>
      </c>
      <c r="D178" s="3">
        <v>11.9</v>
      </c>
      <c r="E178" s="5">
        <v>0.15</v>
      </c>
    </row>
    <row r="179" spans="1:5">
      <c r="A179" s="1" t="s">
        <v>103</v>
      </c>
      <c r="B179" s="1" t="s">
        <v>104</v>
      </c>
      <c r="C179" s="2">
        <v>50</v>
      </c>
      <c r="D179" s="3">
        <v>11.2</v>
      </c>
      <c r="E179" s="5">
        <v>0.2</v>
      </c>
    </row>
    <row r="180" spans="1:5">
      <c r="C180" s="2"/>
      <c r="D180" s="3"/>
      <c r="E180" s="5"/>
    </row>
    <row r="181" spans="1:5">
      <c r="A181" s="1" t="s">
        <v>105</v>
      </c>
      <c r="B181" s="1" t="s">
        <v>106</v>
      </c>
      <c r="C181" s="2">
        <v>0</v>
      </c>
      <c r="D181" s="3">
        <v>14</v>
      </c>
      <c r="E181" s="4">
        <v>0</v>
      </c>
    </row>
    <row r="182" spans="1:5">
      <c r="A182" s="1" t="s">
        <v>105</v>
      </c>
      <c r="B182" s="1" t="s">
        <v>106</v>
      </c>
      <c r="C182" s="2">
        <v>10</v>
      </c>
      <c r="D182" s="3">
        <v>13.3</v>
      </c>
      <c r="E182" s="5">
        <v>0.05</v>
      </c>
    </row>
    <row r="183" spans="1:5">
      <c r="A183" s="1" t="s">
        <v>105</v>
      </c>
      <c r="B183" s="1" t="s">
        <v>106</v>
      </c>
      <c r="C183" s="2">
        <v>20</v>
      </c>
      <c r="D183" s="3">
        <v>12.6</v>
      </c>
      <c r="E183" s="5">
        <v>0.1</v>
      </c>
    </row>
    <row r="184" spans="1:5">
      <c r="A184" s="1" t="s">
        <v>105</v>
      </c>
      <c r="B184" s="1" t="s">
        <v>106</v>
      </c>
      <c r="C184" s="2">
        <v>30</v>
      </c>
      <c r="D184" s="3">
        <v>11.9</v>
      </c>
      <c r="E184" s="5">
        <v>0.15</v>
      </c>
    </row>
    <row r="185" spans="1:5">
      <c r="A185" s="1" t="s">
        <v>105</v>
      </c>
      <c r="B185" s="1" t="s">
        <v>106</v>
      </c>
      <c r="C185" s="2">
        <v>50</v>
      </c>
      <c r="D185" s="3">
        <v>11.2</v>
      </c>
      <c r="E185" s="5">
        <v>0.2</v>
      </c>
    </row>
    <row r="186" spans="1:5">
      <c r="C186" s="2"/>
      <c r="D186" s="3"/>
      <c r="E186" s="5"/>
    </row>
    <row r="187" spans="1:5">
      <c r="A187" s="1" t="s">
        <v>107</v>
      </c>
      <c r="B187" s="1" t="s">
        <v>108</v>
      </c>
      <c r="C187" s="2">
        <v>0</v>
      </c>
      <c r="D187" s="3">
        <v>16</v>
      </c>
      <c r="E187" s="4">
        <v>0</v>
      </c>
    </row>
    <row r="188" spans="1:5">
      <c r="A188" s="1" t="s">
        <v>107</v>
      </c>
      <c r="B188" s="1" t="s">
        <v>108</v>
      </c>
      <c r="C188" s="2">
        <v>10</v>
      </c>
      <c r="D188" s="3">
        <v>15.2</v>
      </c>
      <c r="E188" s="5">
        <v>0.05</v>
      </c>
    </row>
    <row r="189" spans="1:5">
      <c r="A189" s="1" t="s">
        <v>107</v>
      </c>
      <c r="B189" s="1" t="s">
        <v>108</v>
      </c>
      <c r="C189" s="2">
        <v>20</v>
      </c>
      <c r="D189" s="3">
        <v>14.4</v>
      </c>
      <c r="E189" s="5">
        <v>0.1</v>
      </c>
    </row>
    <row r="190" spans="1:5">
      <c r="A190" s="1" t="s">
        <v>107</v>
      </c>
      <c r="B190" s="1" t="s">
        <v>108</v>
      </c>
      <c r="C190" s="2">
        <v>30</v>
      </c>
      <c r="D190" s="3">
        <v>13.6</v>
      </c>
      <c r="E190" s="5">
        <v>0.15</v>
      </c>
    </row>
    <row r="191" spans="1:5">
      <c r="A191" s="1" t="s">
        <v>107</v>
      </c>
      <c r="B191" s="1" t="s">
        <v>108</v>
      </c>
      <c r="C191" s="2">
        <v>50</v>
      </c>
      <c r="D191" s="3">
        <v>12.8</v>
      </c>
      <c r="E191" s="5">
        <v>0.2</v>
      </c>
    </row>
    <row r="192" spans="1:5">
      <c r="C192" s="2"/>
      <c r="D192" s="3"/>
      <c r="E192" s="5"/>
    </row>
    <row r="193" spans="1:5">
      <c r="A193" s="1" t="s">
        <v>110</v>
      </c>
      <c r="B193" s="1" t="s">
        <v>109</v>
      </c>
      <c r="C193" s="2">
        <v>0</v>
      </c>
      <c r="D193" s="3">
        <v>16</v>
      </c>
      <c r="E193" s="4">
        <v>0</v>
      </c>
    </row>
    <row r="194" spans="1:5">
      <c r="A194" s="1" t="s">
        <v>110</v>
      </c>
      <c r="B194" s="1" t="s">
        <v>109</v>
      </c>
      <c r="C194" s="2">
        <v>10</v>
      </c>
      <c r="D194" s="3">
        <v>15.2</v>
      </c>
      <c r="E194" s="5">
        <v>0.05</v>
      </c>
    </row>
    <row r="195" spans="1:5">
      <c r="A195" s="1" t="s">
        <v>110</v>
      </c>
      <c r="B195" s="1" t="s">
        <v>109</v>
      </c>
      <c r="C195" s="2">
        <v>20</v>
      </c>
      <c r="D195" s="3">
        <v>14.4</v>
      </c>
      <c r="E195" s="5">
        <v>0.1</v>
      </c>
    </row>
    <row r="196" spans="1:5">
      <c r="A196" s="1" t="s">
        <v>110</v>
      </c>
      <c r="B196" s="1" t="s">
        <v>109</v>
      </c>
      <c r="C196" s="2">
        <v>30</v>
      </c>
      <c r="D196" s="3">
        <v>13.6</v>
      </c>
      <c r="E196" s="5">
        <v>0.15</v>
      </c>
    </row>
    <row r="197" spans="1:5">
      <c r="A197" s="1" t="s">
        <v>110</v>
      </c>
      <c r="B197" s="1" t="s">
        <v>109</v>
      </c>
      <c r="C197" s="2">
        <v>50</v>
      </c>
      <c r="D197" s="3">
        <v>12.8</v>
      </c>
      <c r="E197" s="5">
        <v>0.2</v>
      </c>
    </row>
    <row r="198" spans="1:5">
      <c r="C198" s="2"/>
      <c r="D198" s="3"/>
      <c r="E198" s="5"/>
    </row>
    <row r="199" spans="1:5">
      <c r="A199" s="1" t="s">
        <v>111</v>
      </c>
      <c r="B199" s="1" t="s">
        <v>112</v>
      </c>
      <c r="C199" s="2">
        <v>0</v>
      </c>
      <c r="D199" s="3">
        <v>16</v>
      </c>
      <c r="E199" s="4">
        <v>0</v>
      </c>
    </row>
    <row r="200" spans="1:5">
      <c r="A200" s="1" t="s">
        <v>111</v>
      </c>
      <c r="B200" s="1" t="s">
        <v>112</v>
      </c>
      <c r="C200" s="2">
        <v>10</v>
      </c>
      <c r="D200" s="3">
        <v>15.2</v>
      </c>
      <c r="E200" s="5">
        <v>0.05</v>
      </c>
    </row>
    <row r="201" spans="1:5">
      <c r="A201" s="1" t="s">
        <v>111</v>
      </c>
      <c r="B201" s="1" t="s">
        <v>112</v>
      </c>
      <c r="C201" s="2">
        <v>20</v>
      </c>
      <c r="D201" s="3">
        <v>14.4</v>
      </c>
      <c r="E201" s="5">
        <v>0.1</v>
      </c>
    </row>
    <row r="202" spans="1:5">
      <c r="A202" s="1" t="s">
        <v>111</v>
      </c>
      <c r="B202" s="1" t="s">
        <v>112</v>
      </c>
      <c r="C202" s="2">
        <v>30</v>
      </c>
      <c r="D202" s="3">
        <v>13.6</v>
      </c>
      <c r="E202" s="5">
        <v>0.15</v>
      </c>
    </row>
    <row r="203" spans="1:5">
      <c r="A203" s="1" t="s">
        <v>111</v>
      </c>
      <c r="B203" s="1" t="s">
        <v>112</v>
      </c>
      <c r="C203" s="2">
        <v>50</v>
      </c>
      <c r="D203" s="3">
        <v>12.8</v>
      </c>
      <c r="E203" s="5">
        <v>0.2</v>
      </c>
    </row>
    <row r="204" spans="1:5">
      <c r="C204" s="2"/>
      <c r="D204" s="3"/>
      <c r="E204" s="5"/>
    </row>
    <row r="205" spans="1:5">
      <c r="A205" s="1" t="s">
        <v>113</v>
      </c>
      <c r="B205" s="1" t="s">
        <v>114</v>
      </c>
      <c r="C205" s="2">
        <v>0</v>
      </c>
      <c r="D205" s="3">
        <v>16</v>
      </c>
      <c r="E205" s="4">
        <v>0</v>
      </c>
    </row>
    <row r="206" spans="1:5">
      <c r="A206" s="1" t="s">
        <v>113</v>
      </c>
      <c r="B206" s="1" t="s">
        <v>114</v>
      </c>
      <c r="C206" s="2">
        <v>10</v>
      </c>
      <c r="D206" s="3">
        <v>15.2</v>
      </c>
      <c r="E206" s="5">
        <v>0.05</v>
      </c>
    </row>
    <row r="207" spans="1:5">
      <c r="A207" s="1" t="s">
        <v>113</v>
      </c>
      <c r="B207" s="1" t="s">
        <v>114</v>
      </c>
      <c r="C207" s="2">
        <v>20</v>
      </c>
      <c r="D207" s="3">
        <v>14.4</v>
      </c>
      <c r="E207" s="5">
        <v>0.1</v>
      </c>
    </row>
    <row r="208" spans="1:5">
      <c r="A208" s="1" t="s">
        <v>113</v>
      </c>
      <c r="B208" s="1" t="s">
        <v>114</v>
      </c>
      <c r="C208" s="2">
        <v>30</v>
      </c>
      <c r="D208" s="3">
        <v>13.6</v>
      </c>
      <c r="E208" s="5">
        <v>0.15</v>
      </c>
    </row>
    <row r="209" spans="1:5">
      <c r="A209" s="1" t="s">
        <v>113</v>
      </c>
      <c r="B209" s="1" t="s">
        <v>114</v>
      </c>
      <c r="C209" s="2">
        <v>50</v>
      </c>
      <c r="D209" s="3">
        <v>12.8</v>
      </c>
      <c r="E209" s="5">
        <v>0.2</v>
      </c>
    </row>
  </sheetData>
  <phoneticPr fontId="4" type="noConversion"/>
  <pageMargins left="0.75" right="0.75" top="1" bottom="1" header="0.5" footer="0.5"/>
  <pageSetup paperSize="8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Tissus</vt:lpstr>
      <vt:lpstr>Produits</vt:lpstr>
    </vt:vector>
  </TitlesOfParts>
  <Company>dim&amp;co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Lassoie</dc:creator>
  <cp:lastModifiedBy>Dédé</cp:lastModifiedBy>
  <cp:lastPrinted>2016-01-17T13:44:39Z</cp:lastPrinted>
  <dcterms:created xsi:type="dcterms:W3CDTF">2016-01-15T16:12:00Z</dcterms:created>
  <dcterms:modified xsi:type="dcterms:W3CDTF">2016-01-17T13:44:55Z</dcterms:modified>
</cp:coreProperties>
</file>