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75" windowWidth="19320" windowHeight="10920" activeTab="2"/>
  </bookViews>
  <sheets>
    <sheet name="Feuil1" sheetId="1" r:id="rId1"/>
    <sheet name="Feuil2 " sheetId="2" r:id="rId2"/>
    <sheet name="Feuil 3" sheetId="3" r:id="rId3"/>
  </sheets>
  <calcPr calcId="114210"/>
</workbook>
</file>

<file path=xl/calcChain.xml><?xml version="1.0" encoding="utf-8"?>
<calcChain xmlns="http://schemas.openxmlformats.org/spreadsheetml/2006/main">
  <c r="O31" i="3"/>
  <c r="O51"/>
  <c r="Y51"/>
  <c r="O29"/>
  <c r="O49"/>
  <c r="Y49"/>
  <c r="O30"/>
  <c r="O50"/>
  <c r="Y50"/>
  <c r="O22"/>
  <c r="O42"/>
  <c r="O19"/>
  <c r="X31"/>
  <c r="W31"/>
  <c r="V31"/>
  <c r="U31"/>
  <c r="T31"/>
  <c r="S31"/>
  <c r="R31"/>
  <c r="Q31"/>
  <c r="P31"/>
  <c r="X30"/>
  <c r="W30"/>
  <c r="V30"/>
  <c r="U30"/>
  <c r="T30"/>
  <c r="S30"/>
  <c r="R30"/>
  <c r="Q30"/>
  <c r="P30"/>
  <c r="X29"/>
  <c r="W29"/>
  <c r="V29"/>
  <c r="U29"/>
  <c r="T29"/>
  <c r="S29"/>
  <c r="R29"/>
  <c r="Q29"/>
  <c r="P29"/>
  <c r="X28"/>
  <c r="O28"/>
  <c r="V28"/>
  <c r="T28"/>
  <c r="R28"/>
  <c r="P28"/>
  <c r="P27"/>
  <c r="O27"/>
  <c r="P26"/>
  <c r="O26"/>
  <c r="P25"/>
  <c r="O25"/>
  <c r="P24"/>
  <c r="O24"/>
  <c r="P23"/>
  <c r="O23"/>
  <c r="P22"/>
  <c r="P21"/>
  <c r="O21"/>
  <c r="P20"/>
  <c r="O20"/>
  <c r="P19"/>
  <c r="Q28"/>
  <c r="R27"/>
  <c r="Q27"/>
  <c r="R26"/>
  <c r="Q26"/>
  <c r="R25"/>
  <c r="Q25"/>
  <c r="R24"/>
  <c r="Q24"/>
  <c r="R23"/>
  <c r="Q23"/>
  <c r="R22"/>
  <c r="Q22"/>
  <c r="R21"/>
  <c r="Q21"/>
  <c r="R20"/>
  <c r="Q20"/>
  <c r="R19"/>
  <c r="Q19"/>
  <c r="S28"/>
  <c r="T27"/>
  <c r="S27"/>
  <c r="T26"/>
  <c r="S26"/>
  <c r="T25"/>
  <c r="S25"/>
  <c r="T24"/>
  <c r="S24"/>
  <c r="T23"/>
  <c r="S23"/>
  <c r="T22"/>
  <c r="S22"/>
  <c r="T21"/>
  <c r="S21"/>
  <c r="T20"/>
  <c r="S20"/>
  <c r="T19"/>
  <c r="S19"/>
  <c r="U28"/>
  <c r="V27"/>
  <c r="U27"/>
  <c r="V26"/>
  <c r="U26"/>
  <c r="V25"/>
  <c r="U25"/>
  <c r="V24"/>
  <c r="U24"/>
  <c r="V23"/>
  <c r="U23"/>
  <c r="V22"/>
  <c r="U22"/>
  <c r="V21"/>
  <c r="U21"/>
  <c r="V20"/>
  <c r="U20"/>
  <c r="V19"/>
  <c r="U19"/>
  <c r="W28"/>
  <c r="X27"/>
  <c r="W27"/>
  <c r="X26"/>
  <c r="W26"/>
  <c r="X25"/>
  <c r="W25"/>
  <c r="X24"/>
  <c r="W24"/>
  <c r="X23"/>
  <c r="W23"/>
  <c r="X22"/>
  <c r="W22"/>
  <c r="X21"/>
  <c r="W21"/>
  <c r="X20"/>
  <c r="W20"/>
  <c r="X19"/>
  <c r="W19"/>
  <c r="Y19"/>
  <c r="Y20"/>
  <c r="Y21"/>
  <c r="Y22"/>
  <c r="Y23"/>
  <c r="Y24"/>
  <c r="Y25"/>
  <c r="Y26"/>
  <c r="Y27"/>
  <c r="Y28"/>
  <c r="Y29"/>
  <c r="Y30"/>
  <c r="Y31"/>
  <c r="Y42"/>
  <c r="X42"/>
  <c r="O43"/>
  <c r="Y43"/>
  <c r="X43"/>
  <c r="O44"/>
  <c r="Y44"/>
  <c r="X44"/>
  <c r="O45"/>
  <c r="Y45"/>
  <c r="X45"/>
  <c r="O46"/>
  <c r="Y46"/>
  <c r="X46"/>
  <c r="O47"/>
  <c r="Y47"/>
  <c r="X47"/>
  <c r="O48"/>
  <c r="Y48"/>
  <c r="X48"/>
  <c r="X49"/>
  <c r="X50"/>
  <c r="X51"/>
  <c r="O40"/>
  <c r="Y40"/>
  <c r="X40"/>
  <c r="O41"/>
  <c r="Y41"/>
  <c r="X41"/>
  <c r="O39"/>
  <c r="Y39"/>
  <c r="X39"/>
  <c r="W49"/>
  <c r="W50"/>
  <c r="W51"/>
  <c r="W45"/>
  <c r="V45"/>
  <c r="W46"/>
  <c r="V46"/>
  <c r="W47"/>
  <c r="V47"/>
  <c r="W48"/>
  <c r="V48"/>
  <c r="V49"/>
  <c r="V50"/>
  <c r="V51"/>
  <c r="W42"/>
  <c r="V42"/>
  <c r="W43"/>
  <c r="V43"/>
  <c r="W44"/>
  <c r="V44"/>
  <c r="W40"/>
  <c r="V40"/>
  <c r="W41"/>
  <c r="V41"/>
  <c r="W39"/>
  <c r="V39"/>
  <c r="U49"/>
  <c r="U50"/>
  <c r="U51"/>
  <c r="U48"/>
  <c r="T48"/>
  <c r="T49"/>
  <c r="T50"/>
  <c r="T51"/>
  <c r="U45"/>
  <c r="T45"/>
  <c r="U46"/>
  <c r="T46"/>
  <c r="U47"/>
  <c r="T47"/>
  <c r="U42"/>
  <c r="T42"/>
  <c r="U43"/>
  <c r="T43"/>
  <c r="U44"/>
  <c r="T44"/>
  <c r="U40"/>
  <c r="T40"/>
  <c r="U41"/>
  <c r="T41"/>
  <c r="U39"/>
  <c r="T39"/>
  <c r="S49"/>
  <c r="S50"/>
  <c r="S51"/>
  <c r="R49"/>
  <c r="R50"/>
  <c r="R51"/>
  <c r="S43"/>
  <c r="R43"/>
  <c r="S44"/>
  <c r="R44"/>
  <c r="S45"/>
  <c r="R45"/>
  <c r="S46"/>
  <c r="R46"/>
  <c r="S47"/>
  <c r="R47"/>
  <c r="S48"/>
  <c r="R48"/>
  <c r="S42"/>
  <c r="R42"/>
  <c r="S40"/>
  <c r="R40"/>
  <c r="S41"/>
  <c r="R41"/>
  <c r="S39"/>
  <c r="R39"/>
  <c r="Q51"/>
  <c r="Q50"/>
  <c r="Q48"/>
  <c r="P48"/>
  <c r="Q49"/>
  <c r="P49"/>
  <c r="P50"/>
  <c r="P51"/>
  <c r="Q47"/>
  <c r="P47"/>
  <c r="Q46"/>
  <c r="P46"/>
  <c r="Q45"/>
  <c r="P45"/>
  <c r="Q44"/>
  <c r="P44"/>
  <c r="Q43"/>
  <c r="P43"/>
  <c r="Q42"/>
  <c r="P42"/>
  <c r="Q41"/>
  <c r="P41"/>
  <c r="Q40"/>
  <c r="P40"/>
  <c r="Q39"/>
  <c r="P39"/>
  <c r="D2"/>
  <c r="K30"/>
  <c r="J30"/>
  <c r="I30"/>
  <c r="H30"/>
  <c r="G30"/>
  <c r="F30"/>
  <c r="E30"/>
  <c r="D30"/>
  <c r="K29"/>
  <c r="J29"/>
  <c r="I29"/>
  <c r="H29"/>
  <c r="G29"/>
  <c r="F29"/>
  <c r="E29"/>
  <c r="D29"/>
  <c r="K28"/>
  <c r="J28"/>
  <c r="I28"/>
  <c r="H28"/>
  <c r="G28"/>
  <c r="F28"/>
  <c r="E28"/>
  <c r="D28"/>
  <c r="K27"/>
  <c r="J27"/>
  <c r="I27"/>
  <c r="H27"/>
  <c r="G27"/>
  <c r="F27"/>
  <c r="E27"/>
  <c r="D27"/>
  <c r="K26"/>
  <c r="J26"/>
  <c r="I26"/>
  <c r="H26"/>
  <c r="G26"/>
  <c r="F26"/>
  <c r="E26"/>
  <c r="D26"/>
  <c r="K25"/>
  <c r="J25"/>
  <c r="I25"/>
  <c r="H25"/>
  <c r="G25"/>
  <c r="F25"/>
  <c r="E25"/>
  <c r="D25"/>
  <c r="K24"/>
  <c r="J24"/>
  <c r="I24"/>
  <c r="H24"/>
  <c r="G24"/>
  <c r="F24"/>
  <c r="E24"/>
  <c r="D24"/>
  <c r="K23"/>
  <c r="J23"/>
  <c r="I23"/>
  <c r="H23"/>
  <c r="G23"/>
  <c r="F23"/>
  <c r="E23"/>
  <c r="D23"/>
  <c r="K22"/>
  <c r="J22"/>
  <c r="I22"/>
  <c r="H22"/>
  <c r="G22"/>
  <c r="F22"/>
  <c r="E22"/>
  <c r="D22"/>
  <c r="K21"/>
  <c r="J21"/>
  <c r="I21"/>
  <c r="H21"/>
  <c r="G21"/>
  <c r="F21"/>
  <c r="E21"/>
  <c r="D21"/>
  <c r="K20"/>
  <c r="J20"/>
  <c r="I20"/>
  <c r="H20"/>
  <c r="G20"/>
  <c r="F20"/>
  <c r="E20"/>
  <c r="D20"/>
  <c r="K19"/>
  <c r="J19"/>
  <c r="I19"/>
  <c r="H19"/>
  <c r="G19"/>
  <c r="F19"/>
  <c r="E19"/>
  <c r="D19"/>
  <c r="K18"/>
  <c r="J18"/>
  <c r="I18"/>
  <c r="H18"/>
  <c r="G18"/>
  <c r="F18"/>
  <c r="E18"/>
  <c r="D18"/>
  <c r="K17"/>
  <c r="J17"/>
  <c r="I17"/>
  <c r="H17"/>
  <c r="G17"/>
  <c r="F17"/>
  <c r="E17"/>
  <c r="D17"/>
  <c r="K16"/>
  <c r="J16"/>
  <c r="I16"/>
  <c r="H16"/>
  <c r="G16"/>
  <c r="F16"/>
  <c r="E16"/>
  <c r="D16"/>
  <c r="K15"/>
  <c r="J15"/>
  <c r="I15"/>
  <c r="H15"/>
  <c r="G15"/>
  <c r="F15"/>
  <c r="E15"/>
  <c r="D15"/>
  <c r="K14"/>
  <c r="J14"/>
  <c r="I14"/>
  <c r="H14"/>
  <c r="G14"/>
  <c r="F14"/>
  <c r="E14"/>
  <c r="D14"/>
  <c r="K13"/>
  <c r="J13"/>
  <c r="I13"/>
  <c r="H13"/>
  <c r="G13"/>
  <c r="F13"/>
  <c r="E13"/>
  <c r="D13"/>
  <c r="K12"/>
  <c r="J12"/>
  <c r="I12"/>
  <c r="H12"/>
  <c r="G12"/>
  <c r="F12"/>
  <c r="E12"/>
  <c r="D12"/>
  <c r="K11"/>
  <c r="J11"/>
  <c r="I11"/>
  <c r="H11"/>
  <c r="G11"/>
  <c r="F11"/>
  <c r="E11"/>
  <c r="D11"/>
  <c r="K10"/>
  <c r="J10"/>
  <c r="I10"/>
  <c r="H10"/>
  <c r="G10"/>
  <c r="F10"/>
  <c r="E10"/>
  <c r="D10"/>
  <c r="K9"/>
  <c r="J9"/>
  <c r="I9"/>
  <c r="H9"/>
  <c r="G9"/>
  <c r="F9"/>
  <c r="E9"/>
  <c r="D9"/>
  <c r="Q8"/>
  <c r="K8"/>
  <c r="J8"/>
  <c r="I8"/>
  <c r="H8"/>
  <c r="G8"/>
  <c r="F8"/>
  <c r="E8"/>
  <c r="D8"/>
  <c r="K7"/>
  <c r="J7"/>
  <c r="I7"/>
  <c r="H7"/>
  <c r="G7"/>
  <c r="F7"/>
  <c r="E7"/>
  <c r="D7"/>
  <c r="K6"/>
  <c r="J6"/>
  <c r="I6"/>
  <c r="H6"/>
  <c r="G6"/>
  <c r="F6"/>
  <c r="E6"/>
  <c r="D6"/>
  <c r="K5"/>
  <c r="J5"/>
  <c r="I5"/>
  <c r="H5"/>
  <c r="G5"/>
  <c r="F5"/>
  <c r="E5"/>
  <c r="D5"/>
  <c r="K4"/>
  <c r="J4"/>
  <c r="I4"/>
  <c r="H4"/>
  <c r="G4"/>
  <c r="F4"/>
  <c r="E4"/>
  <c r="D4"/>
  <c r="K3"/>
  <c r="J3"/>
  <c r="I3"/>
  <c r="H3"/>
  <c r="G3"/>
  <c r="F3"/>
  <c r="E3"/>
  <c r="D3"/>
  <c r="K2"/>
  <c r="J2"/>
  <c r="I2"/>
  <c r="H2"/>
  <c r="G2"/>
  <c r="F2"/>
  <c r="E2"/>
  <c r="AA30" i="2"/>
  <c r="K30"/>
  <c r="J30"/>
  <c r="I30"/>
  <c r="H30"/>
  <c r="G30"/>
  <c r="F30"/>
  <c r="E30"/>
  <c r="D30"/>
  <c r="K29"/>
  <c r="J29"/>
  <c r="I29"/>
  <c r="H29"/>
  <c r="G29"/>
  <c r="F29"/>
  <c r="E29"/>
  <c r="D29"/>
  <c r="K28"/>
  <c r="J28"/>
  <c r="I28"/>
  <c r="H28"/>
  <c r="G28"/>
  <c r="F28"/>
  <c r="E28"/>
  <c r="D28"/>
  <c r="K27"/>
  <c r="J27"/>
  <c r="I27"/>
  <c r="H27"/>
  <c r="G27"/>
  <c r="F27"/>
  <c r="E27"/>
  <c r="D27"/>
  <c r="K26"/>
  <c r="J26"/>
  <c r="I26"/>
  <c r="H26"/>
  <c r="G26"/>
  <c r="F26"/>
  <c r="E26"/>
  <c r="D26"/>
  <c r="K25"/>
  <c r="J25"/>
  <c r="I25"/>
  <c r="H25"/>
  <c r="G25"/>
  <c r="F25"/>
  <c r="E25"/>
  <c r="D25"/>
  <c r="K24"/>
  <c r="J24"/>
  <c r="I24"/>
  <c r="H24"/>
  <c r="G24"/>
  <c r="F24"/>
  <c r="E24"/>
  <c r="D24"/>
  <c r="K23"/>
  <c r="J23"/>
  <c r="I23"/>
  <c r="H23"/>
  <c r="G23"/>
  <c r="F23"/>
  <c r="E23"/>
  <c r="D23"/>
  <c r="K22"/>
  <c r="J22"/>
  <c r="I22"/>
  <c r="H22"/>
  <c r="G22"/>
  <c r="F22"/>
  <c r="E22"/>
  <c r="D22"/>
  <c r="K21"/>
  <c r="J21"/>
  <c r="I21"/>
  <c r="H21"/>
  <c r="G21"/>
  <c r="F21"/>
  <c r="E21"/>
  <c r="D21"/>
  <c r="K20"/>
  <c r="J20"/>
  <c r="I20"/>
  <c r="H20"/>
  <c r="G20"/>
  <c r="F20"/>
  <c r="E20"/>
  <c r="D20"/>
  <c r="K19"/>
  <c r="J19"/>
  <c r="I19"/>
  <c r="H19"/>
  <c r="G19"/>
  <c r="F19"/>
  <c r="E19"/>
  <c r="D19"/>
  <c r="K18"/>
  <c r="J18"/>
  <c r="I18"/>
  <c r="H18"/>
  <c r="G18"/>
  <c r="F18"/>
  <c r="E18"/>
  <c r="D18"/>
  <c r="K17"/>
  <c r="J17"/>
  <c r="I17"/>
  <c r="H17"/>
  <c r="G17"/>
  <c r="F17"/>
  <c r="E17"/>
  <c r="D17"/>
  <c r="K16"/>
  <c r="J16"/>
  <c r="I16"/>
  <c r="H16"/>
  <c r="G16"/>
  <c r="F16"/>
  <c r="E16"/>
  <c r="D16"/>
  <c r="K15"/>
  <c r="J15"/>
  <c r="I15"/>
  <c r="H15"/>
  <c r="G15"/>
  <c r="F15"/>
  <c r="E15"/>
  <c r="D15"/>
  <c r="K14"/>
  <c r="J14"/>
  <c r="I14"/>
  <c r="H14"/>
  <c r="G14"/>
  <c r="F14"/>
  <c r="E14"/>
  <c r="D14"/>
  <c r="K13"/>
  <c r="J13"/>
  <c r="I13"/>
  <c r="H13"/>
  <c r="G13"/>
  <c r="F13"/>
  <c r="E13"/>
  <c r="D13"/>
  <c r="K12"/>
  <c r="J12"/>
  <c r="I12"/>
  <c r="H12"/>
  <c r="G12"/>
  <c r="F12"/>
  <c r="E12"/>
  <c r="D12"/>
  <c r="K11"/>
  <c r="J11"/>
  <c r="I11"/>
  <c r="H11"/>
  <c r="G11"/>
  <c r="F11"/>
  <c r="E11"/>
  <c r="D11"/>
  <c r="K10"/>
  <c r="J10"/>
  <c r="I10"/>
  <c r="H10"/>
  <c r="G10"/>
  <c r="F10"/>
  <c r="E10"/>
  <c r="D10"/>
  <c r="K9"/>
  <c r="J9"/>
  <c r="I9"/>
  <c r="H9"/>
  <c r="G9"/>
  <c r="F9"/>
  <c r="E9"/>
  <c r="D9"/>
  <c r="K8"/>
  <c r="J8"/>
  <c r="I8"/>
  <c r="H8"/>
  <c r="G8"/>
  <c r="F8"/>
  <c r="E8"/>
  <c r="D8"/>
  <c r="K7"/>
  <c r="J7"/>
  <c r="I7"/>
  <c r="H7"/>
  <c r="G7"/>
  <c r="F7"/>
  <c r="E7"/>
  <c r="D7"/>
  <c r="K6"/>
  <c r="J6"/>
  <c r="I6"/>
  <c r="H6"/>
  <c r="G6"/>
  <c r="F6"/>
  <c r="E6"/>
  <c r="D6"/>
  <c r="K5"/>
  <c r="J5"/>
  <c r="I5"/>
  <c r="H5"/>
  <c r="G5"/>
  <c r="F5"/>
  <c r="E5"/>
  <c r="D5"/>
  <c r="K4"/>
  <c r="J4"/>
  <c r="I4"/>
  <c r="H4"/>
  <c r="G4"/>
  <c r="F4"/>
  <c r="E4"/>
  <c r="D4"/>
  <c r="K3"/>
  <c r="J3"/>
  <c r="I3"/>
  <c r="H3"/>
  <c r="G3"/>
  <c r="F3"/>
  <c r="E3"/>
  <c r="D3"/>
  <c r="K2"/>
  <c r="J2"/>
  <c r="I2"/>
  <c r="Z17"/>
  <c r="H2"/>
  <c r="X20"/>
  <c r="G2"/>
  <c r="V24"/>
  <c r="F2"/>
  <c r="T24"/>
  <c r="E2"/>
  <c r="R25"/>
  <c r="D2"/>
  <c r="Q25"/>
  <c r="Q8"/>
  <c r="Q45" i="1"/>
  <c r="T27" i="2"/>
  <c r="V28"/>
  <c r="Q28"/>
  <c r="X27"/>
  <c r="X23"/>
  <c r="X19"/>
  <c r="Z28"/>
  <c r="Z24"/>
  <c r="Z20"/>
  <c r="R29"/>
  <c r="T28"/>
  <c r="V29"/>
  <c r="Q29"/>
  <c r="X26"/>
  <c r="X22"/>
  <c r="X18"/>
  <c r="Z27"/>
  <c r="Z23"/>
  <c r="Z19"/>
  <c r="R28"/>
  <c r="T29"/>
  <c r="X29"/>
  <c r="X25"/>
  <c r="X21"/>
  <c r="X17"/>
  <c r="Z26"/>
  <c r="Z22"/>
  <c r="Z18"/>
  <c r="R27"/>
  <c r="V27"/>
  <c r="Q27"/>
  <c r="X28"/>
  <c r="X24"/>
  <c r="Z29"/>
  <c r="Z25"/>
  <c r="Z21"/>
  <c r="T17"/>
  <c r="T19"/>
  <c r="T21"/>
  <c r="T23"/>
  <c r="T25"/>
  <c r="Q18"/>
  <c r="Q20"/>
  <c r="Q22"/>
  <c r="Q24"/>
  <c r="R26"/>
  <c r="V17"/>
  <c r="V19"/>
  <c r="V21"/>
  <c r="V23"/>
  <c r="V25"/>
  <c r="R18"/>
  <c r="R20"/>
  <c r="R22"/>
  <c r="R24"/>
  <c r="T26"/>
  <c r="Q26"/>
  <c r="T18"/>
  <c r="T20"/>
  <c r="T22"/>
  <c r="Q17"/>
  <c r="Q19"/>
  <c r="Q21"/>
  <c r="Q23"/>
  <c r="V26"/>
  <c r="V18"/>
  <c r="V20"/>
  <c r="V22"/>
  <c r="R17"/>
  <c r="R19"/>
  <c r="R21"/>
  <c r="R23"/>
  <c r="S27"/>
  <c r="S28"/>
  <c r="S29"/>
  <c r="S25"/>
  <c r="S19"/>
  <c r="S17"/>
  <c r="S20"/>
  <c r="S22"/>
  <c r="S23"/>
  <c r="S26"/>
  <c r="S18"/>
  <c r="S21"/>
  <c r="S24"/>
  <c r="U24"/>
  <c r="U17"/>
  <c r="U27"/>
  <c r="U29"/>
  <c r="U28"/>
  <c r="U26"/>
  <c r="U25"/>
  <c r="U23"/>
  <c r="U22"/>
  <c r="U21"/>
  <c r="U18"/>
  <c r="U20"/>
  <c r="U19"/>
  <c r="W28"/>
  <c r="W29"/>
  <c r="W22"/>
  <c r="W27"/>
  <c r="W24"/>
  <c r="W19"/>
  <c r="W25"/>
  <c r="W26"/>
  <c r="W17"/>
  <c r="W18"/>
  <c r="W23"/>
  <c r="W20"/>
  <c r="W21"/>
  <c r="Y29"/>
  <c r="Y28"/>
  <c r="Y27"/>
  <c r="Y23"/>
  <c r="Y21"/>
  <c r="Y17"/>
  <c r="Y26"/>
  <c r="Y24"/>
  <c r="Y25"/>
  <c r="Y22"/>
  <c r="Y19"/>
  <c r="Y20"/>
  <c r="Y18"/>
  <c r="AA19"/>
  <c r="AA27"/>
  <c r="AA29"/>
  <c r="AA28"/>
  <c r="AA21"/>
  <c r="AA20"/>
  <c r="AA24"/>
  <c r="AA23"/>
  <c r="AA18"/>
  <c r="AA17"/>
  <c r="AA26"/>
  <c r="AA22"/>
  <c r="AA25"/>
</calcChain>
</file>

<file path=xl/sharedStrings.xml><?xml version="1.0" encoding="utf-8"?>
<sst xmlns="http://schemas.openxmlformats.org/spreadsheetml/2006/main" count="1070" uniqueCount="71">
  <si>
    <t>NOM</t>
  </si>
  <si>
    <t>colonne à laisser</t>
  </si>
  <si>
    <t>Début année</t>
  </si>
  <si>
    <t>1 semaine</t>
  </si>
  <si>
    <t xml:space="preserve">1 mois </t>
  </si>
  <si>
    <t>3 mois</t>
  </si>
  <si>
    <t>1 an annualisé</t>
  </si>
  <si>
    <t>3 ans annualisé</t>
  </si>
  <si>
    <t>5 ans annualisé</t>
  </si>
  <si>
    <t>10 ans annualisé</t>
  </si>
  <si>
    <t>fond n°28</t>
  </si>
  <si>
    <t>-</t>
  </si>
  <si>
    <t>fond n°1</t>
  </si>
  <si>
    <t>fond n°23</t>
  </si>
  <si>
    <t>ci contre le tableur de base</t>
  </si>
  <si>
    <t>fond n°7</t>
  </si>
  <si>
    <r>
      <t xml:space="preserve">trié après </t>
    </r>
    <r>
      <rPr>
        <b/>
        <sz val="11"/>
        <color indexed="10"/>
        <rFont val="Calibri"/>
        <family val="2"/>
      </rPr>
      <t>6 fois</t>
    </r>
    <r>
      <rPr>
        <sz val="11"/>
        <color theme="1"/>
        <rFont val="Calibri"/>
        <family val="2"/>
        <scheme val="minor"/>
      </rPr>
      <t xml:space="preserve"> selon la colonne en jaune</t>
    </r>
  </si>
  <si>
    <t>fond n°27</t>
  </si>
  <si>
    <t>fond n°22</t>
  </si>
  <si>
    <t>fond n°10</t>
  </si>
  <si>
    <t>SOUHAITS</t>
  </si>
  <si>
    <t>fond n°5</t>
  </si>
  <si>
    <t>obtenir l'affichage de ces 6 tris automiquement (si cela est vraiment nécessaire pour le but recherché….)</t>
  </si>
  <si>
    <t>fond n°12</t>
  </si>
  <si>
    <t>fond n°13</t>
  </si>
  <si>
    <t xml:space="preserve">puis selon l'indication ici </t>
  </si>
  <si>
    <t>fond n°11</t>
  </si>
  <si>
    <t>qui détermine les 10 premiers de chaque tableur… zone grisée</t>
  </si>
  <si>
    <t>fond n°8</t>
  </si>
  <si>
    <t>(si c'est 12…donc les 12 premiers et si c'est 8 les 8 premiers)</t>
  </si>
  <si>
    <t>fond n°3</t>
  </si>
  <si>
    <t>fond n°16</t>
  </si>
  <si>
    <t>avoir 5 classements des fonds que l'on retrouve le plus souvent</t>
  </si>
  <si>
    <t>fond n°18</t>
  </si>
  <si>
    <t>n.fois</t>
  </si>
  <si>
    <t>fond n°9</t>
  </si>
  <si>
    <t>fond n°29</t>
  </si>
  <si>
    <t>fond n°17</t>
  </si>
  <si>
    <t>fond n°21</t>
  </si>
  <si>
    <t>fond n°2</t>
  </si>
  <si>
    <t>fond n°4</t>
  </si>
  <si>
    <t>fond n°14</t>
  </si>
  <si>
    <t>fond n°19</t>
  </si>
  <si>
    <t>fond n°6</t>
  </si>
  <si>
    <t>fond n°15</t>
  </si>
  <si>
    <t>fond n°25</t>
  </si>
  <si>
    <t>fond n°24</t>
  </si>
  <si>
    <t>J'ai fait ce comptage manuellement car je ne retrouve pas la formule…..donc erreurs possibles !</t>
  </si>
  <si>
    <t>fond n°20</t>
  </si>
  <si>
    <t>fond n°26</t>
  </si>
  <si>
    <t>ce qui donnerait (si possible directement)</t>
  </si>
  <si>
    <t>Colonne à laisser</t>
  </si>
  <si>
    <t>trié selon la colonne en jaune</t>
  </si>
  <si>
    <t>calcul du n.fois</t>
  </si>
  <si>
    <t>MES RESULTATS</t>
  </si>
  <si>
    <t>2-  report "ce que l'on doit trouver à côté de tes résultats</t>
  </si>
  <si>
    <t>j'avais une erreur les cellules "-    " étaient en premier</t>
  </si>
  <si>
    <t>j'ai remplacé les "-" par des "0.00"</t>
  </si>
  <si>
    <t xml:space="preserve">== &gt; Génial </t>
  </si>
  <si>
    <r>
      <t xml:space="preserve">1 -l'ordre des fonds selon un tri </t>
    </r>
    <r>
      <rPr>
        <b/>
        <u/>
        <sz val="11"/>
        <color indexed="56"/>
        <rFont val="Calibri"/>
        <family val="2"/>
      </rPr>
      <t>unique</t>
    </r>
    <r>
      <rPr>
        <b/>
        <sz val="11"/>
        <color indexed="56"/>
        <rFont val="Calibri"/>
        <family val="2"/>
      </rPr>
      <t xml:space="preserve"> "libellé colonne" a éte vérifié et validé -origine feuille 1-</t>
    </r>
  </si>
  <si>
    <t>TES RESULTATS (avant correction)</t>
  </si>
  <si>
    <t/>
  </si>
  <si>
    <t>Comparatif des 10 premiers fonds selon le tri en titre = tout est ok</t>
  </si>
  <si>
    <t>MES RESULTATS -classement tel que &amp; comptage-</t>
  </si>
  <si>
    <t>LES RESULTATS -Classement par période tenant compte du comptage</t>
  </si>
  <si>
    <t xml:space="preserve">Ultime demande </t>
  </si>
  <si>
    <t>Est-il possible d'avoir ce résultat ci-dessous directement ?</t>
  </si>
  <si>
    <t>Sinon et si c'est plus simple en gardant cette section avec liaison qui afficherait ce classement</t>
  </si>
  <si>
    <t xml:space="preserve">sources mes erreurs…mauvais report </t>
  </si>
  <si>
    <t xml:space="preserve">et surtout </t>
  </si>
  <si>
    <t>ICI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</si>
</sst>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2"/>
      <color indexed="8"/>
      <name val="Calibri"/>
      <family val="2"/>
    </font>
    <font>
      <b/>
      <sz val="11"/>
      <color indexed="10"/>
      <name val="Calibri"/>
      <family val="2"/>
    </font>
    <font>
      <b/>
      <i/>
      <sz val="11"/>
      <color indexed="10"/>
      <name val="Calibri"/>
      <family val="2"/>
    </font>
    <font>
      <b/>
      <sz val="11"/>
      <color indexed="30"/>
      <name val="Calibri"/>
      <family val="2"/>
    </font>
    <font>
      <i/>
      <sz val="11"/>
      <color indexed="8"/>
      <name val="Calibri"/>
      <family val="2"/>
    </font>
    <font>
      <sz val="11"/>
      <name val="Calibri"/>
      <family val="2"/>
    </font>
    <font>
      <b/>
      <i/>
      <sz val="11"/>
      <name val="Calibri"/>
      <family val="2"/>
    </font>
    <font>
      <i/>
      <sz val="11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name val="Calibri"/>
      <family val="2"/>
    </font>
    <font>
      <b/>
      <sz val="9"/>
      <color indexed="10"/>
      <name val="Calibri"/>
      <family val="2"/>
    </font>
    <font>
      <sz val="8"/>
      <name val="Calibri"/>
      <family val="2"/>
    </font>
    <font>
      <b/>
      <sz val="11"/>
      <color indexed="12"/>
      <name val="Calibri"/>
      <family val="2"/>
    </font>
    <font>
      <sz val="11"/>
      <color indexed="10"/>
      <name val="Calibri"/>
      <family val="2"/>
    </font>
    <font>
      <b/>
      <sz val="11"/>
      <color indexed="56"/>
      <name val="Calibri"/>
      <family val="2"/>
    </font>
    <font>
      <b/>
      <u/>
      <sz val="11"/>
      <color indexed="56"/>
      <name val="Calibri"/>
      <family val="2"/>
    </font>
    <font>
      <i/>
      <sz val="11"/>
      <color indexed="8"/>
      <name val="Calibri"/>
      <family val="2"/>
    </font>
    <font>
      <b/>
      <i/>
      <sz val="12"/>
      <color indexed="10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17"/>
      </left>
      <right/>
      <top style="thin">
        <color indexed="64"/>
      </top>
      <bottom/>
      <diagonal/>
    </border>
    <border>
      <left/>
      <right style="thick">
        <color indexed="17"/>
      </right>
      <top/>
      <bottom/>
      <diagonal/>
    </border>
    <border>
      <left style="thick">
        <color indexed="17"/>
      </left>
      <right/>
      <top/>
      <bottom/>
      <diagonal/>
    </border>
    <border>
      <left style="thick">
        <color indexed="17"/>
      </left>
      <right/>
      <top/>
      <bottom style="thick">
        <color indexed="17"/>
      </bottom>
      <diagonal/>
    </border>
    <border>
      <left/>
      <right/>
      <top/>
      <bottom style="thick">
        <color indexed="17"/>
      </bottom>
      <diagonal/>
    </border>
    <border>
      <left/>
      <right style="thin">
        <color indexed="64"/>
      </right>
      <top/>
      <bottom style="thick">
        <color indexed="17"/>
      </bottom>
      <diagonal/>
    </border>
    <border>
      <left/>
      <right style="thick">
        <color indexed="17"/>
      </right>
      <top/>
      <bottom style="thick">
        <color indexed="17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17"/>
      </left>
      <right/>
      <top style="thick">
        <color indexed="17"/>
      </top>
      <bottom/>
      <diagonal/>
    </border>
    <border>
      <left/>
      <right/>
      <top style="thick">
        <color indexed="17"/>
      </top>
      <bottom/>
      <diagonal/>
    </border>
    <border>
      <left/>
      <right style="thick">
        <color indexed="17"/>
      </right>
      <top style="thick">
        <color indexed="17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vertical="center" wrapText="1"/>
    </xf>
    <xf numFmtId="0" fontId="2" fillId="0" borderId="0" xfId="0" applyFont="1"/>
    <xf numFmtId="0" fontId="4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0" xfId="0" applyFont="1"/>
    <xf numFmtId="0" fontId="0" fillId="0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Fill="1" applyAlignment="1">
      <alignment horizontal="left" vertical="center"/>
    </xf>
    <xf numFmtId="0" fontId="10" fillId="0" borderId="0" xfId="0" applyFont="1"/>
    <xf numFmtId="0" fontId="3" fillId="0" borderId="0" xfId="0" applyFont="1" applyAlignment="1">
      <alignment vertical="center"/>
    </xf>
    <xf numFmtId="0" fontId="11" fillId="3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0" fillId="4" borderId="0" xfId="0" applyFill="1"/>
    <xf numFmtId="0" fontId="1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2" fontId="0" fillId="3" borderId="0" xfId="0" applyNumberFormat="1" applyFill="1" applyAlignment="1">
      <alignment vertical="center" wrapText="1"/>
    </xf>
    <xf numFmtId="2" fontId="1" fillId="3" borderId="0" xfId="0" applyNumberFormat="1" applyFont="1" applyFill="1" applyAlignment="1">
      <alignment vertical="center" wrapText="1"/>
    </xf>
    <xf numFmtId="2" fontId="0" fillId="0" borderId="0" xfId="0" applyNumberForma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14" fillId="0" borderId="0" xfId="0" applyFont="1"/>
    <xf numFmtId="0" fontId="3" fillId="0" borderId="0" xfId="0" applyFont="1"/>
    <xf numFmtId="0" fontId="0" fillId="4" borderId="0" xfId="0" applyFill="1" applyAlignment="1">
      <alignment horizontal="center"/>
    </xf>
    <xf numFmtId="2" fontId="0" fillId="2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 wrapText="1"/>
    </xf>
    <xf numFmtId="2" fontId="0" fillId="0" borderId="0" xfId="0" applyNumberFormat="1" applyFill="1" applyAlignment="1">
      <alignment vertical="center" wrapText="1"/>
    </xf>
    <xf numFmtId="2" fontId="1" fillId="0" borderId="0" xfId="0" applyNumberFormat="1" applyFont="1" applyFill="1" applyAlignment="1">
      <alignment vertical="center" wrapText="1"/>
    </xf>
    <xf numFmtId="2" fontId="0" fillId="0" borderId="0" xfId="0" applyNumberFormat="1" applyFill="1"/>
    <xf numFmtId="2" fontId="0" fillId="0" borderId="0" xfId="0" applyNumberFormat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7" fillId="5" borderId="0" xfId="0" applyFont="1" applyFill="1" applyAlignment="1">
      <alignment horizontal="center"/>
    </xf>
    <xf numFmtId="2" fontId="0" fillId="0" borderId="0" xfId="0" applyNumberFormat="1" applyFill="1" applyBorder="1" applyAlignment="1">
      <alignment horizontal="right" vertical="center" wrapText="1"/>
    </xf>
    <xf numFmtId="2" fontId="1" fillId="0" borderId="0" xfId="0" applyNumberFormat="1" applyFont="1" applyFill="1" applyBorder="1" applyAlignment="1">
      <alignment horizontal="right" vertical="center" wrapText="1"/>
    </xf>
    <xf numFmtId="2" fontId="0" fillId="0" borderId="0" xfId="0" applyNumberFormat="1" applyFill="1" applyBorder="1" applyAlignment="1">
      <alignment vertical="center" wrapText="1"/>
    </xf>
    <xf numFmtId="2" fontId="1" fillId="0" borderId="0" xfId="0" applyNumberFormat="1" applyFont="1" applyFill="1" applyBorder="1" applyAlignment="1">
      <alignment vertical="center" wrapText="1"/>
    </xf>
    <xf numFmtId="2" fontId="0" fillId="0" borderId="0" xfId="0" applyNumberFormat="1" applyFill="1" applyBorder="1"/>
    <xf numFmtId="2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0" fontId="0" fillId="0" borderId="4" xfId="0" applyBorder="1"/>
    <xf numFmtId="0" fontId="7" fillId="3" borderId="5" xfId="0" applyFont="1" applyFill="1" applyBorder="1" applyAlignment="1">
      <alignment horizontal="center"/>
    </xf>
    <xf numFmtId="0" fontId="0" fillId="4" borderId="6" xfId="0" applyFill="1" applyBorder="1"/>
    <xf numFmtId="0" fontId="7" fillId="3" borderId="0" xfId="0" applyFont="1" applyFill="1" applyBorder="1" applyAlignment="1">
      <alignment horizontal="center"/>
    </xf>
    <xf numFmtId="0" fontId="0" fillId="4" borderId="7" xfId="0" applyFill="1" applyBorder="1"/>
    <xf numFmtId="0" fontId="7" fillId="5" borderId="8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0" fillId="0" borderId="0" xfId="0" applyBorder="1"/>
    <xf numFmtId="0" fontId="0" fillId="4" borderId="0" xfId="0" applyFill="1" applyBorder="1"/>
    <xf numFmtId="2" fontId="0" fillId="2" borderId="0" xfId="0" applyNumberFormat="1" applyFill="1" applyAlignment="1">
      <alignment horizontal="center" vertical="center" wrapText="1"/>
    </xf>
    <xf numFmtId="0" fontId="18" fillId="0" borderId="0" xfId="0" applyFont="1"/>
    <xf numFmtId="0" fontId="7" fillId="5" borderId="13" xfId="0" applyFont="1" applyFill="1" applyBorder="1" applyAlignment="1">
      <alignment horizontal="center"/>
    </xf>
    <xf numFmtId="0" fontId="0" fillId="4" borderId="14" xfId="0" applyFill="1" applyBorder="1"/>
    <xf numFmtId="0" fontId="7" fillId="5" borderId="15" xfId="0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0" fillId="4" borderId="18" xfId="0" applyFill="1" applyBorder="1"/>
    <xf numFmtId="0" fontId="0" fillId="4" borderId="17" xfId="0" applyFill="1" applyBorder="1"/>
    <xf numFmtId="0" fontId="0" fillId="4" borderId="19" xfId="0" applyFill="1" applyBorder="1"/>
    <xf numFmtId="0" fontId="0" fillId="3" borderId="0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49" fontId="19" fillId="2" borderId="0" xfId="0" applyNumberFormat="1" applyFont="1" applyFill="1"/>
    <xf numFmtId="0" fontId="16" fillId="0" borderId="0" xfId="0" applyFont="1" applyFill="1" applyBorder="1" applyAlignment="1">
      <alignment horizontal="left"/>
    </xf>
    <xf numFmtId="0" fontId="0" fillId="0" borderId="11" xfId="0" applyFill="1" applyBorder="1"/>
    <xf numFmtId="2" fontId="0" fillId="0" borderId="20" xfId="0" applyNumberFormat="1" applyFill="1" applyBorder="1" applyAlignment="1">
      <alignment horizontal="center" vertical="center" wrapText="1"/>
    </xf>
    <xf numFmtId="2" fontId="0" fillId="0" borderId="21" xfId="0" applyNumberFormat="1" applyFill="1" applyBorder="1" applyAlignment="1">
      <alignment horizontal="center" vertical="center" wrapText="1"/>
    </xf>
    <xf numFmtId="2" fontId="0" fillId="0" borderId="22" xfId="0" applyNumberForma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0" fillId="2" borderId="0" xfId="1" quotePrefix="1" applyFill="1" applyAlignment="1">
      <alignment horizontal="center"/>
    </xf>
    <xf numFmtId="1" fontId="0" fillId="4" borderId="0" xfId="0" applyNumberFormat="1" applyFill="1" applyAlignment="1">
      <alignment horizontal="center"/>
    </xf>
    <xf numFmtId="1" fontId="15" fillId="4" borderId="0" xfId="0" applyNumberFormat="1" applyFont="1" applyFill="1" applyAlignment="1">
      <alignment horizontal="center"/>
    </xf>
    <xf numFmtId="0" fontId="0" fillId="2" borderId="0" xfId="0" applyFill="1" applyBorder="1"/>
    <xf numFmtId="0" fontId="3" fillId="0" borderId="0" xfId="0" applyFont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31</xdr:row>
      <xdr:rowOff>200025</xdr:rowOff>
    </xdr:from>
    <xdr:to>
      <xdr:col>12</xdr:col>
      <xdr:colOff>209550</xdr:colOff>
      <xdr:row>31</xdr:row>
      <xdr:rowOff>209550</xdr:rowOff>
    </xdr:to>
    <xdr:cxnSp macro="">
      <xdr:nvCxnSpPr>
        <xdr:cNvPr id="3" name="Connecteur droit avec flèche 2"/>
        <xdr:cNvCxnSpPr/>
      </xdr:nvCxnSpPr>
      <xdr:spPr>
        <a:xfrm flipH="1">
          <a:off x="3781425" y="6686550"/>
          <a:ext cx="4962525" cy="95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66676</xdr:colOff>
      <xdr:row>62</xdr:row>
      <xdr:rowOff>219075</xdr:rowOff>
    </xdr:from>
    <xdr:to>
      <xdr:col>12</xdr:col>
      <xdr:colOff>171450</xdr:colOff>
      <xdr:row>62</xdr:row>
      <xdr:rowOff>219075</xdr:rowOff>
    </xdr:to>
    <xdr:cxnSp macro="">
      <xdr:nvCxnSpPr>
        <xdr:cNvPr id="4" name="Connecteur droit avec flèche 3"/>
        <xdr:cNvCxnSpPr/>
      </xdr:nvCxnSpPr>
      <xdr:spPr>
        <a:xfrm flipH="1">
          <a:off x="4543426" y="12801600"/>
          <a:ext cx="4162424" cy="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</xdr:colOff>
      <xdr:row>93</xdr:row>
      <xdr:rowOff>209550</xdr:rowOff>
    </xdr:from>
    <xdr:to>
      <xdr:col>12</xdr:col>
      <xdr:colOff>200024</xdr:colOff>
      <xdr:row>93</xdr:row>
      <xdr:rowOff>219075</xdr:rowOff>
    </xdr:to>
    <xdr:cxnSp macro="">
      <xdr:nvCxnSpPr>
        <xdr:cNvPr id="6" name="Connecteur droit avec flèche 5"/>
        <xdr:cNvCxnSpPr/>
      </xdr:nvCxnSpPr>
      <xdr:spPr>
        <a:xfrm flipH="1">
          <a:off x="5267325" y="18888075"/>
          <a:ext cx="3467099" cy="95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124</xdr:row>
      <xdr:rowOff>180975</xdr:rowOff>
    </xdr:from>
    <xdr:to>
      <xdr:col>12</xdr:col>
      <xdr:colOff>190499</xdr:colOff>
      <xdr:row>124</xdr:row>
      <xdr:rowOff>209550</xdr:rowOff>
    </xdr:to>
    <xdr:cxnSp macro="">
      <xdr:nvCxnSpPr>
        <xdr:cNvPr id="8" name="Connecteur droit avec flèche 7"/>
        <xdr:cNvCxnSpPr/>
      </xdr:nvCxnSpPr>
      <xdr:spPr>
        <a:xfrm flipH="1" flipV="1">
          <a:off x="6029325" y="24955500"/>
          <a:ext cx="2695574" cy="2857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155</xdr:row>
      <xdr:rowOff>219075</xdr:rowOff>
    </xdr:from>
    <xdr:to>
      <xdr:col>12</xdr:col>
      <xdr:colOff>219074</xdr:colOff>
      <xdr:row>155</xdr:row>
      <xdr:rowOff>219075</xdr:rowOff>
    </xdr:to>
    <xdr:cxnSp macro="">
      <xdr:nvCxnSpPr>
        <xdr:cNvPr id="10" name="Connecteur droit avec flèche 9"/>
        <xdr:cNvCxnSpPr/>
      </xdr:nvCxnSpPr>
      <xdr:spPr>
        <a:xfrm flipH="1">
          <a:off x="6762750" y="31089600"/>
          <a:ext cx="1990724" cy="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</xdr:colOff>
      <xdr:row>158</xdr:row>
      <xdr:rowOff>9525</xdr:rowOff>
    </xdr:from>
    <xdr:to>
      <xdr:col>15</xdr:col>
      <xdr:colOff>342900</xdr:colOff>
      <xdr:row>177</xdr:row>
      <xdr:rowOff>123825</xdr:rowOff>
    </xdr:to>
    <xdr:cxnSp macro="">
      <xdr:nvCxnSpPr>
        <xdr:cNvPr id="5" name="Connecteur droit avec flèche 4"/>
        <xdr:cNvCxnSpPr/>
      </xdr:nvCxnSpPr>
      <xdr:spPr>
        <a:xfrm flipH="1">
          <a:off x="8334375" y="31832550"/>
          <a:ext cx="1933575" cy="3733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371475</xdr:colOff>
      <xdr:row>0</xdr:row>
      <xdr:rowOff>104775</xdr:rowOff>
    </xdr:from>
    <xdr:to>
      <xdr:col>16</xdr:col>
      <xdr:colOff>409575</xdr:colOff>
      <xdr:row>1</xdr:row>
      <xdr:rowOff>9525</xdr:rowOff>
    </xdr:to>
    <xdr:sp macro="" textlink="">
      <xdr:nvSpPr>
        <xdr:cNvPr id="2054" name="AutoShape 6"/>
        <xdr:cNvSpPr>
          <a:spLocks noChangeArrowheads="1"/>
        </xdr:cNvSpPr>
      </xdr:nvSpPr>
      <xdr:spPr bwMode="auto">
        <a:xfrm>
          <a:off x="9172575" y="104775"/>
          <a:ext cx="2324100" cy="476250"/>
        </a:xfrm>
        <a:prstGeom prst="wedgeRoundRectCallout">
          <a:avLst>
            <a:gd name="adj1" fmla="val -79917"/>
            <a:gd name="adj2" fmla="val 92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TABLEAU INTERMEDIAIRE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Départager les valeurs égales</a:t>
          </a:r>
        </a:p>
      </xdr:txBody>
    </xdr:sp>
    <xdr:clientData/>
  </xdr:twoCellAnchor>
  <xdr:twoCellAnchor>
    <xdr:from>
      <xdr:col>17</xdr:col>
      <xdr:colOff>685800</xdr:colOff>
      <xdr:row>0</xdr:row>
      <xdr:rowOff>85725</xdr:rowOff>
    </xdr:from>
    <xdr:to>
      <xdr:col>20</xdr:col>
      <xdr:colOff>152400</xdr:colOff>
      <xdr:row>0</xdr:row>
      <xdr:rowOff>485775</xdr:rowOff>
    </xdr:to>
    <xdr:sp macro="" textlink="">
      <xdr:nvSpPr>
        <xdr:cNvPr id="2055" name="AutoShape 7"/>
        <xdr:cNvSpPr>
          <a:spLocks noChangeArrowheads="1"/>
        </xdr:cNvSpPr>
      </xdr:nvSpPr>
      <xdr:spPr bwMode="auto">
        <a:xfrm>
          <a:off x="12534900" y="85725"/>
          <a:ext cx="1400175" cy="400050"/>
        </a:xfrm>
        <a:prstGeom prst="wedgeRoundRectCallout">
          <a:avLst>
            <a:gd name="adj1" fmla="val 366329"/>
            <a:gd name="adj2" fmla="val 17619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TABLEAU ORIGINE</a:t>
          </a:r>
        </a:p>
      </xdr:txBody>
    </xdr:sp>
    <xdr:clientData/>
  </xdr:twoCellAnchor>
  <xdr:twoCellAnchor>
    <xdr:from>
      <xdr:col>10</xdr:col>
      <xdr:colOff>333376</xdr:colOff>
      <xdr:row>45</xdr:row>
      <xdr:rowOff>57150</xdr:rowOff>
    </xdr:from>
    <xdr:to>
      <xdr:col>10</xdr:col>
      <xdr:colOff>388620</xdr:colOff>
      <xdr:row>47</xdr:row>
      <xdr:rowOff>0</xdr:rowOff>
    </xdr:to>
    <xdr:sp macro="" textlink="">
      <xdr:nvSpPr>
        <xdr:cNvPr id="9" name="Flèche vers le haut 8"/>
        <xdr:cNvSpPr/>
      </xdr:nvSpPr>
      <xdr:spPr>
        <a:xfrm>
          <a:off x="7267576" y="9458325"/>
          <a:ext cx="55244" cy="5810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6</xdr:col>
      <xdr:colOff>361950</xdr:colOff>
      <xdr:row>45</xdr:row>
      <xdr:rowOff>28575</xdr:rowOff>
    </xdr:from>
    <xdr:to>
      <xdr:col>6</xdr:col>
      <xdr:colOff>407669</xdr:colOff>
      <xdr:row>46</xdr:row>
      <xdr:rowOff>57150</xdr:rowOff>
    </xdr:to>
    <xdr:sp macro="" textlink="">
      <xdr:nvSpPr>
        <xdr:cNvPr id="13" name="Flèche vers le haut 12"/>
        <xdr:cNvSpPr/>
      </xdr:nvSpPr>
      <xdr:spPr>
        <a:xfrm>
          <a:off x="4248150" y="9429750"/>
          <a:ext cx="45719" cy="4762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8</xdr:col>
      <xdr:colOff>325755</xdr:colOff>
      <xdr:row>45</xdr:row>
      <xdr:rowOff>19050</xdr:rowOff>
    </xdr:from>
    <xdr:to>
      <xdr:col>8</xdr:col>
      <xdr:colOff>371474</xdr:colOff>
      <xdr:row>46</xdr:row>
      <xdr:rowOff>47625</xdr:rowOff>
    </xdr:to>
    <xdr:sp macro="" textlink="">
      <xdr:nvSpPr>
        <xdr:cNvPr id="15" name="Flèche vers le haut 14"/>
        <xdr:cNvSpPr/>
      </xdr:nvSpPr>
      <xdr:spPr>
        <a:xfrm>
          <a:off x="5735955" y="9420225"/>
          <a:ext cx="45719" cy="4762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</xdr:col>
      <xdr:colOff>371475</xdr:colOff>
      <xdr:row>45</xdr:row>
      <xdr:rowOff>9525</xdr:rowOff>
    </xdr:from>
    <xdr:to>
      <xdr:col>4</xdr:col>
      <xdr:colOff>417194</xdr:colOff>
      <xdr:row>46</xdr:row>
      <xdr:rowOff>38100</xdr:rowOff>
    </xdr:to>
    <xdr:sp macro="" textlink="">
      <xdr:nvSpPr>
        <xdr:cNvPr id="17" name="Flèche vers le haut 16"/>
        <xdr:cNvSpPr/>
      </xdr:nvSpPr>
      <xdr:spPr>
        <a:xfrm>
          <a:off x="2733675" y="9410700"/>
          <a:ext cx="45719" cy="4762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638175</xdr:colOff>
      <xdr:row>45</xdr:row>
      <xdr:rowOff>57150</xdr:rowOff>
    </xdr:from>
    <xdr:to>
      <xdr:col>1</xdr:col>
      <xdr:colOff>693419</xdr:colOff>
      <xdr:row>47</xdr:row>
      <xdr:rowOff>0</xdr:rowOff>
    </xdr:to>
    <xdr:sp macro="" textlink="">
      <xdr:nvSpPr>
        <xdr:cNvPr id="18" name="Flèche vers le haut 17"/>
        <xdr:cNvSpPr/>
      </xdr:nvSpPr>
      <xdr:spPr>
        <a:xfrm>
          <a:off x="800100" y="9458325"/>
          <a:ext cx="55244" cy="5810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371475</xdr:colOff>
      <xdr:row>0</xdr:row>
      <xdr:rowOff>104775</xdr:rowOff>
    </xdr:from>
    <xdr:to>
      <xdr:col>16</xdr:col>
      <xdr:colOff>409575</xdr:colOff>
      <xdr:row>1</xdr:row>
      <xdr:rowOff>9525</xdr:rowOff>
    </xdr:to>
    <xdr:sp macro="" textlink="">
      <xdr:nvSpPr>
        <xdr:cNvPr id="2" name="AutoShape 6"/>
        <xdr:cNvSpPr>
          <a:spLocks noChangeArrowheads="1"/>
        </xdr:cNvSpPr>
      </xdr:nvSpPr>
      <xdr:spPr bwMode="auto">
        <a:xfrm>
          <a:off x="9144000" y="104775"/>
          <a:ext cx="1762125" cy="485775"/>
        </a:xfrm>
        <a:prstGeom prst="wedgeRoundRectCallout">
          <a:avLst>
            <a:gd name="adj1" fmla="val -79917"/>
            <a:gd name="adj2" fmla="val 92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TABLEAU INTERMEDIAIRE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Départager les valeurs égales</a:t>
          </a:r>
        </a:p>
      </xdr:txBody>
    </xdr:sp>
    <xdr:clientData/>
  </xdr:twoCellAnchor>
  <xdr:twoCellAnchor>
    <xdr:from>
      <xdr:col>17</xdr:col>
      <xdr:colOff>685800</xdr:colOff>
      <xdr:row>0</xdr:row>
      <xdr:rowOff>85725</xdr:rowOff>
    </xdr:from>
    <xdr:to>
      <xdr:col>20</xdr:col>
      <xdr:colOff>152400</xdr:colOff>
      <xdr:row>0</xdr:row>
      <xdr:rowOff>485775</xdr:rowOff>
    </xdr:to>
    <xdr:sp macro="" textlink="">
      <xdr:nvSpPr>
        <xdr:cNvPr id="3" name="AutoShape 7"/>
        <xdr:cNvSpPr>
          <a:spLocks noChangeArrowheads="1"/>
        </xdr:cNvSpPr>
      </xdr:nvSpPr>
      <xdr:spPr bwMode="auto">
        <a:xfrm>
          <a:off x="12049125" y="85725"/>
          <a:ext cx="1657350" cy="400050"/>
        </a:xfrm>
        <a:prstGeom prst="wedgeRoundRectCallout">
          <a:avLst>
            <a:gd name="adj1" fmla="val 366329"/>
            <a:gd name="adj2" fmla="val 17619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TABLEAU ORIGINE</a:t>
          </a:r>
        </a:p>
      </xdr:txBody>
    </xdr:sp>
    <xdr:clientData/>
  </xdr:twoCellAnchor>
  <xdr:twoCellAnchor>
    <xdr:from>
      <xdr:col>23</xdr:col>
      <xdr:colOff>561975</xdr:colOff>
      <xdr:row>2</xdr:row>
      <xdr:rowOff>38100</xdr:rowOff>
    </xdr:from>
    <xdr:to>
      <xdr:col>25</xdr:col>
      <xdr:colOff>57150</xdr:colOff>
      <xdr:row>4</xdr:row>
      <xdr:rowOff>171450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16525875" y="809625"/>
          <a:ext cx="685800" cy="523875"/>
        </a:xfrm>
        <a:prstGeom prst="wedgeRoundRectCallout">
          <a:avLst>
            <a:gd name="adj1" fmla="val 383333"/>
            <a:gd name="adj2" fmla="val 907"/>
            <a:gd name="adj3" fmla="val 16667"/>
          </a:avLst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0" anchor="t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1</a:t>
          </a:r>
        </a:p>
      </xdr:txBody>
    </xdr:sp>
    <xdr:clientData/>
  </xdr:twoCellAnchor>
  <xdr:twoCellAnchor>
    <xdr:from>
      <xdr:col>16</xdr:col>
      <xdr:colOff>561975</xdr:colOff>
      <xdr:row>2</xdr:row>
      <xdr:rowOff>38100</xdr:rowOff>
    </xdr:from>
    <xdr:to>
      <xdr:col>17</xdr:col>
      <xdr:colOff>381000</xdr:colOff>
      <xdr:row>4</xdr:row>
      <xdr:rowOff>171450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11525250" y="809625"/>
          <a:ext cx="685800" cy="523875"/>
        </a:xfrm>
        <a:prstGeom prst="wedgeRoundRectCallout">
          <a:avLst>
            <a:gd name="adj1" fmla="val -504167"/>
            <a:gd name="adj2" fmla="val -42727"/>
            <a:gd name="adj3" fmla="val 16667"/>
          </a:avLst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0" anchor="t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2</a:t>
          </a:r>
        </a:p>
      </xdr:txBody>
    </xdr:sp>
    <xdr:clientData/>
  </xdr:twoCellAnchor>
  <xdr:twoCellAnchor>
    <xdr:from>
      <xdr:col>19</xdr:col>
      <xdr:colOff>561975</xdr:colOff>
      <xdr:row>13</xdr:row>
      <xdr:rowOff>38100</xdr:rowOff>
    </xdr:from>
    <xdr:to>
      <xdr:col>20</xdr:col>
      <xdr:colOff>485775</xdr:colOff>
      <xdr:row>15</xdr:row>
      <xdr:rowOff>180975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13820775" y="2933700"/>
          <a:ext cx="685800" cy="523875"/>
        </a:xfrm>
        <a:prstGeom prst="wedgeRoundRectCallout">
          <a:avLst>
            <a:gd name="adj1" fmla="val -59722"/>
            <a:gd name="adj2" fmla="val 100907"/>
            <a:gd name="adj3" fmla="val 16667"/>
          </a:avLst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0" anchor="t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3</a:t>
          </a:r>
        </a:p>
      </xdr:txBody>
    </xdr:sp>
    <xdr:clientData/>
  </xdr:twoCellAnchor>
  <xdr:twoCellAnchor>
    <xdr:from>
      <xdr:col>20</xdr:col>
      <xdr:colOff>561975</xdr:colOff>
      <xdr:row>33</xdr:row>
      <xdr:rowOff>38100</xdr:rowOff>
    </xdr:from>
    <xdr:to>
      <xdr:col>21</xdr:col>
      <xdr:colOff>400050</xdr:colOff>
      <xdr:row>35</xdr:row>
      <xdr:rowOff>180975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14582775" y="6934200"/>
          <a:ext cx="685800" cy="523875"/>
        </a:xfrm>
        <a:prstGeom prst="wedgeRoundRectCallout">
          <a:avLst>
            <a:gd name="adj1" fmla="val -112500"/>
            <a:gd name="adj2" fmla="val 130000"/>
            <a:gd name="adj3" fmla="val 16667"/>
          </a:avLst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0" anchor="t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85"/>
  <sheetViews>
    <sheetView topLeftCell="B165" workbookViewId="0">
      <selection activeCell="N185" sqref="N185"/>
    </sheetView>
  </sheetViews>
  <sheetFormatPr baseColWidth="10" defaultRowHeight="15"/>
  <cols>
    <col min="2" max="2" width="21.42578125" style="2" customWidth="1"/>
    <col min="3" max="3" width="6.85546875" hidden="1" customWidth="1"/>
    <col min="4" max="11" width="11.42578125" style="46"/>
    <col min="12" max="12" width="3.7109375" customWidth="1"/>
    <col min="13" max="13" width="3.85546875" customWidth="1"/>
    <col min="15" max="15" width="5.5703125" customWidth="1"/>
    <col min="16" max="16" width="17.28515625" customWidth="1"/>
    <col min="19" max="19" width="6.140625" customWidth="1"/>
    <col min="21" max="21" width="6.28515625" customWidth="1"/>
    <col min="23" max="23" width="5" customWidth="1"/>
    <col min="25" max="25" width="6.42578125" customWidth="1"/>
    <col min="27" max="27" width="6.5703125" customWidth="1"/>
  </cols>
  <sheetData>
    <row r="1" spans="1:27" s="1" customFormat="1" ht="45">
      <c r="B1" s="2" t="s">
        <v>0</v>
      </c>
      <c r="C1" s="3" t="s">
        <v>1</v>
      </c>
      <c r="D1" s="38" t="s">
        <v>2</v>
      </c>
      <c r="E1" s="39" t="s">
        <v>3</v>
      </c>
      <c r="F1" s="39" t="s">
        <v>4</v>
      </c>
      <c r="G1" s="39" t="s">
        <v>5</v>
      </c>
      <c r="H1" s="40" t="s">
        <v>6</v>
      </c>
      <c r="I1" s="40" t="s">
        <v>7</v>
      </c>
      <c r="J1" s="40" t="s">
        <v>8</v>
      </c>
      <c r="K1" s="40" t="s">
        <v>9</v>
      </c>
    </row>
    <row r="2" spans="1:27">
      <c r="A2">
        <v>1</v>
      </c>
      <c r="B2" s="5" t="s">
        <v>10</v>
      </c>
      <c r="C2" s="6"/>
      <c r="D2" s="31">
        <v>6.63</v>
      </c>
      <c r="E2" s="31">
        <v>2.33</v>
      </c>
      <c r="F2" s="31">
        <v>1.89</v>
      </c>
      <c r="G2" s="31">
        <v>9.56</v>
      </c>
      <c r="H2" s="31">
        <v>39</v>
      </c>
      <c r="I2" s="31" t="s">
        <v>11</v>
      </c>
      <c r="J2" s="31" t="s">
        <v>11</v>
      </c>
      <c r="K2" s="31" t="s">
        <v>11</v>
      </c>
    </row>
    <row r="3" spans="1:27">
      <c r="A3">
        <v>2</v>
      </c>
      <c r="B3" s="5" t="s">
        <v>12</v>
      </c>
      <c r="C3" s="6"/>
      <c r="D3" s="31">
        <v>4.79</v>
      </c>
      <c r="E3" s="31">
        <v>2.4900000000000002</v>
      </c>
      <c r="F3" s="31">
        <v>0.21</v>
      </c>
      <c r="G3" s="31">
        <v>8.02</v>
      </c>
      <c r="H3" s="31">
        <v>26.3</v>
      </c>
      <c r="I3" s="31">
        <v>10.85</v>
      </c>
      <c r="J3" s="31">
        <v>18.86</v>
      </c>
      <c r="K3" s="31">
        <v>9.33</v>
      </c>
    </row>
    <row r="4" spans="1:27" ht="15.75">
      <c r="A4">
        <v>3</v>
      </c>
      <c r="B4" s="5" t="s">
        <v>13</v>
      </c>
      <c r="C4" s="6"/>
      <c r="D4" s="31">
        <v>4.58</v>
      </c>
      <c r="E4" s="31">
        <v>2.85</v>
      </c>
      <c r="F4" s="31">
        <v>1.23</v>
      </c>
      <c r="G4" s="31">
        <v>5.44</v>
      </c>
      <c r="H4" s="31">
        <v>22.75</v>
      </c>
      <c r="I4" s="32">
        <v>-0.65</v>
      </c>
      <c r="J4" s="31">
        <v>9.7100000000000009</v>
      </c>
      <c r="K4" s="31">
        <v>5.28</v>
      </c>
      <c r="M4" s="7" t="s">
        <v>14</v>
      </c>
    </row>
    <row r="5" spans="1:27">
      <c r="A5">
        <v>4</v>
      </c>
      <c r="B5" s="5" t="s">
        <v>15</v>
      </c>
      <c r="C5" s="6"/>
      <c r="D5" s="31">
        <v>4.57</v>
      </c>
      <c r="E5" s="31">
        <v>2.85</v>
      </c>
      <c r="F5" s="31">
        <v>2.33</v>
      </c>
      <c r="G5" s="31">
        <v>5.3</v>
      </c>
      <c r="H5" s="31">
        <v>26.96</v>
      </c>
      <c r="I5" s="31">
        <v>6.64</v>
      </c>
      <c r="J5" s="31">
        <v>11.06</v>
      </c>
      <c r="K5" s="31">
        <v>7.2</v>
      </c>
      <c r="N5" t="s">
        <v>16</v>
      </c>
    </row>
    <row r="6" spans="1:27">
      <c r="A6">
        <v>5</v>
      </c>
      <c r="B6" s="5" t="s">
        <v>17</v>
      </c>
      <c r="C6" s="6"/>
      <c r="D6" s="31">
        <v>4.4400000000000004</v>
      </c>
      <c r="E6" s="31">
        <v>3.26</v>
      </c>
      <c r="F6" s="31">
        <v>0.37</v>
      </c>
      <c r="G6" s="31">
        <v>3.2</v>
      </c>
      <c r="H6" s="31">
        <v>21.09</v>
      </c>
      <c r="I6" s="32">
        <v>-14.41</v>
      </c>
      <c r="J6" s="32">
        <v>-8.48</v>
      </c>
      <c r="K6" s="31" t="s">
        <v>11</v>
      </c>
    </row>
    <row r="7" spans="1:27">
      <c r="A7">
        <v>6</v>
      </c>
      <c r="B7" s="5" t="s">
        <v>18</v>
      </c>
      <c r="C7" s="6"/>
      <c r="D7" s="31">
        <v>3.83</v>
      </c>
      <c r="E7" s="31">
        <v>2.52</v>
      </c>
      <c r="F7" s="31">
        <v>-0.7</v>
      </c>
      <c r="G7" s="31">
        <v>3.45</v>
      </c>
      <c r="H7" s="31">
        <v>18.54</v>
      </c>
      <c r="I7" s="32">
        <v>-0.06</v>
      </c>
      <c r="J7" s="31">
        <v>1.82</v>
      </c>
      <c r="K7" s="31">
        <v>2.44</v>
      </c>
    </row>
    <row r="8" spans="1:27">
      <c r="A8">
        <v>7</v>
      </c>
      <c r="B8" s="5" t="s">
        <v>19</v>
      </c>
      <c r="C8" s="6"/>
      <c r="D8" s="31">
        <v>2.66</v>
      </c>
      <c r="E8" s="31">
        <v>2.54</v>
      </c>
      <c r="F8" s="31">
        <v>1.65</v>
      </c>
      <c r="G8" s="31">
        <v>3.96</v>
      </c>
      <c r="H8" s="31">
        <v>23.75</v>
      </c>
      <c r="I8" s="31">
        <v>4.8099999999999996</v>
      </c>
      <c r="J8" s="31">
        <v>9.01</v>
      </c>
      <c r="K8" s="31">
        <v>5.96</v>
      </c>
      <c r="N8" s="8" t="s">
        <v>20</v>
      </c>
    </row>
    <row r="9" spans="1:27">
      <c r="A9">
        <v>8</v>
      </c>
      <c r="B9" s="5" t="s">
        <v>21</v>
      </c>
      <c r="C9" s="6"/>
      <c r="D9" s="31">
        <v>2.61</v>
      </c>
      <c r="E9" s="31">
        <v>2.08</v>
      </c>
      <c r="F9" s="31">
        <v>0.49</v>
      </c>
      <c r="G9" s="31">
        <v>6.15</v>
      </c>
      <c r="H9" s="31">
        <v>17.13</v>
      </c>
      <c r="I9" s="31">
        <v>7.97</v>
      </c>
      <c r="J9" s="31">
        <v>15.4</v>
      </c>
      <c r="K9" s="31">
        <v>7.87</v>
      </c>
      <c r="N9" s="26">
        <v>1</v>
      </c>
      <c r="O9" t="s">
        <v>22</v>
      </c>
    </row>
    <row r="10" spans="1:27">
      <c r="A10">
        <v>9</v>
      </c>
      <c r="B10" s="5" t="s">
        <v>23</v>
      </c>
      <c r="C10" s="6"/>
      <c r="D10" s="31">
        <v>2.4500000000000002</v>
      </c>
      <c r="E10" s="31">
        <v>2.2000000000000002</v>
      </c>
      <c r="F10" s="31">
        <v>0.22</v>
      </c>
      <c r="G10" s="31">
        <v>4.01</v>
      </c>
      <c r="H10" s="31">
        <v>17.11</v>
      </c>
      <c r="I10" s="31">
        <v>4.1500000000000004</v>
      </c>
      <c r="J10" s="31">
        <v>11.13</v>
      </c>
      <c r="K10" s="31">
        <v>5.4</v>
      </c>
    </row>
    <row r="11" spans="1:27">
      <c r="A11">
        <v>10</v>
      </c>
      <c r="B11" s="5" t="s">
        <v>24</v>
      </c>
      <c r="C11" s="6"/>
      <c r="D11" s="31">
        <v>2.13</v>
      </c>
      <c r="E11" s="31">
        <v>1.59</v>
      </c>
      <c r="F11" s="31">
        <v>0.55000000000000004</v>
      </c>
      <c r="G11" s="31">
        <v>2.93</v>
      </c>
      <c r="H11" s="31">
        <v>18.5</v>
      </c>
      <c r="I11" s="31">
        <v>3.7</v>
      </c>
      <c r="J11" s="31">
        <v>19.78</v>
      </c>
      <c r="K11" s="31" t="s">
        <v>11</v>
      </c>
      <c r="N11" s="26">
        <v>2</v>
      </c>
      <c r="O11" t="s">
        <v>25</v>
      </c>
      <c r="Q11" s="9">
        <v>10</v>
      </c>
    </row>
    <row r="12" spans="1:27">
      <c r="B12" s="2" t="s">
        <v>26</v>
      </c>
      <c r="C12" s="10"/>
      <c r="D12" s="33">
        <v>2.04</v>
      </c>
      <c r="E12" s="33">
        <v>1.97</v>
      </c>
      <c r="F12" s="33">
        <v>0.75</v>
      </c>
      <c r="G12" s="33">
        <v>3.81</v>
      </c>
      <c r="H12" s="33">
        <v>18.23</v>
      </c>
      <c r="I12" s="33">
        <v>4.18</v>
      </c>
      <c r="J12" s="33">
        <v>11.44</v>
      </c>
      <c r="K12" s="33">
        <v>6.74</v>
      </c>
      <c r="O12" t="s">
        <v>27</v>
      </c>
    </row>
    <row r="13" spans="1:27">
      <c r="B13" s="2" t="s">
        <v>28</v>
      </c>
      <c r="C13" s="10"/>
      <c r="D13" s="33">
        <v>1.9</v>
      </c>
      <c r="E13" s="33">
        <v>1.06</v>
      </c>
      <c r="F13" s="33">
        <v>1.17</v>
      </c>
      <c r="G13" s="33">
        <v>2.46</v>
      </c>
      <c r="H13" s="33">
        <v>12.75</v>
      </c>
      <c r="I13" s="33">
        <v>6.57</v>
      </c>
      <c r="J13" s="33">
        <v>8.34</v>
      </c>
      <c r="K13" s="33">
        <v>5.3</v>
      </c>
      <c r="O13" t="s">
        <v>29</v>
      </c>
    </row>
    <row r="14" spans="1:27">
      <c r="B14" s="2" t="s">
        <v>30</v>
      </c>
      <c r="C14" s="10"/>
      <c r="D14" s="33">
        <v>1.66</v>
      </c>
      <c r="E14" s="33">
        <v>1.93</v>
      </c>
      <c r="F14" s="33">
        <v>-1.48</v>
      </c>
      <c r="G14" s="33">
        <v>3.98</v>
      </c>
      <c r="H14" s="33">
        <v>24.27</v>
      </c>
      <c r="I14" s="33">
        <v>8.99</v>
      </c>
      <c r="J14" s="33">
        <v>14.33</v>
      </c>
      <c r="K14" s="33">
        <v>7.24</v>
      </c>
    </row>
    <row r="15" spans="1:27">
      <c r="B15" s="2" t="s">
        <v>31</v>
      </c>
      <c r="C15" s="10"/>
      <c r="D15" s="33">
        <v>1.3</v>
      </c>
      <c r="E15" s="33">
        <v>1.79</v>
      </c>
      <c r="F15" s="33">
        <v>-0.61</v>
      </c>
      <c r="G15" s="33">
        <v>2.57</v>
      </c>
      <c r="H15" s="33">
        <v>12.02</v>
      </c>
      <c r="I15" s="33">
        <v>2.33</v>
      </c>
      <c r="J15" s="33">
        <v>8.18</v>
      </c>
      <c r="K15" s="33">
        <v>2.1</v>
      </c>
      <c r="N15" s="26">
        <v>3</v>
      </c>
      <c r="O15" t="s">
        <v>32</v>
      </c>
    </row>
    <row r="16" spans="1:27" ht="30">
      <c r="B16" s="2" t="s">
        <v>33</v>
      </c>
      <c r="C16" s="10"/>
      <c r="D16" s="33">
        <v>1.26</v>
      </c>
      <c r="E16" s="33">
        <v>0.53</v>
      </c>
      <c r="F16" s="33">
        <v>0.12</v>
      </c>
      <c r="G16" s="33">
        <v>1.3</v>
      </c>
      <c r="H16" s="33">
        <v>4.01</v>
      </c>
      <c r="I16" s="33">
        <v>1.63</v>
      </c>
      <c r="J16" s="33">
        <v>3.68</v>
      </c>
      <c r="K16" s="33">
        <v>2.67</v>
      </c>
      <c r="N16" s="10"/>
      <c r="O16" s="11" t="s">
        <v>53</v>
      </c>
      <c r="P16" s="11"/>
      <c r="Q16" s="12" t="s">
        <v>2</v>
      </c>
      <c r="R16" s="1" t="s">
        <v>3</v>
      </c>
      <c r="S16" s="13" t="s">
        <v>34</v>
      </c>
      <c r="T16" s="1" t="s">
        <v>4</v>
      </c>
      <c r="U16" s="13" t="s">
        <v>34</v>
      </c>
      <c r="V16" s="1" t="s">
        <v>5</v>
      </c>
      <c r="W16" s="13" t="s">
        <v>34</v>
      </c>
      <c r="X16" s="3" t="s">
        <v>6</v>
      </c>
      <c r="Y16" s="13" t="s">
        <v>34</v>
      </c>
      <c r="Z16" s="3" t="s">
        <v>7</v>
      </c>
      <c r="AA16" s="13" t="s">
        <v>34</v>
      </c>
    </row>
    <row r="17" spans="2:27">
      <c r="B17" s="2" t="s">
        <v>35</v>
      </c>
      <c r="C17" s="10"/>
      <c r="D17" s="33">
        <v>1.25</v>
      </c>
      <c r="E17" s="33">
        <v>1.42</v>
      </c>
      <c r="F17" s="33">
        <v>0.28000000000000003</v>
      </c>
      <c r="G17" s="33">
        <v>2.25</v>
      </c>
      <c r="H17" s="33">
        <v>18.02</v>
      </c>
      <c r="I17" s="33">
        <v>6.51</v>
      </c>
      <c r="J17" s="33">
        <v>11.39</v>
      </c>
      <c r="K17" s="33">
        <v>3.2</v>
      </c>
      <c r="Q17" s="14" t="s">
        <v>10</v>
      </c>
      <c r="R17" s="14" t="s">
        <v>17</v>
      </c>
      <c r="S17" s="15">
        <v>2</v>
      </c>
      <c r="T17" s="14" t="s">
        <v>17</v>
      </c>
      <c r="U17" s="15">
        <v>3</v>
      </c>
      <c r="V17" s="14" t="s">
        <v>10</v>
      </c>
      <c r="W17" s="15">
        <v>4</v>
      </c>
      <c r="X17" s="14" t="s">
        <v>10</v>
      </c>
      <c r="Y17" s="15">
        <v>5</v>
      </c>
      <c r="Z17" s="14" t="s">
        <v>36</v>
      </c>
      <c r="AA17" s="15">
        <v>3</v>
      </c>
    </row>
    <row r="18" spans="2:27">
      <c r="B18" s="2" t="s">
        <v>37</v>
      </c>
      <c r="C18" s="10"/>
      <c r="D18" s="33">
        <v>1.21</v>
      </c>
      <c r="E18" s="33">
        <v>1.24</v>
      </c>
      <c r="F18" s="33">
        <v>-0.42</v>
      </c>
      <c r="G18" s="33">
        <v>1.94</v>
      </c>
      <c r="H18" s="33">
        <v>8.1300000000000008</v>
      </c>
      <c r="I18" s="33">
        <v>1.86</v>
      </c>
      <c r="J18" s="33">
        <v>6.1</v>
      </c>
      <c r="K18" s="33">
        <v>2.02</v>
      </c>
      <c r="Q18" s="14" t="s">
        <v>12</v>
      </c>
      <c r="R18" s="14" t="s">
        <v>15</v>
      </c>
      <c r="S18" s="15">
        <v>2</v>
      </c>
      <c r="T18" s="14" t="s">
        <v>15</v>
      </c>
      <c r="U18" s="15">
        <v>3</v>
      </c>
      <c r="V18" s="14" t="s">
        <v>12</v>
      </c>
      <c r="W18" s="15">
        <v>4</v>
      </c>
      <c r="X18" s="14" t="s">
        <v>12</v>
      </c>
      <c r="Y18" s="15">
        <v>5</v>
      </c>
      <c r="Z18" s="14" t="s">
        <v>10</v>
      </c>
      <c r="AA18" s="15">
        <v>6</v>
      </c>
    </row>
    <row r="19" spans="2:27">
      <c r="B19" s="2" t="s">
        <v>38</v>
      </c>
      <c r="C19" s="10"/>
      <c r="D19" s="33">
        <v>1.03</v>
      </c>
      <c r="E19" s="33">
        <v>1.93</v>
      </c>
      <c r="F19" s="33">
        <v>0.77</v>
      </c>
      <c r="G19" s="33">
        <v>1.98</v>
      </c>
      <c r="H19" s="33">
        <v>15.82</v>
      </c>
      <c r="I19" s="33">
        <v>0.78</v>
      </c>
      <c r="J19" s="33">
        <v>8.57</v>
      </c>
      <c r="K19" s="33">
        <v>3.77</v>
      </c>
      <c r="Q19" s="14" t="s">
        <v>13</v>
      </c>
      <c r="R19" s="14" t="s">
        <v>13</v>
      </c>
      <c r="S19" s="15">
        <v>2</v>
      </c>
      <c r="T19" s="14" t="s">
        <v>13</v>
      </c>
      <c r="U19" s="15">
        <v>3</v>
      </c>
      <c r="V19" s="14" t="s">
        <v>21</v>
      </c>
      <c r="W19" s="15">
        <v>2</v>
      </c>
      <c r="X19" s="14" t="s">
        <v>21</v>
      </c>
      <c r="Y19" s="15">
        <v>3</v>
      </c>
      <c r="Z19" s="14" t="s">
        <v>12</v>
      </c>
      <c r="AA19" s="15">
        <v>6</v>
      </c>
    </row>
    <row r="20" spans="2:27">
      <c r="B20" s="2" t="s">
        <v>39</v>
      </c>
      <c r="C20" s="10"/>
      <c r="D20" s="33">
        <v>0.98</v>
      </c>
      <c r="E20" s="33">
        <v>2.44</v>
      </c>
      <c r="F20" s="33">
        <v>1.1000000000000001</v>
      </c>
      <c r="G20" s="33">
        <v>2.0099999999999998</v>
      </c>
      <c r="H20" s="33">
        <v>12.55</v>
      </c>
      <c r="I20" s="33">
        <v>9.23</v>
      </c>
      <c r="J20" s="33">
        <v>13.25</v>
      </c>
      <c r="K20" s="33">
        <v>8.7899999999999991</v>
      </c>
      <c r="Q20" s="14" t="s">
        <v>15</v>
      </c>
      <c r="R20" s="14" t="s">
        <v>19</v>
      </c>
      <c r="S20" s="15">
        <v>2</v>
      </c>
      <c r="T20" s="14" t="s">
        <v>19</v>
      </c>
      <c r="U20" s="15">
        <v>3</v>
      </c>
      <c r="V20" s="14" t="s">
        <v>13</v>
      </c>
      <c r="W20" s="15">
        <v>4</v>
      </c>
      <c r="X20" s="14" t="s">
        <v>13</v>
      </c>
      <c r="Y20" s="15">
        <v>4</v>
      </c>
      <c r="Z20" s="14" t="s">
        <v>39</v>
      </c>
      <c r="AA20" s="15">
        <v>1</v>
      </c>
    </row>
    <row r="21" spans="2:27">
      <c r="B21" s="2" t="s">
        <v>40</v>
      </c>
      <c r="C21" s="10"/>
      <c r="D21" s="33">
        <v>0.88</v>
      </c>
      <c r="E21" s="33">
        <v>2.4</v>
      </c>
      <c r="F21" s="33">
        <v>0.64</v>
      </c>
      <c r="G21" s="33">
        <v>3.33</v>
      </c>
      <c r="H21" s="33">
        <v>10.3</v>
      </c>
      <c r="I21" s="33">
        <v>8.1</v>
      </c>
      <c r="J21" s="33" t="s">
        <v>11</v>
      </c>
      <c r="K21" s="33" t="s">
        <v>11</v>
      </c>
      <c r="Q21" s="14" t="s">
        <v>17</v>
      </c>
      <c r="R21" s="14" t="s">
        <v>18</v>
      </c>
      <c r="S21" s="15">
        <v>2</v>
      </c>
      <c r="T21" s="14" t="s">
        <v>18</v>
      </c>
      <c r="U21" s="15">
        <v>3</v>
      </c>
      <c r="V21" s="14" t="s">
        <v>15</v>
      </c>
      <c r="W21" s="15">
        <v>4</v>
      </c>
      <c r="X21" s="14" t="s">
        <v>15</v>
      </c>
      <c r="Y21" s="15">
        <v>5</v>
      </c>
      <c r="Z21" s="14" t="s">
        <v>30</v>
      </c>
      <c r="AA21" s="15">
        <v>3</v>
      </c>
    </row>
    <row r="22" spans="2:27">
      <c r="B22" s="2" t="s">
        <v>41</v>
      </c>
      <c r="C22" s="10"/>
      <c r="D22" s="33">
        <v>0.73</v>
      </c>
      <c r="E22" s="33">
        <v>1.79</v>
      </c>
      <c r="F22" s="33">
        <v>-1.62</v>
      </c>
      <c r="G22" s="33">
        <v>1.96</v>
      </c>
      <c r="H22" s="33">
        <v>12.67</v>
      </c>
      <c r="I22" s="33">
        <v>2.88</v>
      </c>
      <c r="J22" s="33">
        <v>11.1</v>
      </c>
      <c r="K22" s="33">
        <v>2.3199999999999998</v>
      </c>
      <c r="Q22" s="14" t="s">
        <v>18</v>
      </c>
      <c r="R22" s="14" t="s">
        <v>12</v>
      </c>
      <c r="S22" s="15">
        <v>2</v>
      </c>
      <c r="T22" s="14" t="s">
        <v>12</v>
      </c>
      <c r="U22" s="15">
        <v>3</v>
      </c>
      <c r="V22" s="14" t="s">
        <v>23</v>
      </c>
      <c r="W22" s="15">
        <v>1</v>
      </c>
      <c r="X22" s="14" t="s">
        <v>23</v>
      </c>
      <c r="Y22" s="15">
        <v>2</v>
      </c>
      <c r="Z22" s="14" t="s">
        <v>40</v>
      </c>
      <c r="AA22" s="15">
        <v>2</v>
      </c>
    </row>
    <row r="23" spans="2:27">
      <c r="B23" s="2" t="s">
        <v>42</v>
      </c>
      <c r="C23" s="10"/>
      <c r="D23" s="33">
        <v>0.39</v>
      </c>
      <c r="E23" s="33">
        <v>1.03</v>
      </c>
      <c r="F23" s="33">
        <v>7.0000000000000007E-2</v>
      </c>
      <c r="G23" s="33">
        <v>1.4</v>
      </c>
      <c r="H23" s="33">
        <v>5.18</v>
      </c>
      <c r="I23" s="33">
        <v>1.28</v>
      </c>
      <c r="J23" s="33">
        <v>4.04</v>
      </c>
      <c r="K23" s="33">
        <v>2.41</v>
      </c>
      <c r="Q23" s="14" t="s">
        <v>19</v>
      </c>
      <c r="R23" s="14" t="s">
        <v>36</v>
      </c>
      <c r="S23" s="15">
        <v>1</v>
      </c>
      <c r="T23" s="14" t="s">
        <v>36</v>
      </c>
      <c r="U23" s="15">
        <v>2</v>
      </c>
      <c r="V23" s="14" t="s">
        <v>30</v>
      </c>
      <c r="W23" s="15">
        <v>1</v>
      </c>
      <c r="X23" s="14" t="s">
        <v>30</v>
      </c>
      <c r="Y23" s="15">
        <v>2</v>
      </c>
      <c r="Z23" s="14" t="s">
        <v>21</v>
      </c>
      <c r="AA23" s="15">
        <v>4</v>
      </c>
    </row>
    <row r="24" spans="2:27">
      <c r="B24" s="2" t="s">
        <v>36</v>
      </c>
      <c r="C24" s="10"/>
      <c r="D24" s="34">
        <v>-0.66</v>
      </c>
      <c r="E24" s="33">
        <v>2.4500000000000002</v>
      </c>
      <c r="F24" s="33">
        <v>-1.01</v>
      </c>
      <c r="G24" s="33">
        <v>1.55</v>
      </c>
      <c r="H24" s="33">
        <v>25.45</v>
      </c>
      <c r="I24" s="33" t="s">
        <v>11</v>
      </c>
      <c r="J24" s="33" t="s">
        <v>11</v>
      </c>
      <c r="K24" s="33"/>
      <c r="Q24" s="14" t="s">
        <v>21</v>
      </c>
      <c r="R24" s="14" t="s">
        <v>39</v>
      </c>
      <c r="S24" s="15">
        <v>1</v>
      </c>
      <c r="T24" s="14" t="s">
        <v>39</v>
      </c>
      <c r="U24" s="15">
        <v>2</v>
      </c>
      <c r="V24" s="14" t="s">
        <v>19</v>
      </c>
      <c r="W24" s="15">
        <v>4</v>
      </c>
      <c r="X24" s="14" t="s">
        <v>19</v>
      </c>
      <c r="Y24" s="15">
        <v>5</v>
      </c>
      <c r="Z24" s="14" t="s">
        <v>43</v>
      </c>
      <c r="AA24" s="15">
        <v>6</v>
      </c>
    </row>
    <row r="25" spans="2:27">
      <c r="B25" s="2" t="s">
        <v>43</v>
      </c>
      <c r="C25" s="10"/>
      <c r="D25" s="34">
        <v>-0.74</v>
      </c>
      <c r="E25" s="33">
        <v>1.47</v>
      </c>
      <c r="F25" s="33">
        <v>-0.74</v>
      </c>
      <c r="G25" s="33">
        <v>0.16</v>
      </c>
      <c r="H25" s="33">
        <v>17.34</v>
      </c>
      <c r="I25" s="33">
        <v>7.64</v>
      </c>
      <c r="J25" s="33">
        <v>18.29</v>
      </c>
      <c r="K25" s="33">
        <v>6.59</v>
      </c>
      <c r="Q25" s="14" t="s">
        <v>23</v>
      </c>
      <c r="R25" s="14" t="s">
        <v>40</v>
      </c>
      <c r="S25" s="15">
        <v>1</v>
      </c>
      <c r="T25" s="14" t="s">
        <v>40</v>
      </c>
      <c r="U25" s="15">
        <v>1</v>
      </c>
      <c r="V25" s="14" t="s">
        <v>26</v>
      </c>
      <c r="W25" s="15">
        <v>1</v>
      </c>
      <c r="X25" s="14" t="s">
        <v>26</v>
      </c>
      <c r="Y25" s="15">
        <v>2</v>
      </c>
      <c r="Z25" s="14" t="s">
        <v>15</v>
      </c>
      <c r="AA25" s="15">
        <v>6</v>
      </c>
    </row>
    <row r="26" spans="2:27">
      <c r="B26" s="2" t="s">
        <v>44</v>
      </c>
      <c r="C26" s="10"/>
      <c r="D26" s="34">
        <v>-0.98</v>
      </c>
      <c r="E26" s="33">
        <v>0.67</v>
      </c>
      <c r="F26" s="33">
        <v>-1.29</v>
      </c>
      <c r="G26" s="33">
        <v>0.2</v>
      </c>
      <c r="H26" s="33">
        <v>1.19</v>
      </c>
      <c r="I26" s="33">
        <v>2.4</v>
      </c>
      <c r="J26" s="33">
        <v>5.46</v>
      </c>
      <c r="K26" s="33">
        <v>6.48</v>
      </c>
      <c r="Q26" s="14" t="s">
        <v>24</v>
      </c>
      <c r="R26" s="14" t="s">
        <v>10</v>
      </c>
      <c r="S26" s="15">
        <v>2</v>
      </c>
      <c r="T26" s="14" t="s">
        <v>10</v>
      </c>
      <c r="U26" s="15">
        <v>3</v>
      </c>
      <c r="V26" s="14" t="s">
        <v>18</v>
      </c>
      <c r="W26" s="15">
        <v>2</v>
      </c>
      <c r="X26" s="14" t="s">
        <v>18</v>
      </c>
      <c r="Y26" s="15">
        <v>3</v>
      </c>
      <c r="Z26" s="14" t="s">
        <v>28</v>
      </c>
      <c r="AA26" s="15">
        <v>1</v>
      </c>
    </row>
    <row r="27" spans="2:27">
      <c r="B27" s="2" t="s">
        <v>45</v>
      </c>
      <c r="C27" s="10"/>
      <c r="D27" s="34">
        <v>-1.46</v>
      </c>
      <c r="E27" s="33">
        <v>1.73</v>
      </c>
      <c r="F27" s="33">
        <v>-1.25</v>
      </c>
      <c r="G27" s="34">
        <v>-0.3</v>
      </c>
      <c r="H27" s="33">
        <v>8.7200000000000006</v>
      </c>
      <c r="I27" s="34">
        <v>-4.3099999999999996</v>
      </c>
      <c r="J27" s="33">
        <v>9.23</v>
      </c>
      <c r="K27" s="33" t="s">
        <v>11</v>
      </c>
    </row>
    <row r="28" spans="2:27">
      <c r="B28" s="2" t="s">
        <v>46</v>
      </c>
      <c r="C28" s="10"/>
      <c r="D28" s="34">
        <v>-1.82</v>
      </c>
      <c r="E28" s="33">
        <v>1.63</v>
      </c>
      <c r="F28" s="33">
        <v>-1.46</v>
      </c>
      <c r="G28" s="34">
        <v>-2.79</v>
      </c>
      <c r="H28" s="34">
        <v>-5.67</v>
      </c>
      <c r="I28" s="34">
        <v>-1.06</v>
      </c>
      <c r="J28" s="33">
        <v>10.84</v>
      </c>
      <c r="K28" s="33">
        <v>5.63</v>
      </c>
      <c r="N28" s="16"/>
      <c r="Q28" s="17" t="s">
        <v>47</v>
      </c>
    </row>
    <row r="29" spans="2:27">
      <c r="B29" s="2" t="s">
        <v>48</v>
      </c>
      <c r="C29" s="10"/>
      <c r="D29" s="34">
        <v>-4.25</v>
      </c>
      <c r="E29" s="33">
        <v>1.64</v>
      </c>
      <c r="F29" s="33">
        <v>-6.2</v>
      </c>
      <c r="G29" s="34">
        <v>-3.05</v>
      </c>
      <c r="H29" s="33">
        <v>20.47</v>
      </c>
      <c r="I29" s="33">
        <v>0.91</v>
      </c>
      <c r="J29" s="33">
        <v>4.88</v>
      </c>
      <c r="K29" s="34">
        <v>-0.55000000000000004</v>
      </c>
    </row>
    <row r="30" spans="2:27">
      <c r="B30" s="2" t="s">
        <v>49</v>
      </c>
      <c r="C30" s="10"/>
      <c r="D30" s="34">
        <v>-6</v>
      </c>
      <c r="E30" s="33">
        <v>1.1399999999999999</v>
      </c>
      <c r="F30" s="33">
        <v>-3.01</v>
      </c>
      <c r="G30" s="34">
        <v>-10.72</v>
      </c>
      <c r="H30" s="34">
        <v>-24.08</v>
      </c>
      <c r="I30" s="34">
        <v>-12.24</v>
      </c>
      <c r="J30" s="33">
        <v>8.7899999999999991</v>
      </c>
      <c r="K30" s="33">
        <v>11.66</v>
      </c>
      <c r="O30" s="18" t="s">
        <v>50</v>
      </c>
    </row>
    <row r="32" spans="2:27" ht="30">
      <c r="B32" s="2" t="s">
        <v>0</v>
      </c>
      <c r="C32" s="1" t="s">
        <v>51</v>
      </c>
      <c r="D32" s="41" t="s">
        <v>2</v>
      </c>
      <c r="E32" s="38" t="s">
        <v>3</v>
      </c>
      <c r="F32" s="39" t="s">
        <v>4</v>
      </c>
      <c r="G32" s="39" t="s">
        <v>5</v>
      </c>
      <c r="H32" s="40" t="s">
        <v>6</v>
      </c>
      <c r="I32" s="40" t="s">
        <v>7</v>
      </c>
      <c r="J32" s="40" t="s">
        <v>8</v>
      </c>
      <c r="K32" s="40" t="s">
        <v>9</v>
      </c>
      <c r="N32" s="27" t="s">
        <v>52</v>
      </c>
      <c r="Q32" s="12" t="s">
        <v>2</v>
      </c>
      <c r="R32" s="1" t="s">
        <v>3</v>
      </c>
      <c r="S32" s="1" t="s">
        <v>34</v>
      </c>
      <c r="T32" s="1" t="s">
        <v>4</v>
      </c>
      <c r="U32" s="1" t="s">
        <v>34</v>
      </c>
      <c r="V32" s="1" t="s">
        <v>5</v>
      </c>
      <c r="W32" s="1" t="s">
        <v>34</v>
      </c>
      <c r="X32" s="3" t="s">
        <v>6</v>
      </c>
      <c r="Y32" s="1" t="s">
        <v>34</v>
      </c>
      <c r="Z32" s="3" t="s">
        <v>7</v>
      </c>
      <c r="AA32" s="1" t="s">
        <v>34</v>
      </c>
    </row>
    <row r="33" spans="1:27">
      <c r="A33">
        <v>1</v>
      </c>
      <c r="B33" s="5" t="s">
        <v>17</v>
      </c>
      <c r="C33" s="6"/>
      <c r="D33" s="31">
        <v>4.4400000000000004</v>
      </c>
      <c r="E33" s="31">
        <v>3.26</v>
      </c>
      <c r="F33" s="31">
        <v>0.37</v>
      </c>
      <c r="G33" s="31">
        <v>3.2</v>
      </c>
      <c r="H33" s="31">
        <v>21.09</v>
      </c>
      <c r="I33" s="31">
        <v>-14.41</v>
      </c>
      <c r="J33" s="31">
        <v>-8.48</v>
      </c>
      <c r="K33" s="31" t="s">
        <v>11</v>
      </c>
      <c r="L33" s="5"/>
      <c r="Q33" s="53" t="s">
        <v>10</v>
      </c>
      <c r="R33" s="14" t="s">
        <v>17</v>
      </c>
      <c r="S33" s="20">
        <v>2</v>
      </c>
      <c r="T33" s="14" t="s">
        <v>17</v>
      </c>
      <c r="U33" s="20">
        <v>3</v>
      </c>
      <c r="V33" s="14" t="s">
        <v>10</v>
      </c>
      <c r="W33" s="20">
        <v>4</v>
      </c>
      <c r="X33" s="14" t="s">
        <v>10</v>
      </c>
      <c r="Y33" s="20">
        <v>5</v>
      </c>
      <c r="Z33" s="14" t="s">
        <v>36</v>
      </c>
      <c r="AA33" s="20">
        <v>6</v>
      </c>
    </row>
    <row r="34" spans="1:27">
      <c r="A34">
        <v>2</v>
      </c>
      <c r="B34" s="5" t="s">
        <v>15</v>
      </c>
      <c r="C34" s="6"/>
      <c r="D34" s="31">
        <v>4.57</v>
      </c>
      <c r="E34" s="31">
        <v>2.85</v>
      </c>
      <c r="F34" s="31">
        <v>2.33</v>
      </c>
      <c r="G34" s="31">
        <v>5.3</v>
      </c>
      <c r="H34" s="31">
        <v>26.96</v>
      </c>
      <c r="I34" s="31">
        <v>6.64</v>
      </c>
      <c r="J34" s="31">
        <v>11.06</v>
      </c>
      <c r="K34" s="31">
        <v>7.2</v>
      </c>
      <c r="L34" s="5"/>
      <c r="Q34" s="53" t="s">
        <v>12</v>
      </c>
      <c r="R34" s="14" t="s">
        <v>15</v>
      </c>
      <c r="S34" s="20">
        <v>2</v>
      </c>
      <c r="T34" s="14" t="s">
        <v>15</v>
      </c>
      <c r="U34" s="20">
        <v>3</v>
      </c>
      <c r="V34" s="14" t="s">
        <v>12</v>
      </c>
      <c r="W34" s="20">
        <v>4</v>
      </c>
      <c r="X34" s="14" t="s">
        <v>12</v>
      </c>
      <c r="Y34" s="20">
        <v>5</v>
      </c>
      <c r="Z34" s="14" t="s">
        <v>10</v>
      </c>
      <c r="AA34" s="20">
        <v>6</v>
      </c>
    </row>
    <row r="35" spans="1:27">
      <c r="A35">
        <v>3</v>
      </c>
      <c r="B35" s="5" t="s">
        <v>13</v>
      </c>
      <c r="C35" s="6"/>
      <c r="D35" s="31">
        <v>4.58</v>
      </c>
      <c r="E35" s="31">
        <v>2.85</v>
      </c>
      <c r="F35" s="31">
        <v>1.23</v>
      </c>
      <c r="G35" s="31">
        <v>5.44</v>
      </c>
      <c r="H35" s="31">
        <v>22.75</v>
      </c>
      <c r="I35" s="32">
        <v>-0.65</v>
      </c>
      <c r="J35" s="31">
        <v>9.7100000000000009</v>
      </c>
      <c r="K35" s="31">
        <v>5.28</v>
      </c>
      <c r="L35" s="5"/>
      <c r="Q35" s="53" t="s">
        <v>13</v>
      </c>
      <c r="R35" s="14" t="s">
        <v>13</v>
      </c>
      <c r="S35" s="20">
        <v>2</v>
      </c>
      <c r="T35" s="14" t="s">
        <v>13</v>
      </c>
      <c r="U35" s="20">
        <v>3</v>
      </c>
      <c r="V35" s="14" t="s">
        <v>21</v>
      </c>
      <c r="W35" s="20">
        <v>4</v>
      </c>
      <c r="X35" s="14" t="s">
        <v>21</v>
      </c>
      <c r="Y35" s="20">
        <v>5</v>
      </c>
      <c r="Z35" s="14" t="s">
        <v>12</v>
      </c>
      <c r="AA35" s="20">
        <v>6</v>
      </c>
    </row>
    <row r="36" spans="1:27">
      <c r="A36">
        <v>4</v>
      </c>
      <c r="B36" s="5" t="s">
        <v>19</v>
      </c>
      <c r="C36" s="6"/>
      <c r="D36" s="31">
        <v>2.66</v>
      </c>
      <c r="E36" s="31">
        <v>2.54</v>
      </c>
      <c r="F36" s="31">
        <v>1.65</v>
      </c>
      <c r="G36" s="31">
        <v>3.96</v>
      </c>
      <c r="H36" s="31">
        <v>23.75</v>
      </c>
      <c r="I36" s="31">
        <v>4.8099999999999996</v>
      </c>
      <c r="J36" s="31">
        <v>9.01</v>
      </c>
      <c r="K36" s="31">
        <v>5.96</v>
      </c>
      <c r="L36" s="5"/>
      <c r="Q36" s="53" t="s">
        <v>15</v>
      </c>
      <c r="R36" s="14" t="s">
        <v>19</v>
      </c>
      <c r="S36" s="20">
        <v>2</v>
      </c>
      <c r="T36" s="14" t="s">
        <v>19</v>
      </c>
      <c r="U36" s="20">
        <v>3</v>
      </c>
      <c r="V36" s="14" t="s">
        <v>13</v>
      </c>
      <c r="W36" s="20">
        <v>4</v>
      </c>
      <c r="X36" s="14" t="s">
        <v>13</v>
      </c>
      <c r="Y36" s="20">
        <v>5</v>
      </c>
      <c r="Z36" s="14" t="s">
        <v>39</v>
      </c>
      <c r="AA36" s="20">
        <v>6</v>
      </c>
    </row>
    <row r="37" spans="1:27">
      <c r="A37">
        <v>5</v>
      </c>
      <c r="B37" s="5" t="s">
        <v>18</v>
      </c>
      <c r="C37" s="6"/>
      <c r="D37" s="31">
        <v>3.83</v>
      </c>
      <c r="E37" s="31">
        <v>2.52</v>
      </c>
      <c r="F37" s="31">
        <v>-0.7</v>
      </c>
      <c r="G37" s="31">
        <v>3.45</v>
      </c>
      <c r="H37" s="31">
        <v>18.54</v>
      </c>
      <c r="I37" s="32">
        <v>-0.06</v>
      </c>
      <c r="J37" s="32">
        <v>1.82</v>
      </c>
      <c r="K37" s="31">
        <v>2.44</v>
      </c>
      <c r="L37" s="5"/>
      <c r="Q37" s="53" t="s">
        <v>17</v>
      </c>
      <c r="R37" s="14" t="s">
        <v>18</v>
      </c>
      <c r="S37" s="20">
        <v>2</v>
      </c>
      <c r="T37" s="14" t="s">
        <v>18</v>
      </c>
      <c r="U37" s="20">
        <v>3</v>
      </c>
      <c r="V37" s="14" t="s">
        <v>15</v>
      </c>
      <c r="W37" s="20">
        <v>4</v>
      </c>
      <c r="X37" s="14" t="s">
        <v>15</v>
      </c>
      <c r="Y37" s="20">
        <v>4</v>
      </c>
      <c r="Z37" s="14" t="s">
        <v>30</v>
      </c>
      <c r="AA37" s="20">
        <v>4</v>
      </c>
    </row>
    <row r="38" spans="1:27">
      <c r="A38">
        <v>6</v>
      </c>
      <c r="B38" s="5" t="s">
        <v>12</v>
      </c>
      <c r="C38" s="6"/>
      <c r="D38" s="31">
        <v>4.79</v>
      </c>
      <c r="E38" s="31">
        <v>2.4900000000000002</v>
      </c>
      <c r="F38" s="31">
        <v>0.21</v>
      </c>
      <c r="G38" s="31">
        <v>8.02</v>
      </c>
      <c r="H38" s="31">
        <v>26.3</v>
      </c>
      <c r="I38" s="32">
        <v>10.85</v>
      </c>
      <c r="J38" s="31">
        <v>18.86</v>
      </c>
      <c r="K38" s="31">
        <v>9.33</v>
      </c>
      <c r="L38" s="5"/>
      <c r="Q38" s="53" t="s">
        <v>18</v>
      </c>
      <c r="R38" s="14" t="s">
        <v>12</v>
      </c>
      <c r="S38" s="20">
        <v>2</v>
      </c>
      <c r="T38" s="14" t="s">
        <v>12</v>
      </c>
      <c r="U38" s="20">
        <v>3</v>
      </c>
      <c r="V38" s="14" t="s">
        <v>23</v>
      </c>
      <c r="W38" s="20">
        <v>2</v>
      </c>
      <c r="X38" s="14" t="s">
        <v>23</v>
      </c>
      <c r="Y38" s="20">
        <v>3</v>
      </c>
      <c r="Z38" s="14" t="s">
        <v>40</v>
      </c>
      <c r="AA38" s="20">
        <v>3</v>
      </c>
    </row>
    <row r="39" spans="1:27">
      <c r="A39">
        <v>7</v>
      </c>
      <c r="B39" s="5" t="s">
        <v>36</v>
      </c>
      <c r="C39" s="6"/>
      <c r="D39" s="31">
        <v>-0.66</v>
      </c>
      <c r="E39" s="31">
        <v>2.4500000000000002</v>
      </c>
      <c r="F39" s="31">
        <v>-1.01</v>
      </c>
      <c r="G39" s="31">
        <v>1.55</v>
      </c>
      <c r="H39" s="31">
        <v>25.45</v>
      </c>
      <c r="I39" s="31" t="s">
        <v>11</v>
      </c>
      <c r="J39" s="31" t="s">
        <v>11</v>
      </c>
      <c r="K39" s="31"/>
      <c r="L39" s="5"/>
      <c r="Q39" s="53" t="s">
        <v>19</v>
      </c>
      <c r="R39" s="14" t="s">
        <v>36</v>
      </c>
      <c r="S39" s="20">
        <v>2</v>
      </c>
      <c r="T39" s="14" t="s">
        <v>36</v>
      </c>
      <c r="U39" s="20">
        <v>3</v>
      </c>
      <c r="V39" s="14" t="s">
        <v>30</v>
      </c>
      <c r="W39" s="20">
        <v>2</v>
      </c>
      <c r="X39" s="14" t="s">
        <v>30</v>
      </c>
      <c r="Y39" s="20">
        <v>3</v>
      </c>
      <c r="Z39" s="14" t="s">
        <v>21</v>
      </c>
      <c r="AA39" s="20">
        <v>3</v>
      </c>
    </row>
    <row r="40" spans="1:27">
      <c r="A40">
        <v>8</v>
      </c>
      <c r="B40" s="5" t="s">
        <v>39</v>
      </c>
      <c r="C40" s="6"/>
      <c r="D40" s="31">
        <v>0.98</v>
      </c>
      <c r="E40" s="31">
        <v>2.44</v>
      </c>
      <c r="F40" s="31">
        <v>1.1000000000000001</v>
      </c>
      <c r="G40" s="31">
        <v>2.0099999999999998</v>
      </c>
      <c r="H40" s="31">
        <v>12.55</v>
      </c>
      <c r="I40" s="31">
        <v>9.23</v>
      </c>
      <c r="J40" s="31">
        <v>13.25</v>
      </c>
      <c r="K40" s="31">
        <v>8.7899999999999991</v>
      </c>
      <c r="L40" s="5"/>
      <c r="Q40" s="53" t="s">
        <v>21</v>
      </c>
      <c r="R40" s="14" t="s">
        <v>39</v>
      </c>
      <c r="S40" s="20">
        <v>1</v>
      </c>
      <c r="T40" s="14" t="s">
        <v>39</v>
      </c>
      <c r="U40" s="20">
        <v>2</v>
      </c>
      <c r="V40" s="14" t="s">
        <v>19</v>
      </c>
      <c r="W40" s="20">
        <v>1</v>
      </c>
      <c r="X40" s="14" t="s">
        <v>19</v>
      </c>
      <c r="Y40" s="20">
        <v>2</v>
      </c>
      <c r="Z40" s="14" t="s">
        <v>43</v>
      </c>
      <c r="AA40" s="20">
        <v>2</v>
      </c>
    </row>
    <row r="41" spans="1:27">
      <c r="A41">
        <v>9</v>
      </c>
      <c r="B41" s="5" t="s">
        <v>40</v>
      </c>
      <c r="C41" s="6"/>
      <c r="D41" s="31">
        <v>0.88</v>
      </c>
      <c r="E41" s="31">
        <v>2.4</v>
      </c>
      <c r="F41" s="31">
        <v>0.64</v>
      </c>
      <c r="G41" s="31">
        <v>3.33</v>
      </c>
      <c r="H41" s="31">
        <v>10.3</v>
      </c>
      <c r="I41" s="31">
        <v>8.1</v>
      </c>
      <c r="J41" s="31" t="s">
        <v>11</v>
      </c>
      <c r="K41" s="31" t="s">
        <v>11</v>
      </c>
      <c r="L41" s="5"/>
      <c r="Q41" s="53" t="s">
        <v>23</v>
      </c>
      <c r="R41" s="14" t="s">
        <v>40</v>
      </c>
      <c r="S41" s="20">
        <v>1</v>
      </c>
      <c r="T41" s="14" t="s">
        <v>40</v>
      </c>
      <c r="U41" s="20">
        <v>2</v>
      </c>
      <c r="V41" s="14" t="s">
        <v>26</v>
      </c>
      <c r="W41" s="20">
        <v>1</v>
      </c>
      <c r="X41" s="14" t="s">
        <v>26</v>
      </c>
      <c r="Y41" s="20">
        <v>2</v>
      </c>
      <c r="Z41" s="14" t="s">
        <v>15</v>
      </c>
      <c r="AA41" s="20">
        <v>1</v>
      </c>
    </row>
    <row r="42" spans="1:27">
      <c r="A42">
        <v>10</v>
      </c>
      <c r="B42" s="5" t="s">
        <v>10</v>
      </c>
      <c r="C42" s="6"/>
      <c r="D42" s="31">
        <v>6.63</v>
      </c>
      <c r="E42" s="31">
        <v>2.33</v>
      </c>
      <c r="F42" s="31">
        <v>1.89</v>
      </c>
      <c r="G42" s="31">
        <v>9.56</v>
      </c>
      <c r="H42" s="31">
        <v>39</v>
      </c>
      <c r="I42" s="31" t="s">
        <v>11</v>
      </c>
      <c r="J42" s="31" t="s">
        <v>11</v>
      </c>
      <c r="K42" s="31" t="s">
        <v>11</v>
      </c>
      <c r="L42" s="5"/>
      <c r="Q42" s="53" t="s">
        <v>24</v>
      </c>
      <c r="R42" s="14" t="s">
        <v>10</v>
      </c>
      <c r="S42" s="20">
        <v>1</v>
      </c>
      <c r="T42" s="14" t="s">
        <v>10</v>
      </c>
      <c r="U42" s="20">
        <v>1</v>
      </c>
      <c r="V42" s="14" t="s">
        <v>18</v>
      </c>
      <c r="W42" s="20">
        <v>1</v>
      </c>
      <c r="X42" s="14" t="s">
        <v>18</v>
      </c>
      <c r="Y42" s="20">
        <v>2</v>
      </c>
      <c r="Z42" s="14" t="s">
        <v>28</v>
      </c>
      <c r="AA42" s="20">
        <v>1</v>
      </c>
    </row>
    <row r="43" spans="1:27">
      <c r="A43" s="21"/>
      <c r="B43" s="22" t="s">
        <v>23</v>
      </c>
      <c r="C43" s="23"/>
      <c r="D43" s="43">
        <v>2.4500000000000002</v>
      </c>
      <c r="E43" s="43">
        <v>2.2000000000000002</v>
      </c>
      <c r="F43" s="43">
        <v>0.22</v>
      </c>
      <c r="G43" s="43">
        <v>4.01</v>
      </c>
      <c r="H43" s="43">
        <v>17.11</v>
      </c>
      <c r="I43" s="43">
        <v>4.1500000000000004</v>
      </c>
      <c r="J43" s="43">
        <v>11.13</v>
      </c>
      <c r="K43" s="43">
        <v>5.4</v>
      </c>
      <c r="L43" s="22"/>
      <c r="M43" s="21"/>
    </row>
    <row r="44" spans="1:27" ht="30">
      <c r="A44" s="21"/>
      <c r="B44" s="22" t="s">
        <v>21</v>
      </c>
      <c r="C44" s="23"/>
      <c r="D44" s="43">
        <v>2.61</v>
      </c>
      <c r="E44" s="43">
        <v>2.08</v>
      </c>
      <c r="F44" s="43">
        <v>0.49</v>
      </c>
      <c r="G44" s="43">
        <v>6.15</v>
      </c>
      <c r="H44" s="43">
        <v>17.13</v>
      </c>
      <c r="I44" s="43">
        <v>7.97</v>
      </c>
      <c r="J44" s="43">
        <v>15.4</v>
      </c>
      <c r="K44" s="43">
        <v>7.87</v>
      </c>
      <c r="L44" s="22"/>
      <c r="M44" s="21"/>
      <c r="Q44" s="12" t="s">
        <v>2</v>
      </c>
      <c r="R44" s="1" t="s">
        <v>3</v>
      </c>
      <c r="S44" s="1" t="s">
        <v>34</v>
      </c>
      <c r="T44" s="1" t="s">
        <v>4</v>
      </c>
      <c r="U44" s="1" t="s">
        <v>34</v>
      </c>
      <c r="V44" s="1" t="s">
        <v>5</v>
      </c>
      <c r="W44" s="1" t="s">
        <v>34</v>
      </c>
      <c r="X44" s="3" t="s">
        <v>6</v>
      </c>
      <c r="Y44" s="1" t="s">
        <v>34</v>
      </c>
      <c r="Z44" s="3" t="s">
        <v>7</v>
      </c>
      <c r="AA44" s="1" t="s">
        <v>34</v>
      </c>
    </row>
    <row r="45" spans="1:27">
      <c r="A45" s="21"/>
      <c r="B45" s="22" t="s">
        <v>26</v>
      </c>
      <c r="C45" s="23"/>
      <c r="D45" s="43">
        <v>2.04</v>
      </c>
      <c r="E45" s="43">
        <v>1.97</v>
      </c>
      <c r="F45" s="43">
        <v>0.75</v>
      </c>
      <c r="G45" s="43">
        <v>3.81</v>
      </c>
      <c r="H45" s="43">
        <v>18.23</v>
      </c>
      <c r="I45" s="44">
        <v>4.18</v>
      </c>
      <c r="J45" s="43">
        <v>11.44</v>
      </c>
      <c r="K45" s="43">
        <v>6.74</v>
      </c>
      <c r="L45" s="22"/>
      <c r="M45" s="21"/>
      <c r="Q45" t="str">
        <f ca="1">INDEX(OFFSET($B$1,1,,$Q$11,),MATCH(LARGE(OFFSET($D$1,1,,$Q$11,),1),OFFSET($D$1,1,,$Q$11,),0))</f>
        <v>fond n°28</v>
      </c>
    </row>
    <row r="46" spans="1:27">
      <c r="A46" s="21"/>
      <c r="B46" s="22" t="s">
        <v>30</v>
      </c>
      <c r="C46" s="23"/>
      <c r="D46" s="43">
        <v>1.66</v>
      </c>
      <c r="E46" s="43">
        <v>1.93</v>
      </c>
      <c r="F46" s="43">
        <v>-1.48</v>
      </c>
      <c r="G46" s="43">
        <v>3.98</v>
      </c>
      <c r="H46" s="43">
        <v>24.27</v>
      </c>
      <c r="I46" s="43">
        <v>8.99</v>
      </c>
      <c r="J46" s="43">
        <v>14.33</v>
      </c>
      <c r="K46" s="43">
        <v>7.24</v>
      </c>
      <c r="L46" s="22"/>
      <c r="M46" s="21"/>
    </row>
    <row r="47" spans="1:27">
      <c r="A47" s="21"/>
      <c r="B47" s="22" t="s">
        <v>38</v>
      </c>
      <c r="C47" s="23"/>
      <c r="D47" s="43">
        <v>1.03</v>
      </c>
      <c r="E47" s="43">
        <v>1.93</v>
      </c>
      <c r="F47" s="43">
        <v>0.77</v>
      </c>
      <c r="G47" s="43">
        <v>1.98</v>
      </c>
      <c r="H47" s="43">
        <v>15.82</v>
      </c>
      <c r="I47" s="44">
        <v>0.78</v>
      </c>
      <c r="J47" s="44">
        <v>8.57</v>
      </c>
      <c r="K47" s="43">
        <v>3.77</v>
      </c>
      <c r="L47" s="22"/>
      <c r="M47" s="21"/>
    </row>
    <row r="48" spans="1:27">
      <c r="A48" s="21"/>
      <c r="B48" s="22" t="s">
        <v>31</v>
      </c>
      <c r="C48" s="23"/>
      <c r="D48" s="43">
        <v>1.3</v>
      </c>
      <c r="E48" s="43">
        <v>1.79</v>
      </c>
      <c r="F48" s="43">
        <v>-0.61</v>
      </c>
      <c r="G48" s="43">
        <v>2.57</v>
      </c>
      <c r="H48" s="43">
        <v>12.02</v>
      </c>
      <c r="I48" s="44">
        <v>2.33</v>
      </c>
      <c r="J48" s="43">
        <v>8.18</v>
      </c>
      <c r="K48" s="43">
        <v>2.1</v>
      </c>
      <c r="L48" s="22"/>
      <c r="M48" s="21"/>
    </row>
    <row r="49" spans="1:14">
      <c r="A49" s="21"/>
      <c r="B49" s="22" t="s">
        <v>41</v>
      </c>
      <c r="C49" s="23"/>
      <c r="D49" s="43">
        <v>0.73</v>
      </c>
      <c r="E49" s="43">
        <v>1.79</v>
      </c>
      <c r="F49" s="43">
        <v>-1.62</v>
      </c>
      <c r="G49" s="43">
        <v>1.96</v>
      </c>
      <c r="H49" s="43">
        <v>12.67</v>
      </c>
      <c r="I49" s="43">
        <v>2.88</v>
      </c>
      <c r="J49" s="43">
        <v>11.1</v>
      </c>
      <c r="K49" s="43">
        <v>2.3199999999999998</v>
      </c>
      <c r="L49" s="22"/>
      <c r="M49" s="21"/>
    </row>
    <row r="50" spans="1:14">
      <c r="A50" s="21"/>
      <c r="B50" s="22" t="s">
        <v>45</v>
      </c>
      <c r="C50" s="23"/>
      <c r="D50" s="44">
        <v>-1.46</v>
      </c>
      <c r="E50" s="43">
        <v>1.73</v>
      </c>
      <c r="F50" s="43">
        <v>-1.25</v>
      </c>
      <c r="G50" s="44">
        <v>-0.3</v>
      </c>
      <c r="H50" s="43">
        <v>8.7200000000000006</v>
      </c>
      <c r="I50" s="44">
        <v>-4.3099999999999996</v>
      </c>
      <c r="J50" s="43">
        <v>9.23</v>
      </c>
      <c r="K50" s="43" t="s">
        <v>11</v>
      </c>
      <c r="L50" s="21"/>
      <c r="M50" s="21"/>
    </row>
    <row r="51" spans="1:14">
      <c r="B51" s="2" t="s">
        <v>48</v>
      </c>
      <c r="C51" s="10"/>
      <c r="D51" s="34">
        <v>-4.25</v>
      </c>
      <c r="E51" s="33">
        <v>1.64</v>
      </c>
      <c r="F51" s="33">
        <v>-6.2</v>
      </c>
      <c r="G51" s="34">
        <v>-3.05</v>
      </c>
      <c r="H51" s="33">
        <v>20.47</v>
      </c>
      <c r="I51" s="33">
        <v>0.91</v>
      </c>
      <c r="J51" s="33">
        <v>4.88</v>
      </c>
      <c r="K51" s="34">
        <v>-0.55000000000000004</v>
      </c>
    </row>
    <row r="52" spans="1:14">
      <c r="B52" s="2" t="s">
        <v>46</v>
      </c>
      <c r="C52" s="10"/>
      <c r="D52" s="34">
        <v>-1.82</v>
      </c>
      <c r="E52" s="33">
        <v>1.63</v>
      </c>
      <c r="F52" s="33">
        <v>-1.46</v>
      </c>
      <c r="G52" s="34">
        <v>-2.79</v>
      </c>
      <c r="H52" s="34">
        <v>-5.67</v>
      </c>
      <c r="I52" s="34">
        <v>-1.06</v>
      </c>
      <c r="J52" s="33">
        <v>10.84</v>
      </c>
      <c r="K52" s="33">
        <v>5.63</v>
      </c>
    </row>
    <row r="53" spans="1:14">
      <c r="B53" s="2" t="s">
        <v>24</v>
      </c>
      <c r="C53" s="10"/>
      <c r="D53" s="33">
        <v>2.13</v>
      </c>
      <c r="E53" s="33">
        <v>1.59</v>
      </c>
      <c r="F53" s="33">
        <v>0.55000000000000004</v>
      </c>
      <c r="G53" s="33">
        <v>2.93</v>
      </c>
      <c r="H53" s="33">
        <v>18.5</v>
      </c>
      <c r="I53" s="33">
        <v>3.7</v>
      </c>
      <c r="J53" s="33">
        <v>19.78</v>
      </c>
      <c r="K53" s="33" t="s">
        <v>11</v>
      </c>
    </row>
    <row r="54" spans="1:14">
      <c r="B54" s="2" t="s">
        <v>43</v>
      </c>
      <c r="C54" s="10"/>
      <c r="D54" s="34">
        <v>-0.74</v>
      </c>
      <c r="E54" s="33">
        <v>1.47</v>
      </c>
      <c r="F54" s="33">
        <v>-0.74</v>
      </c>
      <c r="G54" s="33">
        <v>0.16</v>
      </c>
      <c r="H54" s="33">
        <v>17.34</v>
      </c>
      <c r="I54" s="33">
        <v>7.64</v>
      </c>
      <c r="J54" s="33">
        <v>18.29</v>
      </c>
      <c r="K54" s="33">
        <v>6.59</v>
      </c>
    </row>
    <row r="55" spans="1:14">
      <c r="B55" s="2" t="s">
        <v>35</v>
      </c>
      <c r="C55" s="10"/>
      <c r="D55" s="33">
        <v>1.25</v>
      </c>
      <c r="E55" s="33">
        <v>1.42</v>
      </c>
      <c r="F55" s="33">
        <v>0.28000000000000003</v>
      </c>
      <c r="G55" s="33">
        <v>2.25</v>
      </c>
      <c r="H55" s="33">
        <v>18.02</v>
      </c>
      <c r="I55" s="33">
        <v>6.51</v>
      </c>
      <c r="J55" s="33">
        <v>11.39</v>
      </c>
      <c r="K55" s="33">
        <v>3.2</v>
      </c>
    </row>
    <row r="56" spans="1:14">
      <c r="B56" s="2" t="s">
        <v>37</v>
      </c>
      <c r="C56" s="10"/>
      <c r="D56" s="33">
        <v>1.21</v>
      </c>
      <c r="E56" s="33">
        <v>1.24</v>
      </c>
      <c r="F56" s="33">
        <v>-0.42</v>
      </c>
      <c r="G56" s="33">
        <v>1.94</v>
      </c>
      <c r="H56" s="33">
        <v>8.1300000000000008</v>
      </c>
      <c r="I56" s="33">
        <v>1.86</v>
      </c>
      <c r="J56" s="33">
        <v>6.1</v>
      </c>
      <c r="K56" s="33">
        <v>2.02</v>
      </c>
    </row>
    <row r="57" spans="1:14">
      <c r="B57" s="2" t="s">
        <v>49</v>
      </c>
      <c r="C57" s="10"/>
      <c r="D57" s="34">
        <v>-6</v>
      </c>
      <c r="E57" s="33">
        <v>1.1399999999999999</v>
      </c>
      <c r="F57" s="33">
        <v>-3.01</v>
      </c>
      <c r="G57" s="34">
        <v>-10.72</v>
      </c>
      <c r="H57" s="34">
        <v>-24.08</v>
      </c>
      <c r="I57" s="34">
        <v>-12.24</v>
      </c>
      <c r="J57" s="33">
        <v>8.7899999999999991</v>
      </c>
      <c r="K57" s="33">
        <v>11.66</v>
      </c>
    </row>
    <row r="58" spans="1:14">
      <c r="B58" s="2" t="s">
        <v>28</v>
      </c>
      <c r="C58" s="10"/>
      <c r="D58" s="33">
        <v>1.9</v>
      </c>
      <c r="E58" s="33">
        <v>1.06</v>
      </c>
      <c r="F58" s="33">
        <v>1.17</v>
      </c>
      <c r="G58" s="33">
        <v>2.46</v>
      </c>
      <c r="H58" s="33">
        <v>12.75</v>
      </c>
      <c r="I58" s="33">
        <v>6.57</v>
      </c>
      <c r="J58" s="33">
        <v>8.34</v>
      </c>
      <c r="K58" s="33">
        <v>5.3</v>
      </c>
    </row>
    <row r="59" spans="1:14">
      <c r="B59" s="2" t="s">
        <v>42</v>
      </c>
      <c r="C59" s="10"/>
      <c r="D59" s="33">
        <v>0.39</v>
      </c>
      <c r="E59" s="33">
        <v>1.03</v>
      </c>
      <c r="F59" s="33">
        <v>7.0000000000000007E-2</v>
      </c>
      <c r="G59" s="33">
        <v>1.4</v>
      </c>
      <c r="H59" s="33">
        <v>5.18</v>
      </c>
      <c r="I59" s="33">
        <v>1.28</v>
      </c>
      <c r="J59" s="33">
        <v>4.04</v>
      </c>
      <c r="K59" s="33">
        <v>2.41</v>
      </c>
    </row>
    <row r="60" spans="1:14">
      <c r="B60" s="2" t="s">
        <v>44</v>
      </c>
      <c r="C60" s="10"/>
      <c r="D60" s="34">
        <v>-0.98</v>
      </c>
      <c r="E60" s="33">
        <v>0.67</v>
      </c>
      <c r="F60" s="33">
        <v>-1.29</v>
      </c>
      <c r="G60" s="33">
        <v>0.2</v>
      </c>
      <c r="H60" s="33">
        <v>1.19</v>
      </c>
      <c r="I60" s="33">
        <v>2.4</v>
      </c>
      <c r="J60" s="33">
        <v>5.46</v>
      </c>
      <c r="K60" s="33">
        <v>6.48</v>
      </c>
    </row>
    <row r="61" spans="1:14">
      <c r="B61" s="2" t="s">
        <v>33</v>
      </c>
      <c r="C61" s="10"/>
      <c r="D61" s="33">
        <v>1.26</v>
      </c>
      <c r="E61" s="33">
        <v>0.53</v>
      </c>
      <c r="F61" s="33">
        <v>0.12</v>
      </c>
      <c r="G61" s="33">
        <v>1.3</v>
      </c>
      <c r="H61" s="33">
        <v>4.01</v>
      </c>
      <c r="I61" s="33">
        <v>1.63</v>
      </c>
      <c r="J61" s="33">
        <v>3.68</v>
      </c>
      <c r="K61" s="33">
        <v>2.67</v>
      </c>
    </row>
    <row r="63" spans="1:14" ht="30">
      <c r="B63" s="2" t="s">
        <v>0</v>
      </c>
      <c r="C63" s="1" t="s">
        <v>51</v>
      </c>
      <c r="D63" s="41" t="s">
        <v>2</v>
      </c>
      <c r="E63" s="41" t="s">
        <v>3</v>
      </c>
      <c r="F63" s="38" t="s">
        <v>4</v>
      </c>
      <c r="G63" s="39" t="s">
        <v>5</v>
      </c>
      <c r="H63" s="40" t="s">
        <v>6</v>
      </c>
      <c r="I63" s="40" t="s">
        <v>7</v>
      </c>
      <c r="J63" s="40" t="s">
        <v>8</v>
      </c>
      <c r="K63" s="40" t="s">
        <v>9</v>
      </c>
      <c r="N63" s="27" t="s">
        <v>52</v>
      </c>
    </row>
    <row r="64" spans="1:14">
      <c r="A64">
        <v>1</v>
      </c>
      <c r="B64" s="5" t="s">
        <v>17</v>
      </c>
      <c r="C64" s="6"/>
      <c r="D64" s="31">
        <v>4.57</v>
      </c>
      <c r="E64" s="31">
        <v>2.85</v>
      </c>
      <c r="F64" s="31">
        <v>2.33</v>
      </c>
      <c r="G64" s="31">
        <v>5.3</v>
      </c>
      <c r="H64" s="31">
        <v>26.96</v>
      </c>
      <c r="I64" s="31">
        <v>6.64</v>
      </c>
      <c r="J64" s="31">
        <v>11.06</v>
      </c>
      <c r="K64" s="31">
        <v>7.2</v>
      </c>
    </row>
    <row r="65" spans="1:11">
      <c r="A65">
        <v>2</v>
      </c>
      <c r="B65" s="5" t="s">
        <v>15</v>
      </c>
      <c r="C65" s="6"/>
      <c r="D65" s="31">
        <v>6.63</v>
      </c>
      <c r="E65" s="31">
        <v>2.33</v>
      </c>
      <c r="F65" s="31">
        <v>1.89</v>
      </c>
      <c r="G65" s="31">
        <v>9.56</v>
      </c>
      <c r="H65" s="31">
        <v>39</v>
      </c>
      <c r="I65" s="31" t="s">
        <v>11</v>
      </c>
      <c r="J65" s="31" t="s">
        <v>11</v>
      </c>
      <c r="K65" s="31" t="s">
        <v>11</v>
      </c>
    </row>
    <row r="66" spans="1:11">
      <c r="A66">
        <v>3</v>
      </c>
      <c r="B66" s="5" t="s">
        <v>13</v>
      </c>
      <c r="C66" s="6"/>
      <c r="D66" s="31">
        <v>2.66</v>
      </c>
      <c r="E66" s="31">
        <v>2.54</v>
      </c>
      <c r="F66" s="31">
        <v>1.65</v>
      </c>
      <c r="G66" s="31">
        <v>3.96</v>
      </c>
      <c r="H66" s="31">
        <v>23.75</v>
      </c>
      <c r="I66" s="31">
        <v>4.8099999999999996</v>
      </c>
      <c r="J66" s="31">
        <v>9.01</v>
      </c>
      <c r="K66" s="31">
        <v>5.96</v>
      </c>
    </row>
    <row r="67" spans="1:11">
      <c r="A67">
        <v>4</v>
      </c>
      <c r="B67" s="5" t="s">
        <v>19</v>
      </c>
      <c r="C67" s="6"/>
      <c r="D67" s="31">
        <v>4.58</v>
      </c>
      <c r="E67" s="31">
        <v>2.85</v>
      </c>
      <c r="F67" s="31">
        <v>1.23</v>
      </c>
      <c r="G67" s="31">
        <v>5.44</v>
      </c>
      <c r="H67" s="31">
        <v>22.75</v>
      </c>
      <c r="I67" s="32">
        <v>-0.65</v>
      </c>
      <c r="J67" s="31">
        <v>9.7100000000000009</v>
      </c>
      <c r="K67" s="31">
        <v>5.28</v>
      </c>
    </row>
    <row r="68" spans="1:11">
      <c r="A68">
        <v>5</v>
      </c>
      <c r="B68" s="5" t="s">
        <v>18</v>
      </c>
      <c r="C68" s="6"/>
      <c r="D68" s="31">
        <v>1.9</v>
      </c>
      <c r="E68" s="31">
        <v>1.06</v>
      </c>
      <c r="F68" s="31">
        <v>1.17</v>
      </c>
      <c r="G68" s="31">
        <v>2.46</v>
      </c>
      <c r="H68" s="31">
        <v>12.75</v>
      </c>
      <c r="I68" s="31">
        <v>6.57</v>
      </c>
      <c r="J68" s="31">
        <v>8.34</v>
      </c>
      <c r="K68" s="31">
        <v>5.3</v>
      </c>
    </row>
    <row r="69" spans="1:11">
      <c r="A69">
        <v>6</v>
      </c>
      <c r="B69" s="5" t="s">
        <v>12</v>
      </c>
      <c r="C69" s="6"/>
      <c r="D69" s="31">
        <v>0.98</v>
      </c>
      <c r="E69" s="31">
        <v>2.44</v>
      </c>
      <c r="F69" s="31">
        <v>1.1000000000000001</v>
      </c>
      <c r="G69" s="31">
        <v>2.0099999999999998</v>
      </c>
      <c r="H69" s="31">
        <v>12.55</v>
      </c>
      <c r="I69" s="31">
        <v>9.23</v>
      </c>
      <c r="J69" s="31">
        <v>13.25</v>
      </c>
      <c r="K69" s="31">
        <v>8.7899999999999991</v>
      </c>
    </row>
    <row r="70" spans="1:11">
      <c r="A70">
        <v>7</v>
      </c>
      <c r="B70" s="5" t="s">
        <v>36</v>
      </c>
      <c r="C70" s="6"/>
      <c r="D70" s="31">
        <v>1.03</v>
      </c>
      <c r="E70" s="31">
        <v>1.93</v>
      </c>
      <c r="F70" s="31">
        <v>0.77</v>
      </c>
      <c r="G70" s="31">
        <v>1.98</v>
      </c>
      <c r="H70" s="31">
        <v>15.82</v>
      </c>
      <c r="I70" s="31">
        <v>0.78</v>
      </c>
      <c r="J70" s="31">
        <v>8.57</v>
      </c>
      <c r="K70" s="31">
        <v>3.77</v>
      </c>
    </row>
    <row r="71" spans="1:11">
      <c r="A71">
        <v>8</v>
      </c>
      <c r="B71" s="5" t="s">
        <v>39</v>
      </c>
      <c r="C71" s="6"/>
      <c r="D71" s="31">
        <v>2.04</v>
      </c>
      <c r="E71" s="31">
        <v>1.97</v>
      </c>
      <c r="F71" s="31">
        <v>0.75</v>
      </c>
      <c r="G71" s="31">
        <v>3.81</v>
      </c>
      <c r="H71" s="31">
        <v>18.23</v>
      </c>
      <c r="I71" s="31">
        <v>4.18</v>
      </c>
      <c r="J71" s="31">
        <v>11.44</v>
      </c>
      <c r="K71" s="31">
        <v>6.74</v>
      </c>
    </row>
    <row r="72" spans="1:11">
      <c r="A72">
        <v>9</v>
      </c>
      <c r="B72" s="5" t="s">
        <v>40</v>
      </c>
      <c r="C72" s="6"/>
      <c r="D72" s="31">
        <v>0.88</v>
      </c>
      <c r="E72" s="31">
        <v>2.4</v>
      </c>
      <c r="F72" s="31">
        <v>0.64</v>
      </c>
      <c r="G72" s="31">
        <v>3.33</v>
      </c>
      <c r="H72" s="31">
        <v>10.3</v>
      </c>
      <c r="I72" s="31">
        <v>8.1</v>
      </c>
      <c r="J72" s="31" t="s">
        <v>11</v>
      </c>
      <c r="K72" s="31" t="s">
        <v>11</v>
      </c>
    </row>
    <row r="73" spans="1:11">
      <c r="A73">
        <v>10</v>
      </c>
      <c r="B73" s="5" t="s">
        <v>10</v>
      </c>
      <c r="C73" s="6"/>
      <c r="D73" s="31">
        <v>2.13</v>
      </c>
      <c r="E73" s="31">
        <v>1.59</v>
      </c>
      <c r="F73" s="31">
        <v>0.55000000000000004</v>
      </c>
      <c r="G73" s="31">
        <v>2.93</v>
      </c>
      <c r="H73" s="31">
        <v>18.5</v>
      </c>
      <c r="I73" s="31">
        <v>3.7</v>
      </c>
      <c r="J73" s="31">
        <v>19.78</v>
      </c>
      <c r="K73" s="31" t="s">
        <v>11</v>
      </c>
    </row>
    <row r="74" spans="1:11">
      <c r="B74" s="2" t="s">
        <v>21</v>
      </c>
      <c r="C74" s="10"/>
      <c r="D74" s="33">
        <v>2.61</v>
      </c>
      <c r="E74" s="33">
        <v>2.08</v>
      </c>
      <c r="F74" s="33">
        <v>0.49</v>
      </c>
      <c r="G74" s="33">
        <v>6.15</v>
      </c>
      <c r="H74" s="33">
        <v>17.13</v>
      </c>
      <c r="I74" s="33">
        <v>7.97</v>
      </c>
      <c r="J74" s="33">
        <v>15.4</v>
      </c>
      <c r="K74" s="33">
        <v>7.87</v>
      </c>
    </row>
    <row r="75" spans="1:11">
      <c r="B75" s="2" t="s">
        <v>17</v>
      </c>
      <c r="C75" s="10"/>
      <c r="D75" s="33">
        <v>4.4400000000000004</v>
      </c>
      <c r="E75" s="33">
        <v>3.26</v>
      </c>
      <c r="F75" s="33">
        <v>0.37</v>
      </c>
      <c r="G75" s="33">
        <v>3.2</v>
      </c>
      <c r="H75" s="33">
        <v>21.09</v>
      </c>
      <c r="I75" s="34">
        <v>-14.41</v>
      </c>
      <c r="J75" s="34">
        <v>-8.48</v>
      </c>
      <c r="K75" s="33" t="s">
        <v>11</v>
      </c>
    </row>
    <row r="76" spans="1:11">
      <c r="B76" s="2" t="s">
        <v>35</v>
      </c>
      <c r="C76" s="10"/>
      <c r="D76" s="33">
        <v>1.25</v>
      </c>
      <c r="E76" s="33">
        <v>1.42</v>
      </c>
      <c r="F76" s="33">
        <v>0.28000000000000003</v>
      </c>
      <c r="G76" s="33">
        <v>2.25</v>
      </c>
      <c r="H76" s="33">
        <v>18.02</v>
      </c>
      <c r="I76" s="33">
        <v>6.51</v>
      </c>
      <c r="J76" s="33">
        <v>11.39</v>
      </c>
      <c r="K76" s="33">
        <v>3.2</v>
      </c>
    </row>
    <row r="77" spans="1:11">
      <c r="B77" s="2" t="s">
        <v>23</v>
      </c>
      <c r="C77" s="10"/>
      <c r="D77" s="33">
        <v>2.4500000000000002</v>
      </c>
      <c r="E77" s="33">
        <v>2.2000000000000002</v>
      </c>
      <c r="F77" s="33">
        <v>0.22</v>
      </c>
      <c r="G77" s="33">
        <v>4.01</v>
      </c>
      <c r="H77" s="33">
        <v>17.11</v>
      </c>
      <c r="I77" s="33">
        <v>4.1500000000000004</v>
      </c>
      <c r="J77" s="33">
        <v>11.13</v>
      </c>
      <c r="K77" s="33">
        <v>5.4</v>
      </c>
    </row>
    <row r="78" spans="1:11">
      <c r="B78" s="2" t="s">
        <v>12</v>
      </c>
      <c r="C78" s="10"/>
      <c r="D78" s="33">
        <v>4.79</v>
      </c>
      <c r="E78" s="33">
        <v>2.4900000000000002</v>
      </c>
      <c r="F78" s="33">
        <v>0.21</v>
      </c>
      <c r="G78" s="33">
        <v>8.02</v>
      </c>
      <c r="H78" s="33">
        <v>26.3</v>
      </c>
      <c r="I78" s="33">
        <v>10.85</v>
      </c>
      <c r="J78" s="33">
        <v>18.86</v>
      </c>
      <c r="K78" s="33">
        <v>9.33</v>
      </c>
    </row>
    <row r="79" spans="1:11">
      <c r="B79" s="2" t="s">
        <v>33</v>
      </c>
      <c r="C79" s="10"/>
      <c r="D79" s="33">
        <v>1.26</v>
      </c>
      <c r="E79" s="33">
        <v>0.53</v>
      </c>
      <c r="F79" s="33">
        <v>0.12</v>
      </c>
      <c r="G79" s="33">
        <v>1.3</v>
      </c>
      <c r="H79" s="33">
        <v>4.01</v>
      </c>
      <c r="I79" s="33">
        <v>1.63</v>
      </c>
      <c r="J79" s="33">
        <v>3.68</v>
      </c>
      <c r="K79" s="33">
        <v>2.67</v>
      </c>
    </row>
    <row r="80" spans="1:11">
      <c r="B80" s="2" t="s">
        <v>42</v>
      </c>
      <c r="C80" s="10"/>
      <c r="D80" s="33">
        <v>0.39</v>
      </c>
      <c r="E80" s="33">
        <v>1.03</v>
      </c>
      <c r="F80" s="33">
        <v>7.0000000000000007E-2</v>
      </c>
      <c r="G80" s="33">
        <v>1.4</v>
      </c>
      <c r="H80" s="33">
        <v>5.18</v>
      </c>
      <c r="I80" s="33">
        <v>1.28</v>
      </c>
      <c r="J80" s="33">
        <v>4.04</v>
      </c>
      <c r="K80" s="33">
        <v>2.41</v>
      </c>
    </row>
    <row r="81" spans="1:14">
      <c r="B81" s="2" t="s">
        <v>37</v>
      </c>
      <c r="C81" s="10"/>
      <c r="D81" s="33">
        <v>1.21</v>
      </c>
      <c r="E81" s="33">
        <v>1.24</v>
      </c>
      <c r="F81" s="33">
        <v>-0.42</v>
      </c>
      <c r="G81" s="33">
        <v>1.94</v>
      </c>
      <c r="H81" s="33">
        <v>8.1300000000000008</v>
      </c>
      <c r="I81" s="33">
        <v>1.86</v>
      </c>
      <c r="J81" s="33">
        <v>6.1</v>
      </c>
      <c r="K81" s="33">
        <v>2.02</v>
      </c>
    </row>
    <row r="82" spans="1:14">
      <c r="B82" s="2" t="s">
        <v>31</v>
      </c>
      <c r="C82" s="10"/>
      <c r="D82" s="33">
        <v>1.3</v>
      </c>
      <c r="E82" s="33">
        <v>1.79</v>
      </c>
      <c r="F82" s="33">
        <v>-0.61</v>
      </c>
      <c r="G82" s="33">
        <v>2.57</v>
      </c>
      <c r="H82" s="33">
        <v>12.02</v>
      </c>
      <c r="I82" s="33">
        <v>2.33</v>
      </c>
      <c r="J82" s="33">
        <v>8.18</v>
      </c>
      <c r="K82" s="33">
        <v>2.1</v>
      </c>
    </row>
    <row r="83" spans="1:14">
      <c r="B83" s="2" t="s">
        <v>18</v>
      </c>
      <c r="C83" s="10"/>
      <c r="D83" s="33">
        <v>3.83</v>
      </c>
      <c r="E83" s="33">
        <v>2.52</v>
      </c>
      <c r="F83" s="33">
        <v>-0.7</v>
      </c>
      <c r="G83" s="33">
        <v>3.45</v>
      </c>
      <c r="H83" s="33">
        <v>18.54</v>
      </c>
      <c r="I83" s="34">
        <v>-0.06</v>
      </c>
      <c r="J83" s="33">
        <v>1.82</v>
      </c>
      <c r="K83" s="33">
        <v>2.44</v>
      </c>
    </row>
    <row r="84" spans="1:14">
      <c r="B84" s="2" t="s">
        <v>43</v>
      </c>
      <c r="C84" s="10"/>
      <c r="D84" s="34">
        <v>-0.74</v>
      </c>
      <c r="E84" s="33">
        <v>1.47</v>
      </c>
      <c r="F84" s="33">
        <v>-0.74</v>
      </c>
      <c r="G84" s="33">
        <v>0.16</v>
      </c>
      <c r="H84" s="33">
        <v>17.34</v>
      </c>
      <c r="I84" s="33">
        <v>7.64</v>
      </c>
      <c r="J84" s="33">
        <v>18.29</v>
      </c>
      <c r="K84" s="33">
        <v>6.59</v>
      </c>
    </row>
    <row r="85" spans="1:14">
      <c r="B85" s="2" t="s">
        <v>36</v>
      </c>
      <c r="C85" s="10"/>
      <c r="D85" s="34">
        <v>-0.66</v>
      </c>
      <c r="E85" s="33">
        <v>2.4500000000000002</v>
      </c>
      <c r="F85" s="33">
        <v>-1.01</v>
      </c>
      <c r="G85" s="33">
        <v>1.55</v>
      </c>
      <c r="H85" s="33">
        <v>25.45</v>
      </c>
      <c r="I85" s="33" t="s">
        <v>11</v>
      </c>
      <c r="J85" s="33" t="s">
        <v>11</v>
      </c>
      <c r="K85" s="33"/>
    </row>
    <row r="86" spans="1:14">
      <c r="B86" s="2" t="s">
        <v>45</v>
      </c>
      <c r="C86" s="10"/>
      <c r="D86" s="34">
        <v>-1.46</v>
      </c>
      <c r="E86" s="33">
        <v>1.73</v>
      </c>
      <c r="F86" s="33">
        <v>-1.25</v>
      </c>
      <c r="G86" s="34">
        <v>-0.3</v>
      </c>
      <c r="H86" s="33">
        <v>8.7200000000000006</v>
      </c>
      <c r="I86" s="34">
        <v>-4.3099999999999996</v>
      </c>
      <c r="J86" s="33">
        <v>9.23</v>
      </c>
      <c r="K86" s="33" t="s">
        <v>11</v>
      </c>
    </row>
    <row r="87" spans="1:14">
      <c r="B87" s="2" t="s">
        <v>44</v>
      </c>
      <c r="C87" s="10"/>
      <c r="D87" s="34">
        <v>-0.98</v>
      </c>
      <c r="E87" s="33">
        <v>0.67</v>
      </c>
      <c r="F87" s="33">
        <v>-1.29</v>
      </c>
      <c r="G87" s="33">
        <v>0.2</v>
      </c>
      <c r="H87" s="33">
        <v>1.19</v>
      </c>
      <c r="I87" s="33">
        <v>2.4</v>
      </c>
      <c r="J87" s="33">
        <v>5.46</v>
      </c>
      <c r="K87" s="33">
        <v>6.48</v>
      </c>
    </row>
    <row r="88" spans="1:14">
      <c r="B88" s="2" t="s">
        <v>46</v>
      </c>
      <c r="C88" s="10"/>
      <c r="D88" s="34">
        <v>-1.82</v>
      </c>
      <c r="E88" s="33">
        <v>1.63</v>
      </c>
      <c r="F88" s="33">
        <v>-1.46</v>
      </c>
      <c r="G88" s="34">
        <v>-2.79</v>
      </c>
      <c r="H88" s="34">
        <v>-5.67</v>
      </c>
      <c r="I88" s="34">
        <v>-1.06</v>
      </c>
      <c r="J88" s="33">
        <v>10.84</v>
      </c>
      <c r="K88" s="33">
        <v>5.63</v>
      </c>
    </row>
    <row r="89" spans="1:14">
      <c r="B89" s="2" t="s">
        <v>30</v>
      </c>
      <c r="C89" s="10"/>
      <c r="D89" s="33">
        <v>1.66</v>
      </c>
      <c r="E89" s="33">
        <v>1.93</v>
      </c>
      <c r="F89" s="33">
        <v>-1.48</v>
      </c>
      <c r="G89" s="33">
        <v>3.98</v>
      </c>
      <c r="H89" s="33">
        <v>24.27</v>
      </c>
      <c r="I89" s="33">
        <v>8.99</v>
      </c>
      <c r="J89" s="33">
        <v>14.33</v>
      </c>
      <c r="K89" s="33">
        <v>7.24</v>
      </c>
    </row>
    <row r="90" spans="1:14">
      <c r="B90" s="2" t="s">
        <v>41</v>
      </c>
      <c r="C90" s="10"/>
      <c r="D90" s="33">
        <v>0.73</v>
      </c>
      <c r="E90" s="33">
        <v>1.79</v>
      </c>
      <c r="F90" s="33">
        <v>-1.62</v>
      </c>
      <c r="G90" s="33">
        <v>1.96</v>
      </c>
      <c r="H90" s="33">
        <v>12.67</v>
      </c>
      <c r="I90" s="33">
        <v>2.88</v>
      </c>
      <c r="J90" s="33">
        <v>11.1</v>
      </c>
      <c r="K90" s="33">
        <v>2.3199999999999998</v>
      </c>
    </row>
    <row r="91" spans="1:14">
      <c r="B91" s="2" t="s">
        <v>49</v>
      </c>
      <c r="C91" s="10"/>
      <c r="D91" s="34">
        <v>-6</v>
      </c>
      <c r="E91" s="33">
        <v>1.1399999999999999</v>
      </c>
      <c r="F91" s="33">
        <v>-3.01</v>
      </c>
      <c r="G91" s="34">
        <v>-10.72</v>
      </c>
      <c r="H91" s="34">
        <v>-24.08</v>
      </c>
      <c r="I91" s="34">
        <v>-12.24</v>
      </c>
      <c r="J91" s="33">
        <v>8.7899999999999991</v>
      </c>
      <c r="K91" s="33">
        <v>11.66</v>
      </c>
    </row>
    <row r="92" spans="1:14">
      <c r="B92" s="2" t="s">
        <v>48</v>
      </c>
      <c r="C92" s="10"/>
      <c r="D92" s="34">
        <v>-4.25</v>
      </c>
      <c r="E92" s="33">
        <v>1.64</v>
      </c>
      <c r="F92" s="33">
        <v>-6.2</v>
      </c>
      <c r="G92" s="34">
        <v>-3.05</v>
      </c>
      <c r="H92" s="33">
        <v>20.47</v>
      </c>
      <c r="I92" s="33">
        <v>0.91</v>
      </c>
      <c r="J92" s="33">
        <v>4.88</v>
      </c>
      <c r="K92" s="34">
        <v>-0.55000000000000004</v>
      </c>
    </row>
    <row r="94" spans="1:14" ht="30">
      <c r="B94" s="2" t="s">
        <v>0</v>
      </c>
      <c r="C94" s="1" t="s">
        <v>51</v>
      </c>
      <c r="D94" s="41" t="s">
        <v>2</v>
      </c>
      <c r="E94" s="41" t="s">
        <v>3</v>
      </c>
      <c r="F94" s="41" t="s">
        <v>4</v>
      </c>
      <c r="G94" s="38" t="s">
        <v>5</v>
      </c>
      <c r="H94" s="40" t="s">
        <v>6</v>
      </c>
      <c r="I94" s="40" t="s">
        <v>7</v>
      </c>
      <c r="J94" s="40" t="s">
        <v>8</v>
      </c>
      <c r="K94" s="40" t="s">
        <v>9</v>
      </c>
      <c r="N94" s="19" t="s">
        <v>52</v>
      </c>
    </row>
    <row r="95" spans="1:14">
      <c r="A95">
        <v>1</v>
      </c>
      <c r="B95" s="5" t="s">
        <v>10</v>
      </c>
      <c r="C95" s="6"/>
      <c r="D95" s="31">
        <v>6.63</v>
      </c>
      <c r="E95" s="31">
        <v>2.33</v>
      </c>
      <c r="F95" s="31">
        <v>1.89</v>
      </c>
      <c r="G95" s="31">
        <v>9.56</v>
      </c>
      <c r="H95" s="31">
        <v>39</v>
      </c>
      <c r="I95" s="31" t="s">
        <v>11</v>
      </c>
      <c r="J95" s="31" t="s">
        <v>11</v>
      </c>
      <c r="K95" s="31" t="s">
        <v>11</v>
      </c>
    </row>
    <row r="96" spans="1:14">
      <c r="A96">
        <v>2</v>
      </c>
      <c r="B96" s="5" t="s">
        <v>12</v>
      </c>
      <c r="C96" s="6"/>
      <c r="D96" s="31">
        <v>4.79</v>
      </c>
      <c r="E96" s="31">
        <v>2.4900000000000002</v>
      </c>
      <c r="F96" s="31">
        <v>0.21</v>
      </c>
      <c r="G96" s="31">
        <v>8.02</v>
      </c>
      <c r="H96" s="31">
        <v>26.3</v>
      </c>
      <c r="I96" s="31">
        <v>10.85</v>
      </c>
      <c r="J96" s="31">
        <v>18.86</v>
      </c>
      <c r="K96" s="31">
        <v>9.33</v>
      </c>
    </row>
    <row r="97" spans="1:11">
      <c r="A97">
        <v>3</v>
      </c>
      <c r="B97" s="5" t="s">
        <v>21</v>
      </c>
      <c r="C97" s="6"/>
      <c r="D97" s="31">
        <v>2.61</v>
      </c>
      <c r="E97" s="31">
        <v>2.08</v>
      </c>
      <c r="F97" s="31">
        <v>0.49</v>
      </c>
      <c r="G97" s="31">
        <v>6.15</v>
      </c>
      <c r="H97" s="31">
        <v>17.13</v>
      </c>
      <c r="I97" s="31">
        <v>7.97</v>
      </c>
      <c r="J97" s="31">
        <v>15.4</v>
      </c>
      <c r="K97" s="31">
        <v>7.87</v>
      </c>
    </row>
    <row r="98" spans="1:11">
      <c r="A98">
        <v>4</v>
      </c>
      <c r="B98" s="5" t="s">
        <v>13</v>
      </c>
      <c r="C98" s="6"/>
      <c r="D98" s="31">
        <v>4.58</v>
      </c>
      <c r="E98" s="31">
        <v>2.85</v>
      </c>
      <c r="F98" s="31">
        <v>1.23</v>
      </c>
      <c r="G98" s="31">
        <v>5.44</v>
      </c>
      <c r="H98" s="31">
        <v>22.75</v>
      </c>
      <c r="I98" s="32">
        <v>-0.65</v>
      </c>
      <c r="J98" s="31">
        <v>9.7100000000000009</v>
      </c>
      <c r="K98" s="31">
        <v>5.28</v>
      </c>
    </row>
    <row r="99" spans="1:11">
      <c r="A99">
        <v>5</v>
      </c>
      <c r="B99" s="5" t="s">
        <v>15</v>
      </c>
      <c r="C99" s="6"/>
      <c r="D99" s="31">
        <v>4.57</v>
      </c>
      <c r="E99" s="31">
        <v>2.85</v>
      </c>
      <c r="F99" s="31">
        <v>2.33</v>
      </c>
      <c r="G99" s="31">
        <v>5.3</v>
      </c>
      <c r="H99" s="31">
        <v>26.96</v>
      </c>
      <c r="I99" s="31">
        <v>6.64</v>
      </c>
      <c r="J99" s="31">
        <v>11.06</v>
      </c>
      <c r="K99" s="31">
        <v>7.2</v>
      </c>
    </row>
    <row r="100" spans="1:11">
      <c r="A100">
        <v>6</v>
      </c>
      <c r="B100" s="5" t="s">
        <v>23</v>
      </c>
      <c r="C100" s="6"/>
      <c r="D100" s="31">
        <v>2.4500000000000002</v>
      </c>
      <c r="E100" s="31">
        <v>2.2000000000000002</v>
      </c>
      <c r="F100" s="31">
        <v>0.22</v>
      </c>
      <c r="G100" s="31">
        <v>4.01</v>
      </c>
      <c r="H100" s="31">
        <v>17.11</v>
      </c>
      <c r="I100" s="31">
        <v>4.1500000000000004</v>
      </c>
      <c r="J100" s="31">
        <v>11.13</v>
      </c>
      <c r="K100" s="31">
        <v>5.4</v>
      </c>
    </row>
    <row r="101" spans="1:11">
      <c r="A101">
        <v>7</v>
      </c>
      <c r="B101" s="5" t="s">
        <v>30</v>
      </c>
      <c r="C101" s="6"/>
      <c r="D101" s="31">
        <v>1.66</v>
      </c>
      <c r="E101" s="31">
        <v>1.93</v>
      </c>
      <c r="F101" s="31">
        <v>-1.48</v>
      </c>
      <c r="G101" s="31">
        <v>3.98</v>
      </c>
      <c r="H101" s="31">
        <v>24.27</v>
      </c>
      <c r="I101" s="31">
        <v>8.99</v>
      </c>
      <c r="J101" s="31">
        <v>14.33</v>
      </c>
      <c r="K101" s="31">
        <v>7.24</v>
      </c>
    </row>
    <row r="102" spans="1:11">
      <c r="A102">
        <v>8</v>
      </c>
      <c r="B102" s="5" t="s">
        <v>19</v>
      </c>
      <c r="C102" s="6"/>
      <c r="D102" s="31">
        <v>2.66</v>
      </c>
      <c r="E102" s="31">
        <v>2.54</v>
      </c>
      <c r="F102" s="31">
        <v>1.65</v>
      </c>
      <c r="G102" s="31">
        <v>3.96</v>
      </c>
      <c r="H102" s="31">
        <v>23.75</v>
      </c>
      <c r="I102" s="31">
        <v>4.8099999999999996</v>
      </c>
      <c r="J102" s="31">
        <v>9.01</v>
      </c>
      <c r="K102" s="31">
        <v>5.96</v>
      </c>
    </row>
    <row r="103" spans="1:11">
      <c r="A103">
        <v>9</v>
      </c>
      <c r="B103" s="5" t="s">
        <v>26</v>
      </c>
      <c r="C103" s="6"/>
      <c r="D103" s="31">
        <v>2.04</v>
      </c>
      <c r="E103" s="31">
        <v>1.97</v>
      </c>
      <c r="F103" s="31">
        <v>0.75</v>
      </c>
      <c r="G103" s="31">
        <v>3.81</v>
      </c>
      <c r="H103" s="31">
        <v>18.23</v>
      </c>
      <c r="I103" s="31">
        <v>4.18</v>
      </c>
      <c r="J103" s="31">
        <v>11.44</v>
      </c>
      <c r="K103" s="31">
        <v>6.74</v>
      </c>
    </row>
    <row r="104" spans="1:11">
      <c r="A104">
        <v>10</v>
      </c>
      <c r="B104" s="5" t="s">
        <v>18</v>
      </c>
      <c r="C104" s="6"/>
      <c r="D104" s="31">
        <v>3.83</v>
      </c>
      <c r="E104" s="31">
        <v>2.52</v>
      </c>
      <c r="F104" s="31">
        <v>-0.7</v>
      </c>
      <c r="G104" s="31">
        <v>3.45</v>
      </c>
      <c r="H104" s="31">
        <v>18.54</v>
      </c>
      <c r="I104" s="32">
        <v>-0.06</v>
      </c>
      <c r="J104" s="31">
        <v>1.82</v>
      </c>
      <c r="K104" s="31">
        <v>2.44</v>
      </c>
    </row>
    <row r="105" spans="1:11">
      <c r="B105" s="2" t="s">
        <v>40</v>
      </c>
      <c r="C105" s="10"/>
      <c r="D105" s="33">
        <v>0.88</v>
      </c>
      <c r="E105" s="33">
        <v>2.4</v>
      </c>
      <c r="F105" s="33">
        <v>0.64</v>
      </c>
      <c r="G105" s="33">
        <v>3.33</v>
      </c>
      <c r="H105" s="33">
        <v>10.3</v>
      </c>
      <c r="I105" s="33">
        <v>8.1</v>
      </c>
      <c r="J105" s="33" t="s">
        <v>11</v>
      </c>
      <c r="K105" s="33" t="s">
        <v>11</v>
      </c>
    </row>
    <row r="106" spans="1:11">
      <c r="B106" s="2" t="s">
        <v>17</v>
      </c>
      <c r="C106" s="10"/>
      <c r="D106" s="33">
        <v>4.4400000000000004</v>
      </c>
      <c r="E106" s="33">
        <v>3.26</v>
      </c>
      <c r="F106" s="33">
        <v>0.37</v>
      </c>
      <c r="G106" s="33">
        <v>3.2</v>
      </c>
      <c r="H106" s="33">
        <v>21.09</v>
      </c>
      <c r="I106" s="34">
        <v>-14.41</v>
      </c>
      <c r="J106" s="34">
        <v>-8.48</v>
      </c>
      <c r="K106" s="33" t="s">
        <v>11</v>
      </c>
    </row>
    <row r="107" spans="1:11">
      <c r="B107" s="2" t="s">
        <v>24</v>
      </c>
      <c r="C107" s="10"/>
      <c r="D107" s="33">
        <v>2.13</v>
      </c>
      <c r="E107" s="33">
        <v>1.59</v>
      </c>
      <c r="F107" s="33">
        <v>0.55000000000000004</v>
      </c>
      <c r="G107" s="33">
        <v>2.93</v>
      </c>
      <c r="H107" s="33">
        <v>18.5</v>
      </c>
      <c r="I107" s="33">
        <v>3.7</v>
      </c>
      <c r="J107" s="33">
        <v>19.78</v>
      </c>
      <c r="K107" s="33" t="s">
        <v>11</v>
      </c>
    </row>
    <row r="108" spans="1:11">
      <c r="B108" s="2" t="s">
        <v>31</v>
      </c>
      <c r="C108" s="10"/>
      <c r="D108" s="33">
        <v>1.3</v>
      </c>
      <c r="E108" s="33">
        <v>1.79</v>
      </c>
      <c r="F108" s="33">
        <v>-0.61</v>
      </c>
      <c r="G108" s="33">
        <v>2.57</v>
      </c>
      <c r="H108" s="33">
        <v>12.02</v>
      </c>
      <c r="I108" s="33">
        <v>2.33</v>
      </c>
      <c r="J108" s="33">
        <v>8.18</v>
      </c>
      <c r="K108" s="33">
        <v>2.1</v>
      </c>
    </row>
    <row r="109" spans="1:11">
      <c r="B109" s="2" t="s">
        <v>28</v>
      </c>
      <c r="C109" s="10"/>
      <c r="D109" s="33">
        <v>1.9</v>
      </c>
      <c r="E109" s="33">
        <v>1.06</v>
      </c>
      <c r="F109" s="33">
        <v>1.17</v>
      </c>
      <c r="G109" s="33">
        <v>2.46</v>
      </c>
      <c r="H109" s="33">
        <v>12.75</v>
      </c>
      <c r="I109" s="33">
        <v>6.57</v>
      </c>
      <c r="J109" s="33">
        <v>8.34</v>
      </c>
      <c r="K109" s="33">
        <v>5.3</v>
      </c>
    </row>
    <row r="110" spans="1:11">
      <c r="B110" s="2" t="s">
        <v>35</v>
      </c>
      <c r="C110" s="10"/>
      <c r="D110" s="33">
        <v>1.25</v>
      </c>
      <c r="E110" s="33">
        <v>1.42</v>
      </c>
      <c r="F110" s="33">
        <v>0.28000000000000003</v>
      </c>
      <c r="G110" s="33">
        <v>2.25</v>
      </c>
      <c r="H110" s="33">
        <v>18.02</v>
      </c>
      <c r="I110" s="33">
        <v>6.51</v>
      </c>
      <c r="J110" s="33">
        <v>11.39</v>
      </c>
      <c r="K110" s="33">
        <v>3.2</v>
      </c>
    </row>
    <row r="111" spans="1:11">
      <c r="B111" s="2" t="s">
        <v>39</v>
      </c>
      <c r="C111" s="10"/>
      <c r="D111" s="33">
        <v>0.98</v>
      </c>
      <c r="E111" s="33">
        <v>2.44</v>
      </c>
      <c r="F111" s="33">
        <v>1.1000000000000001</v>
      </c>
      <c r="G111" s="33">
        <v>2.0099999999999998</v>
      </c>
      <c r="H111" s="33">
        <v>12.55</v>
      </c>
      <c r="I111" s="33">
        <v>9.23</v>
      </c>
      <c r="J111" s="33">
        <v>13.25</v>
      </c>
      <c r="K111" s="33">
        <v>8.7899999999999991</v>
      </c>
    </row>
    <row r="112" spans="1:11">
      <c r="B112" s="2" t="s">
        <v>38</v>
      </c>
      <c r="C112" s="10"/>
      <c r="D112" s="33">
        <v>1.03</v>
      </c>
      <c r="E112" s="33">
        <v>1.93</v>
      </c>
      <c r="F112" s="33">
        <v>0.77</v>
      </c>
      <c r="G112" s="33">
        <v>1.98</v>
      </c>
      <c r="H112" s="33">
        <v>15.82</v>
      </c>
      <c r="I112" s="33">
        <v>0.78</v>
      </c>
      <c r="J112" s="33">
        <v>8.57</v>
      </c>
      <c r="K112" s="33">
        <v>3.77</v>
      </c>
    </row>
    <row r="113" spans="1:14">
      <c r="B113" s="2" t="s">
        <v>41</v>
      </c>
      <c r="C113" s="10"/>
      <c r="D113" s="33">
        <v>0.73</v>
      </c>
      <c r="E113" s="33">
        <v>1.79</v>
      </c>
      <c r="F113" s="33">
        <v>-1.62</v>
      </c>
      <c r="G113" s="33">
        <v>1.96</v>
      </c>
      <c r="H113" s="33">
        <v>12.67</v>
      </c>
      <c r="I113" s="33">
        <v>2.88</v>
      </c>
      <c r="J113" s="33">
        <v>11.1</v>
      </c>
      <c r="K113" s="33">
        <v>2.3199999999999998</v>
      </c>
    </row>
    <row r="114" spans="1:14">
      <c r="B114" s="2" t="s">
        <v>37</v>
      </c>
      <c r="C114" s="10"/>
      <c r="D114" s="33">
        <v>1.21</v>
      </c>
      <c r="E114" s="33">
        <v>1.24</v>
      </c>
      <c r="F114" s="33">
        <v>-0.42</v>
      </c>
      <c r="G114" s="33">
        <v>1.94</v>
      </c>
      <c r="H114" s="33">
        <v>8.1300000000000008</v>
      </c>
      <c r="I114" s="33">
        <v>1.86</v>
      </c>
      <c r="J114" s="33">
        <v>6.1</v>
      </c>
      <c r="K114" s="33">
        <v>2.02</v>
      </c>
    </row>
    <row r="115" spans="1:14">
      <c r="B115" s="2" t="s">
        <v>36</v>
      </c>
      <c r="C115" s="10"/>
      <c r="D115" s="34">
        <v>-0.66</v>
      </c>
      <c r="E115" s="33">
        <v>2.4500000000000002</v>
      </c>
      <c r="F115" s="33">
        <v>-1.01</v>
      </c>
      <c r="G115" s="33">
        <v>1.55</v>
      </c>
      <c r="H115" s="33">
        <v>25.45</v>
      </c>
      <c r="I115" s="33" t="s">
        <v>11</v>
      </c>
      <c r="J115" s="33" t="s">
        <v>11</v>
      </c>
      <c r="K115" s="33"/>
    </row>
    <row r="116" spans="1:14">
      <c r="B116" s="2" t="s">
        <v>42</v>
      </c>
      <c r="C116" s="10"/>
      <c r="D116" s="33">
        <v>0.39</v>
      </c>
      <c r="E116" s="33">
        <v>1.03</v>
      </c>
      <c r="F116" s="33">
        <v>7.0000000000000007E-2</v>
      </c>
      <c r="G116" s="33">
        <v>1.4</v>
      </c>
      <c r="H116" s="33">
        <v>5.18</v>
      </c>
      <c r="I116" s="33">
        <v>1.28</v>
      </c>
      <c r="J116" s="33">
        <v>4.04</v>
      </c>
      <c r="K116" s="33">
        <v>2.41</v>
      </c>
    </row>
    <row r="117" spans="1:14">
      <c r="B117" s="2" t="s">
        <v>33</v>
      </c>
      <c r="C117" s="10"/>
      <c r="D117" s="33">
        <v>1.26</v>
      </c>
      <c r="E117" s="33">
        <v>0.53</v>
      </c>
      <c r="F117" s="33">
        <v>0.12</v>
      </c>
      <c r="G117" s="33">
        <v>1.3</v>
      </c>
      <c r="H117" s="33">
        <v>4.01</v>
      </c>
      <c r="I117" s="33">
        <v>1.63</v>
      </c>
      <c r="J117" s="33">
        <v>3.68</v>
      </c>
      <c r="K117" s="33">
        <v>2.67</v>
      </c>
    </row>
    <row r="118" spans="1:14">
      <c r="B118" s="2" t="s">
        <v>44</v>
      </c>
      <c r="C118" s="10"/>
      <c r="D118" s="34">
        <v>-0.98</v>
      </c>
      <c r="E118" s="33">
        <v>0.67</v>
      </c>
      <c r="F118" s="33">
        <v>-1.29</v>
      </c>
      <c r="G118" s="33">
        <v>0.2</v>
      </c>
      <c r="H118" s="33">
        <v>1.19</v>
      </c>
      <c r="I118" s="33">
        <v>2.4</v>
      </c>
      <c r="J118" s="33">
        <v>5.46</v>
      </c>
      <c r="K118" s="33">
        <v>6.48</v>
      </c>
    </row>
    <row r="119" spans="1:14">
      <c r="B119" s="2" t="s">
        <v>43</v>
      </c>
      <c r="C119" s="10"/>
      <c r="D119" s="34">
        <v>-0.74</v>
      </c>
      <c r="E119" s="33">
        <v>1.47</v>
      </c>
      <c r="F119" s="33">
        <v>-0.74</v>
      </c>
      <c r="G119" s="33">
        <v>0.16</v>
      </c>
      <c r="H119" s="33">
        <v>17.34</v>
      </c>
      <c r="I119" s="33">
        <v>7.64</v>
      </c>
      <c r="J119" s="33">
        <v>18.29</v>
      </c>
      <c r="K119" s="33">
        <v>6.59</v>
      </c>
    </row>
    <row r="120" spans="1:14">
      <c r="B120" s="2" t="s">
        <v>45</v>
      </c>
      <c r="C120" s="10"/>
      <c r="D120" s="34">
        <v>-1.46</v>
      </c>
      <c r="E120" s="33">
        <v>1.73</v>
      </c>
      <c r="F120" s="33">
        <v>-1.25</v>
      </c>
      <c r="G120" s="34">
        <v>-0.3</v>
      </c>
      <c r="H120" s="33">
        <v>8.7200000000000006</v>
      </c>
      <c r="I120" s="34">
        <v>-4.3099999999999996</v>
      </c>
      <c r="J120" s="33">
        <v>9.23</v>
      </c>
      <c r="K120" s="33" t="s">
        <v>11</v>
      </c>
    </row>
    <row r="121" spans="1:14">
      <c r="B121" s="2" t="s">
        <v>46</v>
      </c>
      <c r="C121" s="10"/>
      <c r="D121" s="34">
        <v>-1.82</v>
      </c>
      <c r="E121" s="33">
        <v>1.63</v>
      </c>
      <c r="F121" s="33">
        <v>-1.46</v>
      </c>
      <c r="G121" s="34">
        <v>-2.79</v>
      </c>
      <c r="H121" s="34">
        <v>-5.67</v>
      </c>
      <c r="I121" s="34">
        <v>-1.06</v>
      </c>
      <c r="J121" s="33">
        <v>10.84</v>
      </c>
      <c r="K121" s="33">
        <v>5.63</v>
      </c>
    </row>
    <row r="122" spans="1:14">
      <c r="B122" s="2" t="s">
        <v>48</v>
      </c>
      <c r="C122" s="10"/>
      <c r="D122" s="34">
        <v>-4.25</v>
      </c>
      <c r="E122" s="33">
        <v>1.64</v>
      </c>
      <c r="F122" s="33">
        <v>-6.2</v>
      </c>
      <c r="G122" s="34">
        <v>-3.05</v>
      </c>
      <c r="H122" s="33">
        <v>20.47</v>
      </c>
      <c r="I122" s="33">
        <v>0.91</v>
      </c>
      <c r="J122" s="33">
        <v>4.88</v>
      </c>
      <c r="K122" s="34">
        <v>-0.55000000000000004</v>
      </c>
    </row>
    <row r="123" spans="1:14">
      <c r="B123" s="2" t="s">
        <v>49</v>
      </c>
      <c r="C123" s="10"/>
      <c r="D123" s="34">
        <v>-6</v>
      </c>
      <c r="E123" s="33">
        <v>1.1399999999999999</v>
      </c>
      <c r="F123" s="33">
        <v>-3.01</v>
      </c>
      <c r="G123" s="34">
        <v>-10.72</v>
      </c>
      <c r="H123" s="34">
        <v>-24.08</v>
      </c>
      <c r="I123" s="34">
        <v>-12.24</v>
      </c>
      <c r="J123" s="33">
        <v>8.7899999999999991</v>
      </c>
      <c r="K123" s="33">
        <v>11.66</v>
      </c>
    </row>
    <row r="125" spans="1:14" ht="30">
      <c r="B125" s="2" t="s">
        <v>0</v>
      </c>
      <c r="C125" s="1" t="s">
        <v>51</v>
      </c>
      <c r="D125" s="41" t="s">
        <v>2</v>
      </c>
      <c r="E125" s="41" t="s">
        <v>3</v>
      </c>
      <c r="F125" s="41" t="s">
        <v>4</v>
      </c>
      <c r="G125" s="41" t="s">
        <v>5</v>
      </c>
      <c r="H125" s="77" t="s">
        <v>6</v>
      </c>
      <c r="I125" s="40" t="s">
        <v>7</v>
      </c>
      <c r="J125" s="40" t="s">
        <v>8</v>
      </c>
      <c r="K125" s="40" t="s">
        <v>9</v>
      </c>
      <c r="N125" s="19" t="s">
        <v>52</v>
      </c>
    </row>
    <row r="126" spans="1:14">
      <c r="A126">
        <v>1</v>
      </c>
      <c r="B126" s="5" t="s">
        <v>10</v>
      </c>
      <c r="C126" s="6"/>
      <c r="D126" s="31">
        <v>6.63</v>
      </c>
      <c r="E126" s="31">
        <v>2.33</v>
      </c>
      <c r="F126" s="31">
        <v>1.89</v>
      </c>
      <c r="G126" s="31">
        <v>9.56</v>
      </c>
      <c r="H126" s="31">
        <v>39</v>
      </c>
      <c r="I126" s="31" t="s">
        <v>11</v>
      </c>
      <c r="J126" s="31" t="s">
        <v>11</v>
      </c>
      <c r="K126" s="31" t="s">
        <v>11</v>
      </c>
    </row>
    <row r="127" spans="1:14">
      <c r="A127">
        <v>2</v>
      </c>
      <c r="B127" s="5" t="s">
        <v>12</v>
      </c>
      <c r="C127" s="6"/>
      <c r="D127" s="31">
        <v>4.57</v>
      </c>
      <c r="E127" s="31">
        <v>2.85</v>
      </c>
      <c r="F127" s="31">
        <v>2.33</v>
      </c>
      <c r="G127" s="31">
        <v>5.3</v>
      </c>
      <c r="H127" s="31">
        <v>26.96</v>
      </c>
      <c r="I127" s="31">
        <v>6.64</v>
      </c>
      <c r="J127" s="31">
        <v>11.06</v>
      </c>
      <c r="K127" s="31">
        <v>7.2</v>
      </c>
    </row>
    <row r="128" spans="1:14">
      <c r="A128">
        <v>3</v>
      </c>
      <c r="B128" s="5" t="s">
        <v>21</v>
      </c>
      <c r="C128" s="6"/>
      <c r="D128" s="31">
        <v>4.79</v>
      </c>
      <c r="E128" s="31">
        <v>2.4900000000000002</v>
      </c>
      <c r="F128" s="31">
        <v>0.21</v>
      </c>
      <c r="G128" s="31">
        <v>8.02</v>
      </c>
      <c r="H128" s="31">
        <v>26.3</v>
      </c>
      <c r="I128" s="31">
        <v>10.85</v>
      </c>
      <c r="J128" s="31">
        <v>18.86</v>
      </c>
      <c r="K128" s="31">
        <v>9.33</v>
      </c>
    </row>
    <row r="129" spans="1:11">
      <c r="A129">
        <v>4</v>
      </c>
      <c r="B129" s="5" t="s">
        <v>13</v>
      </c>
      <c r="C129" s="6"/>
      <c r="D129" s="32">
        <v>-0.66</v>
      </c>
      <c r="E129" s="31">
        <v>2.4500000000000002</v>
      </c>
      <c r="F129" s="31">
        <v>-1.01</v>
      </c>
      <c r="G129" s="31">
        <v>1.55</v>
      </c>
      <c r="H129" s="31">
        <v>25.45</v>
      </c>
      <c r="I129" s="31" t="s">
        <v>11</v>
      </c>
      <c r="J129" s="31" t="s">
        <v>11</v>
      </c>
      <c r="K129" s="31"/>
    </row>
    <row r="130" spans="1:11">
      <c r="A130">
        <v>5</v>
      </c>
      <c r="B130" s="5" t="s">
        <v>15</v>
      </c>
      <c r="C130" s="6"/>
      <c r="D130" s="31">
        <v>1.66</v>
      </c>
      <c r="E130" s="31">
        <v>1.93</v>
      </c>
      <c r="F130" s="31">
        <v>-1.48</v>
      </c>
      <c r="G130" s="31">
        <v>3.98</v>
      </c>
      <c r="H130" s="31">
        <v>24.27</v>
      </c>
      <c r="I130" s="31">
        <v>8.99</v>
      </c>
      <c r="J130" s="31">
        <v>14.33</v>
      </c>
      <c r="K130" s="31">
        <v>7.24</v>
      </c>
    </row>
    <row r="131" spans="1:11">
      <c r="A131">
        <v>6</v>
      </c>
      <c r="B131" s="5" t="s">
        <v>23</v>
      </c>
      <c r="C131" s="6"/>
      <c r="D131" s="31">
        <v>2.66</v>
      </c>
      <c r="E131" s="31">
        <v>2.54</v>
      </c>
      <c r="F131" s="31">
        <v>1.65</v>
      </c>
      <c r="G131" s="31">
        <v>3.96</v>
      </c>
      <c r="H131" s="31">
        <v>23.75</v>
      </c>
      <c r="I131" s="31">
        <v>4.8099999999999996</v>
      </c>
      <c r="J131" s="31">
        <v>9.01</v>
      </c>
      <c r="K131" s="31">
        <v>5.96</v>
      </c>
    </row>
    <row r="132" spans="1:11">
      <c r="A132">
        <v>7</v>
      </c>
      <c r="B132" s="5" t="s">
        <v>30</v>
      </c>
      <c r="C132" s="6"/>
      <c r="D132" s="31">
        <v>4.58</v>
      </c>
      <c r="E132" s="31">
        <v>2.85</v>
      </c>
      <c r="F132" s="31">
        <v>1.23</v>
      </c>
      <c r="G132" s="31">
        <v>5.44</v>
      </c>
      <c r="H132" s="31">
        <v>22.75</v>
      </c>
      <c r="I132" s="32">
        <v>-0.65</v>
      </c>
      <c r="J132" s="31">
        <v>9.7100000000000009</v>
      </c>
      <c r="K132" s="31">
        <v>5.28</v>
      </c>
    </row>
    <row r="133" spans="1:11">
      <c r="A133">
        <v>8</v>
      </c>
      <c r="B133" s="5" t="s">
        <v>19</v>
      </c>
      <c r="C133" s="6"/>
      <c r="D133" s="31">
        <v>4.4400000000000004</v>
      </c>
      <c r="E133" s="31">
        <v>3.26</v>
      </c>
      <c r="F133" s="31">
        <v>0.37</v>
      </c>
      <c r="G133" s="31">
        <v>3.2</v>
      </c>
      <c r="H133" s="31">
        <v>21.09</v>
      </c>
      <c r="I133" s="32">
        <v>-14.41</v>
      </c>
      <c r="J133" s="32">
        <v>-8.48</v>
      </c>
      <c r="K133" s="31" t="s">
        <v>11</v>
      </c>
    </row>
    <row r="134" spans="1:11">
      <c r="A134">
        <v>9</v>
      </c>
      <c r="B134" s="5" t="s">
        <v>26</v>
      </c>
      <c r="C134" s="6"/>
      <c r="D134" s="32">
        <v>-4.25</v>
      </c>
      <c r="E134" s="31">
        <v>1.64</v>
      </c>
      <c r="F134" s="31">
        <v>-6.2</v>
      </c>
      <c r="G134" s="32">
        <v>-3.05</v>
      </c>
      <c r="H134" s="31">
        <v>20.47</v>
      </c>
      <c r="I134" s="31">
        <v>0.91</v>
      </c>
      <c r="J134" s="31">
        <v>4.88</v>
      </c>
      <c r="K134" s="32">
        <v>-0.55000000000000004</v>
      </c>
    </row>
    <row r="135" spans="1:11">
      <c r="A135">
        <v>10</v>
      </c>
      <c r="B135" s="5" t="s">
        <v>18</v>
      </c>
      <c r="C135" s="6"/>
      <c r="D135" s="31">
        <v>3.83</v>
      </c>
      <c r="E135" s="31">
        <v>2.52</v>
      </c>
      <c r="F135" s="31">
        <v>-0.7</v>
      </c>
      <c r="G135" s="31">
        <v>3.45</v>
      </c>
      <c r="H135" s="31">
        <v>18.54</v>
      </c>
      <c r="I135" s="32">
        <v>-0.06</v>
      </c>
      <c r="J135" s="31">
        <v>1.82</v>
      </c>
      <c r="K135" s="31">
        <v>2.44</v>
      </c>
    </row>
    <row r="136" spans="1:11">
      <c r="B136" s="2" t="s">
        <v>24</v>
      </c>
      <c r="C136" s="10"/>
      <c r="D136" s="33">
        <v>2.13</v>
      </c>
      <c r="E136" s="33">
        <v>1.59</v>
      </c>
      <c r="F136" s="33">
        <v>0.55000000000000004</v>
      </c>
      <c r="G136" s="33">
        <v>2.93</v>
      </c>
      <c r="H136" s="33">
        <v>18.5</v>
      </c>
      <c r="I136" s="33">
        <v>3.7</v>
      </c>
      <c r="J136" s="33">
        <v>19.78</v>
      </c>
      <c r="K136" s="33" t="s">
        <v>11</v>
      </c>
    </row>
    <row r="137" spans="1:11">
      <c r="B137" s="2" t="s">
        <v>26</v>
      </c>
      <c r="C137" s="10"/>
      <c r="D137" s="33">
        <v>2.04</v>
      </c>
      <c r="E137" s="33">
        <v>1.97</v>
      </c>
      <c r="F137" s="33">
        <v>0.75</v>
      </c>
      <c r="G137" s="33">
        <v>3.81</v>
      </c>
      <c r="H137" s="33">
        <v>18.23</v>
      </c>
      <c r="I137" s="33">
        <v>4.18</v>
      </c>
      <c r="J137" s="33">
        <v>11.44</v>
      </c>
      <c r="K137" s="33">
        <v>6.74</v>
      </c>
    </row>
    <row r="138" spans="1:11">
      <c r="B138" s="2" t="s">
        <v>35</v>
      </c>
      <c r="C138" s="10"/>
      <c r="D138" s="33">
        <v>1.25</v>
      </c>
      <c r="E138" s="33">
        <v>1.42</v>
      </c>
      <c r="F138" s="33">
        <v>0.28000000000000003</v>
      </c>
      <c r="G138" s="33">
        <v>2.25</v>
      </c>
      <c r="H138" s="33">
        <v>18.02</v>
      </c>
      <c r="I138" s="33">
        <v>6.51</v>
      </c>
      <c r="J138" s="33">
        <v>11.39</v>
      </c>
      <c r="K138" s="33">
        <v>3.2</v>
      </c>
    </row>
    <row r="139" spans="1:11">
      <c r="B139" s="2" t="s">
        <v>43</v>
      </c>
      <c r="C139" s="10"/>
      <c r="D139" s="34">
        <v>-0.74</v>
      </c>
      <c r="E139" s="33">
        <v>1.47</v>
      </c>
      <c r="F139" s="33">
        <v>-0.74</v>
      </c>
      <c r="G139" s="33">
        <v>0.16</v>
      </c>
      <c r="H139" s="33">
        <v>17.34</v>
      </c>
      <c r="I139" s="33">
        <v>7.64</v>
      </c>
      <c r="J139" s="33">
        <v>18.29</v>
      </c>
      <c r="K139" s="33">
        <v>6.59</v>
      </c>
    </row>
    <row r="140" spans="1:11">
      <c r="B140" s="2" t="s">
        <v>21</v>
      </c>
      <c r="C140" s="10"/>
      <c r="D140" s="33">
        <v>2.61</v>
      </c>
      <c r="E140" s="33">
        <v>2.08</v>
      </c>
      <c r="F140" s="33">
        <v>0.49</v>
      </c>
      <c r="G140" s="33">
        <v>6.15</v>
      </c>
      <c r="H140" s="33">
        <v>17.13</v>
      </c>
      <c r="I140" s="33">
        <v>7.97</v>
      </c>
      <c r="J140" s="33">
        <v>15.4</v>
      </c>
      <c r="K140" s="33">
        <v>7.87</v>
      </c>
    </row>
    <row r="141" spans="1:11">
      <c r="B141" s="2" t="s">
        <v>23</v>
      </c>
      <c r="C141" s="10"/>
      <c r="D141" s="33">
        <v>2.4500000000000002</v>
      </c>
      <c r="E141" s="33">
        <v>2.2000000000000002</v>
      </c>
      <c r="F141" s="33">
        <v>0.22</v>
      </c>
      <c r="G141" s="33">
        <v>4.01</v>
      </c>
      <c r="H141" s="33">
        <v>17.11</v>
      </c>
      <c r="I141" s="33">
        <v>4.1500000000000004</v>
      </c>
      <c r="J141" s="33">
        <v>11.13</v>
      </c>
      <c r="K141" s="33">
        <v>5.4</v>
      </c>
    </row>
    <row r="142" spans="1:11">
      <c r="B142" s="2" t="s">
        <v>38</v>
      </c>
      <c r="C142" s="10"/>
      <c r="D142" s="33">
        <v>1.03</v>
      </c>
      <c r="E142" s="33">
        <v>1.93</v>
      </c>
      <c r="F142" s="33">
        <v>0.77</v>
      </c>
      <c r="G142" s="33">
        <v>1.98</v>
      </c>
      <c r="H142" s="33">
        <v>15.82</v>
      </c>
      <c r="I142" s="33">
        <v>0.78</v>
      </c>
      <c r="J142" s="33">
        <v>8.57</v>
      </c>
      <c r="K142" s="33">
        <v>3.77</v>
      </c>
    </row>
    <row r="143" spans="1:11">
      <c r="B143" s="2" t="s">
        <v>28</v>
      </c>
      <c r="C143" s="10"/>
      <c r="D143" s="33">
        <v>1.9</v>
      </c>
      <c r="E143" s="33">
        <v>1.06</v>
      </c>
      <c r="F143" s="33">
        <v>1.17</v>
      </c>
      <c r="G143" s="33">
        <v>2.46</v>
      </c>
      <c r="H143" s="33">
        <v>12.75</v>
      </c>
      <c r="I143" s="33">
        <v>6.57</v>
      </c>
      <c r="J143" s="33">
        <v>8.34</v>
      </c>
      <c r="K143" s="33">
        <v>5.3</v>
      </c>
    </row>
    <row r="144" spans="1:11">
      <c r="B144" s="2" t="s">
        <v>41</v>
      </c>
      <c r="C144" s="10"/>
      <c r="D144" s="33">
        <v>0.73</v>
      </c>
      <c r="E144" s="33">
        <v>1.79</v>
      </c>
      <c r="F144" s="33">
        <v>-1.62</v>
      </c>
      <c r="G144" s="33">
        <v>1.96</v>
      </c>
      <c r="H144" s="33">
        <v>12.67</v>
      </c>
      <c r="I144" s="33">
        <v>2.88</v>
      </c>
      <c r="J144" s="33">
        <v>11.1</v>
      </c>
      <c r="K144" s="33">
        <v>2.3199999999999998</v>
      </c>
    </row>
    <row r="145" spans="1:14">
      <c r="B145" s="2" t="s">
        <v>39</v>
      </c>
      <c r="C145" s="10"/>
      <c r="D145" s="33">
        <v>0.98</v>
      </c>
      <c r="E145" s="33">
        <v>2.44</v>
      </c>
      <c r="F145" s="33">
        <v>1.1000000000000001</v>
      </c>
      <c r="G145" s="33">
        <v>2.0099999999999998</v>
      </c>
      <c r="H145" s="33">
        <v>12.55</v>
      </c>
      <c r="I145" s="33">
        <v>9.23</v>
      </c>
      <c r="J145" s="33">
        <v>13.25</v>
      </c>
      <c r="K145" s="33">
        <v>8.7899999999999991</v>
      </c>
    </row>
    <row r="146" spans="1:14">
      <c r="B146" s="2" t="s">
        <v>31</v>
      </c>
      <c r="C146" s="10"/>
      <c r="D146" s="33">
        <v>1.3</v>
      </c>
      <c r="E146" s="33">
        <v>1.79</v>
      </c>
      <c r="F146" s="33">
        <v>-0.61</v>
      </c>
      <c r="G146" s="33">
        <v>2.57</v>
      </c>
      <c r="H146" s="33">
        <v>12.02</v>
      </c>
      <c r="I146" s="33">
        <v>2.33</v>
      </c>
      <c r="J146" s="33">
        <v>8.18</v>
      </c>
      <c r="K146" s="33">
        <v>2.1</v>
      </c>
    </row>
    <row r="147" spans="1:14">
      <c r="B147" s="2" t="s">
        <v>40</v>
      </c>
      <c r="C147" s="10"/>
      <c r="D147" s="33">
        <v>0.88</v>
      </c>
      <c r="E147" s="33">
        <v>2.4</v>
      </c>
      <c r="F147" s="33">
        <v>0.64</v>
      </c>
      <c r="G147" s="33">
        <v>3.33</v>
      </c>
      <c r="H147" s="33">
        <v>10.3</v>
      </c>
      <c r="I147" s="33">
        <v>8.1</v>
      </c>
      <c r="J147" s="33" t="s">
        <v>11</v>
      </c>
      <c r="K147" s="33" t="s">
        <v>11</v>
      </c>
    </row>
    <row r="148" spans="1:14">
      <c r="B148" s="2" t="s">
        <v>45</v>
      </c>
      <c r="C148" s="10"/>
      <c r="D148" s="34">
        <v>-1.46</v>
      </c>
      <c r="E148" s="33">
        <v>1.73</v>
      </c>
      <c r="F148" s="33">
        <v>-1.25</v>
      </c>
      <c r="G148" s="34">
        <v>-0.3</v>
      </c>
      <c r="H148" s="33">
        <v>8.7200000000000006</v>
      </c>
      <c r="I148" s="34">
        <v>-4.3099999999999996</v>
      </c>
      <c r="J148" s="33">
        <v>9.23</v>
      </c>
      <c r="K148" s="33" t="s">
        <v>11</v>
      </c>
    </row>
    <row r="149" spans="1:14">
      <c r="B149" s="2" t="s">
        <v>37</v>
      </c>
      <c r="C149" s="10"/>
      <c r="D149" s="33">
        <v>1.21</v>
      </c>
      <c r="E149" s="33">
        <v>1.24</v>
      </c>
      <c r="F149" s="33">
        <v>-0.42</v>
      </c>
      <c r="G149" s="33">
        <v>1.94</v>
      </c>
      <c r="H149" s="33">
        <v>8.1300000000000008</v>
      </c>
      <c r="I149" s="33">
        <v>1.86</v>
      </c>
      <c r="J149" s="33">
        <v>6.1</v>
      </c>
      <c r="K149" s="33">
        <v>2.02</v>
      </c>
    </row>
    <row r="150" spans="1:14">
      <c r="B150" s="2" t="s">
        <v>42</v>
      </c>
      <c r="C150" s="10"/>
      <c r="D150" s="33">
        <v>0.39</v>
      </c>
      <c r="E150" s="33">
        <v>1.03</v>
      </c>
      <c r="F150" s="33">
        <v>7.0000000000000007E-2</v>
      </c>
      <c r="G150" s="33">
        <v>1.4</v>
      </c>
      <c r="H150" s="33">
        <v>5.18</v>
      </c>
      <c r="I150" s="33">
        <v>1.28</v>
      </c>
      <c r="J150" s="33">
        <v>4.04</v>
      </c>
      <c r="K150" s="33">
        <v>2.41</v>
      </c>
    </row>
    <row r="151" spans="1:14">
      <c r="B151" s="2" t="s">
        <v>33</v>
      </c>
      <c r="C151" s="10"/>
      <c r="D151" s="33">
        <v>1.26</v>
      </c>
      <c r="E151" s="33">
        <v>0.53</v>
      </c>
      <c r="F151" s="33">
        <v>0.12</v>
      </c>
      <c r="G151" s="33">
        <v>1.3</v>
      </c>
      <c r="H151" s="33">
        <v>4.01</v>
      </c>
      <c r="I151" s="33">
        <v>1.63</v>
      </c>
      <c r="J151" s="33">
        <v>3.68</v>
      </c>
      <c r="K151" s="33">
        <v>2.67</v>
      </c>
    </row>
    <row r="152" spans="1:14">
      <c r="B152" s="2" t="s">
        <v>44</v>
      </c>
      <c r="C152" s="10"/>
      <c r="D152" s="34">
        <v>-0.98</v>
      </c>
      <c r="E152" s="33">
        <v>0.67</v>
      </c>
      <c r="F152" s="33">
        <v>-1.29</v>
      </c>
      <c r="G152" s="33">
        <v>0.2</v>
      </c>
      <c r="H152" s="33">
        <v>1.19</v>
      </c>
      <c r="I152" s="33">
        <v>2.4</v>
      </c>
      <c r="J152" s="33">
        <v>5.46</v>
      </c>
      <c r="K152" s="33">
        <v>6.48</v>
      </c>
    </row>
    <row r="153" spans="1:14">
      <c r="B153" s="2" t="s">
        <v>46</v>
      </c>
      <c r="C153" s="10"/>
      <c r="D153" s="34">
        <v>-1.82</v>
      </c>
      <c r="E153" s="33">
        <v>1.63</v>
      </c>
      <c r="F153" s="33">
        <v>-1.46</v>
      </c>
      <c r="G153" s="34">
        <v>-2.79</v>
      </c>
      <c r="H153" s="34">
        <v>-5.67</v>
      </c>
      <c r="I153" s="34">
        <v>-1.06</v>
      </c>
      <c r="J153" s="33">
        <v>10.84</v>
      </c>
      <c r="K153" s="33">
        <v>5.63</v>
      </c>
    </row>
    <row r="154" spans="1:14">
      <c r="B154" s="2" t="s">
        <v>49</v>
      </c>
      <c r="C154" s="10"/>
      <c r="D154" s="34">
        <v>-6</v>
      </c>
      <c r="E154" s="33">
        <v>1.1399999999999999</v>
      </c>
      <c r="F154" s="33">
        <v>-3.01</v>
      </c>
      <c r="G154" s="34">
        <v>-10.72</v>
      </c>
      <c r="H154" s="34">
        <v>-24.08</v>
      </c>
      <c r="I154" s="34">
        <v>-12.24</v>
      </c>
      <c r="J154" s="33">
        <v>8.7899999999999991</v>
      </c>
      <c r="K154" s="33">
        <v>11.66</v>
      </c>
    </row>
    <row r="156" spans="1:14" ht="30">
      <c r="B156" s="2" t="s">
        <v>0</v>
      </c>
      <c r="C156" s="1" t="s">
        <v>51</v>
      </c>
      <c r="D156" s="41" t="s">
        <v>2</v>
      </c>
      <c r="E156" s="41" t="s">
        <v>3</v>
      </c>
      <c r="F156" s="41" t="s">
        <v>4</v>
      </c>
      <c r="G156" s="41" t="s">
        <v>5</v>
      </c>
      <c r="H156" s="42" t="s">
        <v>6</v>
      </c>
      <c r="I156" s="77" t="s">
        <v>7</v>
      </c>
      <c r="J156" s="40" t="s">
        <v>8</v>
      </c>
      <c r="K156" s="40" t="s">
        <v>9</v>
      </c>
      <c r="N156" s="19" t="s">
        <v>52</v>
      </c>
    </row>
    <row r="157" spans="1:14">
      <c r="A157">
        <v>1</v>
      </c>
      <c r="B157" s="5" t="s">
        <v>12</v>
      </c>
      <c r="C157" s="6"/>
      <c r="D157" s="31">
        <v>4.79</v>
      </c>
      <c r="E157" s="31">
        <v>2.4900000000000002</v>
      </c>
      <c r="F157" s="31">
        <v>0.21</v>
      </c>
      <c r="G157" s="31">
        <v>8.02</v>
      </c>
      <c r="H157" s="31">
        <v>26.3</v>
      </c>
      <c r="I157" s="31">
        <v>10.85</v>
      </c>
      <c r="J157" s="31">
        <v>18.86</v>
      </c>
      <c r="K157" s="31">
        <v>9.33</v>
      </c>
      <c r="N157" s="78" t="s">
        <v>56</v>
      </c>
    </row>
    <row r="158" spans="1:14">
      <c r="A158">
        <v>2</v>
      </c>
      <c r="B158" s="5" t="s">
        <v>39</v>
      </c>
      <c r="C158" s="6"/>
      <c r="D158" s="31">
        <v>0.98</v>
      </c>
      <c r="E158" s="31">
        <v>2.44</v>
      </c>
      <c r="F158" s="31">
        <v>1.1000000000000001</v>
      </c>
      <c r="G158" s="31">
        <v>2.0099999999999998</v>
      </c>
      <c r="H158" s="31">
        <v>12.55</v>
      </c>
      <c r="I158" s="31">
        <v>9.23</v>
      </c>
      <c r="J158" s="31">
        <v>13.25</v>
      </c>
      <c r="K158" s="31">
        <v>8.7899999999999991</v>
      </c>
      <c r="N158" s="78" t="s">
        <v>57</v>
      </c>
    </row>
    <row r="159" spans="1:14">
      <c r="A159">
        <v>3</v>
      </c>
      <c r="B159" s="5" t="s">
        <v>30</v>
      </c>
      <c r="C159" s="6"/>
      <c r="D159" s="31">
        <v>1.66</v>
      </c>
      <c r="E159" s="31">
        <v>1.93</v>
      </c>
      <c r="F159" s="31">
        <v>-1.48</v>
      </c>
      <c r="G159" s="31">
        <v>3.98</v>
      </c>
      <c r="H159" s="31">
        <v>24.27</v>
      </c>
      <c r="I159" s="31">
        <v>8.99</v>
      </c>
      <c r="J159" s="31">
        <v>14.33</v>
      </c>
      <c r="K159" s="31">
        <v>7.24</v>
      </c>
    </row>
    <row r="160" spans="1:14">
      <c r="A160">
        <v>4</v>
      </c>
      <c r="B160" s="5" t="s">
        <v>40</v>
      </c>
      <c r="C160" s="6"/>
      <c r="D160" s="31">
        <v>0.88</v>
      </c>
      <c r="E160" s="31">
        <v>2.4</v>
      </c>
      <c r="F160" s="31">
        <v>0.64</v>
      </c>
      <c r="G160" s="31">
        <v>3.33</v>
      </c>
      <c r="H160" s="31">
        <v>10.3</v>
      </c>
      <c r="I160" s="31">
        <v>8.1</v>
      </c>
      <c r="J160" s="31" t="s">
        <v>11</v>
      </c>
      <c r="K160" s="31" t="s">
        <v>11</v>
      </c>
    </row>
    <row r="161" spans="1:11">
      <c r="A161">
        <v>5</v>
      </c>
      <c r="B161" s="5" t="s">
        <v>21</v>
      </c>
      <c r="C161" s="6"/>
      <c r="D161" s="31">
        <v>2.61</v>
      </c>
      <c r="E161" s="31">
        <v>2.08</v>
      </c>
      <c r="F161" s="31">
        <v>0.49</v>
      </c>
      <c r="G161" s="31">
        <v>6.15</v>
      </c>
      <c r="H161" s="31">
        <v>17.13</v>
      </c>
      <c r="I161" s="31">
        <v>7.97</v>
      </c>
      <c r="J161" s="31">
        <v>15.4</v>
      </c>
      <c r="K161" s="31">
        <v>7.87</v>
      </c>
    </row>
    <row r="162" spans="1:11">
      <c r="A162">
        <v>6</v>
      </c>
      <c r="B162" s="5" t="s">
        <v>43</v>
      </c>
      <c r="C162" s="6"/>
      <c r="D162" s="32">
        <v>-0.74</v>
      </c>
      <c r="E162" s="31">
        <v>1.47</v>
      </c>
      <c r="F162" s="31">
        <v>-0.74</v>
      </c>
      <c r="G162" s="31">
        <v>0.16</v>
      </c>
      <c r="H162" s="31">
        <v>17.34</v>
      </c>
      <c r="I162" s="31">
        <v>7.64</v>
      </c>
      <c r="J162" s="31">
        <v>18.29</v>
      </c>
      <c r="K162" s="31">
        <v>6.59</v>
      </c>
    </row>
    <row r="163" spans="1:11">
      <c r="A163">
        <v>7</v>
      </c>
      <c r="B163" s="5" t="s">
        <v>15</v>
      </c>
      <c r="C163" s="6"/>
      <c r="D163" s="31">
        <v>4.57</v>
      </c>
      <c r="E163" s="31">
        <v>2.85</v>
      </c>
      <c r="F163" s="31">
        <v>2.33</v>
      </c>
      <c r="G163" s="31">
        <v>5.3</v>
      </c>
      <c r="H163" s="31">
        <v>26.96</v>
      </c>
      <c r="I163" s="31">
        <v>6.64</v>
      </c>
      <c r="J163" s="31">
        <v>11.06</v>
      </c>
      <c r="K163" s="31">
        <v>7.2</v>
      </c>
    </row>
    <row r="164" spans="1:11">
      <c r="A164">
        <v>8</v>
      </c>
      <c r="B164" s="5" t="s">
        <v>28</v>
      </c>
      <c r="C164" s="6"/>
      <c r="D164" s="31">
        <v>1.9</v>
      </c>
      <c r="E164" s="31">
        <v>1.06</v>
      </c>
      <c r="F164" s="31">
        <v>1.17</v>
      </c>
      <c r="G164" s="31">
        <v>2.46</v>
      </c>
      <c r="H164" s="31">
        <v>12.75</v>
      </c>
      <c r="I164" s="31">
        <v>6.57</v>
      </c>
      <c r="J164" s="31">
        <v>8.34</v>
      </c>
      <c r="K164" s="31">
        <v>5.3</v>
      </c>
    </row>
    <row r="165" spans="1:11">
      <c r="A165">
        <v>9</v>
      </c>
      <c r="B165" s="5" t="s">
        <v>35</v>
      </c>
      <c r="C165" s="10"/>
      <c r="D165" s="33">
        <v>1.25</v>
      </c>
      <c r="E165" s="33">
        <v>1.42</v>
      </c>
      <c r="F165" s="33">
        <v>0.28000000000000003</v>
      </c>
      <c r="G165" s="33">
        <v>2.25</v>
      </c>
      <c r="H165" s="33">
        <v>18.02</v>
      </c>
      <c r="I165" s="33">
        <v>6.51</v>
      </c>
      <c r="J165" s="33">
        <v>11.39</v>
      </c>
      <c r="K165" s="33">
        <v>3.2</v>
      </c>
    </row>
    <row r="166" spans="1:11">
      <c r="A166">
        <v>10</v>
      </c>
      <c r="B166" s="5" t="s">
        <v>19</v>
      </c>
      <c r="C166" s="10"/>
      <c r="D166" s="33">
        <v>2.66</v>
      </c>
      <c r="E166" s="33">
        <v>2.54</v>
      </c>
      <c r="F166" s="33">
        <v>1.65</v>
      </c>
      <c r="G166" s="33">
        <v>3.96</v>
      </c>
      <c r="H166" s="33">
        <v>23.75</v>
      </c>
      <c r="I166" s="33">
        <v>4.8099999999999996</v>
      </c>
      <c r="J166" s="33">
        <v>9.01</v>
      </c>
      <c r="K166" s="33">
        <v>5.96</v>
      </c>
    </row>
    <row r="167" spans="1:11">
      <c r="B167" s="2" t="s">
        <v>26</v>
      </c>
      <c r="C167" s="10"/>
      <c r="D167" s="33">
        <v>2.04</v>
      </c>
      <c r="E167" s="33">
        <v>1.97</v>
      </c>
      <c r="F167" s="33">
        <v>0.75</v>
      </c>
      <c r="G167" s="33">
        <v>3.81</v>
      </c>
      <c r="H167" s="33">
        <v>18.23</v>
      </c>
      <c r="I167" s="33">
        <v>4.18</v>
      </c>
      <c r="J167" s="33">
        <v>11.44</v>
      </c>
      <c r="K167" s="33">
        <v>6.74</v>
      </c>
    </row>
    <row r="168" spans="1:11">
      <c r="B168" s="2" t="s">
        <v>23</v>
      </c>
      <c r="C168" s="10"/>
      <c r="D168" s="33">
        <v>2.4500000000000002</v>
      </c>
      <c r="E168" s="33">
        <v>2.2000000000000002</v>
      </c>
      <c r="F168" s="33">
        <v>0.22</v>
      </c>
      <c r="G168" s="33">
        <v>4.01</v>
      </c>
      <c r="H168" s="33">
        <v>17.11</v>
      </c>
      <c r="I168" s="33">
        <v>4.1500000000000004</v>
      </c>
      <c r="J168" s="33">
        <v>11.13</v>
      </c>
      <c r="K168" s="33">
        <v>5.4</v>
      </c>
    </row>
    <row r="169" spans="1:11">
      <c r="B169" s="2" t="s">
        <v>24</v>
      </c>
      <c r="C169" s="10"/>
      <c r="D169" s="33">
        <v>2.13</v>
      </c>
      <c r="E169" s="33">
        <v>1.59</v>
      </c>
      <c r="F169" s="33">
        <v>0.55000000000000004</v>
      </c>
      <c r="G169" s="33">
        <v>2.93</v>
      </c>
      <c r="H169" s="33">
        <v>18.5</v>
      </c>
      <c r="I169" s="33">
        <v>3.7</v>
      </c>
      <c r="J169" s="33">
        <v>19.78</v>
      </c>
      <c r="K169" s="33">
        <v>0</v>
      </c>
    </row>
    <row r="170" spans="1:11">
      <c r="B170" s="2" t="s">
        <v>41</v>
      </c>
      <c r="C170" s="10"/>
      <c r="D170" s="33">
        <v>0.73</v>
      </c>
      <c r="E170" s="33">
        <v>1.79</v>
      </c>
      <c r="F170" s="33">
        <v>-1.62</v>
      </c>
      <c r="G170" s="33">
        <v>1.96</v>
      </c>
      <c r="H170" s="33">
        <v>12.67</v>
      </c>
      <c r="I170" s="33">
        <v>2.88</v>
      </c>
      <c r="J170" s="33">
        <v>11.1</v>
      </c>
      <c r="K170" s="33">
        <v>2.3199999999999998</v>
      </c>
    </row>
    <row r="171" spans="1:11">
      <c r="B171" s="2" t="s">
        <v>44</v>
      </c>
      <c r="C171" s="10"/>
      <c r="D171" s="34">
        <v>-0.98</v>
      </c>
      <c r="E171" s="33">
        <v>0.67</v>
      </c>
      <c r="F171" s="33">
        <v>-1.29</v>
      </c>
      <c r="G171" s="33">
        <v>0.2</v>
      </c>
      <c r="H171" s="33">
        <v>1.19</v>
      </c>
      <c r="I171" s="33">
        <v>2.4</v>
      </c>
      <c r="J171" s="33">
        <v>5.46</v>
      </c>
      <c r="K171" s="33">
        <v>6.48</v>
      </c>
    </row>
    <row r="172" spans="1:11">
      <c r="B172" s="2" t="s">
        <v>31</v>
      </c>
      <c r="C172" s="10"/>
      <c r="D172" s="33">
        <v>1.3</v>
      </c>
      <c r="E172" s="33">
        <v>1.79</v>
      </c>
      <c r="F172" s="33">
        <v>-0.61</v>
      </c>
      <c r="G172" s="33">
        <v>2.57</v>
      </c>
      <c r="H172" s="33">
        <v>12.02</v>
      </c>
      <c r="I172" s="33">
        <v>2.33</v>
      </c>
      <c r="J172" s="33">
        <v>8.18</v>
      </c>
      <c r="K172" s="33">
        <v>2.1</v>
      </c>
    </row>
    <row r="173" spans="1:11">
      <c r="B173" s="2" t="s">
        <v>37</v>
      </c>
      <c r="C173" s="10"/>
      <c r="D173" s="33">
        <v>1.21</v>
      </c>
      <c r="E173" s="33">
        <v>1.24</v>
      </c>
      <c r="F173" s="33">
        <v>-0.42</v>
      </c>
      <c r="G173" s="33">
        <v>1.94</v>
      </c>
      <c r="H173" s="33">
        <v>8.1300000000000008</v>
      </c>
      <c r="I173" s="33">
        <v>1.86</v>
      </c>
      <c r="J173" s="33">
        <v>6.1</v>
      </c>
      <c r="K173" s="33">
        <v>2.02</v>
      </c>
    </row>
    <row r="174" spans="1:11">
      <c r="B174" s="2" t="s">
        <v>33</v>
      </c>
      <c r="C174" s="10"/>
      <c r="D174" s="33">
        <v>1.26</v>
      </c>
      <c r="E174" s="33">
        <v>0.53</v>
      </c>
      <c r="F174" s="33">
        <v>0.12</v>
      </c>
      <c r="G174" s="33">
        <v>1.3</v>
      </c>
      <c r="H174" s="33">
        <v>4.01</v>
      </c>
      <c r="I174" s="33">
        <v>1.63</v>
      </c>
      <c r="J174" s="33">
        <v>3.68</v>
      </c>
      <c r="K174" s="33">
        <v>2.67</v>
      </c>
    </row>
    <row r="175" spans="1:11">
      <c r="B175" s="2" t="s">
        <v>42</v>
      </c>
      <c r="C175" s="10"/>
      <c r="D175" s="33">
        <v>0.39</v>
      </c>
      <c r="E175" s="33">
        <v>1.03</v>
      </c>
      <c r="F175" s="33">
        <v>7.0000000000000007E-2</v>
      </c>
      <c r="G175" s="33">
        <v>1.4</v>
      </c>
      <c r="H175" s="33">
        <v>5.18</v>
      </c>
      <c r="I175" s="33">
        <v>1.28</v>
      </c>
      <c r="J175" s="33">
        <v>4.04</v>
      </c>
      <c r="K175" s="33">
        <v>2.41</v>
      </c>
    </row>
    <row r="176" spans="1:11">
      <c r="B176" s="2" t="s">
        <v>48</v>
      </c>
      <c r="C176" s="10"/>
      <c r="D176" s="34">
        <v>-4.25</v>
      </c>
      <c r="E176" s="33">
        <v>1.64</v>
      </c>
      <c r="F176" s="33">
        <v>-6.2</v>
      </c>
      <c r="G176" s="34">
        <v>-3.05</v>
      </c>
      <c r="H176" s="33">
        <v>20.47</v>
      </c>
      <c r="I176" s="33">
        <v>0.91</v>
      </c>
      <c r="J176" s="33">
        <v>4.88</v>
      </c>
      <c r="K176" s="34">
        <v>-0.55000000000000004</v>
      </c>
    </row>
    <row r="177" spans="2:11">
      <c r="B177" s="2" t="s">
        <v>38</v>
      </c>
      <c r="C177" s="10"/>
      <c r="D177" s="33">
        <v>1.03</v>
      </c>
      <c r="E177" s="33">
        <v>1.93</v>
      </c>
      <c r="F177" s="33">
        <v>0.77</v>
      </c>
      <c r="G177" s="33">
        <v>1.98</v>
      </c>
      <c r="H177" s="33">
        <v>15.82</v>
      </c>
      <c r="I177" s="33">
        <v>0.78</v>
      </c>
      <c r="J177" s="33">
        <v>8.57</v>
      </c>
      <c r="K177" s="33">
        <v>3.77</v>
      </c>
    </row>
    <row r="178" spans="2:11">
      <c r="B178" s="5" t="s">
        <v>36</v>
      </c>
      <c r="C178" s="6"/>
      <c r="D178" s="32">
        <v>-0.66</v>
      </c>
      <c r="E178" s="31">
        <v>2.4500000000000002</v>
      </c>
      <c r="F178" s="31">
        <v>-1.01</v>
      </c>
      <c r="G178" s="31">
        <v>1.55</v>
      </c>
      <c r="H178" s="31">
        <v>25.45</v>
      </c>
      <c r="I178" s="31">
        <v>0</v>
      </c>
      <c r="J178" s="31">
        <v>0</v>
      </c>
      <c r="K178" s="31">
        <v>0</v>
      </c>
    </row>
    <row r="179" spans="2:11">
      <c r="B179" s="5" t="s">
        <v>10</v>
      </c>
      <c r="C179" s="6"/>
      <c r="D179" s="31">
        <v>6.63</v>
      </c>
      <c r="E179" s="31">
        <v>2.33</v>
      </c>
      <c r="F179" s="31">
        <v>1.89</v>
      </c>
      <c r="G179" s="31">
        <v>9.56</v>
      </c>
      <c r="H179" s="31">
        <v>39</v>
      </c>
      <c r="I179" s="31">
        <v>0</v>
      </c>
      <c r="J179" s="31">
        <v>0</v>
      </c>
      <c r="K179" s="31">
        <v>0</v>
      </c>
    </row>
    <row r="180" spans="2:11">
      <c r="B180" s="2" t="s">
        <v>18</v>
      </c>
      <c r="C180" s="10"/>
      <c r="D180" s="33">
        <v>3.83</v>
      </c>
      <c r="E180" s="33">
        <v>2.52</v>
      </c>
      <c r="F180" s="33">
        <v>-0.7</v>
      </c>
      <c r="G180" s="33">
        <v>3.45</v>
      </c>
      <c r="H180" s="33">
        <v>18.54</v>
      </c>
      <c r="I180" s="34">
        <v>-0.06</v>
      </c>
      <c r="J180" s="33">
        <v>1.82</v>
      </c>
      <c r="K180" s="33">
        <v>2.44</v>
      </c>
    </row>
    <row r="181" spans="2:11">
      <c r="B181" s="2" t="s">
        <v>13</v>
      </c>
      <c r="C181" s="10"/>
      <c r="D181" s="33">
        <v>4.58</v>
      </c>
      <c r="E181" s="33">
        <v>2.85</v>
      </c>
      <c r="F181" s="33">
        <v>1.23</v>
      </c>
      <c r="G181" s="33">
        <v>5.44</v>
      </c>
      <c r="H181" s="33">
        <v>22.75</v>
      </c>
      <c r="I181" s="34">
        <v>-0.65</v>
      </c>
      <c r="J181" s="33">
        <v>9.7100000000000009</v>
      </c>
      <c r="K181" s="33">
        <v>5.28</v>
      </c>
    </row>
    <row r="182" spans="2:11">
      <c r="B182" s="2" t="s">
        <v>46</v>
      </c>
      <c r="C182" s="10"/>
      <c r="D182" s="34">
        <v>-1.82</v>
      </c>
      <c r="E182" s="33">
        <v>1.63</v>
      </c>
      <c r="F182" s="33">
        <v>-1.46</v>
      </c>
      <c r="G182" s="34">
        <v>-2.79</v>
      </c>
      <c r="H182" s="34">
        <v>-5.67</v>
      </c>
      <c r="I182" s="34">
        <v>-1.06</v>
      </c>
      <c r="J182" s="33">
        <v>10.84</v>
      </c>
      <c r="K182" s="33">
        <v>5.63</v>
      </c>
    </row>
    <row r="183" spans="2:11">
      <c r="B183" s="2" t="s">
        <v>45</v>
      </c>
      <c r="C183" s="10"/>
      <c r="D183" s="34">
        <v>-1.46</v>
      </c>
      <c r="E183" s="33">
        <v>1.73</v>
      </c>
      <c r="F183" s="33">
        <v>-1.25</v>
      </c>
      <c r="G183" s="34">
        <v>-0.3</v>
      </c>
      <c r="H183" s="33">
        <v>8.7200000000000006</v>
      </c>
      <c r="I183" s="34">
        <v>-4.3099999999999996</v>
      </c>
      <c r="J183" s="33">
        <v>9.23</v>
      </c>
      <c r="K183" s="33">
        <v>0</v>
      </c>
    </row>
    <row r="184" spans="2:11">
      <c r="B184" s="2" t="s">
        <v>49</v>
      </c>
      <c r="C184" s="10"/>
      <c r="D184" s="34">
        <v>-6</v>
      </c>
      <c r="E184" s="33">
        <v>1.1399999999999999</v>
      </c>
      <c r="F184" s="33">
        <v>-3.01</v>
      </c>
      <c r="G184" s="34">
        <v>-10.72</v>
      </c>
      <c r="H184" s="34">
        <v>-24.08</v>
      </c>
      <c r="I184" s="34">
        <v>-12.24</v>
      </c>
      <c r="J184" s="33">
        <v>8.7899999999999991</v>
      </c>
      <c r="K184" s="33">
        <v>11.66</v>
      </c>
    </row>
    <row r="185" spans="2:11">
      <c r="B185" s="2" t="s">
        <v>17</v>
      </c>
      <c r="C185" s="10"/>
      <c r="D185" s="33">
        <v>4.4400000000000004</v>
      </c>
      <c r="E185" s="33">
        <v>3.26</v>
      </c>
      <c r="F185" s="33">
        <v>0.37</v>
      </c>
      <c r="G185" s="33">
        <v>3.2</v>
      </c>
      <c r="H185" s="33">
        <v>21.09</v>
      </c>
      <c r="I185" s="34">
        <v>-14.41</v>
      </c>
      <c r="J185" s="34">
        <v>-8.48</v>
      </c>
      <c r="K185" s="33">
        <v>0</v>
      </c>
    </row>
  </sheetData>
  <phoneticPr fontId="13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448"/>
  <sheetViews>
    <sheetView topLeftCell="A35" workbookViewId="0">
      <selection activeCell="N55" sqref="N55"/>
    </sheetView>
  </sheetViews>
  <sheetFormatPr baseColWidth="10" defaultRowHeight="15"/>
  <cols>
    <col min="1" max="1" width="2.42578125" customWidth="1"/>
    <col min="2" max="2" width="21.42578125" style="2" customWidth="1"/>
    <col min="3" max="3" width="6.85546875" hidden="1" customWidth="1"/>
    <col min="4" max="4" width="11.5703125" bestFit="1" customWidth="1"/>
    <col min="12" max="12" width="9" customWidth="1"/>
    <col min="13" max="13" width="7.140625" customWidth="1"/>
    <col min="14" max="15" width="5.5703125" customWidth="1"/>
    <col min="16" max="16" width="14.7109375" customWidth="1"/>
    <col min="17" max="17" width="13" customWidth="1"/>
    <col min="19" max="19" width="10" customWidth="1"/>
    <col min="21" max="21" width="12.7109375" customWidth="1"/>
    <col min="23" max="23" width="5" customWidth="1"/>
    <col min="25" max="25" width="6.42578125" customWidth="1"/>
    <col min="27" max="27" width="6.5703125" customWidth="1"/>
    <col min="30" max="30" width="21.42578125" style="2" customWidth="1"/>
    <col min="31" max="31" width="6.85546875" hidden="1" customWidth="1"/>
    <col min="32" max="39" width="11.42578125" style="46"/>
  </cols>
  <sheetData>
    <row r="1" spans="1:39" s="1" customFormat="1" ht="45.75" thickBot="1">
      <c r="B1" s="2" t="s">
        <v>0</v>
      </c>
      <c r="C1" s="3" t="s">
        <v>1</v>
      </c>
      <c r="D1" s="4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3" t="s">
        <v>7</v>
      </c>
      <c r="J1" s="3" t="s">
        <v>8</v>
      </c>
      <c r="K1" s="3" t="s">
        <v>9</v>
      </c>
      <c r="AD1" s="2" t="s">
        <v>0</v>
      </c>
      <c r="AE1" s="3" t="s">
        <v>1</v>
      </c>
      <c r="AF1" s="38" t="s">
        <v>2</v>
      </c>
      <c r="AG1" s="39" t="s">
        <v>3</v>
      </c>
      <c r="AH1" s="39" t="s">
        <v>4</v>
      </c>
      <c r="AI1" s="39" t="s">
        <v>5</v>
      </c>
      <c r="AJ1" s="40" t="s">
        <v>6</v>
      </c>
      <c r="AK1" s="40" t="s">
        <v>7</v>
      </c>
      <c r="AL1" s="40" t="s">
        <v>8</v>
      </c>
      <c r="AM1" s="40" t="s">
        <v>9</v>
      </c>
    </row>
    <row r="2" spans="1:39">
      <c r="A2" s="21"/>
      <c r="B2" s="47" t="s">
        <v>10</v>
      </c>
      <c r="C2" s="6"/>
      <c r="D2" s="31">
        <f>IF(ISNUMBER(AF2),AF2+(ROW()/10^9),"")</f>
        <v>6.6300000020000001</v>
      </c>
      <c r="E2" s="31">
        <f t="shared" ref="E2:E30" si="0">IF(ISNUMBER(AG2),AG2+(ROW()/10^9),"")</f>
        <v>2.3300000020000002</v>
      </c>
      <c r="F2" s="31">
        <f t="shared" ref="F2:F30" si="1">IF(ISNUMBER(AH2),AH2+(ROW()/10^9),"")</f>
        <v>1.8900000019999998</v>
      </c>
      <c r="G2" s="31">
        <f t="shared" ref="G2:G30" si="2">IF(ISNUMBER(AI2),AI2+(ROW()/10^9),"")</f>
        <v>9.5600000020000007</v>
      </c>
      <c r="H2" s="31">
        <f t="shared" ref="H2:H30" si="3">IF(ISNUMBER(AJ2),AJ2+(ROW()/10^9),"")</f>
        <v>39.000000002</v>
      </c>
      <c r="I2" s="31" t="str">
        <f t="shared" ref="I2:I30" si="4">IF(ISNUMBER(AK2),AK2+(ROW()/10^9),"")</f>
        <v/>
      </c>
      <c r="J2" s="31" t="str">
        <f t="shared" ref="J2:J30" si="5">IF(ISNUMBER(AL2),AL2+(ROW()/10^9),"")</f>
        <v/>
      </c>
      <c r="K2" s="31" t="str">
        <f t="shared" ref="K2:K30" si="6">IF(ISNUMBER(AM2),AM2+(ROW()/10^9),"")</f>
        <v/>
      </c>
      <c r="AC2">
        <v>1</v>
      </c>
      <c r="AD2" s="5" t="s">
        <v>10</v>
      </c>
      <c r="AE2" s="6"/>
      <c r="AF2" s="31">
        <v>6.63</v>
      </c>
      <c r="AG2" s="31">
        <v>2.33</v>
      </c>
      <c r="AH2" s="31">
        <v>1.89</v>
      </c>
      <c r="AI2" s="31">
        <v>9.56</v>
      </c>
      <c r="AJ2" s="31">
        <v>39</v>
      </c>
      <c r="AK2" s="31" t="s">
        <v>11</v>
      </c>
      <c r="AL2" s="31" t="s">
        <v>11</v>
      </c>
      <c r="AM2" s="31" t="s">
        <v>11</v>
      </c>
    </row>
    <row r="3" spans="1:39">
      <c r="A3" s="21"/>
      <c r="B3" s="48" t="s">
        <v>12</v>
      </c>
      <c r="C3" s="6"/>
      <c r="D3" s="31">
        <f t="shared" ref="D3:D30" si="7">IF(ISNUMBER(AF3),AF3+(ROW()/10^9),"")</f>
        <v>4.7900000030000003</v>
      </c>
      <c r="E3" s="31">
        <f t="shared" si="0"/>
        <v>2.490000003</v>
      </c>
      <c r="F3" s="31">
        <f t="shared" si="1"/>
        <v>0.21000000299999999</v>
      </c>
      <c r="G3" s="31">
        <f t="shared" si="2"/>
        <v>8.0200000029999998</v>
      </c>
      <c r="H3" s="31">
        <f t="shared" si="3"/>
        <v>26.300000003000001</v>
      </c>
      <c r="I3" s="31">
        <f t="shared" si="4"/>
        <v>10.850000003</v>
      </c>
      <c r="J3" s="31">
        <f t="shared" si="5"/>
        <v>18.860000003</v>
      </c>
      <c r="K3" s="31">
        <f t="shared" si="6"/>
        <v>9.3300000030000003</v>
      </c>
      <c r="AC3">
        <v>2</v>
      </c>
      <c r="AD3" s="5" t="s">
        <v>12</v>
      </c>
      <c r="AE3" s="6"/>
      <c r="AF3" s="31">
        <v>4.79</v>
      </c>
      <c r="AG3" s="31">
        <v>2.4900000000000002</v>
      </c>
      <c r="AH3" s="31">
        <v>0.21</v>
      </c>
      <c r="AI3" s="31">
        <v>8.02</v>
      </c>
      <c r="AJ3" s="31">
        <v>26.3</v>
      </c>
      <c r="AK3" s="31">
        <v>10.85</v>
      </c>
      <c r="AL3" s="31">
        <v>18.86</v>
      </c>
      <c r="AM3" s="31">
        <v>9.33</v>
      </c>
    </row>
    <row r="4" spans="1:39" ht="15.75">
      <c r="A4" s="21"/>
      <c r="B4" s="48" t="s">
        <v>13</v>
      </c>
      <c r="C4" s="6"/>
      <c r="D4" s="31">
        <f t="shared" si="7"/>
        <v>4.5800000040000004</v>
      </c>
      <c r="E4" s="31">
        <f t="shared" si="0"/>
        <v>2.850000004</v>
      </c>
      <c r="F4" s="31">
        <f t="shared" si="1"/>
        <v>1.2300000040000001</v>
      </c>
      <c r="G4" s="31">
        <f t="shared" si="2"/>
        <v>5.4400000040000007</v>
      </c>
      <c r="H4" s="31">
        <f t="shared" si="3"/>
        <v>22.750000004</v>
      </c>
      <c r="I4" s="32">
        <f t="shared" si="4"/>
        <v>-0.64999999600000002</v>
      </c>
      <c r="J4" s="31">
        <f t="shared" si="5"/>
        <v>9.7100000040000012</v>
      </c>
      <c r="K4" s="31">
        <f t="shared" si="6"/>
        <v>5.2800000040000006</v>
      </c>
      <c r="M4" s="7" t="s">
        <v>14</v>
      </c>
      <c r="AC4">
        <v>3</v>
      </c>
      <c r="AD4" s="5" t="s">
        <v>13</v>
      </c>
      <c r="AE4" s="6"/>
      <c r="AF4" s="31">
        <v>4.58</v>
      </c>
      <c r="AG4" s="31">
        <v>2.85</v>
      </c>
      <c r="AH4" s="31">
        <v>1.23</v>
      </c>
      <c r="AI4" s="31">
        <v>5.44</v>
      </c>
      <c r="AJ4" s="31">
        <v>22.75</v>
      </c>
      <c r="AK4" s="32">
        <v>-0.65</v>
      </c>
      <c r="AL4" s="31">
        <v>9.7100000000000009</v>
      </c>
      <c r="AM4" s="31">
        <v>5.28</v>
      </c>
    </row>
    <row r="5" spans="1:39">
      <c r="A5" s="21"/>
      <c r="B5" s="48" t="s">
        <v>15</v>
      </c>
      <c r="C5" s="6"/>
      <c r="D5" s="31">
        <f t="shared" si="7"/>
        <v>4.5700000050000007</v>
      </c>
      <c r="E5" s="31">
        <f t="shared" si="0"/>
        <v>2.8500000050000001</v>
      </c>
      <c r="F5" s="31">
        <f t="shared" si="1"/>
        <v>2.330000005</v>
      </c>
      <c r="G5" s="31">
        <f t="shared" si="2"/>
        <v>5.3000000050000002</v>
      </c>
      <c r="H5" s="31">
        <f t="shared" si="3"/>
        <v>26.960000005000001</v>
      </c>
      <c r="I5" s="31">
        <f t="shared" si="4"/>
        <v>6.6400000050000001</v>
      </c>
      <c r="J5" s="31">
        <f t="shared" si="5"/>
        <v>11.060000005000001</v>
      </c>
      <c r="K5" s="31">
        <f t="shared" si="6"/>
        <v>7.2000000050000006</v>
      </c>
      <c r="N5" t="s">
        <v>16</v>
      </c>
      <c r="AC5">
        <v>4</v>
      </c>
      <c r="AD5" s="5" t="s">
        <v>15</v>
      </c>
      <c r="AE5" s="6"/>
      <c r="AF5" s="31">
        <v>4.57</v>
      </c>
      <c r="AG5" s="31">
        <v>2.85</v>
      </c>
      <c r="AH5" s="31">
        <v>2.33</v>
      </c>
      <c r="AI5" s="31">
        <v>5.3</v>
      </c>
      <c r="AJ5" s="31">
        <v>26.96</v>
      </c>
      <c r="AK5" s="31">
        <v>6.64</v>
      </c>
      <c r="AL5" s="31">
        <v>11.06</v>
      </c>
      <c r="AM5" s="31">
        <v>7.2</v>
      </c>
    </row>
    <row r="6" spans="1:39">
      <c r="A6" s="21"/>
      <c r="B6" s="48" t="s">
        <v>17</v>
      </c>
      <c r="C6" s="6"/>
      <c r="D6" s="31">
        <f t="shared" si="7"/>
        <v>4.440000006</v>
      </c>
      <c r="E6" s="31">
        <f t="shared" si="0"/>
        <v>3.2600000059999998</v>
      </c>
      <c r="F6" s="31">
        <f t="shared" si="1"/>
        <v>0.37000000599999999</v>
      </c>
      <c r="G6" s="31">
        <f t="shared" si="2"/>
        <v>3.2000000060000002</v>
      </c>
      <c r="H6" s="31">
        <f t="shared" si="3"/>
        <v>21.090000006</v>
      </c>
      <c r="I6" s="32">
        <f t="shared" si="4"/>
        <v>-14.409999994</v>
      </c>
      <c r="J6" s="32">
        <f t="shared" si="5"/>
        <v>-8.4799999939999999</v>
      </c>
      <c r="K6" s="31" t="str">
        <f t="shared" si="6"/>
        <v/>
      </c>
      <c r="AC6">
        <v>5</v>
      </c>
      <c r="AD6" s="5" t="s">
        <v>17</v>
      </c>
      <c r="AE6" s="6"/>
      <c r="AF6" s="31">
        <v>4.4400000000000004</v>
      </c>
      <c r="AG6" s="31">
        <v>3.26</v>
      </c>
      <c r="AH6" s="31">
        <v>0.37</v>
      </c>
      <c r="AI6" s="31">
        <v>3.2</v>
      </c>
      <c r="AJ6" s="31">
        <v>21.09</v>
      </c>
      <c r="AK6" s="32">
        <v>-14.41</v>
      </c>
      <c r="AL6" s="32">
        <v>-8.48</v>
      </c>
      <c r="AM6" s="31" t="s">
        <v>11</v>
      </c>
    </row>
    <row r="7" spans="1:39">
      <c r="A7" s="21"/>
      <c r="B7" s="48" t="s">
        <v>18</v>
      </c>
      <c r="C7" s="6"/>
      <c r="D7" s="31">
        <f t="shared" si="7"/>
        <v>3.8300000070000002</v>
      </c>
      <c r="E7" s="31">
        <f t="shared" si="0"/>
        <v>2.5200000070000002</v>
      </c>
      <c r="F7" s="31">
        <f t="shared" si="1"/>
        <v>-0.69999999299999993</v>
      </c>
      <c r="G7" s="31">
        <f t="shared" si="2"/>
        <v>3.4500000070000003</v>
      </c>
      <c r="H7" s="31">
        <f t="shared" si="3"/>
        <v>18.540000007</v>
      </c>
      <c r="I7" s="32">
        <f t="shared" si="4"/>
        <v>-5.9999992999999995E-2</v>
      </c>
      <c r="J7" s="31">
        <f t="shared" si="5"/>
        <v>1.820000007</v>
      </c>
      <c r="K7" s="31">
        <f t="shared" si="6"/>
        <v>2.4400000070000001</v>
      </c>
      <c r="AC7">
        <v>6</v>
      </c>
      <c r="AD7" s="5" t="s">
        <v>18</v>
      </c>
      <c r="AE7" s="6"/>
      <c r="AF7" s="31">
        <v>3.83</v>
      </c>
      <c r="AG7" s="31">
        <v>2.52</v>
      </c>
      <c r="AH7" s="31">
        <v>-0.7</v>
      </c>
      <c r="AI7" s="31">
        <v>3.45</v>
      </c>
      <c r="AJ7" s="31">
        <v>18.54</v>
      </c>
      <c r="AK7" s="32">
        <v>-0.06</v>
      </c>
      <c r="AL7" s="31">
        <v>1.82</v>
      </c>
      <c r="AM7" s="31">
        <v>2.44</v>
      </c>
    </row>
    <row r="8" spans="1:39">
      <c r="A8" s="21"/>
      <c r="B8" s="48" t="s">
        <v>19</v>
      </c>
      <c r="C8" s="6"/>
      <c r="D8" s="31">
        <f t="shared" si="7"/>
        <v>2.6600000080000004</v>
      </c>
      <c r="E8" s="31">
        <f t="shared" si="0"/>
        <v>2.5400000080000003</v>
      </c>
      <c r="F8" s="31">
        <f t="shared" si="1"/>
        <v>1.6500000079999999</v>
      </c>
      <c r="G8" s="31">
        <f t="shared" si="2"/>
        <v>3.9600000080000002</v>
      </c>
      <c r="H8" s="31">
        <f t="shared" si="3"/>
        <v>23.750000008000001</v>
      </c>
      <c r="I8" s="31">
        <f t="shared" si="4"/>
        <v>4.8100000079999994</v>
      </c>
      <c r="J8" s="31">
        <f t="shared" si="5"/>
        <v>9.0100000080000004</v>
      </c>
      <c r="K8" s="31">
        <f t="shared" si="6"/>
        <v>5.9600000079999997</v>
      </c>
      <c r="N8" s="8" t="s">
        <v>20</v>
      </c>
      <c r="Q8">
        <f>MATCH(Q$16,$D$1:$K$1,0)+1</f>
        <v>2</v>
      </c>
      <c r="AC8">
        <v>7</v>
      </c>
      <c r="AD8" s="5" t="s">
        <v>19</v>
      </c>
      <c r="AE8" s="6"/>
      <c r="AF8" s="31">
        <v>2.66</v>
      </c>
      <c r="AG8" s="31">
        <v>2.54</v>
      </c>
      <c r="AH8" s="31">
        <v>1.65</v>
      </c>
      <c r="AI8" s="31">
        <v>3.96</v>
      </c>
      <c r="AJ8" s="31">
        <v>23.75</v>
      </c>
      <c r="AK8" s="31">
        <v>4.8099999999999996</v>
      </c>
      <c r="AL8" s="31">
        <v>9.01</v>
      </c>
      <c r="AM8" s="31">
        <v>5.96</v>
      </c>
    </row>
    <row r="9" spans="1:39">
      <c r="A9" s="21"/>
      <c r="B9" s="48" t="s">
        <v>21</v>
      </c>
      <c r="C9" s="6"/>
      <c r="D9" s="31">
        <f t="shared" si="7"/>
        <v>2.6100000089999997</v>
      </c>
      <c r="E9" s="31">
        <f t="shared" si="0"/>
        <v>2.0800000089999999</v>
      </c>
      <c r="F9" s="31">
        <f t="shared" si="1"/>
        <v>0.49000000900000001</v>
      </c>
      <c r="G9" s="31">
        <f t="shared" si="2"/>
        <v>6.1500000090000002</v>
      </c>
      <c r="H9" s="31">
        <f t="shared" si="3"/>
        <v>17.130000009</v>
      </c>
      <c r="I9" s="31">
        <f t="shared" si="4"/>
        <v>7.9700000089999996</v>
      </c>
      <c r="J9" s="31">
        <f t="shared" si="5"/>
        <v>15.400000009000001</v>
      </c>
      <c r="K9" s="31">
        <f t="shared" si="6"/>
        <v>7.870000009</v>
      </c>
      <c r="N9" s="26">
        <v>1</v>
      </c>
      <c r="O9" t="s">
        <v>22</v>
      </c>
      <c r="AC9">
        <v>8</v>
      </c>
      <c r="AD9" s="5" t="s">
        <v>21</v>
      </c>
      <c r="AE9" s="6"/>
      <c r="AF9" s="31">
        <v>2.61</v>
      </c>
      <c r="AG9" s="31">
        <v>2.08</v>
      </c>
      <c r="AH9" s="31">
        <v>0.49</v>
      </c>
      <c r="AI9" s="31">
        <v>6.15</v>
      </c>
      <c r="AJ9" s="31">
        <v>17.13</v>
      </c>
      <c r="AK9" s="31">
        <v>7.97</v>
      </c>
      <c r="AL9" s="31">
        <v>15.4</v>
      </c>
      <c r="AM9" s="31">
        <v>7.87</v>
      </c>
    </row>
    <row r="10" spans="1:39">
      <c r="A10" s="21"/>
      <c r="B10" s="48" t="s">
        <v>23</v>
      </c>
      <c r="C10" s="6"/>
      <c r="D10" s="31">
        <f t="shared" si="7"/>
        <v>2.4500000100000001</v>
      </c>
      <c r="E10" s="31">
        <f t="shared" si="0"/>
        <v>2.2000000100000001</v>
      </c>
      <c r="F10" s="31">
        <f t="shared" si="1"/>
        <v>0.22000001</v>
      </c>
      <c r="G10" s="31">
        <f t="shared" si="2"/>
        <v>4.0100000099999997</v>
      </c>
      <c r="H10" s="31">
        <f t="shared" si="3"/>
        <v>17.11000001</v>
      </c>
      <c r="I10" s="31">
        <f t="shared" si="4"/>
        <v>4.1500000100000003</v>
      </c>
      <c r="J10" s="31">
        <f t="shared" si="5"/>
        <v>11.130000010000002</v>
      </c>
      <c r="K10" s="31">
        <f t="shared" si="6"/>
        <v>5.4000000100000003</v>
      </c>
      <c r="AC10">
        <v>9</v>
      </c>
      <c r="AD10" s="5" t="s">
        <v>23</v>
      </c>
      <c r="AE10" s="6"/>
      <c r="AF10" s="31">
        <v>2.4500000000000002</v>
      </c>
      <c r="AG10" s="31">
        <v>2.2000000000000002</v>
      </c>
      <c r="AH10" s="31">
        <v>0.22</v>
      </c>
      <c r="AI10" s="31">
        <v>4.01</v>
      </c>
      <c r="AJ10" s="31">
        <v>17.11</v>
      </c>
      <c r="AK10" s="31">
        <v>4.1500000000000004</v>
      </c>
      <c r="AL10" s="31">
        <v>11.13</v>
      </c>
      <c r="AM10" s="31">
        <v>5.4</v>
      </c>
    </row>
    <row r="11" spans="1:39" ht="16.5" thickBot="1">
      <c r="A11" s="21"/>
      <c r="B11" s="49" t="s">
        <v>24</v>
      </c>
      <c r="C11" s="6"/>
      <c r="D11" s="31">
        <f t="shared" si="7"/>
        <v>2.1300000109999999</v>
      </c>
      <c r="E11" s="31">
        <f t="shared" si="0"/>
        <v>1.5900000110000001</v>
      </c>
      <c r="F11" s="31">
        <f t="shared" si="1"/>
        <v>0.55000001100000007</v>
      </c>
      <c r="G11" s="31">
        <f t="shared" si="2"/>
        <v>2.9300000110000002</v>
      </c>
      <c r="H11" s="31">
        <f t="shared" si="3"/>
        <v>18.500000011000001</v>
      </c>
      <c r="I11" s="31">
        <f t="shared" si="4"/>
        <v>3.7000000110000002</v>
      </c>
      <c r="J11" s="31">
        <f t="shared" si="5"/>
        <v>19.780000011000002</v>
      </c>
      <c r="K11" s="31" t="str">
        <f t="shared" si="6"/>
        <v/>
      </c>
      <c r="N11" s="26">
        <v>2</v>
      </c>
      <c r="O11" t="s">
        <v>25</v>
      </c>
      <c r="Q11" s="9">
        <v>10</v>
      </c>
      <c r="S11" s="89" t="s">
        <v>58</v>
      </c>
      <c r="AC11">
        <v>10</v>
      </c>
      <c r="AD11" s="5" t="s">
        <v>24</v>
      </c>
      <c r="AE11" s="6"/>
      <c r="AF11" s="31">
        <v>2.13</v>
      </c>
      <c r="AG11" s="31">
        <v>1.59</v>
      </c>
      <c r="AH11" s="31">
        <v>0.55000000000000004</v>
      </c>
      <c r="AI11" s="31">
        <v>2.93</v>
      </c>
      <c r="AJ11" s="31">
        <v>18.5</v>
      </c>
      <c r="AK11" s="31">
        <v>3.7</v>
      </c>
      <c r="AL11" s="31">
        <v>19.78</v>
      </c>
      <c r="AM11" s="31" t="s">
        <v>11</v>
      </c>
    </row>
    <row r="12" spans="1:39">
      <c r="B12" s="2" t="s">
        <v>26</v>
      </c>
      <c r="C12" s="10"/>
      <c r="D12" s="33">
        <f t="shared" si="7"/>
        <v>2.0400000120000001</v>
      </c>
      <c r="E12" s="33">
        <f t="shared" si="0"/>
        <v>1.9700000120000001</v>
      </c>
      <c r="F12" s="33">
        <f t="shared" si="1"/>
        <v>0.75000001199999999</v>
      </c>
      <c r="G12" s="33">
        <f t="shared" si="2"/>
        <v>3.8100000120000002</v>
      </c>
      <c r="H12" s="33">
        <f t="shared" si="3"/>
        <v>18.230000012000001</v>
      </c>
      <c r="I12" s="33">
        <f t="shared" si="4"/>
        <v>4.1800000119999998</v>
      </c>
      <c r="J12" s="33">
        <f t="shared" si="5"/>
        <v>11.440000011999999</v>
      </c>
      <c r="K12" s="33">
        <f t="shared" si="6"/>
        <v>6.7400000120000003</v>
      </c>
      <c r="O12" t="s">
        <v>27</v>
      </c>
      <c r="AD12" s="2" t="s">
        <v>26</v>
      </c>
      <c r="AE12" s="10"/>
      <c r="AF12" s="33">
        <v>2.04</v>
      </c>
      <c r="AG12" s="33">
        <v>1.97</v>
      </c>
      <c r="AH12" s="33">
        <v>0.75</v>
      </c>
      <c r="AI12" s="33">
        <v>3.81</v>
      </c>
      <c r="AJ12" s="33">
        <v>18.23</v>
      </c>
      <c r="AK12" s="33">
        <v>4.18</v>
      </c>
      <c r="AL12" s="33">
        <v>11.44</v>
      </c>
      <c r="AM12" s="33">
        <v>6.74</v>
      </c>
    </row>
    <row r="13" spans="1:39">
      <c r="B13" s="2" t="s">
        <v>28</v>
      </c>
      <c r="C13" s="10"/>
      <c r="D13" s="33">
        <f t="shared" si="7"/>
        <v>1.9000000129999999</v>
      </c>
      <c r="E13" s="33">
        <f t="shared" si="0"/>
        <v>1.060000013</v>
      </c>
      <c r="F13" s="33">
        <f t="shared" si="1"/>
        <v>1.1700000129999999</v>
      </c>
      <c r="G13" s="33">
        <f t="shared" si="2"/>
        <v>2.4600000130000002</v>
      </c>
      <c r="H13" s="33">
        <f t="shared" si="3"/>
        <v>12.750000012999999</v>
      </c>
      <c r="I13" s="33">
        <f t="shared" si="4"/>
        <v>6.5700000130000005</v>
      </c>
      <c r="J13" s="33">
        <f t="shared" si="5"/>
        <v>8.3400000129999992</v>
      </c>
      <c r="K13" s="33">
        <f t="shared" si="6"/>
        <v>5.300000013</v>
      </c>
      <c r="O13" t="s">
        <v>29</v>
      </c>
      <c r="AD13" s="2" t="s">
        <v>28</v>
      </c>
      <c r="AE13" s="10"/>
      <c r="AF13" s="33">
        <v>1.9</v>
      </c>
      <c r="AG13" s="33">
        <v>1.06</v>
      </c>
      <c r="AH13" s="33">
        <v>1.17</v>
      </c>
      <c r="AI13" s="33">
        <v>2.46</v>
      </c>
      <c r="AJ13" s="33">
        <v>12.75</v>
      </c>
      <c r="AK13" s="33">
        <v>6.57</v>
      </c>
      <c r="AL13" s="33">
        <v>8.34</v>
      </c>
      <c r="AM13" s="33">
        <v>5.3</v>
      </c>
    </row>
    <row r="14" spans="1:39">
      <c r="B14" s="2" t="s">
        <v>30</v>
      </c>
      <c r="C14" s="10"/>
      <c r="D14" s="33">
        <f t="shared" si="7"/>
        <v>1.660000014</v>
      </c>
      <c r="E14" s="33">
        <f t="shared" si="0"/>
        <v>1.930000014</v>
      </c>
      <c r="F14" s="33">
        <f t="shared" si="1"/>
        <v>-1.4799999859999999</v>
      </c>
      <c r="G14" s="33">
        <f t="shared" si="2"/>
        <v>3.9800000139999998</v>
      </c>
      <c r="H14" s="33">
        <f t="shared" si="3"/>
        <v>24.270000014000001</v>
      </c>
      <c r="I14" s="33">
        <f t="shared" si="4"/>
        <v>8.9900000139999996</v>
      </c>
      <c r="J14" s="33">
        <f t="shared" si="5"/>
        <v>14.330000013999999</v>
      </c>
      <c r="K14" s="33">
        <f t="shared" si="6"/>
        <v>7.2400000140000005</v>
      </c>
      <c r="AD14" s="2" t="s">
        <v>30</v>
      </c>
      <c r="AE14" s="10"/>
      <c r="AF14" s="33">
        <v>1.66</v>
      </c>
      <c r="AG14" s="33">
        <v>1.93</v>
      </c>
      <c r="AH14" s="33">
        <v>-1.48</v>
      </c>
      <c r="AI14" s="33">
        <v>3.98</v>
      </c>
      <c r="AJ14" s="33">
        <v>24.27</v>
      </c>
      <c r="AK14" s="33">
        <v>8.99</v>
      </c>
      <c r="AL14" s="33">
        <v>14.33</v>
      </c>
      <c r="AM14" s="33">
        <v>7.24</v>
      </c>
    </row>
    <row r="15" spans="1:39">
      <c r="B15" s="2" t="s">
        <v>31</v>
      </c>
      <c r="C15" s="10"/>
      <c r="D15" s="33">
        <f t="shared" si="7"/>
        <v>1.300000015</v>
      </c>
      <c r="E15" s="33">
        <f t="shared" si="0"/>
        <v>1.7900000149999999</v>
      </c>
      <c r="F15" s="33">
        <f t="shared" si="1"/>
        <v>-0.60999998499999997</v>
      </c>
      <c r="G15" s="33">
        <f t="shared" si="2"/>
        <v>2.5700000149999997</v>
      </c>
      <c r="H15" s="33">
        <f t="shared" si="3"/>
        <v>12.020000014999999</v>
      </c>
      <c r="I15" s="33">
        <f t="shared" si="4"/>
        <v>2.330000015</v>
      </c>
      <c r="J15" s="33">
        <f t="shared" si="5"/>
        <v>8.1800000149999992</v>
      </c>
      <c r="K15" s="33">
        <f t="shared" si="6"/>
        <v>2.100000015</v>
      </c>
      <c r="N15" s="26">
        <v>3</v>
      </c>
      <c r="O15" t="s">
        <v>32</v>
      </c>
      <c r="V15" s="35" t="s">
        <v>54</v>
      </c>
      <c r="AD15" s="2" t="s">
        <v>31</v>
      </c>
      <c r="AE15" s="10"/>
      <c r="AF15" s="33">
        <v>1.3</v>
      </c>
      <c r="AG15" s="33">
        <v>1.79</v>
      </c>
      <c r="AH15" s="33">
        <v>-0.61</v>
      </c>
      <c r="AI15" s="33">
        <v>2.57</v>
      </c>
      <c r="AJ15" s="33">
        <v>12.02</v>
      </c>
      <c r="AK15" s="33">
        <v>2.33</v>
      </c>
      <c r="AL15" s="33">
        <v>8.18</v>
      </c>
      <c r="AM15" s="33">
        <v>2.1</v>
      </c>
    </row>
    <row r="16" spans="1:39" ht="30.75" thickBot="1">
      <c r="B16" s="2" t="s">
        <v>33</v>
      </c>
      <c r="C16" s="10"/>
      <c r="D16" s="33">
        <f t="shared" si="7"/>
        <v>1.260000016</v>
      </c>
      <c r="E16" s="33">
        <f t="shared" si="0"/>
        <v>0.53000001600000002</v>
      </c>
      <c r="F16" s="33">
        <f t="shared" si="1"/>
        <v>0.120000016</v>
      </c>
      <c r="G16" s="33">
        <f t="shared" si="2"/>
        <v>1.300000016</v>
      </c>
      <c r="H16" s="33">
        <f t="shared" si="3"/>
        <v>4.0100000160000002</v>
      </c>
      <c r="I16" s="33">
        <f t="shared" si="4"/>
        <v>1.6300000159999999</v>
      </c>
      <c r="J16" s="33">
        <f t="shared" si="5"/>
        <v>3.6800000160000002</v>
      </c>
      <c r="K16" s="33">
        <f t="shared" si="6"/>
        <v>2.6700000159999999</v>
      </c>
      <c r="N16" s="10"/>
      <c r="O16" s="11"/>
      <c r="P16" s="11"/>
      <c r="Q16" s="12" t="s">
        <v>2</v>
      </c>
      <c r="R16" s="1" t="s">
        <v>3</v>
      </c>
      <c r="S16" s="1" t="s">
        <v>34</v>
      </c>
      <c r="T16" s="1" t="s">
        <v>4</v>
      </c>
      <c r="U16" s="1" t="s">
        <v>34</v>
      </c>
      <c r="V16" s="1" t="s">
        <v>5</v>
      </c>
      <c r="W16" s="1" t="s">
        <v>34</v>
      </c>
      <c r="X16" s="3" t="s">
        <v>6</v>
      </c>
      <c r="Y16" s="1" t="s">
        <v>34</v>
      </c>
      <c r="Z16" s="3" t="s">
        <v>7</v>
      </c>
      <c r="AA16" s="1" t="s">
        <v>34</v>
      </c>
      <c r="AD16" s="2" t="s">
        <v>33</v>
      </c>
      <c r="AE16" s="10"/>
      <c r="AF16" s="33">
        <v>1.26</v>
      </c>
      <c r="AG16" s="33">
        <v>0.53</v>
      </c>
      <c r="AH16" s="33">
        <v>0.12</v>
      </c>
      <c r="AI16" s="33">
        <v>1.3</v>
      </c>
      <c r="AJ16" s="33">
        <v>4.01</v>
      </c>
      <c r="AK16" s="33">
        <v>1.63</v>
      </c>
      <c r="AL16" s="33">
        <v>3.68</v>
      </c>
      <c r="AM16" s="33">
        <v>2.67</v>
      </c>
    </row>
    <row r="17" spans="1:39">
      <c r="B17" s="2" t="s">
        <v>35</v>
      </c>
      <c r="C17" s="10"/>
      <c r="D17" s="33">
        <f t="shared" si="7"/>
        <v>1.2500000170000001</v>
      </c>
      <c r="E17" s="33">
        <f t="shared" si="0"/>
        <v>1.420000017</v>
      </c>
      <c r="F17" s="33">
        <f t="shared" si="1"/>
        <v>0.28000001700000005</v>
      </c>
      <c r="G17" s="33">
        <f t="shared" si="2"/>
        <v>2.2500000170000001</v>
      </c>
      <c r="H17" s="33">
        <f t="shared" si="3"/>
        <v>18.020000017000001</v>
      </c>
      <c r="I17" s="33">
        <f t="shared" si="4"/>
        <v>6.5100000169999994</v>
      </c>
      <c r="J17" s="33">
        <f t="shared" si="5"/>
        <v>11.390000017</v>
      </c>
      <c r="K17" s="33">
        <f t="shared" si="6"/>
        <v>3.2000000170000003</v>
      </c>
      <c r="Q17" s="50" t="str">
        <f ca="1">IF(ROW()-16&lt;=$Q$11,INDEX($B$2:$B$30,MATCH(LARGE(OFFSET($B$2:$B$30,,MATCH(Q$16,$D$1:$K$1,0)+1),ROW()-16),OFFSET($B$2:$B$30,,MATCH(Q$16,$D$1:$K$1,0)+1),0)),"")</f>
        <v>fond n°28</v>
      </c>
      <c r="R17" s="28" t="str">
        <f ca="1">IF(ROW()-16&lt;=$Q$11,INDEX($B$2:$B$30,MATCH(LARGE(OFFSET($B$2:$B$30,,MATCH(R$16,$D$1:$K$1,0)+1),ROW()-16),OFFSET($B$2:$B$30,,MATCH(R$16,$D$1:$K$1,0)+1),0)),"")</f>
        <v>fond n°27</v>
      </c>
      <c r="S17" s="37">
        <f ca="1">IF($Q17="","",COUNTIF($Q$17:R$26,$Q17))</f>
        <v>2</v>
      </c>
      <c r="T17" s="28" t="str">
        <f ca="1">IF(ROW()-16&lt;=$Q$11,INDEX($B$2:$B$30,MATCH(LARGE(OFFSET($B$2:$B$30,,MATCH(T$16,$D$1:$K$1,0)+1),ROW()-16),OFFSET($B$2:$B$30,,MATCH(T$16,$D$1:$K$1,0)+1),0)),"")</f>
        <v>fond n°7</v>
      </c>
      <c r="U17" s="37">
        <f ca="1">IF($Q17="","",COUNTIF($Q$17:T$26,$Q17))</f>
        <v>3</v>
      </c>
      <c r="V17" s="28" t="str">
        <f ca="1">IF(ROW()-16&lt;=$Q$11,INDEX($B$2:$B$30,MATCH(LARGE(OFFSET($B$2:$B$30,,MATCH(V$16,$D$1:$K$1,0)+1),ROW()-16),OFFSET($B$2:$B$30,,MATCH(V$16,$D$1:$K$1,0)+1),0)),"")</f>
        <v>fond n°28</v>
      </c>
      <c r="W17" s="37">
        <f ca="1">IF($Q17="","",COUNTIF($Q$17:V$26,$Q17))</f>
        <v>4</v>
      </c>
      <c r="X17" s="28" t="str">
        <f ca="1">IF(ROW()-16&lt;=$Q$11,INDEX($B$2:$B$30,MATCH(LARGE(OFFSET($B$2:$B$30,,MATCH(X$16,$D$1:$K$1,0)+1),ROW()-16),OFFSET($B$2:$B$30,,MATCH(X$16,$D$1:$K$1,0)+1),0)),"")</f>
        <v>fond n°28</v>
      </c>
      <c r="Y17" s="37">
        <f ca="1">IF($Q17="","",COUNTIF($Q$17:X$26,$Q17))</f>
        <v>5</v>
      </c>
      <c r="Z17" s="28" t="str">
        <f ca="1">IF(ROW()-16&lt;=$Q$11,INDEX($B$2:$B$30,MATCH(LARGE(OFFSET($B$2:$B$30,,MATCH(Z$16,$D$1:$K$1,0)+1),ROW()-16),OFFSET($B$2:$B$30,,MATCH(Z$16,$D$1:$K$1,0)+1),0)),"")</f>
        <v>fond n°1</v>
      </c>
      <c r="AA17" s="37">
        <f ca="1">IF($Q17="","",COUNTIF($Q$17:Z$26,$Q17))</f>
        <v>5</v>
      </c>
      <c r="AD17" s="2" t="s">
        <v>35</v>
      </c>
      <c r="AE17" s="10"/>
      <c r="AF17" s="33">
        <v>1.25</v>
      </c>
      <c r="AG17" s="33">
        <v>1.42</v>
      </c>
      <c r="AH17" s="33">
        <v>0.28000000000000003</v>
      </c>
      <c r="AI17" s="33">
        <v>2.25</v>
      </c>
      <c r="AJ17" s="33">
        <v>18.02</v>
      </c>
      <c r="AK17" s="33">
        <v>6.51</v>
      </c>
      <c r="AL17" s="33">
        <v>11.39</v>
      </c>
      <c r="AM17" s="33">
        <v>3.2</v>
      </c>
    </row>
    <row r="18" spans="1:39">
      <c r="B18" s="2" t="s">
        <v>37</v>
      </c>
      <c r="C18" s="10"/>
      <c r="D18" s="33">
        <f t="shared" si="7"/>
        <v>1.2100000179999999</v>
      </c>
      <c r="E18" s="33">
        <f t="shared" si="0"/>
        <v>1.2400000179999999</v>
      </c>
      <c r="F18" s="33">
        <f t="shared" si="1"/>
        <v>-0.41999998199999999</v>
      </c>
      <c r="G18" s="33">
        <f t="shared" si="2"/>
        <v>1.9400000179999999</v>
      </c>
      <c r="H18" s="33">
        <f t="shared" si="3"/>
        <v>8.1300000180000005</v>
      </c>
      <c r="I18" s="33">
        <f t="shared" si="4"/>
        <v>1.860000018</v>
      </c>
      <c r="J18" s="33">
        <f t="shared" si="5"/>
        <v>6.1000000179999994</v>
      </c>
      <c r="K18" s="33">
        <f t="shared" si="6"/>
        <v>2.0200000180000002</v>
      </c>
      <c r="Q18" s="51" t="str">
        <f t="shared" ref="Q18:Z29" ca="1" si="8">IF(ROW()-16&lt;=$Q$11,INDEX($B$2:$B$30,MATCH(LARGE(OFFSET($B$2:$B$30,,MATCH(Q$16,$D$1:$K$1,0)+1),ROW()-16),OFFSET($B$2:$B$30,,MATCH(Q$16,$D$1:$K$1,0)+1),0)),"")</f>
        <v>fond n°1</v>
      </c>
      <c r="R18" s="28" t="str">
        <f t="shared" ca="1" si="8"/>
        <v>fond n°7</v>
      </c>
      <c r="S18" s="37">
        <f ca="1">IF($Q18="","",COUNTIF($Q$17:R$26,$Q18))</f>
        <v>2</v>
      </c>
      <c r="T18" s="28" t="str">
        <f t="shared" ca="1" si="8"/>
        <v>fond n°28</v>
      </c>
      <c r="U18" s="37">
        <f ca="1">IF($Q18="","",COUNTIF($Q$17:T$26,$Q18))</f>
        <v>2</v>
      </c>
      <c r="V18" s="28" t="str">
        <f t="shared" ca="1" si="8"/>
        <v>fond n°1</v>
      </c>
      <c r="W18" s="37">
        <f ca="1">IF($Q18="","",COUNTIF($Q$17:V$26,$Q18))</f>
        <v>3</v>
      </c>
      <c r="X18" s="28" t="str">
        <f t="shared" ca="1" si="8"/>
        <v>fond n°7</v>
      </c>
      <c r="Y18" s="37">
        <f ca="1">IF($Q18="","",COUNTIF($Q$17:X$26,$Q18))</f>
        <v>4</v>
      </c>
      <c r="Z18" s="28" t="str">
        <f t="shared" ca="1" si="8"/>
        <v>fond n°2</v>
      </c>
      <c r="AA18" s="37">
        <f ca="1">IF($Q18="","",COUNTIF($Q$17:Z$26,$Q18))</f>
        <v>5</v>
      </c>
      <c r="AD18" s="2" t="s">
        <v>37</v>
      </c>
      <c r="AE18" s="10"/>
      <c r="AF18" s="33">
        <v>1.21</v>
      </c>
      <c r="AG18" s="33">
        <v>1.24</v>
      </c>
      <c r="AH18" s="33">
        <v>-0.42</v>
      </c>
      <c r="AI18" s="33">
        <v>1.94</v>
      </c>
      <c r="AJ18" s="33">
        <v>8.1300000000000008</v>
      </c>
      <c r="AK18" s="33">
        <v>1.86</v>
      </c>
      <c r="AL18" s="33">
        <v>6.1</v>
      </c>
      <c r="AM18" s="33">
        <v>2.02</v>
      </c>
    </row>
    <row r="19" spans="1:39">
      <c r="B19" s="2" t="s">
        <v>38</v>
      </c>
      <c r="C19" s="10"/>
      <c r="D19" s="33">
        <f t="shared" si="7"/>
        <v>1.030000019</v>
      </c>
      <c r="E19" s="33">
        <f t="shared" si="0"/>
        <v>1.930000019</v>
      </c>
      <c r="F19" s="33">
        <f t="shared" si="1"/>
        <v>0.77000001900000004</v>
      </c>
      <c r="G19" s="33">
        <f t="shared" si="2"/>
        <v>1.980000019</v>
      </c>
      <c r="H19" s="33">
        <f t="shared" si="3"/>
        <v>15.820000019</v>
      </c>
      <c r="I19" s="33">
        <f t="shared" si="4"/>
        <v>0.78000001900000004</v>
      </c>
      <c r="J19" s="33">
        <f t="shared" si="5"/>
        <v>8.5700000190000001</v>
      </c>
      <c r="K19" s="33">
        <f t="shared" si="6"/>
        <v>3.7700000189999998</v>
      </c>
      <c r="Q19" s="51" t="str">
        <f t="shared" ca="1" si="8"/>
        <v>fond n°23</v>
      </c>
      <c r="R19" s="28" t="str">
        <f t="shared" ca="1" si="8"/>
        <v>fond n°23</v>
      </c>
      <c r="S19" s="37">
        <f ca="1">IF($Q19="","",COUNTIF($Q$17:R$26,$Q19))</f>
        <v>2</v>
      </c>
      <c r="T19" s="28" t="str">
        <f t="shared" ca="1" si="8"/>
        <v>fond n°10</v>
      </c>
      <c r="U19" s="37">
        <f ca="1">IF($Q19="","",COUNTIF($Q$17:T$26,$Q19))</f>
        <v>3</v>
      </c>
      <c r="V19" s="28" t="str">
        <f t="shared" ca="1" si="8"/>
        <v>fond n°5</v>
      </c>
      <c r="W19" s="37">
        <f ca="1">IF($Q19="","",COUNTIF($Q$17:V$26,$Q19))</f>
        <v>4</v>
      </c>
      <c r="X19" s="28" t="str">
        <f t="shared" ca="1" si="8"/>
        <v>fond n°1</v>
      </c>
      <c r="Y19" s="37">
        <f ca="1">IF($Q19="","",COUNTIF($Q$17:X$26,$Q19))</f>
        <v>5</v>
      </c>
      <c r="Z19" s="28" t="str">
        <f t="shared" ca="1" si="8"/>
        <v>fond n°3</v>
      </c>
      <c r="AA19" s="37">
        <f ca="1">IF($Q19="","",COUNTIF($Q$17:Z$26,$Q19))</f>
        <v>5</v>
      </c>
      <c r="AD19" s="2" t="s">
        <v>38</v>
      </c>
      <c r="AE19" s="10"/>
      <c r="AF19" s="33">
        <v>1.03</v>
      </c>
      <c r="AG19" s="33">
        <v>1.93</v>
      </c>
      <c r="AH19" s="33">
        <v>0.77</v>
      </c>
      <c r="AI19" s="33">
        <v>1.98</v>
      </c>
      <c r="AJ19" s="33">
        <v>15.82</v>
      </c>
      <c r="AK19" s="33">
        <v>0.78</v>
      </c>
      <c r="AL19" s="33">
        <v>8.57</v>
      </c>
      <c r="AM19" s="33">
        <v>3.77</v>
      </c>
    </row>
    <row r="20" spans="1:39">
      <c r="B20" s="2" t="s">
        <v>39</v>
      </c>
      <c r="C20" s="10"/>
      <c r="D20" s="33">
        <f t="shared" si="7"/>
        <v>0.98000001999999997</v>
      </c>
      <c r="E20" s="33">
        <f t="shared" si="0"/>
        <v>2.4400000199999998</v>
      </c>
      <c r="F20" s="33">
        <f t="shared" si="1"/>
        <v>1.1000000200000002</v>
      </c>
      <c r="G20" s="33">
        <f t="shared" si="2"/>
        <v>2.0100000199999997</v>
      </c>
      <c r="H20" s="33">
        <f t="shared" si="3"/>
        <v>12.550000020000001</v>
      </c>
      <c r="I20" s="33">
        <f t="shared" si="4"/>
        <v>9.2300000200000003</v>
      </c>
      <c r="J20" s="33">
        <f t="shared" si="5"/>
        <v>13.25000002</v>
      </c>
      <c r="K20" s="33">
        <f t="shared" si="6"/>
        <v>8.790000019999999</v>
      </c>
      <c r="Q20" s="51" t="str">
        <f t="shared" ca="1" si="8"/>
        <v>fond n°7</v>
      </c>
      <c r="R20" s="28" t="str">
        <f t="shared" ca="1" si="8"/>
        <v>fond n°10</v>
      </c>
      <c r="S20" s="37">
        <f ca="1">IF($Q20="","",COUNTIF($Q$17:R$26,$Q20))</f>
        <v>2</v>
      </c>
      <c r="T20" s="28" t="str">
        <f t="shared" ca="1" si="8"/>
        <v>fond n°23</v>
      </c>
      <c r="U20" s="37">
        <f ca="1">IF($Q20="","",COUNTIF($Q$17:T$26,$Q20))</f>
        <v>3</v>
      </c>
      <c r="V20" s="28" t="str">
        <f t="shared" ca="1" si="8"/>
        <v>fond n°23</v>
      </c>
      <c r="W20" s="37">
        <f ca="1">IF($Q20="","",COUNTIF($Q$17:V$26,$Q20))</f>
        <v>4</v>
      </c>
      <c r="X20" s="28" t="str">
        <f t="shared" ca="1" si="8"/>
        <v>fond n°29</v>
      </c>
      <c r="Y20" s="37">
        <f ca="1">IF($Q20="","",COUNTIF($Q$17:X$26,$Q20))</f>
        <v>5</v>
      </c>
      <c r="Z20" s="28" t="str">
        <f t="shared" ca="1" si="8"/>
        <v>fond n°4</v>
      </c>
      <c r="AA20" s="37">
        <f ca="1">IF($Q20="","",COUNTIF($Q$17:Z$26,$Q20))</f>
        <v>6</v>
      </c>
      <c r="AD20" s="2" t="s">
        <v>39</v>
      </c>
      <c r="AE20" s="10"/>
      <c r="AF20" s="33">
        <v>0.98</v>
      </c>
      <c r="AG20" s="33">
        <v>2.44</v>
      </c>
      <c r="AH20" s="33">
        <v>1.1000000000000001</v>
      </c>
      <c r="AI20" s="33">
        <v>2.0099999999999998</v>
      </c>
      <c r="AJ20" s="33">
        <v>12.55</v>
      </c>
      <c r="AK20" s="33">
        <v>9.23</v>
      </c>
      <c r="AL20" s="33">
        <v>13.25</v>
      </c>
      <c r="AM20" s="33">
        <v>8.7899999999999991</v>
      </c>
    </row>
    <row r="21" spans="1:39">
      <c r="B21" s="2" t="s">
        <v>40</v>
      </c>
      <c r="C21" s="10"/>
      <c r="D21" s="33">
        <f t="shared" si="7"/>
        <v>0.88000002099999997</v>
      </c>
      <c r="E21" s="33">
        <f t="shared" si="0"/>
        <v>2.4000000209999999</v>
      </c>
      <c r="F21" s="33">
        <f t="shared" si="1"/>
        <v>0.64000002099999997</v>
      </c>
      <c r="G21" s="33">
        <f t="shared" si="2"/>
        <v>3.330000021</v>
      </c>
      <c r="H21" s="33">
        <f t="shared" si="3"/>
        <v>10.300000021000001</v>
      </c>
      <c r="I21" s="33">
        <f t="shared" si="4"/>
        <v>8.1000000209999996</v>
      </c>
      <c r="J21" s="33" t="str">
        <f t="shared" si="5"/>
        <v/>
      </c>
      <c r="K21" s="33" t="str">
        <f t="shared" si="6"/>
        <v/>
      </c>
      <c r="Q21" s="51" t="str">
        <f t="shared" ca="1" si="8"/>
        <v>fond n°27</v>
      </c>
      <c r="R21" s="28" t="str">
        <f t="shared" ca="1" si="8"/>
        <v>fond n°22</v>
      </c>
      <c r="S21" s="37">
        <f ca="1">IF($Q21="","",COUNTIF($Q$17:R$26,$Q21))</f>
        <v>2</v>
      </c>
      <c r="T21" s="28" t="str">
        <f t="shared" ca="1" si="8"/>
        <v>fond n°8</v>
      </c>
      <c r="U21" s="37">
        <f ca="1">IF($Q21="","",COUNTIF($Q$17:T$26,$Q21))</f>
        <v>2</v>
      </c>
      <c r="V21" s="28" t="str">
        <f t="shared" ca="1" si="8"/>
        <v>fond n°7</v>
      </c>
      <c r="W21" s="37">
        <f ca="1">IF($Q21="","",COUNTIF($Q$17:V$26,$Q21))</f>
        <v>2</v>
      </c>
      <c r="X21" s="28" t="str">
        <f t="shared" ca="1" si="8"/>
        <v>fond n°3</v>
      </c>
      <c r="Y21" s="37">
        <f ca="1">IF($Q21="","",COUNTIF($Q$17:X$26,$Q21))</f>
        <v>3</v>
      </c>
      <c r="Z21" s="28" t="str">
        <f t="shared" ca="1" si="8"/>
        <v>fond n°5</v>
      </c>
      <c r="AA21" s="37">
        <f ca="1">IF($Q21="","",COUNTIF($Q$17:Z$26,$Q21))</f>
        <v>3</v>
      </c>
      <c r="AD21" s="2" t="s">
        <v>40</v>
      </c>
      <c r="AE21" s="10"/>
      <c r="AF21" s="33">
        <v>0.88</v>
      </c>
      <c r="AG21" s="33">
        <v>2.4</v>
      </c>
      <c r="AH21" s="33">
        <v>0.64</v>
      </c>
      <c r="AI21" s="33">
        <v>3.33</v>
      </c>
      <c r="AJ21" s="33">
        <v>10.3</v>
      </c>
      <c r="AK21" s="33">
        <v>8.1</v>
      </c>
      <c r="AL21" s="33" t="s">
        <v>11</v>
      </c>
      <c r="AM21" s="33" t="s">
        <v>11</v>
      </c>
    </row>
    <row r="22" spans="1:39">
      <c r="B22" s="2" t="s">
        <v>41</v>
      </c>
      <c r="C22" s="10"/>
      <c r="D22" s="33">
        <f t="shared" si="7"/>
        <v>0.73000002200000003</v>
      </c>
      <c r="E22" s="33">
        <f t="shared" si="0"/>
        <v>1.7900000220000001</v>
      </c>
      <c r="F22" s="33">
        <f t="shared" si="1"/>
        <v>-1.6199999780000001</v>
      </c>
      <c r="G22" s="33">
        <f t="shared" si="2"/>
        <v>1.960000022</v>
      </c>
      <c r="H22" s="33">
        <f t="shared" si="3"/>
        <v>12.670000022</v>
      </c>
      <c r="I22" s="33">
        <f t="shared" si="4"/>
        <v>2.8800000219999999</v>
      </c>
      <c r="J22" s="33">
        <f t="shared" si="5"/>
        <v>11.100000022</v>
      </c>
      <c r="K22" s="33">
        <f t="shared" si="6"/>
        <v>2.3200000219999999</v>
      </c>
      <c r="Q22" s="51" t="str">
        <f t="shared" ca="1" si="8"/>
        <v>fond n°22</v>
      </c>
      <c r="R22" s="28" t="str">
        <f t="shared" ca="1" si="8"/>
        <v>fond n°1</v>
      </c>
      <c r="S22" s="37">
        <f ca="1">IF($Q22="","",COUNTIF($Q$17:R$26,$Q22))</f>
        <v>2</v>
      </c>
      <c r="T22" s="28" t="str">
        <f t="shared" ca="1" si="8"/>
        <v>fond n°2</v>
      </c>
      <c r="U22" s="37">
        <f ca="1">IF($Q22="","",COUNTIF($Q$17:T$26,$Q22))</f>
        <v>2</v>
      </c>
      <c r="V22" s="28" t="str">
        <f t="shared" ca="1" si="8"/>
        <v>fond n°12</v>
      </c>
      <c r="W22" s="37">
        <f ca="1">IF($Q22="","",COUNTIF($Q$17:V$26,$Q22))</f>
        <v>3</v>
      </c>
      <c r="X22" s="28" t="str">
        <f t="shared" ca="1" si="8"/>
        <v>fond n°10</v>
      </c>
      <c r="Y22" s="37">
        <f ca="1">IF($Q22="","",COUNTIF($Q$17:X$26,$Q22))</f>
        <v>4</v>
      </c>
      <c r="Z22" s="28" t="str">
        <f t="shared" ca="1" si="8"/>
        <v>fond n°6</v>
      </c>
      <c r="AA22" s="37">
        <f ca="1">IF($Q22="","",COUNTIF($Q$17:Z$26,$Q22))</f>
        <v>4</v>
      </c>
      <c r="AD22" s="2" t="s">
        <v>41</v>
      </c>
      <c r="AE22" s="10"/>
      <c r="AF22" s="33">
        <v>0.73</v>
      </c>
      <c r="AG22" s="33">
        <v>1.79</v>
      </c>
      <c r="AH22" s="33">
        <v>-1.62</v>
      </c>
      <c r="AI22" s="33">
        <v>1.96</v>
      </c>
      <c r="AJ22" s="33">
        <v>12.67</v>
      </c>
      <c r="AK22" s="33">
        <v>2.88</v>
      </c>
      <c r="AL22" s="33">
        <v>11.1</v>
      </c>
      <c r="AM22" s="33">
        <v>2.3199999999999998</v>
      </c>
    </row>
    <row r="23" spans="1:39">
      <c r="B23" s="2" t="s">
        <v>42</v>
      </c>
      <c r="C23" s="10"/>
      <c r="D23" s="33">
        <f t="shared" si="7"/>
        <v>0.39000002300000003</v>
      </c>
      <c r="E23" s="33">
        <f t="shared" si="0"/>
        <v>1.0300000229999999</v>
      </c>
      <c r="F23" s="33">
        <f t="shared" si="1"/>
        <v>7.0000023000000008E-2</v>
      </c>
      <c r="G23" s="33">
        <f t="shared" si="2"/>
        <v>1.4000000229999998</v>
      </c>
      <c r="H23" s="33">
        <f t="shared" si="3"/>
        <v>5.1800000229999998</v>
      </c>
      <c r="I23" s="33">
        <f t="shared" si="4"/>
        <v>1.2800000229999999</v>
      </c>
      <c r="J23" s="33">
        <f t="shared" si="5"/>
        <v>4.0400000230000002</v>
      </c>
      <c r="K23" s="33">
        <f t="shared" si="6"/>
        <v>2.4100000230000003</v>
      </c>
      <c r="Q23" s="51" t="str">
        <f t="shared" ca="1" si="8"/>
        <v>fond n°10</v>
      </c>
      <c r="R23" s="28" t="str">
        <f t="shared" ca="1" si="8"/>
        <v>fond n°29</v>
      </c>
      <c r="S23" s="37">
        <f ca="1">IF($Q23="","",COUNTIF($Q$17:R$26,$Q23))</f>
        <v>2</v>
      </c>
      <c r="T23" s="28" t="str">
        <f t="shared" ca="1" si="8"/>
        <v>fond n°21</v>
      </c>
      <c r="U23" s="37">
        <f ca="1">IF($Q23="","",COUNTIF($Q$17:T$26,$Q23))</f>
        <v>3</v>
      </c>
      <c r="V23" s="28" t="str">
        <f t="shared" ca="1" si="8"/>
        <v>fond n°3</v>
      </c>
      <c r="W23" s="37">
        <f ca="1">IF($Q23="","",COUNTIF($Q$17:V$26,$Q23))</f>
        <v>4</v>
      </c>
      <c r="X23" s="28" t="str">
        <f t="shared" ca="1" si="8"/>
        <v>fond n°23</v>
      </c>
      <c r="Y23" s="37">
        <f ca="1">IF($Q23="","",COUNTIF($Q$17:X$26,$Q23))</f>
        <v>5</v>
      </c>
      <c r="Z23" s="28" t="str">
        <f t="shared" ca="1" si="8"/>
        <v>fond n°7</v>
      </c>
      <c r="AA23" s="37">
        <f ca="1">IF($Q23="","",COUNTIF($Q$17:Z$26,$Q23))</f>
        <v>6</v>
      </c>
      <c r="AD23" s="2" t="s">
        <v>42</v>
      </c>
      <c r="AE23" s="10"/>
      <c r="AF23" s="33">
        <v>0.39</v>
      </c>
      <c r="AG23" s="33">
        <v>1.03</v>
      </c>
      <c r="AH23" s="33">
        <v>7.0000000000000007E-2</v>
      </c>
      <c r="AI23" s="33">
        <v>1.4</v>
      </c>
      <c r="AJ23" s="33">
        <v>5.18</v>
      </c>
      <c r="AK23" s="33">
        <v>1.28</v>
      </c>
      <c r="AL23" s="33">
        <v>4.04</v>
      </c>
      <c r="AM23" s="33">
        <v>2.41</v>
      </c>
    </row>
    <row r="24" spans="1:39">
      <c r="B24" s="2" t="s">
        <v>36</v>
      </c>
      <c r="C24" s="10"/>
      <c r="D24" s="34">
        <f t="shared" si="7"/>
        <v>-0.65999997600000004</v>
      </c>
      <c r="E24" s="33">
        <f t="shared" si="0"/>
        <v>2.4500000240000004</v>
      </c>
      <c r="F24" s="33">
        <f t="shared" si="1"/>
        <v>-1.009999976</v>
      </c>
      <c r="G24" s="33">
        <f t="shared" si="2"/>
        <v>1.550000024</v>
      </c>
      <c r="H24" s="33">
        <f t="shared" si="3"/>
        <v>25.450000023999998</v>
      </c>
      <c r="I24" s="33" t="str">
        <f t="shared" si="4"/>
        <v/>
      </c>
      <c r="J24" s="33" t="str">
        <f t="shared" si="5"/>
        <v/>
      </c>
      <c r="K24" s="33" t="str">
        <f t="shared" si="6"/>
        <v/>
      </c>
      <c r="Q24" s="51" t="str">
        <f t="shared" ca="1" si="8"/>
        <v>fond n°5</v>
      </c>
      <c r="R24" s="28" t="str">
        <f t="shared" ca="1" si="8"/>
        <v>fond n°2</v>
      </c>
      <c r="S24" s="37">
        <f ca="1">IF($Q24="","",COUNTIF($Q$17:R$26,$Q24))</f>
        <v>1</v>
      </c>
      <c r="T24" s="28" t="str">
        <f t="shared" ca="1" si="8"/>
        <v>fond n°11</v>
      </c>
      <c r="U24" s="37">
        <f ca="1">IF($Q24="","",COUNTIF($Q$17:T$26,$Q24))</f>
        <v>1</v>
      </c>
      <c r="V24" s="28" t="str">
        <f t="shared" ca="1" si="8"/>
        <v>fond n°10</v>
      </c>
      <c r="W24" s="37">
        <f ca="1">IF($Q24="","",COUNTIF($Q$17:V$26,$Q24))</f>
        <v>2</v>
      </c>
      <c r="X24" s="28" t="str">
        <f t="shared" ca="1" si="8"/>
        <v>fond n°27</v>
      </c>
      <c r="Y24" s="37">
        <f ca="1">IF($Q24="","",COUNTIF($Q$17:X$26,$Q24))</f>
        <v>2</v>
      </c>
      <c r="Z24" s="28" t="str">
        <f t="shared" ca="1" si="8"/>
        <v>fond n°8</v>
      </c>
      <c r="AA24" s="37">
        <f ca="1">IF($Q24="","",COUNTIF($Q$17:Z$26,$Q24))</f>
        <v>3</v>
      </c>
      <c r="AD24" s="2" t="s">
        <v>36</v>
      </c>
      <c r="AE24" s="10"/>
      <c r="AF24" s="34">
        <v>-0.66</v>
      </c>
      <c r="AG24" s="33">
        <v>2.4500000000000002</v>
      </c>
      <c r="AH24" s="33">
        <v>-1.01</v>
      </c>
      <c r="AI24" s="33">
        <v>1.55</v>
      </c>
      <c r="AJ24" s="33">
        <v>25.45</v>
      </c>
      <c r="AK24" s="33" t="s">
        <v>11</v>
      </c>
      <c r="AL24" s="33" t="s">
        <v>11</v>
      </c>
      <c r="AM24" s="33"/>
    </row>
    <row r="25" spans="1:39">
      <c r="B25" s="2" t="s">
        <v>43</v>
      </c>
      <c r="C25" s="10"/>
      <c r="D25" s="34">
        <f t="shared" si="7"/>
        <v>-0.73999997500000003</v>
      </c>
      <c r="E25" s="33">
        <f t="shared" si="0"/>
        <v>1.470000025</v>
      </c>
      <c r="F25" s="33">
        <f t="shared" si="1"/>
        <v>-0.73999997500000003</v>
      </c>
      <c r="G25" s="33">
        <f t="shared" si="2"/>
        <v>0.16000002499999999</v>
      </c>
      <c r="H25" s="33">
        <f t="shared" si="3"/>
        <v>17.340000024999998</v>
      </c>
      <c r="I25" s="33">
        <f t="shared" si="4"/>
        <v>7.640000025</v>
      </c>
      <c r="J25" s="33">
        <f t="shared" si="5"/>
        <v>18.290000024999998</v>
      </c>
      <c r="K25" s="33">
        <f t="shared" si="6"/>
        <v>6.5900000250000002</v>
      </c>
      <c r="Q25" s="51" t="str">
        <f t="shared" ca="1" si="8"/>
        <v>fond n°12</v>
      </c>
      <c r="R25" s="28" t="str">
        <f t="shared" ca="1" si="8"/>
        <v>fond n°4</v>
      </c>
      <c r="S25" s="37">
        <f ca="1">IF($Q25="","",COUNTIF($Q$17:R$26,$Q25))</f>
        <v>1</v>
      </c>
      <c r="T25" s="28" t="str">
        <f t="shared" ca="1" si="8"/>
        <v>fond n°4</v>
      </c>
      <c r="U25" s="37">
        <f ca="1">IF($Q25="","",COUNTIF($Q$17:T$26,$Q25))</f>
        <v>1</v>
      </c>
      <c r="V25" s="28" t="str">
        <f t="shared" ca="1" si="8"/>
        <v>fond n°11</v>
      </c>
      <c r="W25" s="37">
        <f ca="1">IF($Q25="","",COUNTIF($Q$17:V$26,$Q25))</f>
        <v>2</v>
      </c>
      <c r="X25" s="28" t="str">
        <f t="shared" ca="1" si="8"/>
        <v>fond n°20</v>
      </c>
      <c r="Y25" s="37">
        <f ca="1">IF($Q25="","",COUNTIF($Q$17:X$26,$Q25))</f>
        <v>2</v>
      </c>
      <c r="Z25" s="28" t="str">
        <f t="shared" ca="1" si="8"/>
        <v>fond n°9</v>
      </c>
      <c r="AA25" s="37">
        <f ca="1">IF($Q25="","",COUNTIF($Q$17:Z$26,$Q25))</f>
        <v>2</v>
      </c>
      <c r="AD25" s="2" t="s">
        <v>43</v>
      </c>
      <c r="AE25" s="10"/>
      <c r="AF25" s="34">
        <v>-0.74</v>
      </c>
      <c r="AG25" s="33">
        <v>1.47</v>
      </c>
      <c r="AH25" s="33">
        <v>-0.74</v>
      </c>
      <c r="AI25" s="33">
        <v>0.16</v>
      </c>
      <c r="AJ25" s="33">
        <v>17.34</v>
      </c>
      <c r="AK25" s="33">
        <v>7.64</v>
      </c>
      <c r="AL25" s="33">
        <v>18.29</v>
      </c>
      <c r="AM25" s="33">
        <v>6.59</v>
      </c>
    </row>
    <row r="26" spans="1:39">
      <c r="B26" s="2" t="s">
        <v>44</v>
      </c>
      <c r="C26" s="10"/>
      <c r="D26" s="34">
        <f t="shared" si="7"/>
        <v>-0.97999997399999994</v>
      </c>
      <c r="E26" s="33">
        <f t="shared" si="0"/>
        <v>0.67000002600000008</v>
      </c>
      <c r="F26" s="33">
        <f t="shared" si="1"/>
        <v>-1.2899999740000001</v>
      </c>
      <c r="G26" s="33">
        <f t="shared" si="2"/>
        <v>0.200000026</v>
      </c>
      <c r="H26" s="33">
        <f t="shared" si="3"/>
        <v>1.1900000259999999</v>
      </c>
      <c r="I26" s="33">
        <f t="shared" si="4"/>
        <v>2.4000000259999998</v>
      </c>
      <c r="J26" s="33">
        <f t="shared" si="5"/>
        <v>5.4600000260000003</v>
      </c>
      <c r="K26" s="33">
        <f t="shared" si="6"/>
        <v>6.4800000260000008</v>
      </c>
      <c r="Q26" s="51" t="str">
        <f t="shared" ca="1" si="8"/>
        <v>fond n°13</v>
      </c>
      <c r="R26" s="28" t="str">
        <f t="shared" ca="1" si="8"/>
        <v>fond n°28</v>
      </c>
      <c r="S26" s="37">
        <f ca="1">IF($Q26="","",COUNTIF($Q$17:R$26,$Q26))</f>
        <v>1</v>
      </c>
      <c r="T26" s="28" t="str">
        <f t="shared" ca="1" si="8"/>
        <v>fond n°13</v>
      </c>
      <c r="U26" s="37">
        <f ca="1">IF($Q26="","",COUNTIF($Q$17:T$26,$Q26))</f>
        <v>2</v>
      </c>
      <c r="V26" s="28" t="str">
        <f t="shared" ca="1" si="8"/>
        <v>fond n°22</v>
      </c>
      <c r="W26" s="37">
        <f ca="1">IF($Q26="","",COUNTIF($Q$17:V$26,$Q26))</f>
        <v>2</v>
      </c>
      <c r="X26" s="28" t="str">
        <f t="shared" ca="1" si="8"/>
        <v>fond n°22</v>
      </c>
      <c r="Y26" s="37">
        <f ca="1">IF($Q26="","",COUNTIF($Q$17:X$26,$Q26))</f>
        <v>2</v>
      </c>
      <c r="Z26" s="28" t="str">
        <f t="shared" ca="1" si="8"/>
        <v>fond n°10</v>
      </c>
      <c r="AA26" s="37">
        <f ca="1">IF($Q26="","",COUNTIF($Q$17:Z$26,$Q26))</f>
        <v>2</v>
      </c>
      <c r="AD26" s="2" t="s">
        <v>44</v>
      </c>
      <c r="AE26" s="10"/>
      <c r="AF26" s="34">
        <v>-0.98</v>
      </c>
      <c r="AG26" s="33">
        <v>0.67</v>
      </c>
      <c r="AH26" s="33">
        <v>-1.29</v>
      </c>
      <c r="AI26" s="33">
        <v>0.2</v>
      </c>
      <c r="AJ26" s="33">
        <v>1.19</v>
      </c>
      <c r="AK26" s="33">
        <v>2.4</v>
      </c>
      <c r="AL26" s="33">
        <v>5.46</v>
      </c>
      <c r="AM26" s="33">
        <v>6.48</v>
      </c>
    </row>
    <row r="27" spans="1:39">
      <c r="B27" s="2" t="s">
        <v>45</v>
      </c>
      <c r="C27" s="10"/>
      <c r="D27" s="34">
        <f t="shared" si="7"/>
        <v>-1.459999973</v>
      </c>
      <c r="E27" s="33">
        <f t="shared" si="0"/>
        <v>1.730000027</v>
      </c>
      <c r="F27" s="33">
        <f t="shared" si="1"/>
        <v>-1.249999973</v>
      </c>
      <c r="G27" s="34">
        <f t="shared" si="2"/>
        <v>-0.29999997299999998</v>
      </c>
      <c r="H27" s="33">
        <f t="shared" si="3"/>
        <v>8.7200000270000011</v>
      </c>
      <c r="I27" s="34">
        <f t="shared" si="4"/>
        <v>-4.309999973</v>
      </c>
      <c r="J27" s="33">
        <f t="shared" si="5"/>
        <v>9.2300000270000009</v>
      </c>
      <c r="K27" s="33" t="str">
        <f t="shared" si="6"/>
        <v/>
      </c>
      <c r="Q27" s="51" t="str">
        <f t="shared" ca="1" si="8"/>
        <v/>
      </c>
      <c r="R27" s="28" t="str">
        <f t="shared" ca="1" si="8"/>
        <v/>
      </c>
      <c r="S27" s="37" t="str">
        <f ca="1">IF($Q27="","",COUNTIF($Q$17:R$26,$Q27))</f>
        <v/>
      </c>
      <c r="T27" s="28" t="str">
        <f t="shared" ca="1" si="8"/>
        <v/>
      </c>
      <c r="U27" s="37" t="str">
        <f ca="1">IF($Q27="","",COUNTIF($Q$17:T$26,$Q27))</f>
        <v/>
      </c>
      <c r="V27" s="28" t="str">
        <f t="shared" ca="1" si="8"/>
        <v/>
      </c>
      <c r="W27" s="37" t="str">
        <f ca="1">IF($Q27="","",COUNTIF($Q$17:V$26,$Q27))</f>
        <v/>
      </c>
      <c r="X27" s="28" t="str">
        <f t="shared" ca="1" si="8"/>
        <v/>
      </c>
      <c r="Y27" s="37" t="str">
        <f ca="1">IF($Q27="","",COUNTIF($Q$17:X$26,$Q27))</f>
        <v/>
      </c>
      <c r="Z27" s="28" t="str">
        <f t="shared" ca="1" si="8"/>
        <v/>
      </c>
      <c r="AA27" s="37" t="str">
        <f ca="1">IF($Q27="","",COUNTIF($Q$17:Z$26,$Q27))</f>
        <v/>
      </c>
      <c r="AD27" s="2" t="s">
        <v>45</v>
      </c>
      <c r="AE27" s="10"/>
      <c r="AF27" s="34">
        <v>-1.46</v>
      </c>
      <c r="AG27" s="33">
        <v>1.73</v>
      </c>
      <c r="AH27" s="33">
        <v>-1.25</v>
      </c>
      <c r="AI27" s="34">
        <v>-0.3</v>
      </c>
      <c r="AJ27" s="33">
        <v>8.7200000000000006</v>
      </c>
      <c r="AK27" s="34">
        <v>-4.3099999999999996</v>
      </c>
      <c r="AL27" s="33">
        <v>9.23</v>
      </c>
      <c r="AM27" s="33" t="s">
        <v>11</v>
      </c>
    </row>
    <row r="28" spans="1:39">
      <c r="B28" s="2" t="s">
        <v>46</v>
      </c>
      <c r="C28" s="10"/>
      <c r="D28" s="34">
        <f t="shared" si="7"/>
        <v>-1.819999972</v>
      </c>
      <c r="E28" s="33">
        <f t="shared" si="0"/>
        <v>1.630000028</v>
      </c>
      <c r="F28" s="33">
        <f t="shared" si="1"/>
        <v>-1.4599999719999999</v>
      </c>
      <c r="G28" s="34">
        <f t="shared" si="2"/>
        <v>-2.7899999719999999</v>
      </c>
      <c r="H28" s="34">
        <f t="shared" si="3"/>
        <v>-5.6699999720000003</v>
      </c>
      <c r="I28" s="34">
        <f t="shared" si="4"/>
        <v>-1.059999972</v>
      </c>
      <c r="J28" s="33">
        <f t="shared" si="5"/>
        <v>10.840000028</v>
      </c>
      <c r="K28" s="33">
        <f t="shared" si="6"/>
        <v>5.6300000279999995</v>
      </c>
      <c r="N28" s="16"/>
      <c r="Q28" s="51" t="str">
        <f t="shared" ca="1" si="8"/>
        <v/>
      </c>
      <c r="R28" s="28" t="str">
        <f t="shared" ca="1" si="8"/>
        <v/>
      </c>
      <c r="S28" s="37" t="str">
        <f ca="1">IF($Q28="","",COUNTIF($Q$17:R$26,$Q28))</f>
        <v/>
      </c>
      <c r="T28" s="28" t="str">
        <f t="shared" ca="1" si="8"/>
        <v/>
      </c>
      <c r="U28" s="37" t="str">
        <f ca="1">IF($Q28="","",COUNTIF($Q$17:T$26,$Q28))</f>
        <v/>
      </c>
      <c r="V28" s="28" t="str">
        <f t="shared" ca="1" si="8"/>
        <v/>
      </c>
      <c r="W28" s="37" t="str">
        <f ca="1">IF($Q28="","",COUNTIF($Q$17:V$26,$Q28))</f>
        <v/>
      </c>
      <c r="X28" s="28" t="str">
        <f t="shared" ca="1" si="8"/>
        <v/>
      </c>
      <c r="Y28" s="37" t="str">
        <f ca="1">IF($Q28="","",COUNTIF($Q$17:X$26,$Q28))</f>
        <v/>
      </c>
      <c r="Z28" s="28" t="str">
        <f t="shared" ca="1" si="8"/>
        <v/>
      </c>
      <c r="AA28" s="37" t="str">
        <f ca="1">IF($Q28="","",COUNTIF($Q$17:Z$26,$Q28))</f>
        <v/>
      </c>
      <c r="AD28" s="2" t="s">
        <v>46</v>
      </c>
      <c r="AE28" s="10"/>
      <c r="AF28" s="34">
        <v>-1.82</v>
      </c>
      <c r="AG28" s="33">
        <v>1.63</v>
      </c>
      <c r="AH28" s="33">
        <v>-1.46</v>
      </c>
      <c r="AI28" s="34">
        <v>-2.79</v>
      </c>
      <c r="AJ28" s="34">
        <v>-5.67</v>
      </c>
      <c r="AK28" s="34">
        <v>-1.06</v>
      </c>
      <c r="AL28" s="33">
        <v>10.84</v>
      </c>
      <c r="AM28" s="33">
        <v>5.63</v>
      </c>
    </row>
    <row r="29" spans="1:39" ht="15.75" thickBot="1">
      <c r="B29" s="2" t="s">
        <v>48</v>
      </c>
      <c r="C29" s="10"/>
      <c r="D29" s="34">
        <f t="shared" si="7"/>
        <v>-4.2499999710000003</v>
      </c>
      <c r="E29" s="33">
        <f t="shared" si="0"/>
        <v>1.6400000289999999</v>
      </c>
      <c r="F29" s="33">
        <f t="shared" si="1"/>
        <v>-6.1999999710000004</v>
      </c>
      <c r="G29" s="34">
        <f t="shared" si="2"/>
        <v>-3.0499999709999996</v>
      </c>
      <c r="H29" s="33">
        <f t="shared" si="3"/>
        <v>20.470000028999998</v>
      </c>
      <c r="I29" s="33">
        <f t="shared" si="4"/>
        <v>0.91000002899999999</v>
      </c>
      <c r="J29" s="33">
        <f t="shared" si="5"/>
        <v>4.8800000289999996</v>
      </c>
      <c r="K29" s="34">
        <f t="shared" si="6"/>
        <v>-0.54999997100000009</v>
      </c>
      <c r="Q29" s="52" t="str">
        <f t="shared" ca="1" si="8"/>
        <v/>
      </c>
      <c r="R29" s="28" t="str">
        <f t="shared" ca="1" si="8"/>
        <v/>
      </c>
      <c r="S29" s="37" t="str">
        <f ca="1">IF($Q29="","",COUNTIF($Q$17:R$26,$Q29))</f>
        <v/>
      </c>
      <c r="T29" s="28" t="str">
        <f t="shared" ca="1" si="8"/>
        <v/>
      </c>
      <c r="U29" s="37" t="str">
        <f ca="1">IF($Q29="","",COUNTIF($Q$17:T$26,$Q29))</f>
        <v/>
      </c>
      <c r="V29" s="28" t="str">
        <f t="shared" ca="1" si="8"/>
        <v/>
      </c>
      <c r="W29" s="37" t="str">
        <f ca="1">IF($Q29="","",COUNTIF($Q$17:V$26,$Q29))</f>
        <v/>
      </c>
      <c r="X29" s="28" t="str">
        <f t="shared" ca="1" si="8"/>
        <v/>
      </c>
      <c r="Y29" s="37" t="str">
        <f ca="1">IF($Q29="","",COUNTIF($Q$17:X$26,$Q29))</f>
        <v/>
      </c>
      <c r="Z29" s="28" t="str">
        <f t="shared" ca="1" si="8"/>
        <v/>
      </c>
      <c r="AA29" s="37" t="str">
        <f ca="1">IF($Q29="","",COUNTIF($Q$17:Z$26,$Q29))</f>
        <v/>
      </c>
      <c r="AD29" s="2" t="s">
        <v>48</v>
      </c>
      <c r="AE29" s="10"/>
      <c r="AF29" s="34">
        <v>-4.25</v>
      </c>
      <c r="AG29" s="33">
        <v>1.64</v>
      </c>
      <c r="AH29" s="33">
        <v>-6.2</v>
      </c>
      <c r="AI29" s="34">
        <v>-3.05</v>
      </c>
      <c r="AJ29" s="33">
        <v>20.47</v>
      </c>
      <c r="AK29" s="33">
        <v>0.91</v>
      </c>
      <c r="AL29" s="33">
        <v>4.88</v>
      </c>
      <c r="AM29" s="34">
        <v>-0.55000000000000004</v>
      </c>
    </row>
    <row r="30" spans="1:39">
      <c r="B30" s="2" t="s">
        <v>49</v>
      </c>
      <c r="C30" s="10"/>
      <c r="D30" s="34">
        <f t="shared" si="7"/>
        <v>-5.9999999700000002</v>
      </c>
      <c r="E30" s="33">
        <f t="shared" si="0"/>
        <v>1.1400000299999999</v>
      </c>
      <c r="F30" s="33">
        <f t="shared" si="1"/>
        <v>-3.00999997</v>
      </c>
      <c r="G30" s="34">
        <f t="shared" si="2"/>
        <v>-10.71999997</v>
      </c>
      <c r="H30" s="34">
        <f t="shared" si="3"/>
        <v>-24.079999969999999</v>
      </c>
      <c r="I30" s="34">
        <f t="shared" si="4"/>
        <v>-12.23999997</v>
      </c>
      <c r="J30" s="33">
        <f t="shared" si="5"/>
        <v>8.7900000299999999</v>
      </c>
      <c r="K30" s="33">
        <f t="shared" si="6"/>
        <v>11.660000030000001</v>
      </c>
      <c r="AA30" s="37" t="str">
        <f>IF($Q30="","",COUNTIF($Q$17:Z$26,$Q30))</f>
        <v/>
      </c>
      <c r="AD30" s="2" t="s">
        <v>49</v>
      </c>
      <c r="AE30" s="10"/>
      <c r="AF30" s="34">
        <v>-6</v>
      </c>
      <c r="AG30" s="33">
        <v>1.1399999999999999</v>
      </c>
      <c r="AH30" s="33">
        <v>-3.01</v>
      </c>
      <c r="AI30" s="34">
        <v>-10.72</v>
      </c>
      <c r="AJ30" s="34">
        <v>-24.08</v>
      </c>
      <c r="AK30" s="34">
        <v>-12.24</v>
      </c>
      <c r="AL30" s="33">
        <v>8.7899999999999991</v>
      </c>
      <c r="AM30" s="33">
        <v>11.66</v>
      </c>
    </row>
    <row r="32" spans="1:39">
      <c r="A32" s="21"/>
      <c r="B32" s="22"/>
      <c r="C32" s="12"/>
      <c r="D32" s="12"/>
      <c r="E32" s="12"/>
      <c r="F32" s="12"/>
      <c r="G32" s="12"/>
      <c r="H32" s="25"/>
      <c r="I32" s="25"/>
      <c r="J32" s="25"/>
      <c r="K32" s="25"/>
      <c r="L32" s="21"/>
      <c r="M32" s="21"/>
      <c r="N32" s="29"/>
      <c r="AC32" s="21"/>
      <c r="AD32" s="22"/>
      <c r="AE32" s="12"/>
      <c r="AF32" s="41"/>
      <c r="AG32" s="41"/>
      <c r="AH32" s="41"/>
      <c r="AI32" s="41"/>
      <c r="AJ32" s="42"/>
      <c r="AK32" s="42"/>
      <c r="AL32" s="42"/>
      <c r="AM32" s="42"/>
    </row>
    <row r="33" spans="1:39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2"/>
      <c r="M33" s="21"/>
      <c r="N33" s="21"/>
      <c r="O33" s="18" t="s">
        <v>50</v>
      </c>
      <c r="AC33" s="21"/>
      <c r="AD33" s="22"/>
      <c r="AE33" s="23"/>
      <c r="AF33" s="43"/>
      <c r="AG33" s="43"/>
      <c r="AH33" s="43"/>
      <c r="AI33" s="43"/>
      <c r="AJ33" s="43"/>
      <c r="AK33" s="43"/>
      <c r="AL33" s="43"/>
      <c r="AM33" s="43"/>
    </row>
    <row r="34" spans="1:39" ht="15.75" thickBot="1">
      <c r="A34" s="21"/>
      <c r="B34" s="101" t="s">
        <v>62</v>
      </c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21"/>
      <c r="N34" s="21"/>
      <c r="V34" s="36" t="s">
        <v>60</v>
      </c>
      <c r="AC34" s="21"/>
      <c r="AD34" s="22"/>
      <c r="AE34" s="23"/>
      <c r="AF34" s="43"/>
      <c r="AG34" s="43"/>
      <c r="AH34" s="43"/>
      <c r="AI34" s="43"/>
      <c r="AJ34" s="43"/>
      <c r="AK34" s="43"/>
      <c r="AL34" s="43"/>
      <c r="AM34" s="43"/>
    </row>
    <row r="35" spans="1:39" ht="30.75" thickTop="1">
      <c r="A35" s="21"/>
      <c r="B35" s="105" t="s">
        <v>2</v>
      </c>
      <c r="C35" s="106"/>
      <c r="D35" s="106"/>
      <c r="E35" s="107" t="s">
        <v>4</v>
      </c>
      <c r="F35" s="107"/>
      <c r="G35" s="107" t="s">
        <v>5</v>
      </c>
      <c r="H35" s="107"/>
      <c r="I35" s="108" t="s">
        <v>6</v>
      </c>
      <c r="J35" s="108"/>
      <c r="K35" s="108" t="s">
        <v>7</v>
      </c>
      <c r="L35" s="109"/>
      <c r="M35" s="21"/>
      <c r="N35" s="21"/>
      <c r="Q35" s="12" t="s">
        <v>2</v>
      </c>
      <c r="R35" s="1" t="s">
        <v>3</v>
      </c>
      <c r="S35" s="1" t="s">
        <v>34</v>
      </c>
      <c r="T35" s="1" t="s">
        <v>4</v>
      </c>
      <c r="U35" s="1" t="s">
        <v>34</v>
      </c>
      <c r="V35" s="1" t="s">
        <v>5</v>
      </c>
      <c r="W35" s="1" t="s">
        <v>34</v>
      </c>
      <c r="X35" s="3" t="s">
        <v>6</v>
      </c>
      <c r="Y35" s="1" t="s">
        <v>34</v>
      </c>
      <c r="Z35" s="3" t="s">
        <v>7</v>
      </c>
      <c r="AA35" s="1" t="s">
        <v>34</v>
      </c>
      <c r="AC35" s="21"/>
    </row>
    <row r="36" spans="1:39">
      <c r="B36" s="79" t="s">
        <v>10</v>
      </c>
      <c r="C36" s="64" t="s">
        <v>17</v>
      </c>
      <c r="D36" s="65" t="s">
        <v>10</v>
      </c>
      <c r="E36" s="95" t="s">
        <v>17</v>
      </c>
      <c r="F36" s="76" t="s">
        <v>17</v>
      </c>
      <c r="G36" s="66" t="s">
        <v>10</v>
      </c>
      <c r="H36" s="76" t="s">
        <v>10</v>
      </c>
      <c r="I36" s="66" t="s">
        <v>10</v>
      </c>
      <c r="J36" s="76" t="s">
        <v>10</v>
      </c>
      <c r="K36" s="87" t="s">
        <v>12</v>
      </c>
      <c r="L36" s="80" t="s">
        <v>12</v>
      </c>
      <c r="M36" s="21"/>
      <c r="N36" s="21"/>
      <c r="Q36" s="53" t="s">
        <v>10</v>
      </c>
      <c r="R36" s="14" t="s">
        <v>17</v>
      </c>
      <c r="S36" s="20">
        <v>2</v>
      </c>
      <c r="T36" s="14" t="s">
        <v>17</v>
      </c>
      <c r="U36" s="20">
        <v>3</v>
      </c>
      <c r="V36" s="14" t="s">
        <v>10</v>
      </c>
      <c r="W36" s="20">
        <v>4</v>
      </c>
      <c r="X36" s="14" t="s">
        <v>10</v>
      </c>
      <c r="Y36" s="20">
        <v>5</v>
      </c>
      <c r="Z36" s="14" t="s">
        <v>10</v>
      </c>
      <c r="AA36" s="20">
        <v>6</v>
      </c>
      <c r="AC36" s="21"/>
    </row>
    <row r="37" spans="1:39">
      <c r="B37" s="81" t="s">
        <v>12</v>
      </c>
      <c r="C37" s="66" t="s">
        <v>15</v>
      </c>
      <c r="D37" s="67" t="s">
        <v>12</v>
      </c>
      <c r="E37" s="66" t="s">
        <v>15</v>
      </c>
      <c r="F37" s="76" t="s">
        <v>15</v>
      </c>
      <c r="G37" s="66" t="s">
        <v>12</v>
      </c>
      <c r="H37" s="76" t="s">
        <v>12</v>
      </c>
      <c r="I37" s="66" t="s">
        <v>15</v>
      </c>
      <c r="J37" s="76" t="s">
        <v>15</v>
      </c>
      <c r="K37" s="87" t="s">
        <v>39</v>
      </c>
      <c r="L37" s="80" t="s">
        <v>39</v>
      </c>
      <c r="M37" s="21"/>
      <c r="N37" s="21"/>
      <c r="Q37" s="53" t="s">
        <v>12</v>
      </c>
      <c r="R37" s="14" t="s">
        <v>15</v>
      </c>
      <c r="S37" s="20">
        <v>2</v>
      </c>
      <c r="T37" s="14" t="s">
        <v>15</v>
      </c>
      <c r="U37" s="20">
        <v>3</v>
      </c>
      <c r="V37" s="14" t="s">
        <v>12</v>
      </c>
      <c r="W37" s="20">
        <v>4</v>
      </c>
      <c r="X37" s="14" t="s">
        <v>12</v>
      </c>
      <c r="Y37" s="20">
        <v>5</v>
      </c>
      <c r="Z37" s="14" t="s">
        <v>12</v>
      </c>
      <c r="AA37" s="20">
        <v>6</v>
      </c>
      <c r="AC37" s="21"/>
    </row>
    <row r="38" spans="1:39">
      <c r="B38" s="81" t="s">
        <v>13</v>
      </c>
      <c r="C38" s="66" t="s">
        <v>13</v>
      </c>
      <c r="D38" s="67" t="s">
        <v>13</v>
      </c>
      <c r="E38" s="66" t="s">
        <v>13</v>
      </c>
      <c r="F38" s="76" t="s">
        <v>13</v>
      </c>
      <c r="G38" s="66" t="s">
        <v>21</v>
      </c>
      <c r="H38" s="76" t="s">
        <v>21</v>
      </c>
      <c r="I38" s="66" t="s">
        <v>12</v>
      </c>
      <c r="J38" s="76" t="s">
        <v>12</v>
      </c>
      <c r="K38" s="87" t="s">
        <v>30</v>
      </c>
      <c r="L38" s="80" t="s">
        <v>30</v>
      </c>
      <c r="M38" s="21"/>
      <c r="N38" s="21"/>
      <c r="Q38" s="53" t="s">
        <v>13</v>
      </c>
      <c r="R38" s="14" t="s">
        <v>13</v>
      </c>
      <c r="S38" s="20">
        <v>2</v>
      </c>
      <c r="T38" s="14" t="s">
        <v>13</v>
      </c>
      <c r="U38" s="20">
        <v>3</v>
      </c>
      <c r="V38" s="14" t="s">
        <v>13</v>
      </c>
      <c r="W38" s="20">
        <v>4</v>
      </c>
      <c r="X38" s="14" t="s">
        <v>15</v>
      </c>
      <c r="Y38" s="20">
        <v>5</v>
      </c>
      <c r="Z38" s="14" t="s">
        <v>43</v>
      </c>
      <c r="AA38" s="20">
        <v>6</v>
      </c>
      <c r="AC38" s="21"/>
    </row>
    <row r="39" spans="1:39">
      <c r="B39" s="81" t="s">
        <v>15</v>
      </c>
      <c r="C39" s="66" t="s">
        <v>19</v>
      </c>
      <c r="D39" s="67" t="s">
        <v>15</v>
      </c>
      <c r="E39" s="66" t="s">
        <v>19</v>
      </c>
      <c r="F39" s="76" t="s">
        <v>19</v>
      </c>
      <c r="G39" s="66" t="s">
        <v>13</v>
      </c>
      <c r="H39" s="76" t="s">
        <v>13</v>
      </c>
      <c r="I39" s="66" t="s">
        <v>36</v>
      </c>
      <c r="J39" s="76" t="s">
        <v>36</v>
      </c>
      <c r="K39" s="87" t="s">
        <v>40</v>
      </c>
      <c r="L39" s="80" t="s">
        <v>40</v>
      </c>
      <c r="M39" s="21"/>
      <c r="N39" s="21"/>
      <c r="Q39" s="53" t="s">
        <v>15</v>
      </c>
      <c r="R39" s="14" t="s">
        <v>19</v>
      </c>
      <c r="S39" s="20">
        <v>2</v>
      </c>
      <c r="T39" s="14" t="s">
        <v>19</v>
      </c>
      <c r="U39" s="20">
        <v>3</v>
      </c>
      <c r="V39" s="14" t="s">
        <v>15</v>
      </c>
      <c r="W39" s="20">
        <v>4</v>
      </c>
      <c r="X39" s="14" t="s">
        <v>19</v>
      </c>
      <c r="Y39" s="20">
        <v>5</v>
      </c>
      <c r="Z39" s="14" t="s">
        <v>15</v>
      </c>
      <c r="AA39" s="20">
        <v>6</v>
      </c>
      <c r="AC39" s="21"/>
    </row>
    <row r="40" spans="1:39">
      <c r="B40" s="81" t="s">
        <v>17</v>
      </c>
      <c r="C40" s="66" t="s">
        <v>18</v>
      </c>
      <c r="D40" s="67" t="s">
        <v>17</v>
      </c>
      <c r="E40" s="66" t="s">
        <v>18</v>
      </c>
      <c r="F40" s="76" t="s">
        <v>18</v>
      </c>
      <c r="G40" s="66" t="s">
        <v>15</v>
      </c>
      <c r="H40" s="76" t="s">
        <v>15</v>
      </c>
      <c r="I40" s="66" t="s">
        <v>30</v>
      </c>
      <c r="J40" s="76" t="s">
        <v>30</v>
      </c>
      <c r="K40" s="87" t="s">
        <v>21</v>
      </c>
      <c r="L40" s="80" t="s">
        <v>21</v>
      </c>
      <c r="M40" s="21"/>
      <c r="N40" s="21"/>
      <c r="Q40" s="53" t="s">
        <v>17</v>
      </c>
      <c r="R40" s="14" t="s">
        <v>18</v>
      </c>
      <c r="S40" s="20">
        <v>2</v>
      </c>
      <c r="T40" s="14" t="s">
        <v>18</v>
      </c>
      <c r="U40" s="20">
        <v>3</v>
      </c>
      <c r="V40" s="14" t="s">
        <v>19</v>
      </c>
      <c r="W40" s="20">
        <v>4</v>
      </c>
      <c r="X40" s="14" t="s">
        <v>13</v>
      </c>
      <c r="Y40" s="20">
        <v>4</v>
      </c>
      <c r="Z40" s="14" t="s">
        <v>21</v>
      </c>
      <c r="AA40" s="20">
        <v>4</v>
      </c>
      <c r="AC40" s="21"/>
    </row>
    <row r="41" spans="1:39">
      <c r="B41" s="81" t="s">
        <v>18</v>
      </c>
      <c r="C41" s="66" t="s">
        <v>12</v>
      </c>
      <c r="D41" s="67" t="s">
        <v>18</v>
      </c>
      <c r="E41" s="66" t="s">
        <v>12</v>
      </c>
      <c r="F41" s="76" t="s">
        <v>12</v>
      </c>
      <c r="G41" s="66" t="s">
        <v>23</v>
      </c>
      <c r="H41" s="76" t="s">
        <v>23</v>
      </c>
      <c r="I41" s="66" t="s">
        <v>19</v>
      </c>
      <c r="J41" s="76" t="s">
        <v>19</v>
      </c>
      <c r="K41" s="87" t="s">
        <v>43</v>
      </c>
      <c r="L41" s="80" t="s">
        <v>43</v>
      </c>
      <c r="M41" s="21"/>
      <c r="N41" s="21"/>
      <c r="Q41" s="53" t="s">
        <v>18</v>
      </c>
      <c r="R41" s="14" t="s">
        <v>12</v>
      </c>
      <c r="S41" s="20">
        <v>2</v>
      </c>
      <c r="T41" s="14" t="s">
        <v>12</v>
      </c>
      <c r="U41" s="20">
        <v>3</v>
      </c>
      <c r="V41" s="14" t="s">
        <v>21</v>
      </c>
      <c r="W41" s="20">
        <v>2</v>
      </c>
      <c r="X41" s="14" t="s">
        <v>21</v>
      </c>
      <c r="Y41" s="20">
        <v>3</v>
      </c>
      <c r="Z41" s="14" t="s">
        <v>36</v>
      </c>
      <c r="AA41" s="20">
        <v>3</v>
      </c>
      <c r="AC41" s="21"/>
    </row>
    <row r="42" spans="1:39">
      <c r="B42" s="81" t="s">
        <v>19</v>
      </c>
      <c r="C42" s="66" t="s">
        <v>10</v>
      </c>
      <c r="D42" s="67" t="s">
        <v>19</v>
      </c>
      <c r="E42" s="66" t="s">
        <v>36</v>
      </c>
      <c r="F42" s="76" t="s">
        <v>36</v>
      </c>
      <c r="G42" s="66" t="s">
        <v>30</v>
      </c>
      <c r="H42" s="76" t="s">
        <v>30</v>
      </c>
      <c r="I42" s="66" t="s">
        <v>13</v>
      </c>
      <c r="J42" s="76" t="s">
        <v>13</v>
      </c>
      <c r="K42" s="87" t="s">
        <v>15</v>
      </c>
      <c r="L42" s="80" t="s">
        <v>15</v>
      </c>
      <c r="M42" s="21"/>
      <c r="N42" s="21"/>
      <c r="Q42" s="53" t="s">
        <v>19</v>
      </c>
      <c r="R42" s="14" t="s">
        <v>10</v>
      </c>
      <c r="S42" s="20">
        <v>2</v>
      </c>
      <c r="T42" s="14" t="s">
        <v>10</v>
      </c>
      <c r="U42" s="20">
        <v>3</v>
      </c>
      <c r="V42" s="14" t="s">
        <v>18</v>
      </c>
      <c r="W42" s="20">
        <v>2</v>
      </c>
      <c r="X42" s="14" t="s">
        <v>18</v>
      </c>
      <c r="Y42" s="20">
        <v>3</v>
      </c>
      <c r="Z42" s="14" t="s">
        <v>30</v>
      </c>
      <c r="AA42" s="20">
        <v>3</v>
      </c>
      <c r="AC42" s="21"/>
    </row>
    <row r="43" spans="1:39">
      <c r="B43" s="81" t="s">
        <v>21</v>
      </c>
      <c r="C43" s="66" t="s">
        <v>36</v>
      </c>
      <c r="D43" s="67" t="s">
        <v>21</v>
      </c>
      <c r="E43" s="66" t="s">
        <v>39</v>
      </c>
      <c r="F43" s="76" t="s">
        <v>39</v>
      </c>
      <c r="G43" s="66" t="s">
        <v>19</v>
      </c>
      <c r="H43" s="76" t="s">
        <v>19</v>
      </c>
      <c r="I43" s="66" t="s">
        <v>17</v>
      </c>
      <c r="J43" s="76" t="s">
        <v>17</v>
      </c>
      <c r="K43" s="87" t="s">
        <v>28</v>
      </c>
      <c r="L43" s="80" t="s">
        <v>28</v>
      </c>
      <c r="M43" s="21"/>
      <c r="N43" s="21"/>
      <c r="Q43" s="53" t="s">
        <v>21</v>
      </c>
      <c r="R43" s="14" t="s">
        <v>36</v>
      </c>
      <c r="S43" s="20">
        <v>1</v>
      </c>
      <c r="T43" s="14" t="s">
        <v>36</v>
      </c>
      <c r="U43" s="20">
        <v>2</v>
      </c>
      <c r="V43" s="14" t="s">
        <v>23</v>
      </c>
      <c r="W43" s="20">
        <v>1</v>
      </c>
      <c r="X43" s="14" t="s">
        <v>23</v>
      </c>
      <c r="Y43" s="20">
        <v>2</v>
      </c>
      <c r="Z43" s="14" t="s">
        <v>40</v>
      </c>
      <c r="AA43" s="20">
        <v>2</v>
      </c>
      <c r="AC43" s="21"/>
    </row>
    <row r="44" spans="1:39">
      <c r="B44" s="81" t="s">
        <v>23</v>
      </c>
      <c r="C44" s="66" t="s">
        <v>39</v>
      </c>
      <c r="D44" s="67" t="s">
        <v>23</v>
      </c>
      <c r="E44" s="66" t="s">
        <v>40</v>
      </c>
      <c r="F44" s="76" t="s">
        <v>40</v>
      </c>
      <c r="G44" s="66" t="s">
        <v>26</v>
      </c>
      <c r="H44" s="76" t="s">
        <v>26</v>
      </c>
      <c r="I44" s="66" t="s">
        <v>48</v>
      </c>
      <c r="J44" s="76" t="s">
        <v>48</v>
      </c>
      <c r="K44" s="87" t="s">
        <v>35</v>
      </c>
      <c r="L44" s="80" t="s">
        <v>35</v>
      </c>
      <c r="M44" s="21"/>
      <c r="N44" s="21"/>
      <c r="Q44" s="53" t="s">
        <v>23</v>
      </c>
      <c r="R44" s="14" t="s">
        <v>39</v>
      </c>
      <c r="S44" s="20">
        <v>1</v>
      </c>
      <c r="T44" s="14" t="s">
        <v>39</v>
      </c>
      <c r="U44" s="20">
        <v>2</v>
      </c>
      <c r="V44" s="14" t="s">
        <v>30</v>
      </c>
      <c r="W44" s="20">
        <v>1</v>
      </c>
      <c r="X44" s="14" t="s">
        <v>30</v>
      </c>
      <c r="Y44" s="20">
        <v>2</v>
      </c>
      <c r="Z44" s="14" t="s">
        <v>39</v>
      </c>
      <c r="AA44" s="20">
        <v>1</v>
      </c>
      <c r="AC44" s="21"/>
    </row>
    <row r="45" spans="1:39" ht="15.75" thickBot="1">
      <c r="B45" s="82" t="s">
        <v>24</v>
      </c>
      <c r="C45" s="83" t="s">
        <v>40</v>
      </c>
      <c r="D45" s="84" t="s">
        <v>24</v>
      </c>
      <c r="E45" s="83" t="s">
        <v>10</v>
      </c>
      <c r="F45" s="85" t="s">
        <v>10</v>
      </c>
      <c r="G45" s="83" t="s">
        <v>18</v>
      </c>
      <c r="H45" s="85" t="s">
        <v>18</v>
      </c>
      <c r="I45" s="83" t="s">
        <v>18</v>
      </c>
      <c r="J45" s="85" t="s">
        <v>18</v>
      </c>
      <c r="K45" s="88" t="s">
        <v>19</v>
      </c>
      <c r="L45" s="86" t="s">
        <v>19</v>
      </c>
      <c r="M45" s="21"/>
      <c r="N45" s="21"/>
      <c r="Q45" s="53" t="s">
        <v>24</v>
      </c>
      <c r="R45" s="14" t="s">
        <v>40</v>
      </c>
      <c r="S45" s="20">
        <v>1</v>
      </c>
      <c r="T45" s="14" t="s">
        <v>40</v>
      </c>
      <c r="U45" s="20">
        <v>1</v>
      </c>
      <c r="V45" s="14" t="s">
        <v>26</v>
      </c>
      <c r="W45" s="20">
        <v>1</v>
      </c>
      <c r="X45" s="14" t="s">
        <v>26</v>
      </c>
      <c r="Y45" s="20">
        <v>2</v>
      </c>
      <c r="Z45" s="14" t="s">
        <v>28</v>
      </c>
      <c r="AA45" s="20">
        <v>1</v>
      </c>
      <c r="AC45" s="21"/>
    </row>
    <row r="46" spans="1:39" ht="35.25" customHeight="1" thickTop="1">
      <c r="A46" s="21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2"/>
      <c r="M46" s="21"/>
      <c r="N46" s="21"/>
      <c r="AC46" s="21"/>
    </row>
    <row r="47" spans="1:39">
      <c r="A47" s="21"/>
      <c r="B47" s="103" t="s">
        <v>55</v>
      </c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62"/>
      <c r="N47" s="21"/>
      <c r="V47" s="35" t="s">
        <v>54</v>
      </c>
      <c r="AC47" s="21"/>
    </row>
    <row r="48" spans="1:39" ht="30.75" thickBot="1">
      <c r="A48" s="21"/>
      <c r="B48" s="12" t="s">
        <v>2</v>
      </c>
      <c r="C48" s="1" t="s">
        <v>3</v>
      </c>
      <c r="D48" s="1" t="s">
        <v>34</v>
      </c>
      <c r="E48" s="1" t="s">
        <v>4</v>
      </c>
      <c r="F48" s="1" t="s">
        <v>34</v>
      </c>
      <c r="G48" s="1" t="s">
        <v>5</v>
      </c>
      <c r="H48" s="1" t="s">
        <v>34</v>
      </c>
      <c r="I48" s="3" t="s">
        <v>6</v>
      </c>
      <c r="J48" s="1" t="s">
        <v>34</v>
      </c>
      <c r="K48" s="3" t="s">
        <v>7</v>
      </c>
      <c r="L48" s="1" t="s">
        <v>34</v>
      </c>
      <c r="M48" s="62"/>
      <c r="N48" s="21"/>
      <c r="Q48" s="12" t="s">
        <v>2</v>
      </c>
      <c r="R48" s="1" t="s">
        <v>3</v>
      </c>
      <c r="S48" s="1" t="s">
        <v>34</v>
      </c>
      <c r="T48" s="1" t="s">
        <v>4</v>
      </c>
      <c r="U48" s="1" t="s">
        <v>34</v>
      </c>
      <c r="V48" s="1" t="s">
        <v>5</v>
      </c>
      <c r="W48" s="1" t="s">
        <v>34</v>
      </c>
      <c r="X48" s="3" t="s">
        <v>6</v>
      </c>
      <c r="Y48" s="1" t="s">
        <v>34</v>
      </c>
      <c r="Z48" s="3" t="s">
        <v>7</v>
      </c>
      <c r="AA48" s="1" t="s">
        <v>34</v>
      </c>
      <c r="AC48" s="21"/>
    </row>
    <row r="49" spans="1:39">
      <c r="A49" s="21"/>
      <c r="B49" s="68" t="s">
        <v>10</v>
      </c>
      <c r="C49" s="69" t="s">
        <v>17</v>
      </c>
      <c r="D49" s="70"/>
      <c r="E49" s="69" t="s">
        <v>17</v>
      </c>
      <c r="F49" s="70"/>
      <c r="G49" s="69" t="s">
        <v>10</v>
      </c>
      <c r="H49" s="70"/>
      <c r="I49" s="69" t="s">
        <v>10</v>
      </c>
      <c r="J49" s="70"/>
      <c r="K49" s="5" t="s">
        <v>12</v>
      </c>
      <c r="L49" s="71"/>
      <c r="M49" s="91"/>
      <c r="N49" s="90"/>
      <c r="Q49" s="50" t="s">
        <v>10</v>
      </c>
      <c r="R49" s="28" t="s">
        <v>17</v>
      </c>
      <c r="S49" s="37">
        <v>2</v>
      </c>
      <c r="T49" s="28" t="s">
        <v>15</v>
      </c>
      <c r="U49" s="37">
        <v>3</v>
      </c>
      <c r="V49" s="28" t="s">
        <v>10</v>
      </c>
      <c r="W49" s="37">
        <v>4</v>
      </c>
      <c r="X49" s="28" t="s">
        <v>10</v>
      </c>
      <c r="Y49" s="37">
        <v>5</v>
      </c>
      <c r="Z49" s="28" t="s">
        <v>12</v>
      </c>
      <c r="AA49" s="37">
        <v>5</v>
      </c>
      <c r="AC49" s="21"/>
    </row>
    <row r="50" spans="1:39">
      <c r="A50" s="21"/>
      <c r="B50" s="72" t="s">
        <v>12</v>
      </c>
      <c r="C50" s="66" t="s">
        <v>15</v>
      </c>
      <c r="D50" s="73"/>
      <c r="E50" s="66" t="s">
        <v>15</v>
      </c>
      <c r="F50" s="73"/>
      <c r="G50" s="66" t="s">
        <v>12</v>
      </c>
      <c r="H50" s="73"/>
      <c r="I50" s="66" t="s">
        <v>12</v>
      </c>
      <c r="J50" s="73"/>
      <c r="K50" s="5" t="s">
        <v>39</v>
      </c>
      <c r="L50" s="74"/>
      <c r="M50" s="21"/>
      <c r="N50" s="21"/>
      <c r="Q50" s="51" t="s">
        <v>12</v>
      </c>
      <c r="R50" s="28" t="s">
        <v>15</v>
      </c>
      <c r="S50" s="37">
        <v>2</v>
      </c>
      <c r="T50" s="28" t="s">
        <v>10</v>
      </c>
      <c r="U50" s="37">
        <v>2</v>
      </c>
      <c r="V50" s="28" t="s">
        <v>12</v>
      </c>
      <c r="W50" s="37">
        <v>3</v>
      </c>
      <c r="X50" s="28" t="s">
        <v>15</v>
      </c>
      <c r="Y50" s="37">
        <v>4</v>
      </c>
      <c r="Z50" s="28" t="s">
        <v>39</v>
      </c>
      <c r="AA50" s="37">
        <v>5</v>
      </c>
      <c r="AC50" s="21"/>
    </row>
    <row r="51" spans="1:39">
      <c r="A51" s="21"/>
      <c r="B51" s="72" t="s">
        <v>13</v>
      </c>
      <c r="C51" s="66" t="s">
        <v>13</v>
      </c>
      <c r="D51" s="73"/>
      <c r="E51" s="66" t="s">
        <v>13</v>
      </c>
      <c r="F51" s="73"/>
      <c r="G51" s="66" t="s">
        <v>21</v>
      </c>
      <c r="H51" s="73"/>
      <c r="I51" s="66" t="s">
        <v>21</v>
      </c>
      <c r="J51" s="73"/>
      <c r="K51" s="5" t="s">
        <v>30</v>
      </c>
      <c r="L51" s="74"/>
      <c r="M51" s="21"/>
      <c r="N51" s="21"/>
      <c r="O51" s="90"/>
      <c r="Q51" s="51" t="s">
        <v>13</v>
      </c>
      <c r="R51" s="28" t="s">
        <v>13</v>
      </c>
      <c r="S51" s="37">
        <v>2</v>
      </c>
      <c r="T51" s="28" t="s">
        <v>19</v>
      </c>
      <c r="U51" s="37">
        <v>3</v>
      </c>
      <c r="V51" s="28" t="s">
        <v>21</v>
      </c>
      <c r="W51" s="37">
        <v>4</v>
      </c>
      <c r="X51" s="28" t="s">
        <v>12</v>
      </c>
      <c r="Y51" s="37">
        <v>5</v>
      </c>
      <c r="Z51" s="28" t="s">
        <v>30</v>
      </c>
      <c r="AA51" s="37">
        <v>5</v>
      </c>
      <c r="AC51" s="21"/>
      <c r="AD51" s="22"/>
      <c r="AE51" s="23"/>
      <c r="AF51" s="44"/>
      <c r="AG51" s="43"/>
      <c r="AH51" s="43"/>
      <c r="AI51" s="44"/>
      <c r="AJ51" s="43"/>
      <c r="AK51" s="44"/>
      <c r="AL51" s="43"/>
      <c r="AM51" s="43"/>
    </row>
    <row r="52" spans="1:39">
      <c r="A52" s="21"/>
      <c r="B52" s="72" t="s">
        <v>15</v>
      </c>
      <c r="C52" s="66" t="s">
        <v>19</v>
      </c>
      <c r="D52" s="73"/>
      <c r="E52" s="66" t="s">
        <v>19</v>
      </c>
      <c r="F52" s="73"/>
      <c r="G52" s="66" t="s">
        <v>13</v>
      </c>
      <c r="H52" s="73"/>
      <c r="I52" s="66" t="s">
        <v>13</v>
      </c>
      <c r="J52" s="73"/>
      <c r="K52" s="5" t="s">
        <v>40</v>
      </c>
      <c r="L52" s="74"/>
      <c r="M52" s="21"/>
      <c r="N52" s="21"/>
      <c r="Q52" s="51" t="s">
        <v>15</v>
      </c>
      <c r="R52" s="28" t="s">
        <v>19</v>
      </c>
      <c r="S52" s="37">
        <v>2</v>
      </c>
      <c r="T52" s="28" t="s">
        <v>13</v>
      </c>
      <c r="U52" s="37">
        <v>3</v>
      </c>
      <c r="V52" s="28" t="s">
        <v>13</v>
      </c>
      <c r="W52" s="37">
        <v>4</v>
      </c>
      <c r="X52" s="28" t="s">
        <v>36</v>
      </c>
      <c r="Y52" s="37">
        <v>5</v>
      </c>
      <c r="Z52" s="28" t="s">
        <v>40</v>
      </c>
      <c r="AA52" s="37">
        <v>6</v>
      </c>
      <c r="AC52" s="21"/>
      <c r="AD52" s="22"/>
      <c r="AE52" s="23"/>
      <c r="AF52" s="44"/>
      <c r="AG52" s="43"/>
      <c r="AH52" s="43"/>
      <c r="AI52" s="44"/>
      <c r="AJ52" s="43"/>
      <c r="AK52" s="43"/>
      <c r="AL52" s="43"/>
      <c r="AM52" s="44"/>
    </row>
    <row r="53" spans="1:39">
      <c r="A53" s="21"/>
      <c r="B53" s="72" t="s">
        <v>17</v>
      </c>
      <c r="C53" s="66" t="s">
        <v>18</v>
      </c>
      <c r="D53" s="73"/>
      <c r="E53" s="66" t="s">
        <v>18</v>
      </c>
      <c r="F53" s="73"/>
      <c r="G53" s="66" t="s">
        <v>15</v>
      </c>
      <c r="H53" s="73"/>
      <c r="I53" s="66" t="s">
        <v>15</v>
      </c>
      <c r="J53" s="73"/>
      <c r="K53" s="5" t="s">
        <v>21</v>
      </c>
      <c r="L53" s="74"/>
      <c r="M53" s="21"/>
      <c r="N53" s="21"/>
      <c r="Q53" s="51" t="s">
        <v>17</v>
      </c>
      <c r="R53" s="28" t="s">
        <v>18</v>
      </c>
      <c r="S53" s="37">
        <v>2</v>
      </c>
      <c r="T53" s="28" t="s">
        <v>28</v>
      </c>
      <c r="U53" s="37">
        <v>2</v>
      </c>
      <c r="V53" s="28" t="s">
        <v>15</v>
      </c>
      <c r="W53" s="37">
        <v>2</v>
      </c>
      <c r="X53" s="28" t="s">
        <v>30</v>
      </c>
      <c r="Y53" s="37">
        <v>3</v>
      </c>
      <c r="Z53" s="28" t="s">
        <v>21</v>
      </c>
      <c r="AA53" s="37">
        <v>3</v>
      </c>
      <c r="AC53" s="21"/>
      <c r="AD53" s="22"/>
      <c r="AE53" s="23"/>
      <c r="AF53" s="44"/>
      <c r="AG53" s="43"/>
      <c r="AH53" s="43"/>
      <c r="AI53" s="44"/>
      <c r="AJ53" s="44"/>
      <c r="AK53" s="44"/>
      <c r="AL53" s="43"/>
      <c r="AM53" s="43"/>
    </row>
    <row r="54" spans="1:39">
      <c r="A54" s="21"/>
      <c r="B54" s="72" t="s">
        <v>18</v>
      </c>
      <c r="C54" s="66" t="s">
        <v>12</v>
      </c>
      <c r="D54" s="73"/>
      <c r="E54" s="66" t="s">
        <v>12</v>
      </c>
      <c r="F54" s="73"/>
      <c r="G54" s="66" t="s">
        <v>23</v>
      </c>
      <c r="H54" s="73"/>
      <c r="I54" s="66" t="s">
        <v>23</v>
      </c>
      <c r="J54" s="73"/>
      <c r="K54" s="5" t="s">
        <v>43</v>
      </c>
      <c r="L54" s="74"/>
      <c r="M54" s="21"/>
      <c r="N54" s="21"/>
      <c r="Q54" s="51" t="s">
        <v>18</v>
      </c>
      <c r="R54" s="28" t="s">
        <v>12</v>
      </c>
      <c r="S54" s="37">
        <v>2</v>
      </c>
      <c r="T54" s="28" t="s">
        <v>39</v>
      </c>
      <c r="U54" s="37">
        <v>2</v>
      </c>
      <c r="V54" s="28" t="s">
        <v>23</v>
      </c>
      <c r="W54" s="37">
        <v>3</v>
      </c>
      <c r="X54" s="28" t="s">
        <v>19</v>
      </c>
      <c r="Y54" s="37">
        <v>4</v>
      </c>
      <c r="Z54" s="28" t="s">
        <v>43</v>
      </c>
      <c r="AA54" s="37">
        <v>4</v>
      </c>
      <c r="AC54" s="21"/>
      <c r="AD54" s="22"/>
      <c r="AE54" s="23"/>
      <c r="AF54" s="43"/>
      <c r="AG54" s="43"/>
      <c r="AH54" s="43"/>
      <c r="AI54" s="43"/>
      <c r="AJ54" s="43"/>
      <c r="AK54" s="43"/>
      <c r="AL54" s="43"/>
      <c r="AM54" s="43"/>
    </row>
    <row r="55" spans="1:39">
      <c r="A55" s="21"/>
      <c r="B55" s="72" t="s">
        <v>19</v>
      </c>
      <c r="C55" s="66" t="s">
        <v>36</v>
      </c>
      <c r="D55" s="73"/>
      <c r="E55" s="66" t="s">
        <v>36</v>
      </c>
      <c r="F55" s="73"/>
      <c r="G55" s="66" t="s">
        <v>30</v>
      </c>
      <c r="H55" s="73"/>
      <c r="I55" s="66" t="s">
        <v>30</v>
      </c>
      <c r="J55" s="73"/>
      <c r="K55" s="5" t="s">
        <v>15</v>
      </c>
      <c r="L55" s="74"/>
      <c r="M55" s="21"/>
      <c r="N55" s="21"/>
      <c r="Q55" s="51" t="s">
        <v>19</v>
      </c>
      <c r="R55" s="28" t="s">
        <v>36</v>
      </c>
      <c r="S55" s="37">
        <v>2</v>
      </c>
      <c r="T55" s="28" t="s">
        <v>38</v>
      </c>
      <c r="U55" s="37">
        <v>3</v>
      </c>
      <c r="V55" s="28" t="s">
        <v>30</v>
      </c>
      <c r="W55" s="37">
        <v>4</v>
      </c>
      <c r="X55" s="28" t="s">
        <v>13</v>
      </c>
      <c r="Y55" s="37">
        <v>5</v>
      </c>
      <c r="Z55" s="28" t="s">
        <v>15</v>
      </c>
      <c r="AA55" s="37">
        <v>6</v>
      </c>
      <c r="AC55" s="21"/>
      <c r="AD55" s="22"/>
      <c r="AE55" s="23"/>
      <c r="AF55" s="44"/>
      <c r="AG55" s="43"/>
      <c r="AH55" s="43"/>
      <c r="AI55" s="43"/>
      <c r="AJ55" s="43"/>
      <c r="AK55" s="43"/>
      <c r="AL55" s="43"/>
      <c r="AM55" s="43"/>
    </row>
    <row r="56" spans="1:39">
      <c r="A56" s="21"/>
      <c r="B56" s="72" t="s">
        <v>21</v>
      </c>
      <c r="C56" s="66" t="s">
        <v>39</v>
      </c>
      <c r="D56" s="73"/>
      <c r="E56" s="66" t="s">
        <v>39</v>
      </c>
      <c r="F56" s="73"/>
      <c r="G56" s="66" t="s">
        <v>19</v>
      </c>
      <c r="H56" s="73"/>
      <c r="I56" s="66" t="s">
        <v>19</v>
      </c>
      <c r="J56" s="73"/>
      <c r="K56" s="5" t="s">
        <v>28</v>
      </c>
      <c r="L56" s="74"/>
      <c r="M56" s="21"/>
      <c r="N56" s="21"/>
      <c r="O56" s="16"/>
      <c r="Q56" s="51" t="s">
        <v>21</v>
      </c>
      <c r="R56" s="28" t="s">
        <v>39</v>
      </c>
      <c r="S56" s="37">
        <v>1</v>
      </c>
      <c r="T56" s="28" t="s">
        <v>26</v>
      </c>
      <c r="U56" s="37">
        <v>1</v>
      </c>
      <c r="V56" s="28" t="s">
        <v>19</v>
      </c>
      <c r="W56" s="37">
        <v>2</v>
      </c>
      <c r="X56" s="28" t="s">
        <v>17</v>
      </c>
      <c r="Y56" s="37">
        <v>2</v>
      </c>
      <c r="Z56" s="28" t="s">
        <v>28</v>
      </c>
      <c r="AA56" s="37">
        <v>3</v>
      </c>
      <c r="AC56" s="21"/>
      <c r="AD56" s="22"/>
      <c r="AE56" s="23"/>
      <c r="AF56" s="43"/>
      <c r="AG56" s="43"/>
      <c r="AH56" s="43"/>
      <c r="AI56" s="43"/>
      <c r="AJ56" s="43"/>
      <c r="AK56" s="43"/>
      <c r="AL56" s="43"/>
      <c r="AM56" s="43"/>
    </row>
    <row r="57" spans="1:39">
      <c r="A57" s="21"/>
      <c r="B57" s="72" t="s">
        <v>23</v>
      </c>
      <c r="C57" s="66" t="s">
        <v>40</v>
      </c>
      <c r="D57" s="73"/>
      <c r="E57" s="66" t="s">
        <v>40</v>
      </c>
      <c r="F57" s="73"/>
      <c r="G57" s="66" t="s">
        <v>26</v>
      </c>
      <c r="H57" s="73"/>
      <c r="I57" s="66" t="s">
        <v>26</v>
      </c>
      <c r="J57" s="73"/>
      <c r="K57" s="5" t="s">
        <v>35</v>
      </c>
      <c r="L57" s="74"/>
      <c r="M57" s="21"/>
      <c r="N57" s="21"/>
      <c r="Q57" s="51" t="s">
        <v>23</v>
      </c>
      <c r="R57" s="28" t="s">
        <v>40</v>
      </c>
      <c r="S57" s="37">
        <v>1</v>
      </c>
      <c r="T57" s="28" t="s">
        <v>40</v>
      </c>
      <c r="U57" s="37">
        <v>1</v>
      </c>
      <c r="V57" s="28" t="s">
        <v>26</v>
      </c>
      <c r="W57" s="37">
        <v>2</v>
      </c>
      <c r="X57" s="28" t="s">
        <v>48</v>
      </c>
      <c r="Y57" s="37">
        <v>2</v>
      </c>
      <c r="Z57" s="28" t="s">
        <v>35</v>
      </c>
      <c r="AA57" s="37">
        <v>2</v>
      </c>
      <c r="AC57" s="21"/>
      <c r="AD57" s="22"/>
      <c r="AE57" s="23"/>
      <c r="AF57" s="43"/>
      <c r="AG57" s="43"/>
      <c r="AH57" s="43"/>
      <c r="AI57" s="43"/>
      <c r="AJ57" s="43"/>
      <c r="AK57" s="43"/>
      <c r="AL57" s="43"/>
      <c r="AM57" s="43"/>
    </row>
    <row r="58" spans="1:39">
      <c r="A58" s="21"/>
      <c r="B58" s="72" t="s">
        <v>24</v>
      </c>
      <c r="C58" s="66" t="s">
        <v>10</v>
      </c>
      <c r="D58" s="73"/>
      <c r="E58" s="66" t="s">
        <v>10</v>
      </c>
      <c r="F58" s="73"/>
      <c r="G58" s="66" t="s">
        <v>18</v>
      </c>
      <c r="H58" s="73"/>
      <c r="I58" s="66" t="s">
        <v>18</v>
      </c>
      <c r="J58" s="73"/>
      <c r="K58" s="5" t="s">
        <v>19</v>
      </c>
      <c r="L58" s="74"/>
      <c r="M58" s="21"/>
      <c r="N58" s="21"/>
      <c r="Q58" s="51" t="s">
        <v>24</v>
      </c>
      <c r="R58" s="28" t="s">
        <v>10</v>
      </c>
      <c r="S58" s="37">
        <v>1</v>
      </c>
      <c r="T58" s="28" t="s">
        <v>24</v>
      </c>
      <c r="U58" s="37">
        <v>2</v>
      </c>
      <c r="V58" s="28" t="s">
        <v>18</v>
      </c>
      <c r="W58" s="37">
        <v>2</v>
      </c>
      <c r="X58" s="28" t="s">
        <v>18</v>
      </c>
      <c r="Y58" s="37">
        <v>2</v>
      </c>
      <c r="Z58" s="28" t="s">
        <v>19</v>
      </c>
      <c r="AA58" s="37">
        <v>2</v>
      </c>
      <c r="AC58" s="21"/>
      <c r="AD58" s="22"/>
      <c r="AE58" s="23"/>
      <c r="AF58" s="44"/>
      <c r="AG58" s="43"/>
      <c r="AH58" s="43"/>
      <c r="AI58" s="44"/>
      <c r="AJ58" s="44"/>
      <c r="AK58" s="44"/>
      <c r="AL58" s="43"/>
      <c r="AM58" s="43"/>
    </row>
    <row r="59" spans="1:39">
      <c r="A59" s="21"/>
      <c r="B59" s="102" t="s">
        <v>59</v>
      </c>
      <c r="C59" s="103"/>
      <c r="D59" s="103"/>
      <c r="E59" s="103"/>
      <c r="F59" s="103"/>
      <c r="G59" s="103"/>
      <c r="H59" s="103"/>
      <c r="I59" s="103"/>
      <c r="J59" s="103"/>
      <c r="K59" s="103"/>
      <c r="L59" s="104"/>
      <c r="M59" s="21"/>
      <c r="N59" s="21"/>
      <c r="Q59" s="51" t="s">
        <v>61</v>
      </c>
      <c r="R59" s="28" t="s">
        <v>61</v>
      </c>
      <c r="S59" s="37" t="s">
        <v>61</v>
      </c>
      <c r="T59" s="28" t="s">
        <v>61</v>
      </c>
      <c r="U59" s="37" t="s">
        <v>61</v>
      </c>
      <c r="V59" s="28" t="s">
        <v>61</v>
      </c>
      <c r="W59" s="37" t="s">
        <v>61</v>
      </c>
      <c r="X59" s="28" t="s">
        <v>61</v>
      </c>
      <c r="Y59" s="37" t="s">
        <v>61</v>
      </c>
      <c r="Z59" s="28" t="s">
        <v>61</v>
      </c>
      <c r="AA59" s="37" t="s">
        <v>61</v>
      </c>
      <c r="AC59" s="21"/>
      <c r="AD59" s="22"/>
      <c r="AE59" s="23"/>
      <c r="AF59" s="43"/>
      <c r="AG59" s="43"/>
      <c r="AH59" s="43"/>
      <c r="AI59" s="43"/>
      <c r="AJ59" s="43"/>
      <c r="AK59" s="43"/>
      <c r="AL59" s="43"/>
      <c r="AM59" s="43"/>
    </row>
    <row r="60" spans="1:39" ht="15.75" thickBot="1">
      <c r="A60" s="21"/>
      <c r="B60" s="92"/>
      <c r="C60" s="93"/>
      <c r="D60" s="93"/>
      <c r="E60" s="93"/>
      <c r="F60" s="93"/>
      <c r="G60" s="93"/>
      <c r="H60" s="93"/>
      <c r="I60" s="93"/>
      <c r="J60" s="93"/>
      <c r="K60" s="93"/>
      <c r="L60" s="94"/>
      <c r="M60" s="21"/>
      <c r="N60" s="21"/>
      <c r="Q60" s="51" t="s">
        <v>61</v>
      </c>
      <c r="R60" s="28" t="s">
        <v>61</v>
      </c>
      <c r="S60" s="37" t="s">
        <v>61</v>
      </c>
      <c r="T60" s="28" t="s">
        <v>61</v>
      </c>
      <c r="U60" s="37" t="s">
        <v>61</v>
      </c>
      <c r="V60" s="28" t="s">
        <v>61</v>
      </c>
      <c r="W60" s="37" t="s">
        <v>61</v>
      </c>
      <c r="X60" s="28" t="s">
        <v>61</v>
      </c>
      <c r="Y60" s="37" t="s">
        <v>61</v>
      </c>
      <c r="Z60" s="28" t="s">
        <v>61</v>
      </c>
      <c r="AA60" s="37" t="s">
        <v>61</v>
      </c>
      <c r="AC60" s="21"/>
      <c r="AD60" s="22"/>
      <c r="AE60" s="23"/>
      <c r="AF60" s="43"/>
      <c r="AG60" s="43"/>
      <c r="AH60" s="43"/>
      <c r="AI60" s="43"/>
      <c r="AJ60" s="43"/>
      <c r="AK60" s="43"/>
      <c r="AL60" s="43"/>
      <c r="AM60" s="43"/>
    </row>
    <row r="61" spans="1:39" ht="15.75" thickBot="1">
      <c r="A61" s="21"/>
      <c r="B61" s="22"/>
      <c r="C61" s="23"/>
      <c r="D61" s="54"/>
      <c r="L61" s="21"/>
      <c r="M61" s="21"/>
      <c r="N61" s="21"/>
      <c r="Q61" s="52" t="s">
        <v>61</v>
      </c>
      <c r="R61" s="28" t="s">
        <v>61</v>
      </c>
      <c r="S61" s="37" t="s">
        <v>61</v>
      </c>
      <c r="T61" s="28" t="s">
        <v>61</v>
      </c>
      <c r="U61" s="37" t="s">
        <v>61</v>
      </c>
      <c r="V61" s="28" t="s">
        <v>61</v>
      </c>
      <c r="W61" s="37" t="s">
        <v>61</v>
      </c>
      <c r="X61" s="28" t="s">
        <v>61</v>
      </c>
      <c r="Y61" s="37" t="s">
        <v>61</v>
      </c>
      <c r="Z61" s="28" t="s">
        <v>61</v>
      </c>
      <c r="AA61" s="37" t="s">
        <v>61</v>
      </c>
      <c r="AC61" s="21"/>
      <c r="AD61" s="22"/>
      <c r="AE61" s="23"/>
      <c r="AF61" s="44"/>
      <c r="AG61" s="43"/>
      <c r="AH61" s="43"/>
      <c r="AI61" s="43"/>
      <c r="AJ61" s="43"/>
      <c r="AK61" s="43"/>
      <c r="AL61" s="43"/>
      <c r="AM61" s="43"/>
    </row>
    <row r="62" spans="1:39">
      <c r="A62" s="21"/>
      <c r="B62" s="22"/>
      <c r="C62" s="23"/>
      <c r="D62" s="54"/>
      <c r="L62" s="21"/>
      <c r="M62" s="21"/>
      <c r="N62" s="21"/>
      <c r="AA62" s="37" t="s">
        <v>61</v>
      </c>
      <c r="AC62" s="21"/>
      <c r="AD62" s="22"/>
      <c r="AE62" s="23"/>
      <c r="AF62" s="43"/>
      <c r="AG62" s="43"/>
      <c r="AH62" s="43"/>
      <c r="AI62" s="43"/>
      <c r="AJ62" s="43"/>
      <c r="AK62" s="43"/>
      <c r="AL62" s="43"/>
      <c r="AM62" s="43"/>
    </row>
    <row r="63" spans="1:39">
      <c r="A63" s="21"/>
      <c r="B63" s="22"/>
      <c r="C63" s="21"/>
      <c r="D63" s="55"/>
      <c r="L63" s="21"/>
      <c r="M63" s="21"/>
      <c r="N63" s="21"/>
      <c r="AC63" s="21"/>
      <c r="AD63" s="22"/>
      <c r="AE63" s="21"/>
      <c r="AF63" s="45"/>
      <c r="AG63" s="45"/>
      <c r="AH63" s="45"/>
      <c r="AI63" s="45"/>
      <c r="AJ63" s="45"/>
      <c r="AK63" s="45"/>
      <c r="AL63" s="45"/>
      <c r="AM63" s="45"/>
    </row>
    <row r="64" spans="1:39">
      <c r="A64" s="21"/>
      <c r="B64" s="22"/>
      <c r="C64" s="12"/>
      <c r="D64" s="54"/>
      <c r="L64" s="21"/>
      <c r="M64" s="21"/>
      <c r="N64" s="29"/>
      <c r="AC64" s="21"/>
      <c r="AD64" s="22"/>
      <c r="AE64" s="12"/>
      <c r="AF64" s="41"/>
      <c r="AG64" s="41"/>
      <c r="AH64" s="41"/>
      <c r="AI64" s="41"/>
      <c r="AJ64" s="42"/>
      <c r="AK64" s="42"/>
      <c r="AL64" s="42"/>
      <c r="AM64" s="42"/>
    </row>
    <row r="65" spans="1:39">
      <c r="A65" s="21"/>
      <c r="B65" s="22"/>
      <c r="C65" s="23"/>
      <c r="D65" s="54"/>
      <c r="L65" s="21"/>
      <c r="M65" s="21"/>
      <c r="N65" s="21"/>
      <c r="AC65" s="21"/>
      <c r="AD65" s="22"/>
      <c r="AE65" s="23"/>
      <c r="AF65" s="43"/>
      <c r="AG65" s="43"/>
      <c r="AH65" s="43"/>
      <c r="AI65" s="43"/>
      <c r="AJ65" s="43"/>
      <c r="AK65" s="43"/>
      <c r="AL65" s="43"/>
      <c r="AM65" s="43"/>
    </row>
    <row r="66" spans="1:39">
      <c r="A66" s="21"/>
      <c r="B66" s="22"/>
      <c r="C66" s="23"/>
      <c r="D66" s="54"/>
      <c r="G66" s="63"/>
      <c r="L66" s="21"/>
      <c r="M66" s="21"/>
      <c r="N66" s="21"/>
      <c r="AC66" s="21"/>
      <c r="AD66" s="22"/>
      <c r="AE66" s="23"/>
      <c r="AF66" s="43"/>
      <c r="AG66" s="43"/>
      <c r="AH66" s="43"/>
      <c r="AI66" s="43"/>
      <c r="AJ66" s="43"/>
      <c r="AK66" s="43"/>
      <c r="AL66" s="43"/>
      <c r="AM66" s="43"/>
    </row>
    <row r="67" spans="1:39">
      <c r="A67" s="21"/>
      <c r="B67" s="22"/>
      <c r="C67" s="23"/>
      <c r="D67" s="54"/>
      <c r="L67" s="21"/>
      <c r="M67" s="21"/>
      <c r="N67" s="21"/>
      <c r="AC67" s="21"/>
      <c r="AD67" s="22"/>
      <c r="AE67" s="23"/>
      <c r="AF67" s="43"/>
      <c r="AG67" s="43"/>
      <c r="AH67" s="43"/>
      <c r="AI67" s="43"/>
      <c r="AJ67" s="43"/>
      <c r="AK67" s="43"/>
      <c r="AL67" s="43"/>
      <c r="AM67" s="43"/>
    </row>
    <row r="68" spans="1:39">
      <c r="A68" s="21"/>
      <c r="B68" s="22"/>
      <c r="C68" s="23"/>
      <c r="D68" s="55"/>
      <c r="L68" s="21"/>
      <c r="M68" s="21"/>
      <c r="N68" s="21"/>
      <c r="AC68" s="21"/>
      <c r="AD68" s="22"/>
      <c r="AE68" s="23"/>
      <c r="AF68" s="43"/>
      <c r="AG68" s="43"/>
      <c r="AH68" s="43"/>
      <c r="AI68" s="43"/>
      <c r="AJ68" s="43"/>
      <c r="AK68" s="44"/>
      <c r="AL68" s="43"/>
      <c r="AM68" s="43"/>
    </row>
    <row r="69" spans="1:39">
      <c r="A69" s="21"/>
      <c r="B69" s="22"/>
      <c r="C69" s="23"/>
      <c r="D69" s="54"/>
      <c r="L69" s="21"/>
      <c r="M69" s="21"/>
      <c r="N69" s="21"/>
      <c r="AC69" s="21"/>
      <c r="AD69" s="22"/>
      <c r="AE69" s="23"/>
      <c r="AF69" s="43"/>
      <c r="AG69" s="43"/>
      <c r="AH69" s="43"/>
      <c r="AI69" s="43"/>
      <c r="AJ69" s="43"/>
      <c r="AK69" s="43"/>
      <c r="AL69" s="43"/>
      <c r="AM69" s="43"/>
    </row>
    <row r="70" spans="1:39">
      <c r="A70" s="21"/>
      <c r="B70" s="22"/>
      <c r="C70" s="23"/>
      <c r="D70" s="54"/>
      <c r="L70" s="21"/>
      <c r="M70" s="21"/>
      <c r="N70" s="21"/>
      <c r="AC70" s="21"/>
      <c r="AD70" s="22"/>
      <c r="AE70" s="23"/>
      <c r="AF70" s="43"/>
      <c r="AG70" s="43"/>
      <c r="AH70" s="43"/>
      <c r="AI70" s="43"/>
      <c r="AJ70" s="43"/>
      <c r="AK70" s="43"/>
      <c r="AL70" s="43"/>
      <c r="AM70" s="43"/>
    </row>
    <row r="71" spans="1:39">
      <c r="A71" s="21"/>
      <c r="B71" s="22"/>
      <c r="C71" s="23"/>
      <c r="D71" s="54"/>
      <c r="L71" s="21"/>
      <c r="M71" s="21"/>
      <c r="N71" s="21"/>
      <c r="AC71" s="21"/>
      <c r="AD71" s="22"/>
      <c r="AE71" s="23"/>
      <c r="AF71" s="43"/>
      <c r="AG71" s="43"/>
      <c r="AH71" s="43"/>
      <c r="AI71" s="43"/>
      <c r="AJ71" s="43"/>
      <c r="AK71" s="43"/>
      <c r="AL71" s="43"/>
      <c r="AM71" s="43"/>
    </row>
    <row r="72" spans="1:39">
      <c r="A72" s="21"/>
      <c r="B72" s="22"/>
      <c r="C72" s="23"/>
      <c r="D72" s="54"/>
      <c r="L72" s="21"/>
      <c r="M72" s="21"/>
      <c r="N72" s="21"/>
      <c r="AC72" s="21"/>
      <c r="AD72" s="22"/>
      <c r="AE72" s="23"/>
      <c r="AF72" s="43"/>
      <c r="AG72" s="43"/>
      <c r="AH72" s="43"/>
      <c r="AI72" s="43"/>
      <c r="AJ72" s="43"/>
      <c r="AK72" s="43"/>
      <c r="AL72" s="43"/>
      <c r="AM72" s="43"/>
    </row>
    <row r="73" spans="1:39">
      <c r="A73" s="21"/>
      <c r="B73" s="22"/>
      <c r="C73" s="23"/>
      <c r="D73" s="54"/>
      <c r="L73" s="21"/>
      <c r="M73" s="21"/>
      <c r="N73" s="21"/>
      <c r="AC73" s="21"/>
      <c r="AD73" s="22"/>
      <c r="AE73" s="23"/>
      <c r="AF73" s="43"/>
      <c r="AG73" s="43"/>
      <c r="AH73" s="43"/>
      <c r="AI73" s="43"/>
      <c r="AJ73" s="43"/>
      <c r="AK73" s="43"/>
      <c r="AL73" s="43"/>
      <c r="AM73" s="43"/>
    </row>
    <row r="74" spans="1:39">
      <c r="A74" s="21"/>
      <c r="B74" s="22"/>
      <c r="C74" s="23"/>
      <c r="D74" s="54"/>
      <c r="L74" s="21"/>
      <c r="M74" s="21"/>
      <c r="N74" s="21"/>
      <c r="AC74" s="21"/>
      <c r="AD74" s="22"/>
      <c r="AE74" s="23"/>
      <c r="AF74" s="43"/>
      <c r="AG74" s="43"/>
      <c r="AH74" s="43"/>
      <c r="AI74" s="43"/>
      <c r="AJ74" s="43"/>
      <c r="AK74" s="43"/>
      <c r="AL74" s="43"/>
      <c r="AM74" s="43"/>
    </row>
    <row r="75" spans="1:39">
      <c r="A75" s="21"/>
      <c r="B75" s="22"/>
      <c r="C75" s="23"/>
      <c r="D75" s="54"/>
      <c r="L75" s="21"/>
      <c r="M75" s="21"/>
      <c r="N75" s="21"/>
      <c r="AC75" s="21"/>
      <c r="AD75" s="22"/>
      <c r="AE75" s="23"/>
      <c r="AF75" s="43"/>
      <c r="AG75" s="43"/>
      <c r="AH75" s="43"/>
      <c r="AI75" s="43"/>
      <c r="AJ75" s="43"/>
      <c r="AK75" s="43"/>
      <c r="AL75" s="43"/>
      <c r="AM75" s="43"/>
    </row>
    <row r="76" spans="1:39">
      <c r="A76" s="21"/>
      <c r="B76" s="22"/>
      <c r="C76" s="23"/>
      <c r="D76" s="54"/>
      <c r="L76" s="21"/>
      <c r="M76" s="21"/>
      <c r="N76" s="21"/>
      <c r="AC76" s="21"/>
      <c r="AD76" s="22"/>
      <c r="AE76" s="23"/>
      <c r="AF76" s="43"/>
      <c r="AG76" s="43"/>
      <c r="AH76" s="43"/>
      <c r="AI76" s="43"/>
      <c r="AJ76" s="43"/>
      <c r="AK76" s="44"/>
      <c r="AL76" s="44"/>
      <c r="AM76" s="43"/>
    </row>
    <row r="77" spans="1:39">
      <c r="A77" s="21"/>
      <c r="B77" s="22"/>
      <c r="C77" s="23"/>
      <c r="D77" s="54"/>
      <c r="L77" s="21"/>
      <c r="M77" s="21"/>
      <c r="N77" s="21"/>
      <c r="AC77" s="21"/>
      <c r="AD77" s="22"/>
      <c r="AE77" s="23"/>
      <c r="AF77" s="43"/>
      <c r="AG77" s="43"/>
      <c r="AH77" s="43"/>
      <c r="AI77" s="43"/>
      <c r="AJ77" s="43"/>
      <c r="AK77" s="43"/>
      <c r="AL77" s="43"/>
      <c r="AM77" s="43"/>
    </row>
    <row r="78" spans="1:39">
      <c r="A78" s="21"/>
      <c r="B78" s="22"/>
      <c r="C78" s="23"/>
      <c r="D78" s="54"/>
      <c r="E78" s="23"/>
      <c r="F78" s="23"/>
      <c r="G78" s="23"/>
      <c r="H78" s="23"/>
      <c r="I78" s="23"/>
      <c r="J78" s="23"/>
      <c r="K78" s="23"/>
      <c r="L78" s="21"/>
      <c r="M78" s="21"/>
      <c r="N78" s="21"/>
      <c r="AC78" s="21"/>
      <c r="AD78" s="22"/>
      <c r="AE78" s="23"/>
      <c r="AF78" s="43"/>
      <c r="AG78" s="43"/>
      <c r="AH78" s="43"/>
      <c r="AI78" s="43"/>
      <c r="AJ78" s="43"/>
      <c r="AK78" s="43"/>
      <c r="AL78" s="43"/>
      <c r="AM78" s="43"/>
    </row>
    <row r="79" spans="1:39">
      <c r="A79" s="21"/>
      <c r="B79" s="22"/>
      <c r="C79" s="23"/>
      <c r="D79" s="54"/>
      <c r="E79" s="23"/>
      <c r="F79" s="23"/>
      <c r="G79" s="23"/>
      <c r="H79" s="23"/>
      <c r="I79" s="23"/>
      <c r="J79" s="23"/>
      <c r="K79" s="23"/>
      <c r="L79" s="21"/>
      <c r="M79" s="21"/>
      <c r="N79" s="21"/>
      <c r="AC79" s="21"/>
      <c r="AD79" s="22"/>
      <c r="AE79" s="23"/>
      <c r="AF79" s="43"/>
      <c r="AG79" s="43"/>
      <c r="AH79" s="43"/>
      <c r="AI79" s="43"/>
      <c r="AJ79" s="43"/>
      <c r="AK79" s="43"/>
      <c r="AL79" s="43"/>
      <c r="AM79" s="43"/>
    </row>
    <row r="80" spans="1:39">
      <c r="A80" s="21"/>
      <c r="B80" s="22"/>
      <c r="C80" s="23"/>
      <c r="D80" s="54"/>
      <c r="E80" s="23"/>
      <c r="F80" s="23"/>
      <c r="G80" s="23"/>
      <c r="H80" s="23"/>
      <c r="I80" s="23"/>
      <c r="J80" s="23"/>
      <c r="K80" s="23"/>
      <c r="L80" s="21"/>
      <c r="M80" s="21"/>
      <c r="N80" s="21"/>
      <c r="AC80" s="21"/>
      <c r="AD80" s="22"/>
      <c r="AE80" s="23"/>
      <c r="AF80" s="43"/>
      <c r="AG80" s="43"/>
      <c r="AH80" s="43"/>
      <c r="AI80" s="43"/>
      <c r="AJ80" s="43"/>
      <c r="AK80" s="43"/>
      <c r="AL80" s="43"/>
      <c r="AM80" s="43"/>
    </row>
    <row r="81" spans="1:39">
      <c r="A81" s="21"/>
      <c r="B81" s="22"/>
      <c r="C81" s="23"/>
      <c r="D81" s="54"/>
      <c r="E81" s="23"/>
      <c r="F81" s="23"/>
      <c r="G81" s="23"/>
      <c r="H81" s="23"/>
      <c r="I81" s="23"/>
      <c r="J81" s="23"/>
      <c r="K81" s="23"/>
      <c r="L81" s="21"/>
      <c r="M81" s="21"/>
      <c r="N81" s="21"/>
      <c r="AC81" s="21"/>
      <c r="AD81" s="22"/>
      <c r="AE81" s="23"/>
      <c r="AF81" s="43"/>
      <c r="AG81" s="43"/>
      <c r="AH81" s="43"/>
      <c r="AI81" s="43"/>
      <c r="AJ81" s="43"/>
      <c r="AK81" s="43"/>
      <c r="AL81" s="43"/>
      <c r="AM81" s="43"/>
    </row>
    <row r="82" spans="1:39">
      <c r="A82" s="21"/>
      <c r="B82" s="22"/>
      <c r="C82" s="23"/>
      <c r="D82" s="54"/>
      <c r="E82" s="23"/>
      <c r="F82" s="23"/>
      <c r="G82" s="23"/>
      <c r="H82" s="23"/>
      <c r="I82" s="23"/>
      <c r="J82" s="23"/>
      <c r="K82" s="23"/>
      <c r="L82" s="21"/>
      <c r="M82" s="21"/>
      <c r="N82" s="21"/>
      <c r="AC82" s="21"/>
      <c r="AD82" s="22"/>
      <c r="AE82" s="23"/>
      <c r="AF82" s="43"/>
      <c r="AG82" s="43"/>
      <c r="AH82" s="43"/>
      <c r="AI82" s="43"/>
      <c r="AJ82" s="43"/>
      <c r="AK82" s="43"/>
      <c r="AL82" s="43"/>
      <c r="AM82" s="43"/>
    </row>
    <row r="83" spans="1:39">
      <c r="A83" s="21"/>
      <c r="B83" s="22"/>
      <c r="C83" s="23"/>
      <c r="D83" s="54"/>
      <c r="E83" s="23"/>
      <c r="L83" s="21"/>
      <c r="M83" s="21"/>
      <c r="N83" s="21"/>
      <c r="AC83" s="21"/>
      <c r="AD83" s="22"/>
      <c r="AE83" s="23"/>
      <c r="AF83" s="43"/>
      <c r="AG83" s="43"/>
      <c r="AH83" s="43"/>
      <c r="AI83" s="43"/>
      <c r="AJ83" s="43"/>
      <c r="AK83" s="43"/>
      <c r="AL83" s="43"/>
      <c r="AM83" s="43"/>
    </row>
    <row r="84" spans="1:39">
      <c r="A84" s="21"/>
      <c r="B84" s="22"/>
      <c r="C84" s="23"/>
      <c r="D84" s="54"/>
      <c r="E84" s="23"/>
      <c r="L84" s="21"/>
      <c r="M84" s="21"/>
      <c r="N84" s="21"/>
      <c r="AC84" s="21"/>
      <c r="AD84" s="22"/>
      <c r="AE84" s="23"/>
      <c r="AF84" s="43"/>
      <c r="AG84" s="43"/>
      <c r="AH84" s="43"/>
      <c r="AI84" s="43"/>
      <c r="AJ84" s="43"/>
      <c r="AK84" s="44"/>
      <c r="AL84" s="43"/>
      <c r="AM84" s="43"/>
    </row>
    <row r="85" spans="1:39">
      <c r="A85" s="21"/>
      <c r="B85" s="22"/>
      <c r="C85" s="23"/>
      <c r="D85" s="54"/>
      <c r="E85" s="23"/>
      <c r="L85" s="21"/>
      <c r="M85" s="21"/>
      <c r="N85" s="21"/>
      <c r="AC85" s="21"/>
      <c r="AD85" s="22"/>
      <c r="AE85" s="23"/>
      <c r="AF85" s="44"/>
      <c r="AG85" s="43"/>
      <c r="AH85" s="43"/>
      <c r="AI85" s="43"/>
      <c r="AJ85" s="43"/>
      <c r="AK85" s="43"/>
      <c r="AL85" s="43"/>
      <c r="AM85" s="43"/>
    </row>
    <row r="86" spans="1:39">
      <c r="A86" s="21"/>
      <c r="B86" s="22"/>
      <c r="C86" s="23"/>
      <c r="D86" s="54"/>
      <c r="E86" s="23"/>
      <c r="L86" s="21"/>
      <c r="M86" s="21"/>
      <c r="N86" s="21"/>
      <c r="AC86" s="21"/>
      <c r="AD86" s="22"/>
      <c r="AE86" s="23"/>
      <c r="AF86" s="44"/>
      <c r="AG86" s="43"/>
      <c r="AH86" s="43"/>
      <c r="AI86" s="43"/>
      <c r="AJ86" s="43"/>
      <c r="AK86" s="43"/>
      <c r="AL86" s="43"/>
      <c r="AM86" s="43"/>
    </row>
    <row r="87" spans="1:39">
      <c r="A87" s="21"/>
      <c r="B87" s="22"/>
      <c r="C87" s="23"/>
      <c r="D87" s="54"/>
      <c r="E87" s="23"/>
      <c r="L87" s="21"/>
      <c r="M87" s="21"/>
      <c r="N87" s="21"/>
      <c r="AC87" s="21"/>
      <c r="AD87" s="22"/>
      <c r="AE87" s="23"/>
      <c r="AF87" s="44"/>
      <c r="AG87" s="43"/>
      <c r="AH87" s="43"/>
      <c r="AI87" s="44"/>
      <c r="AJ87" s="43"/>
      <c r="AK87" s="44"/>
      <c r="AL87" s="43"/>
      <c r="AM87" s="43"/>
    </row>
    <row r="88" spans="1:39">
      <c r="A88" s="21"/>
      <c r="B88" s="22"/>
      <c r="C88" s="23"/>
      <c r="D88" s="54"/>
      <c r="E88" s="23"/>
      <c r="L88" s="21"/>
      <c r="M88" s="21"/>
      <c r="N88" s="21"/>
      <c r="AC88" s="21"/>
      <c r="AD88" s="22"/>
      <c r="AE88" s="23"/>
      <c r="AF88" s="44"/>
      <c r="AG88" s="43"/>
      <c r="AH88" s="43"/>
      <c r="AI88" s="43"/>
      <c r="AJ88" s="43"/>
      <c r="AK88" s="43"/>
      <c r="AL88" s="43"/>
      <c r="AM88" s="43"/>
    </row>
    <row r="89" spans="1:39">
      <c r="A89" s="21"/>
      <c r="B89" s="22"/>
      <c r="C89" s="23"/>
      <c r="D89" s="54"/>
      <c r="E89" s="23"/>
      <c r="L89" s="21"/>
      <c r="M89" s="21"/>
      <c r="N89" s="21"/>
      <c r="AC89" s="21"/>
      <c r="AD89" s="22"/>
      <c r="AE89" s="23"/>
      <c r="AF89" s="44"/>
      <c r="AG89" s="43"/>
      <c r="AH89" s="43"/>
      <c r="AI89" s="44"/>
      <c r="AJ89" s="44"/>
      <c r="AK89" s="44"/>
      <c r="AL89" s="43"/>
      <c r="AM89" s="43"/>
    </row>
    <row r="90" spans="1:39">
      <c r="A90" s="21"/>
      <c r="B90" s="22"/>
      <c r="C90" s="23"/>
      <c r="D90" s="54"/>
      <c r="E90" s="23"/>
      <c r="L90" s="21"/>
      <c r="M90" s="21"/>
      <c r="N90" s="21"/>
      <c r="AC90" s="21"/>
      <c r="AD90" s="22"/>
      <c r="AE90" s="23"/>
      <c r="AF90" s="43"/>
      <c r="AG90" s="43"/>
      <c r="AH90" s="43"/>
      <c r="AI90" s="43"/>
      <c r="AJ90" s="43"/>
      <c r="AK90" s="43"/>
      <c r="AL90" s="43"/>
      <c r="AM90" s="43"/>
    </row>
    <row r="91" spans="1:39">
      <c r="A91" s="21"/>
      <c r="B91" s="22"/>
      <c r="C91" s="23"/>
      <c r="D91" s="54"/>
      <c r="E91" s="23"/>
      <c r="L91" s="21"/>
      <c r="M91" s="21"/>
      <c r="N91" s="21"/>
      <c r="AC91" s="21"/>
      <c r="AD91" s="22"/>
      <c r="AE91" s="23"/>
      <c r="AF91" s="43"/>
      <c r="AG91" s="43"/>
      <c r="AH91" s="43"/>
      <c r="AI91" s="43"/>
      <c r="AJ91" s="43"/>
      <c r="AK91" s="43"/>
      <c r="AL91" s="43"/>
      <c r="AM91" s="43"/>
    </row>
    <row r="92" spans="1:39">
      <c r="A92" s="21"/>
      <c r="B92" s="22"/>
      <c r="C92" s="23"/>
      <c r="D92" s="54"/>
      <c r="E92" s="23"/>
      <c r="L92" s="21"/>
      <c r="M92" s="21"/>
      <c r="N92" s="21"/>
      <c r="AC92" s="21"/>
      <c r="AD92" s="22"/>
      <c r="AE92" s="23"/>
      <c r="AF92" s="44"/>
      <c r="AG92" s="43"/>
      <c r="AH92" s="43"/>
      <c r="AI92" s="44"/>
      <c r="AJ92" s="44"/>
      <c r="AK92" s="44"/>
      <c r="AL92" s="43"/>
      <c r="AM92" s="43"/>
    </row>
    <row r="93" spans="1:39">
      <c r="A93" s="21"/>
      <c r="B93" s="22"/>
      <c r="C93" s="23"/>
      <c r="D93" s="54"/>
      <c r="E93" s="23"/>
      <c r="L93" s="21"/>
      <c r="M93" s="21"/>
      <c r="N93" s="21"/>
      <c r="AC93" s="21"/>
      <c r="AD93" s="22"/>
      <c r="AE93" s="23"/>
      <c r="AF93" s="44"/>
      <c r="AG93" s="43"/>
      <c r="AH93" s="43"/>
      <c r="AI93" s="44"/>
      <c r="AJ93" s="43"/>
      <c r="AK93" s="43"/>
      <c r="AL93" s="43"/>
      <c r="AM93" s="44"/>
    </row>
    <row r="94" spans="1:39">
      <c r="A94" s="21"/>
      <c r="B94" s="22"/>
      <c r="C94" s="21"/>
      <c r="D94" s="54"/>
      <c r="E94" s="21"/>
      <c r="L94" s="21"/>
      <c r="M94" s="21"/>
      <c r="N94" s="21"/>
      <c r="AC94" s="21"/>
      <c r="AD94" s="22"/>
      <c r="AE94" s="21"/>
      <c r="AF94" s="45"/>
      <c r="AG94" s="45"/>
      <c r="AH94" s="45"/>
      <c r="AI94" s="45"/>
      <c r="AJ94" s="45"/>
      <c r="AK94" s="45"/>
      <c r="AL94" s="45"/>
      <c r="AM94" s="45"/>
    </row>
    <row r="95" spans="1:39">
      <c r="A95" s="21"/>
      <c r="B95" s="22"/>
      <c r="C95" s="12"/>
      <c r="D95" s="54"/>
      <c r="E95" s="12"/>
      <c r="L95" s="21"/>
      <c r="M95" s="21"/>
      <c r="N95" s="30"/>
      <c r="AC95" s="21"/>
      <c r="AD95" s="22"/>
      <c r="AE95" s="12"/>
      <c r="AF95" s="41"/>
      <c r="AG95" s="41"/>
      <c r="AH95" s="41"/>
      <c r="AI95" s="41"/>
      <c r="AJ95" s="42"/>
      <c r="AK95" s="42"/>
      <c r="AL95" s="42"/>
      <c r="AM95" s="42"/>
    </row>
    <row r="96" spans="1:39">
      <c r="A96" s="21"/>
      <c r="B96" s="22"/>
      <c r="C96" s="23"/>
      <c r="D96" s="54"/>
      <c r="E96" s="23"/>
      <c r="L96" s="21"/>
      <c r="M96" s="21"/>
      <c r="N96" s="21"/>
      <c r="AC96" s="21"/>
      <c r="AD96" s="22"/>
      <c r="AE96" s="23"/>
      <c r="AF96" s="43"/>
      <c r="AG96" s="43"/>
      <c r="AH96" s="43"/>
      <c r="AI96" s="43"/>
      <c r="AJ96" s="43"/>
      <c r="AK96" s="43"/>
      <c r="AL96" s="43"/>
      <c r="AM96" s="43"/>
    </row>
    <row r="97" spans="1:39">
      <c r="A97" s="21"/>
      <c r="B97" s="22"/>
      <c r="C97" s="23"/>
      <c r="D97" s="54"/>
      <c r="E97" s="23"/>
      <c r="L97" s="21"/>
      <c r="M97" s="21"/>
      <c r="N97" s="21"/>
      <c r="AC97" s="21"/>
      <c r="AD97" s="22"/>
      <c r="AE97" s="23"/>
      <c r="AF97" s="43"/>
      <c r="AG97" s="43"/>
      <c r="AH97" s="43"/>
      <c r="AI97" s="43"/>
      <c r="AJ97" s="43"/>
      <c r="AK97" s="43"/>
      <c r="AL97" s="43"/>
      <c r="AM97" s="43"/>
    </row>
    <row r="98" spans="1:39">
      <c r="A98" s="21"/>
      <c r="B98" s="22"/>
      <c r="C98" s="23"/>
      <c r="D98" s="54"/>
      <c r="E98" s="23"/>
      <c r="L98" s="21"/>
      <c r="M98" s="21"/>
      <c r="N98" s="21"/>
      <c r="AC98" s="21"/>
      <c r="AD98" s="22"/>
      <c r="AE98" s="23"/>
      <c r="AF98" s="43"/>
      <c r="AG98" s="43"/>
      <c r="AH98" s="43"/>
      <c r="AI98" s="43"/>
      <c r="AJ98" s="43"/>
      <c r="AK98" s="43"/>
      <c r="AL98" s="43"/>
      <c r="AM98" s="43"/>
    </row>
    <row r="99" spans="1:39">
      <c r="A99" s="21"/>
      <c r="B99" s="22"/>
      <c r="C99" s="23"/>
      <c r="D99" s="56"/>
      <c r="E99" s="23"/>
      <c r="L99" s="21"/>
      <c r="M99" s="21"/>
      <c r="N99" s="21"/>
      <c r="AC99" s="21"/>
      <c r="AD99" s="22"/>
      <c r="AE99" s="23"/>
      <c r="AF99" s="43"/>
      <c r="AG99" s="43"/>
      <c r="AH99" s="43"/>
      <c r="AI99" s="43"/>
      <c r="AJ99" s="43"/>
      <c r="AK99" s="44"/>
      <c r="AL99" s="43"/>
      <c r="AM99" s="43"/>
    </row>
    <row r="100" spans="1:39">
      <c r="A100" s="21"/>
      <c r="B100" s="22"/>
      <c r="C100" s="23"/>
      <c r="D100" s="56"/>
      <c r="E100" s="23"/>
      <c r="L100" s="21"/>
      <c r="M100" s="21"/>
      <c r="N100" s="21"/>
      <c r="AC100" s="21"/>
      <c r="AD100" s="22"/>
      <c r="AE100" s="23"/>
      <c r="AF100" s="43"/>
      <c r="AG100" s="43"/>
      <c r="AH100" s="43"/>
      <c r="AI100" s="43"/>
      <c r="AJ100" s="43"/>
      <c r="AK100" s="43"/>
      <c r="AL100" s="43"/>
      <c r="AM100" s="43"/>
    </row>
    <row r="101" spans="1:39">
      <c r="A101" s="21"/>
      <c r="B101" s="22"/>
      <c r="C101" s="23"/>
      <c r="D101" s="56"/>
      <c r="E101" s="23"/>
      <c r="L101" s="21"/>
      <c r="M101" s="21"/>
      <c r="N101" s="21"/>
      <c r="AC101" s="21"/>
      <c r="AD101" s="22"/>
      <c r="AE101" s="23"/>
      <c r="AF101" s="43"/>
      <c r="AG101" s="43"/>
      <c r="AH101" s="43"/>
      <c r="AI101" s="43"/>
      <c r="AJ101" s="43"/>
      <c r="AK101" s="43"/>
      <c r="AL101" s="43"/>
      <c r="AM101" s="43"/>
    </row>
    <row r="102" spans="1:39">
      <c r="A102" s="21"/>
      <c r="B102" s="22"/>
      <c r="C102" s="23"/>
      <c r="D102" s="56"/>
      <c r="E102" s="23"/>
      <c r="L102" s="21"/>
      <c r="M102" s="21"/>
      <c r="N102" s="21"/>
      <c r="AC102" s="21"/>
      <c r="AD102" s="22"/>
      <c r="AE102" s="23"/>
      <c r="AF102" s="43"/>
      <c r="AG102" s="43"/>
      <c r="AH102" s="43"/>
      <c r="AI102" s="43"/>
      <c r="AJ102" s="43"/>
      <c r="AK102" s="43"/>
      <c r="AL102" s="43"/>
      <c r="AM102" s="43"/>
    </row>
    <row r="103" spans="1:39">
      <c r="A103" s="21"/>
      <c r="B103" s="22"/>
      <c r="C103" s="23"/>
      <c r="D103" s="56"/>
      <c r="E103" s="23"/>
      <c r="L103" s="21"/>
      <c r="M103" s="21"/>
      <c r="N103" s="21"/>
      <c r="AC103" s="21"/>
      <c r="AD103" s="22"/>
      <c r="AE103" s="23"/>
      <c r="AF103" s="43"/>
      <c r="AG103" s="43"/>
      <c r="AH103" s="43"/>
      <c r="AI103" s="43"/>
      <c r="AJ103" s="43"/>
      <c r="AK103" s="43"/>
      <c r="AL103" s="43"/>
      <c r="AM103" s="43"/>
    </row>
    <row r="104" spans="1:39">
      <c r="A104" s="21"/>
      <c r="B104" s="22"/>
      <c r="C104" s="23"/>
      <c r="D104" s="56"/>
      <c r="E104" s="23"/>
      <c r="L104" s="21"/>
      <c r="M104" s="21"/>
      <c r="N104" s="21"/>
      <c r="AC104" s="21"/>
      <c r="AD104" s="22"/>
      <c r="AE104" s="23"/>
      <c r="AF104" s="43"/>
      <c r="AG104" s="43"/>
      <c r="AH104" s="43"/>
      <c r="AI104" s="43"/>
      <c r="AJ104" s="43"/>
      <c r="AK104" s="43"/>
      <c r="AL104" s="43"/>
      <c r="AM104" s="43"/>
    </row>
    <row r="105" spans="1:39">
      <c r="A105" s="21"/>
      <c r="B105" s="22"/>
      <c r="C105" s="23"/>
      <c r="D105" s="56"/>
      <c r="E105" s="23"/>
      <c r="L105" s="21"/>
      <c r="M105" s="21"/>
      <c r="N105" s="21"/>
      <c r="AC105" s="21"/>
      <c r="AD105" s="22"/>
      <c r="AE105" s="23"/>
      <c r="AF105" s="43"/>
      <c r="AG105" s="43"/>
      <c r="AH105" s="43"/>
      <c r="AI105" s="43"/>
      <c r="AJ105" s="43"/>
      <c r="AK105" s="44"/>
      <c r="AL105" s="43"/>
      <c r="AM105" s="43"/>
    </row>
    <row r="106" spans="1:39">
      <c r="A106" s="21"/>
      <c r="B106" s="22"/>
      <c r="C106" s="23"/>
      <c r="D106" s="57"/>
      <c r="E106" s="23"/>
      <c r="L106" s="21"/>
      <c r="M106" s="21"/>
      <c r="N106" s="21"/>
      <c r="AC106" s="21"/>
      <c r="AD106" s="22"/>
      <c r="AE106" s="23"/>
      <c r="AF106" s="43"/>
      <c r="AG106" s="43"/>
      <c r="AH106" s="43"/>
      <c r="AI106" s="43"/>
      <c r="AJ106" s="43"/>
      <c r="AK106" s="43"/>
      <c r="AL106" s="43"/>
      <c r="AM106" s="43"/>
    </row>
    <row r="107" spans="1:39">
      <c r="A107" s="21"/>
      <c r="B107" s="22"/>
      <c r="C107" s="23"/>
      <c r="D107" s="56"/>
      <c r="E107" s="23"/>
      <c r="L107" s="21"/>
      <c r="M107" s="21"/>
      <c r="N107" s="21"/>
      <c r="AC107" s="21"/>
      <c r="AD107" s="22"/>
      <c r="AE107" s="23"/>
      <c r="AF107" s="43"/>
      <c r="AG107" s="43"/>
      <c r="AH107" s="43"/>
      <c r="AI107" s="43"/>
      <c r="AJ107" s="43"/>
      <c r="AK107" s="44"/>
      <c r="AL107" s="44"/>
      <c r="AM107" s="43"/>
    </row>
    <row r="108" spans="1:39">
      <c r="A108" s="21"/>
      <c r="B108" s="22"/>
      <c r="C108" s="23"/>
      <c r="D108" s="56"/>
      <c r="E108" s="23"/>
      <c r="L108" s="21"/>
      <c r="M108" s="21"/>
      <c r="N108" s="21"/>
      <c r="AC108" s="21"/>
      <c r="AD108" s="22"/>
      <c r="AE108" s="23"/>
      <c r="AF108" s="43"/>
      <c r="AG108" s="43"/>
      <c r="AH108" s="43"/>
      <c r="AI108" s="43"/>
      <c r="AJ108" s="43"/>
      <c r="AK108" s="43"/>
      <c r="AL108" s="43"/>
      <c r="AM108" s="43"/>
    </row>
    <row r="109" spans="1:39">
      <c r="A109" s="21"/>
      <c r="B109" s="22"/>
      <c r="C109" s="23"/>
      <c r="D109" s="56"/>
      <c r="E109" s="23"/>
      <c r="L109" s="21"/>
      <c r="M109" s="21"/>
      <c r="N109" s="21"/>
      <c r="AC109" s="21"/>
      <c r="AD109" s="22"/>
      <c r="AE109" s="23"/>
      <c r="AF109" s="43"/>
      <c r="AG109" s="43"/>
      <c r="AH109" s="43"/>
      <c r="AI109" s="43"/>
      <c r="AJ109" s="43"/>
      <c r="AK109" s="43"/>
      <c r="AL109" s="43"/>
      <c r="AM109" s="43"/>
    </row>
    <row r="110" spans="1:39">
      <c r="A110" s="21"/>
      <c r="B110" s="22"/>
      <c r="C110" s="23"/>
      <c r="D110" s="56"/>
      <c r="E110" s="23"/>
      <c r="L110" s="21"/>
      <c r="M110" s="21"/>
      <c r="N110" s="21"/>
      <c r="AC110" s="21"/>
      <c r="AD110" s="22"/>
      <c r="AE110" s="23"/>
      <c r="AF110" s="43"/>
      <c r="AG110" s="43"/>
      <c r="AH110" s="43"/>
      <c r="AI110" s="43"/>
      <c r="AJ110" s="43"/>
      <c r="AK110" s="43"/>
      <c r="AL110" s="43"/>
      <c r="AM110" s="43"/>
    </row>
    <row r="111" spans="1:39">
      <c r="A111" s="21"/>
      <c r="B111" s="22"/>
      <c r="C111" s="23"/>
      <c r="D111" s="56"/>
      <c r="E111" s="23"/>
      <c r="L111" s="21"/>
      <c r="M111" s="21"/>
      <c r="N111" s="21"/>
      <c r="AC111" s="21"/>
      <c r="AD111" s="22"/>
      <c r="AE111" s="23"/>
      <c r="AF111" s="43"/>
      <c r="AG111" s="43"/>
      <c r="AH111" s="43"/>
      <c r="AI111" s="43"/>
      <c r="AJ111" s="43"/>
      <c r="AK111" s="43"/>
      <c r="AL111" s="43"/>
      <c r="AM111" s="43"/>
    </row>
    <row r="112" spans="1:39">
      <c r="A112" s="21"/>
      <c r="B112" s="22"/>
      <c r="C112" s="23"/>
      <c r="D112" s="57"/>
      <c r="E112" s="23"/>
      <c r="L112" s="21"/>
      <c r="M112" s="21"/>
      <c r="N112" s="21"/>
      <c r="AC112" s="21"/>
      <c r="AD112" s="22"/>
      <c r="AE112" s="23"/>
      <c r="AF112" s="43"/>
      <c r="AG112" s="43"/>
      <c r="AH112" s="43"/>
      <c r="AI112" s="43"/>
      <c r="AJ112" s="43"/>
      <c r="AK112" s="43"/>
      <c r="AL112" s="43"/>
      <c r="AM112" s="43"/>
    </row>
    <row r="113" spans="1:39">
      <c r="A113" s="21"/>
      <c r="B113" s="22"/>
      <c r="C113" s="23"/>
      <c r="D113" s="56"/>
      <c r="E113" s="23"/>
      <c r="L113" s="21"/>
      <c r="M113" s="21"/>
      <c r="N113" s="21"/>
      <c r="AC113" s="21"/>
      <c r="AD113" s="22"/>
      <c r="AE113" s="23"/>
      <c r="AF113" s="43"/>
      <c r="AG113" s="43"/>
      <c r="AH113" s="43"/>
      <c r="AI113" s="43"/>
      <c r="AJ113" s="43"/>
      <c r="AK113" s="43"/>
      <c r="AL113" s="43"/>
      <c r="AM113" s="43"/>
    </row>
    <row r="114" spans="1:39">
      <c r="A114" s="21"/>
      <c r="B114" s="22"/>
      <c r="C114" s="23"/>
      <c r="D114" s="56"/>
      <c r="E114" s="23"/>
      <c r="L114" s="21"/>
      <c r="M114" s="21"/>
      <c r="N114" s="21"/>
      <c r="AC114" s="21"/>
      <c r="AD114" s="22"/>
      <c r="AE114" s="23"/>
      <c r="AF114" s="43"/>
      <c r="AG114" s="43"/>
      <c r="AH114" s="43"/>
      <c r="AI114" s="43"/>
      <c r="AJ114" s="43"/>
      <c r="AK114" s="43"/>
      <c r="AL114" s="43"/>
      <c r="AM114" s="43"/>
    </row>
    <row r="115" spans="1:39">
      <c r="A115" s="21"/>
      <c r="B115" s="22"/>
      <c r="C115" s="23"/>
      <c r="D115" s="56"/>
      <c r="E115" s="23"/>
      <c r="L115" s="21"/>
      <c r="M115" s="21"/>
      <c r="N115" s="21"/>
      <c r="AC115" s="21"/>
      <c r="AD115" s="22"/>
      <c r="AE115" s="23"/>
      <c r="AF115" s="43"/>
      <c r="AG115" s="43"/>
      <c r="AH115" s="43"/>
      <c r="AI115" s="43"/>
      <c r="AJ115" s="43"/>
      <c r="AK115" s="43"/>
      <c r="AL115" s="43"/>
      <c r="AM115" s="43"/>
    </row>
    <row r="116" spans="1:39">
      <c r="A116" s="21"/>
      <c r="B116" s="22"/>
      <c r="C116" s="23"/>
      <c r="D116" s="56"/>
      <c r="E116" s="23"/>
      <c r="L116" s="21"/>
      <c r="M116" s="21"/>
      <c r="N116" s="21"/>
      <c r="AC116" s="21"/>
      <c r="AD116" s="22"/>
      <c r="AE116" s="23"/>
      <c r="AF116" s="44"/>
      <c r="AG116" s="43"/>
      <c r="AH116" s="43"/>
      <c r="AI116" s="43"/>
      <c r="AJ116" s="43"/>
      <c r="AK116" s="43"/>
      <c r="AL116" s="43"/>
      <c r="AM116" s="43"/>
    </row>
    <row r="117" spans="1:39">
      <c r="A117" s="21"/>
      <c r="B117" s="22"/>
      <c r="C117" s="23"/>
      <c r="D117" s="56"/>
      <c r="E117" s="23"/>
      <c r="L117" s="21"/>
      <c r="M117" s="21"/>
      <c r="N117" s="21"/>
      <c r="AC117" s="21"/>
      <c r="AD117" s="22"/>
      <c r="AE117" s="23"/>
      <c r="AF117" s="43"/>
      <c r="AG117" s="43"/>
      <c r="AH117" s="43"/>
      <c r="AI117" s="43"/>
      <c r="AJ117" s="43"/>
      <c r="AK117" s="43"/>
      <c r="AL117" s="43"/>
      <c r="AM117" s="43"/>
    </row>
    <row r="118" spans="1:39">
      <c r="A118" s="21"/>
      <c r="B118" s="22"/>
      <c r="C118" s="23"/>
      <c r="D118" s="54"/>
      <c r="E118" s="23"/>
      <c r="L118" s="21"/>
      <c r="M118" s="21"/>
      <c r="N118" s="21"/>
      <c r="AC118" s="21"/>
      <c r="AD118" s="22"/>
      <c r="AE118" s="23"/>
      <c r="AF118" s="43"/>
      <c r="AG118" s="43"/>
      <c r="AH118" s="43"/>
      <c r="AI118" s="43"/>
      <c r="AJ118" s="43"/>
      <c r="AK118" s="43"/>
      <c r="AL118" s="43"/>
      <c r="AM118" s="43"/>
    </row>
    <row r="119" spans="1:39">
      <c r="A119" s="21"/>
      <c r="B119" s="22"/>
      <c r="C119" s="23"/>
      <c r="D119" s="56"/>
      <c r="E119" s="23"/>
      <c r="L119" s="21"/>
      <c r="M119" s="21"/>
      <c r="N119" s="21"/>
      <c r="AC119" s="21"/>
      <c r="AD119" s="22"/>
      <c r="AE119" s="23"/>
      <c r="AF119" s="44"/>
      <c r="AG119" s="43"/>
      <c r="AH119" s="43"/>
      <c r="AI119" s="43"/>
      <c r="AJ119" s="43"/>
      <c r="AK119" s="43"/>
      <c r="AL119" s="43"/>
      <c r="AM119" s="43"/>
    </row>
    <row r="120" spans="1:39">
      <c r="A120" s="21"/>
      <c r="B120" s="22"/>
      <c r="C120" s="23"/>
      <c r="D120" s="56"/>
      <c r="E120" s="23"/>
      <c r="L120" s="21"/>
      <c r="M120" s="21"/>
      <c r="N120" s="21"/>
      <c r="AC120" s="21"/>
      <c r="AD120" s="22"/>
      <c r="AE120" s="23"/>
      <c r="AF120" s="44"/>
      <c r="AG120" s="43"/>
      <c r="AH120" s="43"/>
      <c r="AI120" s="43"/>
      <c r="AJ120" s="43"/>
      <c r="AK120" s="43"/>
      <c r="AL120" s="43"/>
      <c r="AM120" s="43"/>
    </row>
    <row r="121" spans="1:39">
      <c r="A121" s="21"/>
      <c r="B121" s="22"/>
      <c r="C121" s="23"/>
      <c r="D121" s="56"/>
      <c r="E121" s="23"/>
      <c r="L121" s="21"/>
      <c r="M121" s="21"/>
      <c r="N121" s="21"/>
      <c r="AC121" s="21"/>
      <c r="AD121" s="22"/>
      <c r="AE121" s="23"/>
      <c r="AF121" s="44"/>
      <c r="AG121" s="43"/>
      <c r="AH121" s="43"/>
      <c r="AI121" s="44"/>
      <c r="AJ121" s="43"/>
      <c r="AK121" s="44"/>
      <c r="AL121" s="43"/>
      <c r="AM121" s="43"/>
    </row>
    <row r="122" spans="1:39">
      <c r="A122" s="21"/>
      <c r="B122" s="22"/>
      <c r="C122" s="23"/>
      <c r="D122" s="56"/>
      <c r="E122" s="23"/>
      <c r="L122" s="21"/>
      <c r="M122" s="21"/>
      <c r="N122" s="21"/>
      <c r="AC122" s="21"/>
      <c r="AD122" s="22"/>
      <c r="AE122" s="23"/>
      <c r="AF122" s="44"/>
      <c r="AG122" s="43"/>
      <c r="AH122" s="43"/>
      <c r="AI122" s="44"/>
      <c r="AJ122" s="44"/>
      <c r="AK122" s="44"/>
      <c r="AL122" s="43"/>
      <c r="AM122" s="43"/>
    </row>
    <row r="123" spans="1:39">
      <c r="A123" s="21"/>
      <c r="B123" s="22"/>
      <c r="C123" s="23"/>
      <c r="D123" s="56"/>
      <c r="E123" s="23"/>
      <c r="L123" s="21"/>
      <c r="M123" s="21"/>
      <c r="N123" s="21"/>
      <c r="AC123" s="21"/>
      <c r="AD123" s="22"/>
      <c r="AE123" s="23"/>
      <c r="AF123" s="44"/>
      <c r="AG123" s="43"/>
      <c r="AH123" s="43"/>
      <c r="AI123" s="44"/>
      <c r="AJ123" s="43"/>
      <c r="AK123" s="43"/>
      <c r="AL123" s="43"/>
      <c r="AM123" s="44"/>
    </row>
    <row r="124" spans="1:39">
      <c r="A124" s="21"/>
      <c r="B124" s="22"/>
      <c r="C124" s="23"/>
      <c r="D124" s="56"/>
      <c r="E124" s="23"/>
      <c r="L124" s="21"/>
      <c r="M124" s="21"/>
      <c r="N124" s="21"/>
      <c r="AC124" s="21"/>
      <c r="AD124" s="22"/>
      <c r="AE124" s="23"/>
      <c r="AF124" s="44"/>
      <c r="AG124" s="43"/>
      <c r="AH124" s="43"/>
      <c r="AI124" s="44"/>
      <c r="AJ124" s="44"/>
      <c r="AK124" s="44"/>
      <c r="AL124" s="43"/>
      <c r="AM124" s="43"/>
    </row>
    <row r="125" spans="1:39">
      <c r="A125" s="21"/>
      <c r="B125" s="22"/>
      <c r="C125" s="21"/>
      <c r="D125" s="57"/>
      <c r="E125" s="21"/>
      <c r="L125" s="21"/>
      <c r="M125" s="21"/>
      <c r="N125" s="21"/>
      <c r="AC125" s="21"/>
      <c r="AD125" s="22"/>
      <c r="AE125" s="21"/>
      <c r="AF125" s="45"/>
      <c r="AG125" s="45"/>
      <c r="AH125" s="45"/>
      <c r="AI125" s="45"/>
      <c r="AJ125" s="45"/>
      <c r="AK125" s="45"/>
      <c r="AL125" s="45"/>
      <c r="AM125" s="45"/>
    </row>
    <row r="126" spans="1:39">
      <c r="A126" s="21"/>
      <c r="B126" s="22"/>
      <c r="C126" s="12"/>
      <c r="D126" s="56"/>
      <c r="E126" s="12"/>
      <c r="L126" s="21"/>
      <c r="M126" s="21"/>
      <c r="N126" s="30"/>
      <c r="AC126" s="21"/>
      <c r="AD126" s="22"/>
      <c r="AE126" s="12"/>
      <c r="AF126" s="41"/>
      <c r="AG126" s="41"/>
      <c r="AH126" s="41"/>
      <c r="AI126" s="41"/>
      <c r="AJ126" s="42"/>
      <c r="AK126" s="42"/>
      <c r="AL126" s="42"/>
      <c r="AM126" s="42"/>
    </row>
    <row r="127" spans="1:39">
      <c r="A127" s="21"/>
      <c r="B127" s="22"/>
      <c r="C127" s="23"/>
      <c r="D127" s="57"/>
      <c r="E127" s="23"/>
      <c r="L127" s="21"/>
      <c r="M127" s="21"/>
      <c r="N127" s="21"/>
      <c r="AC127" s="21"/>
      <c r="AD127" s="22"/>
      <c r="AE127" s="23"/>
      <c r="AF127" s="43"/>
      <c r="AG127" s="43"/>
      <c r="AH127" s="43"/>
      <c r="AI127" s="43"/>
      <c r="AJ127" s="43"/>
      <c r="AK127" s="43"/>
      <c r="AL127" s="43"/>
      <c r="AM127" s="43"/>
    </row>
    <row r="128" spans="1:39">
      <c r="A128" s="21"/>
      <c r="B128" s="22"/>
      <c r="C128" s="23"/>
      <c r="D128" s="56"/>
      <c r="E128" s="23"/>
      <c r="L128" s="21"/>
      <c r="M128" s="21"/>
      <c r="N128" s="21"/>
      <c r="AC128" s="21"/>
      <c r="AD128" s="22"/>
      <c r="AE128" s="23"/>
      <c r="AF128" s="43"/>
      <c r="AG128" s="43"/>
      <c r="AH128" s="43"/>
      <c r="AI128" s="43"/>
      <c r="AJ128" s="43"/>
      <c r="AK128" s="43"/>
      <c r="AL128" s="43"/>
      <c r="AM128" s="43"/>
    </row>
    <row r="129" spans="1:39">
      <c r="A129" s="21"/>
      <c r="B129" s="22"/>
      <c r="C129" s="23"/>
      <c r="D129" s="56"/>
      <c r="E129" s="23"/>
      <c r="L129" s="21"/>
      <c r="M129" s="21"/>
      <c r="N129" s="21"/>
      <c r="AC129" s="21"/>
      <c r="AD129" s="22"/>
      <c r="AE129" s="23"/>
      <c r="AF129" s="43"/>
      <c r="AG129" s="43"/>
      <c r="AH129" s="43"/>
      <c r="AI129" s="43"/>
      <c r="AJ129" s="43"/>
      <c r="AK129" s="43"/>
      <c r="AL129" s="43"/>
      <c r="AM129" s="43"/>
    </row>
    <row r="130" spans="1:39">
      <c r="A130" s="21"/>
      <c r="B130" s="22"/>
      <c r="C130" s="23"/>
      <c r="D130" s="56"/>
      <c r="E130" s="23"/>
      <c r="L130" s="21"/>
      <c r="M130" s="21"/>
      <c r="N130" s="21"/>
      <c r="AC130" s="21"/>
      <c r="AD130" s="22"/>
      <c r="AE130" s="23"/>
      <c r="AF130" s="44"/>
      <c r="AG130" s="43"/>
      <c r="AH130" s="43"/>
      <c r="AI130" s="43"/>
      <c r="AJ130" s="43"/>
      <c r="AK130" s="43"/>
      <c r="AL130" s="43"/>
      <c r="AM130" s="43"/>
    </row>
    <row r="131" spans="1:39">
      <c r="A131" s="21"/>
      <c r="B131" s="22"/>
      <c r="C131" s="23"/>
      <c r="D131" s="57"/>
      <c r="E131" s="23"/>
      <c r="L131" s="21"/>
      <c r="M131" s="21"/>
      <c r="N131" s="21"/>
      <c r="AC131" s="21"/>
      <c r="AD131" s="22"/>
      <c r="AE131" s="23"/>
      <c r="AF131" s="43"/>
      <c r="AG131" s="43"/>
      <c r="AH131" s="43"/>
      <c r="AI131" s="43"/>
      <c r="AJ131" s="43"/>
      <c r="AK131" s="43"/>
      <c r="AL131" s="43"/>
      <c r="AM131" s="43"/>
    </row>
    <row r="132" spans="1:39">
      <c r="A132" s="21"/>
      <c r="B132" s="22"/>
      <c r="C132" s="23"/>
      <c r="D132" s="56"/>
      <c r="E132" s="23"/>
      <c r="L132" s="21"/>
      <c r="M132" s="21"/>
      <c r="N132" s="21"/>
      <c r="AC132" s="21"/>
      <c r="AD132" s="22"/>
      <c r="AE132" s="23"/>
      <c r="AF132" s="43"/>
      <c r="AG132" s="43"/>
      <c r="AH132" s="43"/>
      <c r="AI132" s="43"/>
      <c r="AJ132" s="43"/>
      <c r="AK132" s="43"/>
      <c r="AL132" s="43"/>
      <c r="AM132" s="43"/>
    </row>
    <row r="133" spans="1:39">
      <c r="A133" s="21"/>
      <c r="B133" s="22"/>
      <c r="C133" s="23"/>
      <c r="D133" s="56"/>
      <c r="E133" s="23"/>
      <c r="L133" s="21"/>
      <c r="M133" s="21"/>
      <c r="N133" s="21"/>
      <c r="AC133" s="21"/>
      <c r="AD133" s="22"/>
      <c r="AE133" s="23"/>
      <c r="AF133" s="43"/>
      <c r="AG133" s="43"/>
      <c r="AH133" s="43"/>
      <c r="AI133" s="43"/>
      <c r="AJ133" s="43"/>
      <c r="AK133" s="44"/>
      <c r="AL133" s="43"/>
      <c r="AM133" s="43"/>
    </row>
    <row r="134" spans="1:39">
      <c r="A134" s="21"/>
      <c r="B134" s="22"/>
      <c r="C134" s="23"/>
      <c r="D134" s="57"/>
      <c r="E134" s="23"/>
      <c r="L134" s="21"/>
      <c r="M134" s="21"/>
      <c r="N134" s="21"/>
      <c r="AC134" s="21"/>
      <c r="AD134" s="22"/>
      <c r="AE134" s="23"/>
      <c r="AF134" s="43"/>
      <c r="AG134" s="43"/>
      <c r="AH134" s="43"/>
      <c r="AI134" s="43"/>
      <c r="AJ134" s="43"/>
      <c r="AK134" s="44"/>
      <c r="AL134" s="44"/>
      <c r="AM134" s="43"/>
    </row>
    <row r="135" spans="1:39">
      <c r="A135" s="21"/>
      <c r="B135" s="22"/>
      <c r="C135" s="23"/>
      <c r="D135" s="57"/>
      <c r="E135" s="23"/>
      <c r="K135" s="24"/>
      <c r="L135" s="21"/>
      <c r="M135" s="21"/>
      <c r="N135" s="21"/>
      <c r="AC135" s="21"/>
      <c r="AD135" s="22"/>
      <c r="AE135" s="23"/>
      <c r="AF135" s="44"/>
      <c r="AG135" s="43"/>
      <c r="AH135" s="43"/>
      <c r="AI135" s="44"/>
      <c r="AJ135" s="43"/>
      <c r="AK135" s="43"/>
      <c r="AL135" s="43"/>
      <c r="AM135" s="44"/>
    </row>
    <row r="136" spans="1:39">
      <c r="A136" s="21"/>
      <c r="B136" s="22"/>
      <c r="C136" s="23"/>
      <c r="D136" s="57"/>
      <c r="E136" s="23"/>
      <c r="K136" s="23"/>
      <c r="L136" s="21"/>
      <c r="M136" s="21"/>
      <c r="N136" s="21"/>
      <c r="AC136" s="21"/>
      <c r="AD136" s="22"/>
      <c r="AE136" s="23"/>
      <c r="AF136" s="43"/>
      <c r="AG136" s="43"/>
      <c r="AH136" s="43"/>
      <c r="AI136" s="43"/>
      <c r="AJ136" s="43"/>
      <c r="AK136" s="44"/>
      <c r="AL136" s="43"/>
      <c r="AM136" s="43"/>
    </row>
    <row r="137" spans="1:39">
      <c r="A137" s="21"/>
      <c r="B137" s="22"/>
      <c r="C137" s="23"/>
      <c r="D137" s="56"/>
      <c r="E137" s="23"/>
      <c r="K137" s="23"/>
      <c r="L137" s="21"/>
      <c r="M137" s="21"/>
      <c r="N137" s="21"/>
      <c r="AC137" s="21"/>
      <c r="AD137" s="22"/>
      <c r="AE137" s="23"/>
      <c r="AF137" s="43"/>
      <c r="AG137" s="43"/>
      <c r="AH137" s="43"/>
      <c r="AI137" s="43"/>
      <c r="AJ137" s="43"/>
      <c r="AK137" s="43"/>
      <c r="AL137" s="43"/>
      <c r="AM137" s="43"/>
    </row>
    <row r="138" spans="1:39">
      <c r="A138" s="21"/>
      <c r="B138" s="22"/>
      <c r="C138" s="23"/>
      <c r="D138" s="56"/>
      <c r="E138" s="23"/>
      <c r="K138" s="23"/>
      <c r="L138" s="21"/>
      <c r="M138" s="21"/>
      <c r="N138" s="21"/>
      <c r="AC138" s="21"/>
      <c r="AD138" s="22"/>
      <c r="AE138" s="23"/>
      <c r="AF138" s="43"/>
      <c r="AG138" s="43"/>
      <c r="AH138" s="43"/>
      <c r="AI138" s="43"/>
      <c r="AJ138" s="43"/>
      <c r="AK138" s="43"/>
      <c r="AL138" s="43"/>
      <c r="AM138" s="43"/>
    </row>
    <row r="139" spans="1:39">
      <c r="A139" s="21"/>
      <c r="B139" s="22"/>
      <c r="C139" s="23"/>
      <c r="D139" s="56"/>
      <c r="E139" s="23"/>
      <c r="K139" s="23"/>
      <c r="L139" s="21"/>
      <c r="M139" s="21"/>
      <c r="N139" s="21"/>
      <c r="AC139" s="21"/>
      <c r="AD139" s="22"/>
      <c r="AE139" s="23"/>
      <c r="AF139" s="43"/>
      <c r="AG139" s="43"/>
      <c r="AH139" s="43"/>
      <c r="AI139" s="43"/>
      <c r="AJ139" s="43"/>
      <c r="AK139" s="43"/>
      <c r="AL139" s="43"/>
      <c r="AM139" s="43"/>
    </row>
    <row r="140" spans="1:39">
      <c r="A140" s="21"/>
      <c r="B140" s="22"/>
      <c r="C140" s="23"/>
      <c r="D140" s="56"/>
      <c r="E140" s="23"/>
      <c r="K140" s="23"/>
      <c r="L140" s="21"/>
      <c r="M140" s="21"/>
      <c r="N140" s="21"/>
      <c r="AC140" s="21"/>
      <c r="AD140" s="22"/>
      <c r="AE140" s="23"/>
      <c r="AF140" s="44"/>
      <c r="AG140" s="43"/>
      <c r="AH140" s="43"/>
      <c r="AI140" s="43"/>
      <c r="AJ140" s="43"/>
      <c r="AK140" s="43"/>
      <c r="AL140" s="43"/>
      <c r="AM140" s="43"/>
    </row>
    <row r="141" spans="1:39">
      <c r="A141" s="21"/>
      <c r="B141" s="22"/>
      <c r="C141" s="23"/>
      <c r="D141" s="58"/>
      <c r="E141" s="23"/>
      <c r="K141" s="23"/>
      <c r="L141" s="21"/>
      <c r="M141" s="21"/>
      <c r="N141" s="21"/>
      <c r="AC141" s="21"/>
      <c r="AD141" s="22"/>
      <c r="AE141" s="23"/>
      <c r="AF141" s="43"/>
      <c r="AG141" s="43"/>
      <c r="AH141" s="43"/>
      <c r="AI141" s="43"/>
      <c r="AJ141" s="43"/>
      <c r="AK141" s="43"/>
      <c r="AL141" s="43"/>
      <c r="AM141" s="43"/>
    </row>
    <row r="142" spans="1:39">
      <c r="A142" s="21"/>
      <c r="B142" s="22"/>
      <c r="C142" s="23"/>
      <c r="D142" s="56"/>
      <c r="E142" s="23"/>
      <c r="K142" s="23"/>
      <c r="L142" s="21"/>
      <c r="M142" s="21"/>
      <c r="N142" s="21"/>
      <c r="AC142" s="21"/>
      <c r="AD142" s="22"/>
      <c r="AE142" s="23"/>
      <c r="AF142" s="43"/>
      <c r="AG142" s="43"/>
      <c r="AH142" s="43"/>
      <c r="AI142" s="43"/>
      <c r="AJ142" s="43"/>
      <c r="AK142" s="43"/>
      <c r="AL142" s="43"/>
      <c r="AM142" s="43"/>
    </row>
    <row r="143" spans="1:39">
      <c r="A143" s="21"/>
      <c r="B143" s="22"/>
      <c r="C143" s="23"/>
      <c r="D143" s="56"/>
      <c r="E143" s="23"/>
      <c r="K143" s="23"/>
      <c r="L143" s="21"/>
      <c r="M143" s="21"/>
      <c r="N143" s="21"/>
      <c r="AC143" s="21"/>
      <c r="AD143" s="22"/>
      <c r="AE143" s="23"/>
      <c r="AF143" s="43"/>
      <c r="AG143" s="43"/>
      <c r="AH143" s="43"/>
      <c r="AI143" s="43"/>
      <c r="AJ143" s="43"/>
      <c r="AK143" s="43"/>
      <c r="AL143" s="43"/>
      <c r="AM143" s="43"/>
    </row>
    <row r="144" spans="1:39">
      <c r="A144" s="21"/>
      <c r="B144" s="22"/>
      <c r="C144" s="23"/>
      <c r="D144" s="56"/>
      <c r="E144" s="23"/>
      <c r="K144" s="23"/>
      <c r="L144" s="21"/>
      <c r="M144" s="21"/>
      <c r="N144" s="21"/>
      <c r="AC144" s="21"/>
      <c r="AD144" s="22"/>
      <c r="AE144" s="23"/>
      <c r="AF144" s="43"/>
      <c r="AG144" s="43"/>
      <c r="AH144" s="43"/>
      <c r="AI144" s="43"/>
      <c r="AJ144" s="43"/>
      <c r="AK144" s="43"/>
      <c r="AL144" s="43"/>
      <c r="AM144" s="43"/>
    </row>
    <row r="145" spans="1:39">
      <c r="A145" s="21"/>
      <c r="B145" s="22"/>
      <c r="C145" s="23"/>
      <c r="D145" s="56"/>
      <c r="E145" s="23"/>
      <c r="K145" s="23"/>
      <c r="L145" s="21"/>
      <c r="M145" s="21"/>
      <c r="N145" s="21"/>
      <c r="AC145" s="21"/>
      <c r="AD145" s="22"/>
      <c r="AE145" s="23"/>
      <c r="AF145" s="43"/>
      <c r="AG145" s="43"/>
      <c r="AH145" s="43"/>
      <c r="AI145" s="43"/>
      <c r="AJ145" s="43"/>
      <c r="AK145" s="43"/>
      <c r="AL145" s="43"/>
      <c r="AM145" s="43"/>
    </row>
    <row r="146" spans="1:39">
      <c r="A146" s="21"/>
      <c r="B146" s="22"/>
      <c r="C146" s="23"/>
      <c r="D146" s="56"/>
      <c r="E146" s="23"/>
      <c r="K146" s="23"/>
      <c r="L146" s="21"/>
      <c r="M146" s="21"/>
      <c r="N146" s="21"/>
      <c r="AC146" s="21"/>
      <c r="AD146" s="22"/>
      <c r="AE146" s="23"/>
      <c r="AF146" s="43"/>
      <c r="AG146" s="43"/>
      <c r="AH146" s="43"/>
      <c r="AI146" s="43"/>
      <c r="AJ146" s="43"/>
      <c r="AK146" s="43"/>
      <c r="AL146" s="43"/>
      <c r="AM146" s="43"/>
    </row>
    <row r="147" spans="1:39">
      <c r="A147" s="21"/>
      <c r="B147" s="22"/>
      <c r="C147" s="23"/>
      <c r="D147" s="57"/>
      <c r="E147" s="23"/>
      <c r="K147" s="23"/>
      <c r="L147" s="21"/>
      <c r="M147" s="21"/>
      <c r="N147" s="21"/>
      <c r="AC147" s="21"/>
      <c r="AD147" s="22"/>
      <c r="AE147" s="23"/>
      <c r="AF147" s="43"/>
      <c r="AG147" s="43"/>
      <c r="AH147" s="43"/>
      <c r="AI147" s="43"/>
      <c r="AJ147" s="43"/>
      <c r="AK147" s="43"/>
      <c r="AL147" s="43"/>
      <c r="AM147" s="43"/>
    </row>
    <row r="148" spans="1:39">
      <c r="A148" s="21"/>
      <c r="B148" s="22"/>
      <c r="C148" s="23"/>
      <c r="D148" s="58"/>
      <c r="E148" s="23"/>
      <c r="K148" s="23"/>
      <c r="L148" s="21"/>
      <c r="M148" s="21"/>
      <c r="N148" s="21"/>
      <c r="AC148" s="21"/>
      <c r="AD148" s="22"/>
      <c r="AE148" s="23"/>
      <c r="AF148" s="43"/>
      <c r="AG148" s="43"/>
      <c r="AH148" s="43"/>
      <c r="AI148" s="43"/>
      <c r="AJ148" s="43"/>
      <c r="AK148" s="43"/>
      <c r="AL148" s="43"/>
      <c r="AM148" s="43"/>
    </row>
    <row r="149" spans="1:39">
      <c r="A149" s="21"/>
      <c r="B149" s="22"/>
      <c r="C149" s="23"/>
      <c r="D149" s="56"/>
      <c r="E149" s="23"/>
      <c r="K149" s="23"/>
      <c r="L149" s="21"/>
      <c r="M149" s="21"/>
      <c r="N149" s="21"/>
      <c r="AC149" s="21"/>
      <c r="AD149" s="22"/>
      <c r="AE149" s="23"/>
      <c r="AF149" s="44"/>
      <c r="AG149" s="43"/>
      <c r="AH149" s="43"/>
      <c r="AI149" s="44"/>
      <c r="AJ149" s="43"/>
      <c r="AK149" s="44"/>
      <c r="AL149" s="43"/>
      <c r="AM149" s="43"/>
    </row>
    <row r="150" spans="1:39">
      <c r="A150" s="21"/>
      <c r="B150" s="22"/>
      <c r="C150" s="23"/>
      <c r="D150" s="56"/>
      <c r="E150" s="23"/>
      <c r="K150" s="23"/>
      <c r="L150" s="21"/>
      <c r="M150" s="21"/>
      <c r="N150" s="21"/>
      <c r="AC150" s="21"/>
      <c r="AD150" s="22"/>
      <c r="AE150" s="23"/>
      <c r="AF150" s="43"/>
      <c r="AG150" s="43"/>
      <c r="AH150" s="43"/>
      <c r="AI150" s="43"/>
      <c r="AJ150" s="43"/>
      <c r="AK150" s="43"/>
      <c r="AL150" s="43"/>
      <c r="AM150" s="43"/>
    </row>
    <row r="151" spans="1:39">
      <c r="A151" s="21"/>
      <c r="B151" s="22"/>
      <c r="C151" s="23"/>
      <c r="D151" s="56"/>
      <c r="E151" s="23"/>
      <c r="K151" s="23"/>
      <c r="L151" s="21"/>
      <c r="M151" s="21"/>
      <c r="N151" s="21"/>
      <c r="AC151" s="21"/>
      <c r="AD151" s="22"/>
      <c r="AE151" s="23"/>
      <c r="AF151" s="43"/>
      <c r="AG151" s="43"/>
      <c r="AH151" s="43"/>
      <c r="AI151" s="43"/>
      <c r="AJ151" s="43"/>
      <c r="AK151" s="43"/>
      <c r="AL151" s="43"/>
      <c r="AM151" s="43"/>
    </row>
    <row r="152" spans="1:39">
      <c r="A152" s="21"/>
      <c r="B152" s="22"/>
      <c r="C152" s="23"/>
      <c r="D152" s="57"/>
      <c r="E152" s="23"/>
      <c r="K152" s="23"/>
      <c r="L152" s="21"/>
      <c r="M152" s="21"/>
      <c r="N152" s="21"/>
      <c r="AC152" s="21"/>
      <c r="AD152" s="22"/>
      <c r="AE152" s="23"/>
      <c r="AF152" s="43"/>
      <c r="AG152" s="43"/>
      <c r="AH152" s="43"/>
      <c r="AI152" s="43"/>
      <c r="AJ152" s="43"/>
      <c r="AK152" s="43"/>
      <c r="AL152" s="43"/>
      <c r="AM152" s="43"/>
    </row>
    <row r="153" spans="1:39">
      <c r="A153" s="21"/>
      <c r="B153" s="22"/>
      <c r="C153" s="23"/>
      <c r="D153" s="54"/>
      <c r="E153" s="23"/>
      <c r="K153" s="23"/>
      <c r="L153" s="21"/>
      <c r="M153" s="21"/>
      <c r="N153" s="21"/>
      <c r="AC153" s="21"/>
      <c r="AD153" s="22"/>
      <c r="AE153" s="23"/>
      <c r="AF153" s="44"/>
      <c r="AG153" s="43"/>
      <c r="AH153" s="43"/>
      <c r="AI153" s="43"/>
      <c r="AJ153" s="43"/>
      <c r="AK153" s="43"/>
      <c r="AL153" s="43"/>
      <c r="AM153" s="43"/>
    </row>
    <row r="154" spans="1:39">
      <c r="A154" s="21"/>
      <c r="B154" s="22"/>
      <c r="C154" s="23"/>
      <c r="D154" s="57"/>
      <c r="E154" s="23"/>
      <c r="K154" s="23"/>
      <c r="L154" s="21"/>
      <c r="M154" s="21"/>
      <c r="N154" s="21"/>
      <c r="AC154" s="21"/>
      <c r="AD154" s="22"/>
      <c r="AE154" s="23"/>
      <c r="AF154" s="44"/>
      <c r="AG154" s="43"/>
      <c r="AH154" s="43"/>
      <c r="AI154" s="44"/>
      <c r="AJ154" s="44"/>
      <c r="AK154" s="44"/>
      <c r="AL154" s="43"/>
      <c r="AM154" s="43"/>
    </row>
    <row r="155" spans="1:39">
      <c r="A155" s="21"/>
      <c r="B155" s="22"/>
      <c r="C155" s="23"/>
      <c r="D155" s="56"/>
      <c r="E155" s="23"/>
      <c r="K155" s="23"/>
      <c r="L155" s="21"/>
      <c r="M155" s="21"/>
      <c r="N155" s="21"/>
      <c r="AC155" s="21"/>
      <c r="AD155" s="22"/>
      <c r="AE155" s="23"/>
      <c r="AF155" s="44"/>
      <c r="AG155" s="43"/>
      <c r="AH155" s="43"/>
      <c r="AI155" s="44"/>
      <c r="AJ155" s="44"/>
      <c r="AK155" s="44"/>
      <c r="AL155" s="43"/>
      <c r="AM155" s="43"/>
    </row>
    <row r="156" spans="1:39">
      <c r="A156" s="21"/>
      <c r="B156" s="22"/>
      <c r="C156" s="21"/>
      <c r="D156" s="56"/>
      <c r="E156" s="21"/>
      <c r="K156" s="21"/>
      <c r="L156" s="21"/>
      <c r="M156" s="21"/>
      <c r="N156" s="21"/>
      <c r="AC156" s="21"/>
      <c r="AD156" s="22"/>
      <c r="AE156" s="21"/>
      <c r="AF156" s="45"/>
      <c r="AG156" s="45"/>
      <c r="AH156" s="45"/>
      <c r="AI156" s="45"/>
      <c r="AJ156" s="45"/>
      <c r="AK156" s="45"/>
      <c r="AL156" s="45"/>
      <c r="AM156" s="45"/>
    </row>
    <row r="157" spans="1:39">
      <c r="A157" s="21"/>
      <c r="B157" s="22"/>
      <c r="C157" s="12"/>
      <c r="D157" s="56"/>
      <c r="E157" s="12"/>
      <c r="K157" s="25"/>
      <c r="L157" s="21"/>
      <c r="M157" s="21"/>
      <c r="N157" s="30"/>
      <c r="AC157" s="21"/>
      <c r="AD157" s="22"/>
      <c r="AE157" s="12"/>
      <c r="AF157" s="41"/>
      <c r="AG157" s="41"/>
      <c r="AH157" s="41"/>
      <c r="AI157" s="41"/>
      <c r="AJ157" s="42"/>
      <c r="AK157" s="42"/>
      <c r="AL157" s="42"/>
      <c r="AM157" s="42"/>
    </row>
    <row r="158" spans="1:39">
      <c r="A158" s="21"/>
      <c r="B158" s="22"/>
      <c r="C158" s="23"/>
      <c r="D158" s="58"/>
      <c r="E158" s="23"/>
      <c r="K158" s="23"/>
      <c r="L158" s="21"/>
      <c r="M158" s="21"/>
      <c r="N158" s="21"/>
      <c r="AC158" s="21"/>
      <c r="AD158" s="22"/>
      <c r="AE158" s="23"/>
      <c r="AF158" s="44"/>
      <c r="AG158" s="43"/>
      <c r="AH158" s="43"/>
      <c r="AI158" s="43"/>
      <c r="AJ158" s="43"/>
      <c r="AK158" s="43"/>
      <c r="AL158" s="43"/>
      <c r="AM158" s="43"/>
    </row>
    <row r="159" spans="1:39">
      <c r="A159" s="21"/>
      <c r="B159" s="22"/>
      <c r="C159" s="23"/>
      <c r="D159" s="57"/>
      <c r="E159" s="23"/>
      <c r="K159" s="23"/>
      <c r="L159" s="21"/>
      <c r="M159" s="21"/>
      <c r="N159" s="21"/>
      <c r="AC159" s="21"/>
      <c r="AD159" s="22"/>
      <c r="AE159" s="23"/>
      <c r="AF159" s="43"/>
      <c r="AG159" s="43"/>
      <c r="AH159" s="43"/>
      <c r="AI159" s="43"/>
      <c r="AJ159" s="43"/>
      <c r="AK159" s="43"/>
      <c r="AL159" s="43"/>
      <c r="AM159" s="43"/>
    </row>
    <row r="160" spans="1:39">
      <c r="A160" s="21"/>
      <c r="B160" s="22"/>
      <c r="C160" s="23"/>
      <c r="D160" s="56"/>
      <c r="E160" s="23"/>
      <c r="K160" s="23"/>
      <c r="L160" s="21"/>
      <c r="M160" s="21"/>
      <c r="N160" s="21"/>
      <c r="AC160" s="21"/>
      <c r="AD160" s="22"/>
      <c r="AE160" s="23"/>
      <c r="AF160" s="43"/>
      <c r="AG160" s="43"/>
      <c r="AH160" s="43"/>
      <c r="AI160" s="43"/>
      <c r="AJ160" s="43"/>
      <c r="AK160" s="43"/>
      <c r="AL160" s="43"/>
      <c r="AM160" s="43"/>
    </row>
    <row r="161" spans="1:39">
      <c r="A161" s="21"/>
      <c r="B161" s="22"/>
      <c r="C161" s="23"/>
      <c r="D161" s="56"/>
      <c r="E161" s="23"/>
      <c r="K161" s="23"/>
      <c r="L161" s="21"/>
      <c r="M161" s="21"/>
      <c r="N161" s="21"/>
      <c r="AC161" s="21"/>
      <c r="AD161" s="22"/>
      <c r="AE161" s="23"/>
      <c r="AF161" s="43"/>
      <c r="AG161" s="43"/>
      <c r="AH161" s="43"/>
      <c r="AI161" s="43"/>
      <c r="AJ161" s="43"/>
      <c r="AK161" s="43"/>
      <c r="AL161" s="43"/>
      <c r="AM161" s="43"/>
    </row>
    <row r="162" spans="1:39">
      <c r="A162" s="21"/>
      <c r="B162" s="22"/>
      <c r="C162" s="23"/>
      <c r="D162" s="56"/>
      <c r="E162" s="23"/>
      <c r="K162" s="23"/>
      <c r="L162" s="21"/>
      <c r="M162" s="21"/>
      <c r="N162" s="21"/>
      <c r="AC162" s="21"/>
      <c r="AD162" s="22"/>
      <c r="AE162" s="23"/>
      <c r="AF162" s="43"/>
      <c r="AG162" s="43"/>
      <c r="AH162" s="43"/>
      <c r="AI162" s="43"/>
      <c r="AJ162" s="43"/>
      <c r="AK162" s="43"/>
      <c r="AL162" s="43"/>
      <c r="AM162" s="43"/>
    </row>
    <row r="163" spans="1:39">
      <c r="A163" s="21"/>
      <c r="B163" s="22"/>
      <c r="C163" s="23"/>
      <c r="D163" s="56"/>
      <c r="E163" s="23"/>
      <c r="F163" s="23"/>
      <c r="G163" s="23"/>
      <c r="H163" s="23"/>
      <c r="I163" s="23"/>
      <c r="J163" s="23"/>
      <c r="K163" s="23"/>
      <c r="L163" s="21"/>
      <c r="M163" s="21"/>
      <c r="N163" s="21"/>
      <c r="AC163" s="21"/>
      <c r="AD163" s="22"/>
      <c r="AE163" s="23"/>
      <c r="AF163" s="43"/>
      <c r="AG163" s="43"/>
      <c r="AH163" s="43"/>
      <c r="AI163" s="43"/>
      <c r="AJ163" s="43"/>
      <c r="AK163" s="43"/>
      <c r="AL163" s="43"/>
      <c r="AM163" s="43"/>
    </row>
    <row r="164" spans="1:39">
      <c r="A164" s="21"/>
      <c r="B164" s="22"/>
      <c r="C164" s="23"/>
      <c r="D164" s="56"/>
      <c r="E164" s="23"/>
      <c r="F164" s="23"/>
      <c r="G164" s="23"/>
      <c r="H164" s="23"/>
      <c r="I164" s="23"/>
      <c r="J164" s="23"/>
      <c r="K164" s="23"/>
      <c r="L164" s="21"/>
      <c r="M164" s="21"/>
      <c r="N164" s="21"/>
      <c r="AC164" s="21"/>
      <c r="AD164" s="22"/>
      <c r="AE164" s="23"/>
      <c r="AF164" s="43"/>
      <c r="AG164" s="43"/>
      <c r="AH164" s="43"/>
      <c r="AI164" s="43"/>
      <c r="AJ164" s="43"/>
      <c r="AK164" s="43"/>
      <c r="AL164" s="43"/>
      <c r="AM164" s="43"/>
    </row>
    <row r="165" spans="1:39">
      <c r="A165" s="21"/>
      <c r="B165" s="22"/>
      <c r="C165" s="23"/>
      <c r="D165" s="56"/>
      <c r="E165" s="23"/>
      <c r="F165" s="23"/>
      <c r="G165" s="23"/>
      <c r="H165" s="23"/>
      <c r="I165" s="23"/>
      <c r="J165" s="23"/>
      <c r="K165" s="23"/>
      <c r="L165" s="21"/>
      <c r="M165" s="21"/>
      <c r="N165" s="21"/>
      <c r="AC165" s="21"/>
      <c r="AD165" s="22"/>
      <c r="AE165" s="23"/>
      <c r="AF165" s="44"/>
      <c r="AG165" s="43"/>
      <c r="AH165" s="43"/>
      <c r="AI165" s="43"/>
      <c r="AJ165" s="43"/>
      <c r="AK165" s="43"/>
      <c r="AL165" s="43"/>
      <c r="AM165" s="43"/>
    </row>
    <row r="166" spans="1:39">
      <c r="A166" s="21"/>
      <c r="B166" s="22"/>
      <c r="C166" s="23"/>
      <c r="D166" s="56"/>
      <c r="E166" s="23"/>
      <c r="F166" s="23"/>
      <c r="G166" s="23"/>
      <c r="H166" s="23"/>
      <c r="I166" s="23"/>
      <c r="J166" s="23"/>
      <c r="K166" s="23"/>
      <c r="L166" s="21"/>
      <c r="M166" s="21"/>
      <c r="N166" s="21"/>
      <c r="AC166" s="21"/>
      <c r="AD166" s="22"/>
      <c r="AE166" s="23"/>
      <c r="AF166" s="43"/>
      <c r="AG166" s="43"/>
      <c r="AH166" s="43"/>
      <c r="AI166" s="43"/>
      <c r="AJ166" s="43"/>
      <c r="AK166" s="43"/>
      <c r="AL166" s="43"/>
      <c r="AM166" s="43"/>
    </row>
    <row r="167" spans="1:39">
      <c r="A167" s="21"/>
      <c r="B167" s="22"/>
      <c r="C167" s="23"/>
      <c r="D167" s="56"/>
      <c r="E167" s="23"/>
      <c r="F167" s="24" t="s">
        <v>11</v>
      </c>
      <c r="G167" s="23" t="s">
        <v>11</v>
      </c>
      <c r="H167" s="23" t="s">
        <v>11</v>
      </c>
      <c r="I167" s="23"/>
      <c r="J167" s="23"/>
      <c r="K167" s="23"/>
      <c r="L167" s="21"/>
      <c r="M167" s="21"/>
      <c r="N167" s="21"/>
      <c r="AC167" s="21"/>
      <c r="AD167" s="22"/>
      <c r="AE167" s="23"/>
      <c r="AF167" s="43"/>
      <c r="AG167" s="43"/>
      <c r="AH167" s="43"/>
      <c r="AI167" s="43"/>
      <c r="AJ167" s="43"/>
      <c r="AK167" s="43"/>
      <c r="AL167" s="43"/>
      <c r="AM167" s="43"/>
    </row>
    <row r="168" spans="1:39">
      <c r="A168" s="21"/>
      <c r="B168" s="22"/>
      <c r="C168" s="23"/>
      <c r="D168" s="56"/>
      <c r="E168" s="23"/>
      <c r="I168" s="23"/>
      <c r="J168" s="23"/>
      <c r="K168" s="23"/>
      <c r="L168" s="21"/>
      <c r="M168" s="21"/>
      <c r="N168" s="21"/>
      <c r="AC168" s="21"/>
      <c r="AD168" s="22"/>
      <c r="AE168" s="23"/>
      <c r="AF168" s="43"/>
      <c r="AG168" s="43"/>
      <c r="AH168" s="43"/>
      <c r="AI168" s="43"/>
      <c r="AJ168" s="43"/>
      <c r="AK168" s="43"/>
      <c r="AL168" s="43"/>
      <c r="AM168" s="43"/>
    </row>
    <row r="169" spans="1:39">
      <c r="A169" s="21"/>
      <c r="B169" s="22"/>
      <c r="C169" s="23"/>
      <c r="D169" s="56"/>
      <c r="E169" s="23"/>
      <c r="I169" s="23"/>
      <c r="J169" s="23"/>
      <c r="K169" s="23"/>
      <c r="L169" s="21"/>
      <c r="M169" s="21"/>
      <c r="N169" s="21"/>
      <c r="AC169" s="21"/>
      <c r="AD169" s="22"/>
      <c r="AE169" s="23"/>
      <c r="AF169" s="43"/>
      <c r="AG169" s="43"/>
      <c r="AH169" s="43"/>
      <c r="AI169" s="43"/>
      <c r="AJ169" s="43"/>
      <c r="AK169" s="43"/>
      <c r="AL169" s="43"/>
      <c r="AM169" s="43"/>
    </row>
    <row r="170" spans="1:39">
      <c r="A170" s="21"/>
      <c r="B170" s="22"/>
      <c r="C170" s="23"/>
      <c r="D170" s="56"/>
      <c r="E170" s="23"/>
      <c r="I170" s="23"/>
      <c r="J170" s="23"/>
      <c r="K170" s="23"/>
      <c r="L170" s="21"/>
      <c r="M170" s="21"/>
      <c r="N170" s="21"/>
      <c r="AC170" s="21"/>
      <c r="AD170" s="22"/>
      <c r="AE170" s="23"/>
      <c r="AF170" s="43"/>
      <c r="AG170" s="43"/>
      <c r="AH170" s="43"/>
      <c r="AI170" s="43"/>
      <c r="AJ170" s="43"/>
      <c r="AK170" s="43"/>
      <c r="AL170" s="43"/>
      <c r="AM170" s="43"/>
    </row>
    <row r="171" spans="1:39">
      <c r="A171" s="21"/>
      <c r="B171" s="22"/>
      <c r="C171" s="23"/>
      <c r="D171" s="56"/>
      <c r="E171" s="23"/>
      <c r="I171" s="23"/>
      <c r="J171" s="23"/>
      <c r="K171" s="23"/>
      <c r="L171" s="21"/>
      <c r="M171" s="21"/>
      <c r="N171" s="21"/>
      <c r="AC171" s="21"/>
      <c r="AD171" s="22"/>
      <c r="AE171" s="23"/>
      <c r="AF171" s="43"/>
      <c r="AG171" s="43"/>
      <c r="AH171" s="43"/>
      <c r="AI171" s="43"/>
      <c r="AJ171" s="43"/>
      <c r="AK171" s="43"/>
      <c r="AL171" s="43"/>
      <c r="AM171" s="43"/>
    </row>
    <row r="172" spans="1:39">
      <c r="A172" s="21"/>
      <c r="B172" s="22"/>
      <c r="C172" s="23"/>
      <c r="D172" s="56"/>
      <c r="E172" s="23"/>
      <c r="I172" s="23"/>
      <c r="J172" s="23"/>
      <c r="K172" s="23"/>
      <c r="L172" s="21"/>
      <c r="M172" s="21"/>
      <c r="N172" s="21"/>
      <c r="AC172" s="21"/>
      <c r="AD172" s="22"/>
      <c r="AE172" s="23"/>
      <c r="AF172" s="43"/>
      <c r="AG172" s="43"/>
      <c r="AH172" s="43"/>
      <c r="AI172" s="43"/>
      <c r="AJ172" s="43"/>
      <c r="AK172" s="43"/>
      <c r="AL172" s="43"/>
      <c r="AM172" s="43"/>
    </row>
    <row r="173" spans="1:39">
      <c r="A173" s="21"/>
      <c r="B173" s="22"/>
      <c r="C173" s="23"/>
      <c r="D173" s="56"/>
      <c r="E173" s="23"/>
      <c r="I173" s="23"/>
      <c r="J173" s="23"/>
      <c r="K173" s="23"/>
      <c r="L173" s="21"/>
      <c r="M173" s="21"/>
      <c r="N173" s="21"/>
      <c r="AC173" s="21"/>
      <c r="AD173" s="22"/>
      <c r="AE173" s="23"/>
      <c r="AF173" s="43"/>
      <c r="AG173" s="43"/>
      <c r="AH173" s="43"/>
      <c r="AI173" s="43"/>
      <c r="AJ173" s="43"/>
      <c r="AK173" s="43"/>
      <c r="AL173" s="43"/>
      <c r="AM173" s="43"/>
    </row>
    <row r="174" spans="1:39">
      <c r="A174" s="21"/>
      <c r="B174" s="22"/>
      <c r="C174" s="23"/>
      <c r="D174" s="56"/>
      <c r="E174" s="23"/>
      <c r="I174" s="23"/>
      <c r="J174" s="23"/>
      <c r="K174" s="23"/>
      <c r="L174" s="21"/>
      <c r="M174" s="21"/>
      <c r="N174" s="21"/>
      <c r="AC174" s="21"/>
      <c r="AD174" s="22"/>
      <c r="AE174" s="23"/>
      <c r="AF174" s="44"/>
      <c r="AG174" s="43"/>
      <c r="AH174" s="43"/>
      <c r="AI174" s="43"/>
      <c r="AJ174" s="43"/>
      <c r="AK174" s="43"/>
      <c r="AL174" s="43"/>
      <c r="AM174" s="43"/>
    </row>
    <row r="175" spans="1:39">
      <c r="A175" s="21"/>
      <c r="B175" s="22"/>
      <c r="C175" s="23"/>
      <c r="D175" s="56"/>
      <c r="E175" s="23"/>
      <c r="I175" s="23"/>
      <c r="J175" s="23"/>
      <c r="K175" s="23"/>
      <c r="L175" s="21"/>
      <c r="M175" s="21"/>
      <c r="N175" s="21"/>
      <c r="AC175" s="21"/>
      <c r="AD175" s="22"/>
      <c r="AE175" s="23"/>
      <c r="AF175" s="43"/>
      <c r="AG175" s="43"/>
      <c r="AH175" s="43"/>
      <c r="AI175" s="43"/>
      <c r="AJ175" s="43"/>
      <c r="AK175" s="43"/>
      <c r="AL175" s="43"/>
      <c r="AM175" s="43"/>
    </row>
    <row r="176" spans="1:39">
      <c r="A176" s="21"/>
      <c r="B176" s="22"/>
      <c r="C176" s="23"/>
      <c r="D176" s="56"/>
      <c r="E176" s="23"/>
      <c r="I176" s="23"/>
      <c r="J176" s="23"/>
      <c r="K176" s="23"/>
      <c r="L176" s="21"/>
      <c r="M176" s="21"/>
      <c r="N176" s="21"/>
      <c r="AC176" s="21"/>
      <c r="AD176" s="22"/>
      <c r="AE176" s="23"/>
      <c r="AF176" s="43"/>
      <c r="AG176" s="43"/>
      <c r="AH176" s="43"/>
      <c r="AI176" s="43"/>
      <c r="AJ176" s="43"/>
      <c r="AK176" s="43"/>
      <c r="AL176" s="43"/>
      <c r="AM176" s="43"/>
    </row>
    <row r="177" spans="1:39">
      <c r="A177" s="21"/>
      <c r="B177" s="22"/>
      <c r="C177" s="23"/>
      <c r="D177" s="59"/>
      <c r="E177" s="23"/>
      <c r="I177" s="23"/>
      <c r="J177" s="23"/>
      <c r="K177" s="23"/>
      <c r="L177" s="21"/>
      <c r="M177" s="21"/>
      <c r="N177" s="21"/>
      <c r="AC177" s="21"/>
      <c r="AD177" s="22"/>
      <c r="AE177" s="23"/>
      <c r="AF177" s="43"/>
      <c r="AG177" s="43"/>
      <c r="AH177" s="43"/>
      <c r="AI177" s="43"/>
      <c r="AJ177" s="43"/>
      <c r="AK177" s="43"/>
      <c r="AL177" s="43"/>
      <c r="AM177" s="43"/>
    </row>
    <row r="178" spans="1:39">
      <c r="A178" s="21"/>
      <c r="B178" s="22"/>
      <c r="C178" s="23"/>
      <c r="D178" s="56"/>
      <c r="E178" s="23"/>
      <c r="I178" s="23"/>
      <c r="J178" s="23"/>
      <c r="K178" s="23"/>
      <c r="L178" s="21"/>
      <c r="M178" s="21"/>
      <c r="N178" s="21"/>
      <c r="AC178" s="21"/>
      <c r="AD178" s="22"/>
      <c r="AE178" s="23"/>
      <c r="AF178" s="43"/>
      <c r="AG178" s="43"/>
      <c r="AH178" s="43"/>
      <c r="AI178" s="43"/>
      <c r="AJ178" s="43"/>
      <c r="AK178" s="43"/>
      <c r="AL178" s="43"/>
      <c r="AM178" s="43"/>
    </row>
    <row r="179" spans="1:39">
      <c r="A179" s="21"/>
      <c r="B179" s="22"/>
      <c r="C179" s="23"/>
      <c r="D179" s="57"/>
      <c r="E179" s="23"/>
      <c r="I179" s="23"/>
      <c r="J179" s="23"/>
      <c r="K179" s="24"/>
      <c r="L179" s="21"/>
      <c r="M179" s="21"/>
      <c r="N179" s="21"/>
      <c r="AC179" s="21"/>
      <c r="AD179" s="22"/>
      <c r="AE179" s="23"/>
      <c r="AF179" s="44"/>
      <c r="AG179" s="43"/>
      <c r="AH179" s="43"/>
      <c r="AI179" s="44"/>
      <c r="AJ179" s="43"/>
      <c r="AK179" s="43"/>
      <c r="AL179" s="43"/>
      <c r="AM179" s="44"/>
    </row>
    <row r="180" spans="1:39">
      <c r="A180" s="21"/>
      <c r="B180" s="22"/>
      <c r="C180" s="23"/>
      <c r="D180" s="56"/>
      <c r="E180" s="23"/>
      <c r="I180" s="23"/>
      <c r="J180" s="23"/>
      <c r="K180" s="23"/>
      <c r="L180" s="21"/>
      <c r="M180" s="21"/>
      <c r="N180" s="21"/>
      <c r="AC180" s="21"/>
      <c r="AD180" s="22"/>
      <c r="AE180" s="23"/>
      <c r="AF180" s="43"/>
      <c r="AG180" s="43"/>
      <c r="AH180" s="43"/>
      <c r="AI180" s="43"/>
      <c r="AJ180" s="43"/>
      <c r="AK180" s="43"/>
      <c r="AL180" s="43"/>
      <c r="AM180" s="43"/>
    </row>
    <row r="181" spans="1:39">
      <c r="A181" s="21"/>
      <c r="B181" s="22"/>
      <c r="C181" s="23"/>
      <c r="D181" s="56"/>
      <c r="E181" s="23"/>
      <c r="I181" s="24"/>
      <c r="J181" s="23"/>
      <c r="K181" s="23"/>
      <c r="L181" s="21"/>
      <c r="M181" s="21"/>
      <c r="N181" s="21"/>
      <c r="AC181" s="21"/>
      <c r="AD181" s="22"/>
      <c r="AE181" s="23"/>
      <c r="AF181" s="43"/>
      <c r="AG181" s="43"/>
      <c r="AH181" s="43"/>
      <c r="AI181" s="43"/>
      <c r="AJ181" s="43"/>
      <c r="AK181" s="44"/>
      <c r="AL181" s="43"/>
      <c r="AM181" s="43"/>
    </row>
    <row r="182" spans="1:39">
      <c r="A182" s="21"/>
      <c r="B182" s="22"/>
      <c r="C182" s="23"/>
      <c r="D182" s="56"/>
      <c r="E182" s="23"/>
      <c r="I182" s="24"/>
      <c r="J182" s="23"/>
      <c r="K182" s="23"/>
      <c r="L182" s="21"/>
      <c r="M182" s="21"/>
      <c r="N182" s="21"/>
      <c r="AC182" s="21"/>
      <c r="AD182" s="22"/>
      <c r="AE182" s="23"/>
      <c r="AF182" s="43"/>
      <c r="AG182" s="43"/>
      <c r="AH182" s="43"/>
      <c r="AI182" s="43"/>
      <c r="AJ182" s="43"/>
      <c r="AK182" s="44"/>
      <c r="AL182" s="43"/>
      <c r="AM182" s="43"/>
    </row>
    <row r="183" spans="1:39">
      <c r="A183" s="21"/>
      <c r="B183" s="22"/>
      <c r="C183" s="23"/>
      <c r="D183" s="56"/>
      <c r="E183" s="23"/>
      <c r="I183" s="24"/>
      <c r="J183" s="23"/>
      <c r="K183" s="23"/>
      <c r="L183" s="21"/>
      <c r="M183" s="21"/>
      <c r="N183" s="21"/>
      <c r="AC183" s="21"/>
      <c r="AD183" s="22"/>
      <c r="AE183" s="23"/>
      <c r="AF183" s="44"/>
      <c r="AG183" s="43"/>
      <c r="AH183" s="43"/>
      <c r="AI183" s="44"/>
      <c r="AJ183" s="44"/>
      <c r="AK183" s="44"/>
      <c r="AL183" s="43"/>
      <c r="AM183" s="43"/>
    </row>
    <row r="184" spans="1:39">
      <c r="A184" s="21"/>
      <c r="B184" s="22"/>
      <c r="C184" s="23"/>
      <c r="D184" s="56"/>
      <c r="E184" s="23"/>
      <c r="I184" s="24"/>
      <c r="J184" s="23"/>
      <c r="K184" s="23"/>
      <c r="L184" s="21"/>
      <c r="M184" s="21"/>
      <c r="N184" s="21"/>
      <c r="AC184" s="21"/>
      <c r="AD184" s="22"/>
      <c r="AE184" s="23"/>
      <c r="AF184" s="44"/>
      <c r="AG184" s="43"/>
      <c r="AH184" s="43"/>
      <c r="AI184" s="44"/>
      <c r="AJ184" s="43"/>
      <c r="AK184" s="44"/>
      <c r="AL184" s="43"/>
      <c r="AM184" s="43"/>
    </row>
    <row r="185" spans="1:39">
      <c r="A185" s="21"/>
      <c r="B185" s="22"/>
      <c r="C185" s="23"/>
      <c r="D185" s="56"/>
      <c r="E185" s="23"/>
      <c r="I185" s="24"/>
      <c r="J185" s="23"/>
      <c r="K185" s="23"/>
      <c r="L185" s="21"/>
      <c r="M185" s="21"/>
      <c r="N185" s="21"/>
      <c r="AC185" s="21"/>
      <c r="AD185" s="22"/>
      <c r="AE185" s="23"/>
      <c r="AF185" s="44"/>
      <c r="AG185" s="43"/>
      <c r="AH185" s="43"/>
      <c r="AI185" s="44"/>
      <c r="AJ185" s="44"/>
      <c r="AK185" s="44"/>
      <c r="AL185" s="43"/>
      <c r="AM185" s="43"/>
    </row>
    <row r="186" spans="1:39">
      <c r="A186" s="21"/>
      <c r="B186" s="22"/>
      <c r="C186" s="23"/>
      <c r="D186" s="56"/>
      <c r="E186" s="23"/>
      <c r="I186" s="24"/>
      <c r="J186" s="24"/>
      <c r="K186" s="23"/>
      <c r="L186" s="21"/>
      <c r="M186" s="21"/>
      <c r="N186" s="21"/>
      <c r="AC186" s="21"/>
      <c r="AD186" s="22"/>
      <c r="AE186" s="23"/>
      <c r="AF186" s="43"/>
      <c r="AG186" s="43"/>
      <c r="AH186" s="43"/>
      <c r="AI186" s="43"/>
      <c r="AJ186" s="43"/>
      <c r="AK186" s="44"/>
      <c r="AL186" s="44"/>
      <c r="AM186" s="43"/>
    </row>
    <row r="187" spans="1:39">
      <c r="A187" s="21"/>
      <c r="B187" s="22"/>
      <c r="C187" s="21"/>
      <c r="D187" s="56"/>
      <c r="E187" s="21"/>
      <c r="I187" s="21"/>
      <c r="J187" s="21"/>
      <c r="K187" s="21"/>
      <c r="L187" s="21"/>
      <c r="M187" s="21"/>
      <c r="N187" s="21"/>
      <c r="AC187" s="21"/>
      <c r="AD187" s="22"/>
      <c r="AE187" s="21"/>
      <c r="AF187" s="45"/>
      <c r="AG187" s="45"/>
      <c r="AH187" s="45"/>
      <c r="AI187" s="45"/>
      <c r="AJ187" s="45"/>
      <c r="AK187" s="45"/>
      <c r="AL187" s="45"/>
      <c r="AM187" s="45"/>
    </row>
    <row r="188" spans="1:39">
      <c r="D188" s="56"/>
    </row>
    <row r="189" spans="1:39">
      <c r="D189" s="56"/>
    </row>
    <row r="190" spans="1:39">
      <c r="D190" s="56"/>
    </row>
    <row r="191" spans="1:39">
      <c r="D191" s="56"/>
    </row>
    <row r="192" spans="1:39">
      <c r="D192" s="56"/>
    </row>
    <row r="193" spans="4:4">
      <c r="D193" s="56"/>
    </row>
    <row r="194" spans="4:4">
      <c r="D194" s="56"/>
    </row>
    <row r="195" spans="4:4">
      <c r="D195" s="56"/>
    </row>
    <row r="196" spans="4:4">
      <c r="D196" s="56"/>
    </row>
    <row r="197" spans="4:4">
      <c r="D197" s="56"/>
    </row>
    <row r="198" spans="4:4">
      <c r="D198" s="57"/>
    </row>
    <row r="199" spans="4:4">
      <c r="D199" s="56"/>
    </row>
    <row r="200" spans="4:4">
      <c r="D200" s="56"/>
    </row>
    <row r="201" spans="4:4">
      <c r="D201" s="56"/>
    </row>
    <row r="202" spans="4:4">
      <c r="D202" s="58"/>
    </row>
    <row r="203" spans="4:4">
      <c r="D203" s="56"/>
    </row>
    <row r="204" spans="4:4">
      <c r="D204" s="56"/>
    </row>
    <row r="205" spans="4:4">
      <c r="D205" s="54"/>
    </row>
    <row r="206" spans="4:4">
      <c r="D206" s="59"/>
    </row>
    <row r="207" spans="4:4">
      <c r="D207" s="54"/>
    </row>
    <row r="208" spans="4:4">
      <c r="D208" s="54"/>
    </row>
    <row r="209" spans="4:4">
      <c r="D209" s="60"/>
    </row>
    <row r="210" spans="4:4">
      <c r="D210" s="54"/>
    </row>
    <row r="211" spans="4:4">
      <c r="D211" s="60"/>
    </row>
    <row r="212" spans="4:4">
      <c r="D212" s="59"/>
    </row>
    <row r="213" spans="4:4">
      <c r="D213" s="54"/>
    </row>
    <row r="214" spans="4:4">
      <c r="D214" s="54"/>
    </row>
    <row r="215" spans="4:4">
      <c r="D215" s="54"/>
    </row>
    <row r="216" spans="4:4">
      <c r="D216" s="54"/>
    </row>
    <row r="217" spans="4:4">
      <c r="D217" s="54"/>
    </row>
    <row r="218" spans="4:4">
      <c r="D218" s="54"/>
    </row>
    <row r="219" spans="4:4">
      <c r="D219" s="54"/>
    </row>
    <row r="220" spans="4:4">
      <c r="D220" s="54"/>
    </row>
    <row r="221" spans="4:4">
      <c r="D221" s="54"/>
    </row>
    <row r="222" spans="4:4">
      <c r="D222" s="54"/>
    </row>
    <row r="223" spans="4:4">
      <c r="D223" s="54"/>
    </row>
    <row r="224" spans="4:4">
      <c r="D224" s="55"/>
    </row>
    <row r="225" spans="4:4">
      <c r="D225" s="54"/>
    </row>
    <row r="226" spans="4:4">
      <c r="D226" s="54"/>
    </row>
    <row r="227" spans="4:4">
      <c r="D227" s="54"/>
    </row>
    <row r="228" spans="4:4">
      <c r="D228" s="54"/>
    </row>
    <row r="229" spans="4:4">
      <c r="D229" s="54"/>
    </row>
    <row r="230" spans="4:4">
      <c r="D230" s="54"/>
    </row>
    <row r="231" spans="4:4">
      <c r="D231" s="54"/>
    </row>
    <row r="232" spans="4:4">
      <c r="D232" s="54"/>
    </row>
    <row r="233" spans="4:4">
      <c r="D233" s="60"/>
    </row>
    <row r="234" spans="4:4">
      <c r="D234" s="54"/>
    </row>
    <row r="235" spans="4:4">
      <c r="D235" s="54"/>
    </row>
    <row r="236" spans="4:4">
      <c r="D236" s="54"/>
    </row>
    <row r="237" spans="4:4">
      <c r="D237" s="59"/>
    </row>
    <row r="238" spans="4:4">
      <c r="D238" s="54"/>
    </row>
    <row r="239" spans="4:4">
      <c r="D239" s="54"/>
    </row>
    <row r="240" spans="4:4">
      <c r="D240" s="54"/>
    </row>
    <row r="241" spans="4:4">
      <c r="D241" s="54"/>
    </row>
    <row r="242" spans="4:4">
      <c r="D242" s="60"/>
    </row>
    <row r="243" spans="4:4">
      <c r="D243" s="54"/>
    </row>
    <row r="244" spans="4:4">
      <c r="D244" s="54"/>
    </row>
    <row r="245" spans="4:4">
      <c r="D245" s="54"/>
    </row>
    <row r="246" spans="4:4">
      <c r="D246" s="54"/>
    </row>
    <row r="247" spans="4:4">
      <c r="D247" s="54"/>
    </row>
    <row r="248" spans="4:4">
      <c r="D248" s="54"/>
    </row>
    <row r="249" spans="4:4">
      <c r="D249" s="55"/>
    </row>
    <row r="250" spans="4:4">
      <c r="D250" s="54"/>
    </row>
    <row r="251" spans="4:4">
      <c r="D251" s="54"/>
    </row>
    <row r="252" spans="4:4">
      <c r="D252" s="54"/>
    </row>
    <row r="253" spans="4:4">
      <c r="D253" s="54"/>
    </row>
    <row r="254" spans="4:4">
      <c r="D254" s="54"/>
    </row>
    <row r="255" spans="4:4">
      <c r="D255" s="54"/>
    </row>
    <row r="256" spans="4:4">
      <c r="D256" s="54"/>
    </row>
    <row r="257" spans="4:4">
      <c r="D257" s="54"/>
    </row>
    <row r="258" spans="4:4">
      <c r="D258" s="54"/>
    </row>
    <row r="259" spans="4:4">
      <c r="D259" s="54"/>
    </row>
    <row r="260" spans="4:4">
      <c r="D260" s="54"/>
    </row>
    <row r="261" spans="4:4">
      <c r="D261" s="54"/>
    </row>
    <row r="262" spans="4:4">
      <c r="D262" s="54"/>
    </row>
    <row r="263" spans="4:4">
      <c r="D263" s="54"/>
    </row>
    <row r="264" spans="4:4">
      <c r="D264" s="54"/>
    </row>
    <row r="265" spans="4:4">
      <c r="D265" s="54"/>
    </row>
    <row r="266" spans="4:4">
      <c r="D266" s="54"/>
    </row>
    <row r="267" spans="4:4">
      <c r="D267" s="54"/>
    </row>
    <row r="268" spans="4:4">
      <c r="D268" s="54"/>
    </row>
    <row r="269" spans="4:4">
      <c r="D269" s="54"/>
    </row>
    <row r="270" spans="4:4">
      <c r="D270" s="54"/>
    </row>
    <row r="271" spans="4:4">
      <c r="D271" s="54"/>
    </row>
    <row r="272" spans="4:4">
      <c r="D272" s="54"/>
    </row>
    <row r="273" spans="4:4">
      <c r="D273" s="54"/>
    </row>
    <row r="274" spans="4:4">
      <c r="D274" s="54"/>
    </row>
    <row r="275" spans="4:4">
      <c r="D275" s="55"/>
    </row>
    <row r="276" spans="4:4">
      <c r="D276" s="54"/>
    </row>
    <row r="277" spans="4:4">
      <c r="D277" s="54"/>
    </row>
    <row r="278" spans="4:4">
      <c r="D278" s="61"/>
    </row>
    <row r="279" spans="4:4">
      <c r="D279" s="62"/>
    </row>
    <row r="280" spans="4:4">
      <c r="D280" s="62"/>
    </row>
    <row r="281" spans="4:4">
      <c r="D281" s="62"/>
    </row>
    <row r="282" spans="4:4">
      <c r="D282" s="62"/>
    </row>
    <row r="283" spans="4:4">
      <c r="D283" s="62"/>
    </row>
    <row r="284" spans="4:4">
      <c r="D284" s="62"/>
    </row>
    <row r="285" spans="4:4">
      <c r="D285" s="62"/>
    </row>
    <row r="286" spans="4:4">
      <c r="D286" s="62"/>
    </row>
    <row r="287" spans="4:4">
      <c r="D287" s="62"/>
    </row>
    <row r="288" spans="4:4">
      <c r="D288" s="62"/>
    </row>
    <row r="289" spans="4:4">
      <c r="D289" s="62"/>
    </row>
    <row r="290" spans="4:4">
      <c r="D290" s="62"/>
    </row>
    <row r="291" spans="4:4">
      <c r="D291" s="62"/>
    </row>
    <row r="292" spans="4:4">
      <c r="D292" s="62"/>
    </row>
    <row r="293" spans="4:4">
      <c r="D293" s="62"/>
    </row>
    <row r="294" spans="4:4">
      <c r="D294" s="62"/>
    </row>
    <row r="295" spans="4:4">
      <c r="D295" s="62"/>
    </row>
    <row r="296" spans="4:4">
      <c r="D296" s="62"/>
    </row>
    <row r="297" spans="4:4">
      <c r="D297" s="62"/>
    </row>
    <row r="298" spans="4:4">
      <c r="D298" s="62"/>
    </row>
    <row r="299" spans="4:4">
      <c r="D299" s="62"/>
    </row>
    <row r="300" spans="4:4">
      <c r="D300" s="62"/>
    </row>
    <row r="301" spans="4:4">
      <c r="D301" s="62"/>
    </row>
    <row r="302" spans="4:4">
      <c r="D302" s="62"/>
    </row>
    <row r="303" spans="4:4">
      <c r="D303" s="62"/>
    </row>
    <row r="304" spans="4:4">
      <c r="D304" s="62"/>
    </row>
    <row r="305" spans="4:4">
      <c r="D305" s="62"/>
    </row>
    <row r="306" spans="4:4">
      <c r="D306" s="62"/>
    </row>
    <row r="307" spans="4:4">
      <c r="D307" s="62"/>
    </row>
    <row r="308" spans="4:4">
      <c r="D308" s="62"/>
    </row>
    <row r="309" spans="4:4">
      <c r="D309" s="62"/>
    </row>
    <row r="310" spans="4:4">
      <c r="D310" s="62"/>
    </row>
    <row r="311" spans="4:4">
      <c r="D311" s="62"/>
    </row>
    <row r="312" spans="4:4">
      <c r="D312" s="62"/>
    </row>
    <row r="313" spans="4:4">
      <c r="D313" s="62"/>
    </row>
    <row r="314" spans="4:4">
      <c r="D314" s="62"/>
    </row>
    <row r="315" spans="4:4">
      <c r="D315" s="62"/>
    </row>
    <row r="316" spans="4:4">
      <c r="D316" s="62"/>
    </row>
    <row r="317" spans="4:4">
      <c r="D317" s="62"/>
    </row>
    <row r="318" spans="4:4">
      <c r="D318" s="62"/>
    </row>
    <row r="319" spans="4:4">
      <c r="D319" s="62"/>
    </row>
    <row r="320" spans="4:4">
      <c r="D320" s="62"/>
    </row>
    <row r="321" spans="4:4">
      <c r="D321" s="62"/>
    </row>
    <row r="322" spans="4:4">
      <c r="D322" s="62"/>
    </row>
    <row r="323" spans="4:4">
      <c r="D323" s="62"/>
    </row>
    <row r="324" spans="4:4">
      <c r="D324" s="62"/>
    </row>
    <row r="325" spans="4:4">
      <c r="D325" s="62"/>
    </row>
    <row r="326" spans="4:4">
      <c r="D326" s="62"/>
    </row>
    <row r="327" spans="4:4">
      <c r="D327" s="62"/>
    </row>
    <row r="328" spans="4:4">
      <c r="D328" s="62"/>
    </row>
    <row r="329" spans="4:4">
      <c r="D329" s="62"/>
    </row>
    <row r="330" spans="4:4">
      <c r="D330" s="62"/>
    </row>
    <row r="331" spans="4:4">
      <c r="D331" s="62"/>
    </row>
    <row r="332" spans="4:4">
      <c r="D332" s="62"/>
    </row>
    <row r="333" spans="4:4">
      <c r="D333" s="62"/>
    </row>
    <row r="334" spans="4:4">
      <c r="D334" s="62"/>
    </row>
    <row r="335" spans="4:4">
      <c r="D335" s="62"/>
    </row>
    <row r="336" spans="4:4">
      <c r="D336" s="62"/>
    </row>
    <row r="337" spans="4:4">
      <c r="D337" s="62"/>
    </row>
    <row r="338" spans="4:4">
      <c r="D338" s="62"/>
    </row>
    <row r="339" spans="4:4">
      <c r="D339" s="62"/>
    </row>
    <row r="340" spans="4:4">
      <c r="D340" s="62"/>
    </row>
    <row r="341" spans="4:4">
      <c r="D341" s="62"/>
    </row>
    <row r="342" spans="4:4">
      <c r="D342" s="62"/>
    </row>
    <row r="343" spans="4:4">
      <c r="D343" s="62"/>
    </row>
    <row r="344" spans="4:4">
      <c r="D344" s="62"/>
    </row>
    <row r="345" spans="4:4">
      <c r="D345" s="62"/>
    </row>
    <row r="346" spans="4:4">
      <c r="D346" s="62"/>
    </row>
    <row r="347" spans="4:4">
      <c r="D347" s="62"/>
    </row>
    <row r="348" spans="4:4">
      <c r="D348" s="62"/>
    </row>
    <row r="349" spans="4:4">
      <c r="D349" s="62"/>
    </row>
    <row r="350" spans="4:4">
      <c r="D350" s="62"/>
    </row>
    <row r="351" spans="4:4">
      <c r="D351" s="62"/>
    </row>
    <row r="352" spans="4:4">
      <c r="D352" s="62"/>
    </row>
    <row r="353" spans="4:4">
      <c r="D353" s="62"/>
    </row>
    <row r="354" spans="4:4">
      <c r="D354" s="62"/>
    </row>
    <row r="355" spans="4:4">
      <c r="D355" s="62"/>
    </row>
    <row r="356" spans="4:4">
      <c r="D356" s="62"/>
    </row>
    <row r="357" spans="4:4">
      <c r="D357" s="62"/>
    </row>
    <row r="358" spans="4:4">
      <c r="D358" s="62"/>
    </row>
    <row r="359" spans="4:4">
      <c r="D359" s="62"/>
    </row>
    <row r="360" spans="4:4">
      <c r="D360" s="62"/>
    </row>
    <row r="361" spans="4:4">
      <c r="D361" s="62"/>
    </row>
    <row r="362" spans="4:4">
      <c r="D362" s="62"/>
    </row>
    <row r="363" spans="4:4">
      <c r="D363" s="62"/>
    </row>
    <row r="364" spans="4:4">
      <c r="D364" s="62"/>
    </row>
    <row r="365" spans="4:4">
      <c r="D365" s="62"/>
    </row>
    <row r="366" spans="4:4">
      <c r="D366" s="62"/>
    </row>
    <row r="367" spans="4:4">
      <c r="D367" s="62"/>
    </row>
    <row r="368" spans="4:4">
      <c r="D368" s="62"/>
    </row>
    <row r="369" spans="4:4">
      <c r="D369" s="62"/>
    </row>
    <row r="370" spans="4:4">
      <c r="D370" s="62"/>
    </row>
    <row r="371" spans="4:4">
      <c r="D371" s="62"/>
    </row>
    <row r="372" spans="4:4">
      <c r="D372" s="62"/>
    </row>
    <row r="373" spans="4:4">
      <c r="D373" s="62"/>
    </row>
    <row r="374" spans="4:4">
      <c r="D374" s="62"/>
    </row>
    <row r="375" spans="4:4">
      <c r="D375" s="62"/>
    </row>
    <row r="376" spans="4:4">
      <c r="D376" s="62"/>
    </row>
    <row r="377" spans="4:4">
      <c r="D377" s="62"/>
    </row>
    <row r="378" spans="4:4">
      <c r="D378" s="62"/>
    </row>
    <row r="379" spans="4:4">
      <c r="D379" s="62"/>
    </row>
    <row r="380" spans="4:4">
      <c r="D380" s="62"/>
    </row>
    <row r="381" spans="4:4">
      <c r="D381" s="62"/>
    </row>
    <row r="382" spans="4:4">
      <c r="D382" s="62"/>
    </row>
    <row r="383" spans="4:4">
      <c r="D383" s="62"/>
    </row>
    <row r="384" spans="4:4">
      <c r="D384" s="62"/>
    </row>
    <row r="385" spans="4:4">
      <c r="D385" s="62"/>
    </row>
    <row r="386" spans="4:4">
      <c r="D386" s="62"/>
    </row>
    <row r="387" spans="4:4">
      <c r="D387" s="62"/>
    </row>
    <row r="388" spans="4:4">
      <c r="D388" s="62"/>
    </row>
    <row r="389" spans="4:4">
      <c r="D389" s="62"/>
    </row>
    <row r="390" spans="4:4">
      <c r="D390" s="62"/>
    </row>
    <row r="391" spans="4:4">
      <c r="D391" s="62"/>
    </row>
    <row r="392" spans="4:4">
      <c r="D392" s="62"/>
    </row>
    <row r="393" spans="4:4">
      <c r="D393" s="62"/>
    </row>
    <row r="394" spans="4:4">
      <c r="D394" s="62"/>
    </row>
    <row r="395" spans="4:4">
      <c r="D395" s="62"/>
    </row>
    <row r="396" spans="4:4">
      <c r="D396" s="62"/>
    </row>
    <row r="397" spans="4:4">
      <c r="D397" s="62"/>
    </row>
    <row r="398" spans="4:4">
      <c r="D398" s="62"/>
    </row>
    <row r="399" spans="4:4">
      <c r="D399" s="62"/>
    </row>
    <row r="400" spans="4:4">
      <c r="D400" s="62"/>
    </row>
    <row r="401" spans="4:4">
      <c r="D401" s="62"/>
    </row>
    <row r="402" spans="4:4">
      <c r="D402" s="62"/>
    </row>
    <row r="403" spans="4:4">
      <c r="D403" s="62"/>
    </row>
    <row r="404" spans="4:4">
      <c r="D404" s="62"/>
    </row>
    <row r="405" spans="4:4">
      <c r="D405" s="62"/>
    </row>
    <row r="406" spans="4:4">
      <c r="D406" s="62"/>
    </row>
    <row r="407" spans="4:4">
      <c r="D407" s="62"/>
    </row>
    <row r="408" spans="4:4">
      <c r="D408" s="62"/>
    </row>
    <row r="409" spans="4:4">
      <c r="D409" s="62"/>
    </row>
    <row r="410" spans="4:4">
      <c r="D410" s="62"/>
    </row>
    <row r="411" spans="4:4">
      <c r="D411" s="62"/>
    </row>
    <row r="412" spans="4:4">
      <c r="D412" s="62"/>
    </row>
    <row r="413" spans="4:4">
      <c r="D413" s="62"/>
    </row>
    <row r="414" spans="4:4">
      <c r="D414" s="62"/>
    </row>
    <row r="415" spans="4:4">
      <c r="D415" s="62"/>
    </row>
    <row r="416" spans="4:4">
      <c r="D416" s="62"/>
    </row>
    <row r="417" spans="4:4">
      <c r="D417" s="62"/>
    </row>
    <row r="418" spans="4:4">
      <c r="D418" s="62"/>
    </row>
    <row r="419" spans="4:4">
      <c r="D419" s="62"/>
    </row>
    <row r="420" spans="4:4">
      <c r="D420" s="62"/>
    </row>
    <row r="421" spans="4:4">
      <c r="D421" s="62"/>
    </row>
    <row r="422" spans="4:4">
      <c r="D422" s="62"/>
    </row>
    <row r="423" spans="4:4">
      <c r="D423" s="62"/>
    </row>
    <row r="424" spans="4:4">
      <c r="D424" s="62"/>
    </row>
    <row r="425" spans="4:4">
      <c r="D425" s="62"/>
    </row>
    <row r="426" spans="4:4">
      <c r="D426" s="62"/>
    </row>
    <row r="427" spans="4:4">
      <c r="D427" s="62"/>
    </row>
    <row r="428" spans="4:4">
      <c r="D428" s="62"/>
    </row>
    <row r="429" spans="4:4">
      <c r="D429" s="62"/>
    </row>
    <row r="430" spans="4:4">
      <c r="D430" s="62"/>
    </row>
    <row r="431" spans="4:4">
      <c r="D431" s="62"/>
    </row>
    <row r="432" spans="4:4">
      <c r="D432" s="62"/>
    </row>
    <row r="433" spans="4:4">
      <c r="D433" s="62"/>
    </row>
    <row r="434" spans="4:4">
      <c r="D434" s="62"/>
    </row>
    <row r="435" spans="4:4">
      <c r="D435" s="62"/>
    </row>
    <row r="436" spans="4:4">
      <c r="D436" s="62"/>
    </row>
    <row r="437" spans="4:4">
      <c r="D437" s="62"/>
    </row>
    <row r="438" spans="4:4">
      <c r="D438" s="62"/>
    </row>
    <row r="439" spans="4:4">
      <c r="D439" s="62"/>
    </row>
    <row r="440" spans="4:4">
      <c r="D440" s="62"/>
    </row>
    <row r="441" spans="4:4">
      <c r="D441" s="62"/>
    </row>
    <row r="442" spans="4:4">
      <c r="D442" s="62"/>
    </row>
    <row r="443" spans="4:4">
      <c r="D443" s="62"/>
    </row>
    <row r="444" spans="4:4">
      <c r="D444" s="62"/>
    </row>
    <row r="445" spans="4:4">
      <c r="D445" s="62"/>
    </row>
    <row r="446" spans="4:4">
      <c r="D446" s="62"/>
    </row>
    <row r="447" spans="4:4">
      <c r="D447" s="62"/>
    </row>
    <row r="448" spans="4:4">
      <c r="D448" s="62"/>
    </row>
  </sheetData>
  <mergeCells count="8">
    <mergeCell ref="B34:L34"/>
    <mergeCell ref="B59:L59"/>
    <mergeCell ref="B47:L47"/>
    <mergeCell ref="B35:D35"/>
    <mergeCell ref="E35:F35"/>
    <mergeCell ref="G35:H35"/>
    <mergeCell ref="I35:J35"/>
    <mergeCell ref="K35:L35"/>
  </mergeCells>
  <phoneticPr fontId="0" type="noConversion"/>
  <pageMargins left="0.7" right="0.7" top="0.75" bottom="0.75" header="0.3" footer="0.3"/>
  <pageSetup paperSize="9" orientation="portrait" horizontalDpi="4294967293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406"/>
  <sheetViews>
    <sheetView tabSelected="1" topLeftCell="K16" workbookViewId="0">
      <selection activeCell="Y34" sqref="Y34"/>
    </sheetView>
  </sheetViews>
  <sheetFormatPr baseColWidth="10" defaultRowHeight="15"/>
  <cols>
    <col min="1" max="1" width="2.42578125" customWidth="1"/>
    <col min="2" max="2" width="21.42578125" style="2" customWidth="1"/>
    <col min="3" max="3" width="6.85546875" hidden="1" customWidth="1"/>
    <col min="4" max="4" width="11.5703125" bestFit="1" customWidth="1"/>
    <col min="12" max="12" width="9" customWidth="1"/>
    <col min="13" max="13" width="7.140625" customWidth="1"/>
    <col min="14" max="14" width="5.5703125" customWidth="1"/>
    <col min="15" max="15" width="12.5703125" customWidth="1"/>
    <col min="16" max="16" width="14.7109375" customWidth="1"/>
    <col min="17" max="17" width="13" customWidth="1"/>
    <col min="19" max="19" width="10" customWidth="1"/>
    <col min="21" max="21" width="12.7109375" customWidth="1"/>
    <col min="23" max="23" width="5" customWidth="1"/>
    <col min="25" max="25" width="6.42578125" customWidth="1"/>
    <col min="27" max="27" width="6.5703125" customWidth="1"/>
    <col min="30" max="30" width="21.42578125" style="2" customWidth="1"/>
    <col min="31" max="31" width="6.85546875" hidden="1" customWidth="1"/>
    <col min="32" max="39" width="11.42578125" style="46"/>
  </cols>
  <sheetData>
    <row r="1" spans="1:39" s="1" customFormat="1" ht="45.75" thickBot="1">
      <c r="B1" s="2" t="s">
        <v>0</v>
      </c>
      <c r="C1" s="3" t="s">
        <v>1</v>
      </c>
      <c r="D1" s="4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3" t="s">
        <v>7</v>
      </c>
      <c r="J1" s="3" t="s">
        <v>8</v>
      </c>
      <c r="K1" s="3" t="s">
        <v>9</v>
      </c>
      <c r="AD1" s="2" t="s">
        <v>0</v>
      </c>
      <c r="AE1" s="3" t="s">
        <v>1</v>
      </c>
      <c r="AF1" s="38" t="s">
        <v>2</v>
      </c>
      <c r="AG1" s="39" t="s">
        <v>3</v>
      </c>
      <c r="AH1" s="39" t="s">
        <v>4</v>
      </c>
      <c r="AI1" s="39" t="s">
        <v>5</v>
      </c>
      <c r="AJ1" s="40" t="s">
        <v>6</v>
      </c>
      <c r="AK1" s="40" t="s">
        <v>7</v>
      </c>
      <c r="AL1" s="40" t="s">
        <v>8</v>
      </c>
      <c r="AM1" s="40" t="s">
        <v>9</v>
      </c>
    </row>
    <row r="2" spans="1:39">
      <c r="A2" s="21"/>
      <c r="B2" s="47" t="s">
        <v>10</v>
      </c>
      <c r="C2" s="6"/>
      <c r="D2" s="31">
        <f>IF(ISNUMBER(AF2),AF2+(ROW()/10^9),"")</f>
        <v>6.6300000020000001</v>
      </c>
      <c r="E2" s="31">
        <f t="shared" ref="E2:K30" si="0">IF(ISNUMBER(AG2),AG2+(ROW()/10^9),"")</f>
        <v>2.3300000020000002</v>
      </c>
      <c r="F2" s="31">
        <f t="shared" si="0"/>
        <v>1.8900000019999998</v>
      </c>
      <c r="G2" s="31">
        <f t="shared" si="0"/>
        <v>9.5600000020000007</v>
      </c>
      <c r="H2" s="31">
        <f t="shared" si="0"/>
        <v>39.000000002</v>
      </c>
      <c r="I2" s="31" t="str">
        <f t="shared" si="0"/>
        <v/>
      </c>
      <c r="J2" s="31" t="str">
        <f t="shared" si="0"/>
        <v/>
      </c>
      <c r="K2" s="31" t="str">
        <f t="shared" si="0"/>
        <v/>
      </c>
      <c r="AC2">
        <v>1</v>
      </c>
      <c r="AD2" s="5" t="s">
        <v>10</v>
      </c>
      <c r="AE2" s="6"/>
      <c r="AF2" s="31">
        <v>6.63</v>
      </c>
      <c r="AG2" s="31">
        <v>2.33</v>
      </c>
      <c r="AH2" s="31">
        <v>1.89</v>
      </c>
      <c r="AI2" s="31">
        <v>9.56</v>
      </c>
      <c r="AJ2" s="31">
        <v>39</v>
      </c>
      <c r="AK2" s="31" t="s">
        <v>11</v>
      </c>
      <c r="AL2" s="31" t="s">
        <v>11</v>
      </c>
      <c r="AM2" s="31" t="s">
        <v>11</v>
      </c>
    </row>
    <row r="3" spans="1:39">
      <c r="A3" s="21"/>
      <c r="B3" s="48" t="s">
        <v>12</v>
      </c>
      <c r="C3" s="6"/>
      <c r="D3" s="31">
        <f t="shared" ref="D3:D30" si="1">IF(ISNUMBER(AF3),AF3+(ROW()/10^9),"")</f>
        <v>4.7900000030000003</v>
      </c>
      <c r="E3" s="31">
        <f t="shared" si="0"/>
        <v>2.490000003</v>
      </c>
      <c r="F3" s="31">
        <f t="shared" si="0"/>
        <v>0.21000000299999999</v>
      </c>
      <c r="G3" s="31">
        <f t="shared" si="0"/>
        <v>8.0200000029999998</v>
      </c>
      <c r="H3" s="31">
        <f t="shared" si="0"/>
        <v>26.300000003000001</v>
      </c>
      <c r="I3" s="31">
        <f t="shared" si="0"/>
        <v>10.850000003</v>
      </c>
      <c r="J3" s="31">
        <f t="shared" si="0"/>
        <v>18.860000003</v>
      </c>
      <c r="K3" s="31">
        <f t="shared" si="0"/>
        <v>9.3300000030000003</v>
      </c>
      <c r="AC3">
        <v>2</v>
      </c>
      <c r="AD3" s="5" t="s">
        <v>12</v>
      </c>
      <c r="AE3" s="6"/>
      <c r="AF3" s="31">
        <v>4.79</v>
      </c>
      <c r="AG3" s="31">
        <v>2.4900000000000002</v>
      </c>
      <c r="AH3" s="31">
        <v>0.21</v>
      </c>
      <c r="AI3" s="31">
        <v>8.02</v>
      </c>
      <c r="AJ3" s="31">
        <v>26.3</v>
      </c>
      <c r="AK3" s="31">
        <v>10.85</v>
      </c>
      <c r="AL3" s="31">
        <v>18.86</v>
      </c>
      <c r="AM3" s="31">
        <v>9.33</v>
      </c>
    </row>
    <row r="4" spans="1:39" ht="15.75">
      <c r="A4" s="21"/>
      <c r="B4" s="48" t="s">
        <v>13</v>
      </c>
      <c r="C4" s="6"/>
      <c r="D4" s="31">
        <f t="shared" si="1"/>
        <v>4.5800000040000004</v>
      </c>
      <c r="E4" s="31">
        <f t="shared" si="0"/>
        <v>2.850000004</v>
      </c>
      <c r="F4" s="31">
        <f t="shared" si="0"/>
        <v>1.2300000040000001</v>
      </c>
      <c r="G4" s="31">
        <f t="shared" si="0"/>
        <v>5.4400000040000007</v>
      </c>
      <c r="H4" s="31">
        <f t="shared" si="0"/>
        <v>22.750000004</v>
      </c>
      <c r="I4" s="32">
        <f t="shared" si="0"/>
        <v>-0.64999999600000002</v>
      </c>
      <c r="J4" s="31">
        <f t="shared" si="0"/>
        <v>9.7100000040000012</v>
      </c>
      <c r="K4" s="31">
        <f t="shared" si="0"/>
        <v>5.2800000040000006</v>
      </c>
      <c r="M4" s="7" t="s">
        <v>14</v>
      </c>
      <c r="AC4">
        <v>3</v>
      </c>
      <c r="AD4" s="5" t="s">
        <v>13</v>
      </c>
      <c r="AE4" s="6"/>
      <c r="AF4" s="31">
        <v>4.58</v>
      </c>
      <c r="AG4" s="31">
        <v>2.85</v>
      </c>
      <c r="AH4" s="31">
        <v>1.23</v>
      </c>
      <c r="AI4" s="31">
        <v>5.44</v>
      </c>
      <c r="AJ4" s="31">
        <v>22.75</v>
      </c>
      <c r="AK4" s="32">
        <v>-0.65</v>
      </c>
      <c r="AL4" s="31">
        <v>9.7100000000000009</v>
      </c>
      <c r="AM4" s="31">
        <v>5.28</v>
      </c>
    </row>
    <row r="5" spans="1:39">
      <c r="A5" s="21"/>
      <c r="B5" s="48" t="s">
        <v>15</v>
      </c>
      <c r="C5" s="6"/>
      <c r="D5" s="31">
        <f t="shared" si="1"/>
        <v>4.5700000050000007</v>
      </c>
      <c r="E5" s="31">
        <f t="shared" si="0"/>
        <v>2.8500000050000001</v>
      </c>
      <c r="F5" s="31">
        <f t="shared" si="0"/>
        <v>2.330000005</v>
      </c>
      <c r="G5" s="31">
        <f t="shared" si="0"/>
        <v>5.3000000050000002</v>
      </c>
      <c r="H5" s="31">
        <f t="shared" si="0"/>
        <v>26.960000005000001</v>
      </c>
      <c r="I5" s="31">
        <f t="shared" si="0"/>
        <v>6.6400000050000001</v>
      </c>
      <c r="J5" s="31">
        <f t="shared" si="0"/>
        <v>11.060000005000001</v>
      </c>
      <c r="K5" s="31">
        <f t="shared" si="0"/>
        <v>7.2000000050000006</v>
      </c>
      <c r="N5" t="s">
        <v>16</v>
      </c>
      <c r="AC5">
        <v>4</v>
      </c>
      <c r="AD5" s="5" t="s">
        <v>15</v>
      </c>
      <c r="AE5" s="6"/>
      <c r="AF5" s="31">
        <v>4.57</v>
      </c>
      <c r="AG5" s="31">
        <v>2.85</v>
      </c>
      <c r="AH5" s="31">
        <v>2.33</v>
      </c>
      <c r="AI5" s="31">
        <v>5.3</v>
      </c>
      <c r="AJ5" s="31">
        <v>26.96</v>
      </c>
      <c r="AK5" s="31">
        <v>6.64</v>
      </c>
      <c r="AL5" s="31">
        <v>11.06</v>
      </c>
      <c r="AM5" s="31">
        <v>7.2</v>
      </c>
    </row>
    <row r="6" spans="1:39">
      <c r="A6" s="21"/>
      <c r="B6" s="48" t="s">
        <v>17</v>
      </c>
      <c r="C6" s="6"/>
      <c r="D6" s="31">
        <f t="shared" si="1"/>
        <v>4.440000006</v>
      </c>
      <c r="E6" s="31">
        <f t="shared" si="0"/>
        <v>3.2600000059999998</v>
      </c>
      <c r="F6" s="31">
        <f t="shared" si="0"/>
        <v>0.37000000599999999</v>
      </c>
      <c r="G6" s="31">
        <f t="shared" si="0"/>
        <v>3.2000000060000002</v>
      </c>
      <c r="H6" s="31">
        <f t="shared" si="0"/>
        <v>21.090000006</v>
      </c>
      <c r="I6" s="32">
        <f t="shared" si="0"/>
        <v>-14.409999994</v>
      </c>
      <c r="J6" s="32">
        <f t="shared" si="0"/>
        <v>-8.4799999939999999</v>
      </c>
      <c r="K6" s="31" t="str">
        <f t="shared" si="0"/>
        <v/>
      </c>
      <c r="AC6">
        <v>5</v>
      </c>
      <c r="AD6" s="5" t="s">
        <v>17</v>
      </c>
      <c r="AE6" s="6"/>
      <c r="AF6" s="31">
        <v>4.4400000000000004</v>
      </c>
      <c r="AG6" s="31">
        <v>3.26</v>
      </c>
      <c r="AH6" s="31">
        <v>0.37</v>
      </c>
      <c r="AI6" s="31">
        <v>3.2</v>
      </c>
      <c r="AJ6" s="31">
        <v>21.09</v>
      </c>
      <c r="AK6" s="32">
        <v>-14.41</v>
      </c>
      <c r="AL6" s="32">
        <v>-8.48</v>
      </c>
      <c r="AM6" s="31" t="s">
        <v>11</v>
      </c>
    </row>
    <row r="7" spans="1:39">
      <c r="A7" s="21"/>
      <c r="B7" s="48" t="s">
        <v>18</v>
      </c>
      <c r="C7" s="6"/>
      <c r="D7" s="31">
        <f t="shared" si="1"/>
        <v>3.8300000070000002</v>
      </c>
      <c r="E7" s="31">
        <f t="shared" si="0"/>
        <v>2.5200000070000002</v>
      </c>
      <c r="F7" s="31">
        <f t="shared" si="0"/>
        <v>-0.69999999299999993</v>
      </c>
      <c r="G7" s="31">
        <f t="shared" si="0"/>
        <v>3.4500000070000003</v>
      </c>
      <c r="H7" s="31">
        <f t="shared" si="0"/>
        <v>18.540000007</v>
      </c>
      <c r="I7" s="32">
        <f t="shared" si="0"/>
        <v>-5.9999992999999995E-2</v>
      </c>
      <c r="J7" s="31">
        <f t="shared" si="0"/>
        <v>1.820000007</v>
      </c>
      <c r="K7" s="31">
        <f t="shared" si="0"/>
        <v>2.4400000070000001</v>
      </c>
      <c r="AC7">
        <v>6</v>
      </c>
      <c r="AD7" s="5" t="s">
        <v>18</v>
      </c>
      <c r="AE7" s="6"/>
      <c r="AF7" s="31">
        <v>3.83</v>
      </c>
      <c r="AG7" s="31">
        <v>2.52</v>
      </c>
      <c r="AH7" s="31">
        <v>-0.7</v>
      </c>
      <c r="AI7" s="31">
        <v>3.45</v>
      </c>
      <c r="AJ7" s="31">
        <v>18.54</v>
      </c>
      <c r="AK7" s="32">
        <v>-0.06</v>
      </c>
      <c r="AL7" s="31">
        <v>1.82</v>
      </c>
      <c r="AM7" s="31">
        <v>2.44</v>
      </c>
    </row>
    <row r="8" spans="1:39">
      <c r="A8" s="21"/>
      <c r="B8" s="48" t="s">
        <v>19</v>
      </c>
      <c r="C8" s="6"/>
      <c r="D8" s="31">
        <f t="shared" si="1"/>
        <v>2.6600000080000004</v>
      </c>
      <c r="E8" s="31">
        <f t="shared" si="0"/>
        <v>2.5400000080000003</v>
      </c>
      <c r="F8" s="31">
        <f t="shared" si="0"/>
        <v>1.6500000079999999</v>
      </c>
      <c r="G8" s="31">
        <f t="shared" si="0"/>
        <v>3.9600000080000002</v>
      </c>
      <c r="H8" s="31">
        <f t="shared" si="0"/>
        <v>23.750000008000001</v>
      </c>
      <c r="I8" s="31">
        <f t="shared" si="0"/>
        <v>4.8100000079999994</v>
      </c>
      <c r="J8" s="31">
        <f t="shared" si="0"/>
        <v>9.0100000080000004</v>
      </c>
      <c r="K8" s="31">
        <f t="shared" si="0"/>
        <v>5.9600000079999997</v>
      </c>
      <c r="N8" s="8" t="s">
        <v>20</v>
      </c>
      <c r="Q8">
        <f>MATCH(O$18,$D$1:$K$1,0)+1</f>
        <v>2</v>
      </c>
      <c r="AC8">
        <v>7</v>
      </c>
      <c r="AD8" s="5" t="s">
        <v>19</v>
      </c>
      <c r="AE8" s="6"/>
      <c r="AF8" s="31">
        <v>2.66</v>
      </c>
      <c r="AG8" s="31">
        <v>2.54</v>
      </c>
      <c r="AH8" s="31">
        <v>1.65</v>
      </c>
      <c r="AI8" s="31">
        <v>3.96</v>
      </c>
      <c r="AJ8" s="31">
        <v>23.75</v>
      </c>
      <c r="AK8" s="31">
        <v>4.8099999999999996</v>
      </c>
      <c r="AL8" s="31">
        <v>9.01</v>
      </c>
      <c r="AM8" s="31">
        <v>5.96</v>
      </c>
    </row>
    <row r="9" spans="1:39">
      <c r="A9" s="21"/>
      <c r="B9" s="48" t="s">
        <v>21</v>
      </c>
      <c r="C9" s="6"/>
      <c r="D9" s="31">
        <f t="shared" si="1"/>
        <v>2.6100000089999997</v>
      </c>
      <c r="E9" s="31">
        <f t="shared" si="0"/>
        <v>2.0800000089999999</v>
      </c>
      <c r="F9" s="31">
        <f t="shared" si="0"/>
        <v>0.49000000900000001</v>
      </c>
      <c r="G9" s="31">
        <f t="shared" si="0"/>
        <v>6.1500000090000002</v>
      </c>
      <c r="H9" s="31">
        <f t="shared" si="0"/>
        <v>17.130000009</v>
      </c>
      <c r="I9" s="31">
        <f t="shared" si="0"/>
        <v>7.9700000089999996</v>
      </c>
      <c r="J9" s="31">
        <f t="shared" si="0"/>
        <v>15.400000009000001</v>
      </c>
      <c r="K9" s="31">
        <f t="shared" si="0"/>
        <v>7.870000009</v>
      </c>
      <c r="N9" s="26">
        <v>1</v>
      </c>
      <c r="O9" t="s">
        <v>22</v>
      </c>
      <c r="AC9">
        <v>8</v>
      </c>
      <c r="AD9" s="5" t="s">
        <v>21</v>
      </c>
      <c r="AE9" s="6"/>
      <c r="AF9" s="31">
        <v>2.61</v>
      </c>
      <c r="AG9" s="31">
        <v>2.08</v>
      </c>
      <c r="AH9" s="31">
        <v>0.49</v>
      </c>
      <c r="AI9" s="31">
        <v>6.15</v>
      </c>
      <c r="AJ9" s="31">
        <v>17.13</v>
      </c>
      <c r="AK9" s="31">
        <v>7.97</v>
      </c>
      <c r="AL9" s="31">
        <v>15.4</v>
      </c>
      <c r="AM9" s="31">
        <v>7.87</v>
      </c>
    </row>
    <row r="10" spans="1:39">
      <c r="A10" s="21"/>
      <c r="B10" s="48" t="s">
        <v>23</v>
      </c>
      <c r="C10" s="6"/>
      <c r="D10" s="31">
        <f t="shared" si="1"/>
        <v>2.4500000100000001</v>
      </c>
      <c r="E10" s="31">
        <f t="shared" si="0"/>
        <v>2.2000000100000001</v>
      </c>
      <c r="F10" s="31">
        <f t="shared" si="0"/>
        <v>0.22000001</v>
      </c>
      <c r="G10" s="31">
        <f t="shared" si="0"/>
        <v>4.0100000099999997</v>
      </c>
      <c r="H10" s="31">
        <f t="shared" si="0"/>
        <v>17.11000001</v>
      </c>
      <c r="I10" s="31">
        <f t="shared" si="0"/>
        <v>4.1500000100000003</v>
      </c>
      <c r="J10" s="31">
        <f t="shared" si="0"/>
        <v>11.130000010000002</v>
      </c>
      <c r="K10" s="31">
        <f t="shared" si="0"/>
        <v>5.4000000100000003</v>
      </c>
      <c r="AC10">
        <v>9</v>
      </c>
      <c r="AD10" s="5" t="s">
        <v>23</v>
      </c>
      <c r="AE10" s="6"/>
      <c r="AF10" s="31">
        <v>2.4500000000000002</v>
      </c>
      <c r="AG10" s="31">
        <v>2.2000000000000002</v>
      </c>
      <c r="AH10" s="31">
        <v>0.22</v>
      </c>
      <c r="AI10" s="31">
        <v>4.01</v>
      </c>
      <c r="AJ10" s="31">
        <v>17.11</v>
      </c>
      <c r="AK10" s="31">
        <v>4.1500000000000004</v>
      </c>
      <c r="AL10" s="31">
        <v>11.13</v>
      </c>
      <c r="AM10" s="31">
        <v>5.4</v>
      </c>
    </row>
    <row r="11" spans="1:39" ht="16.5" thickBot="1">
      <c r="A11" s="21"/>
      <c r="B11" s="49" t="s">
        <v>24</v>
      </c>
      <c r="C11" s="6"/>
      <c r="D11" s="31">
        <f t="shared" si="1"/>
        <v>2.1300000109999999</v>
      </c>
      <c r="E11" s="31">
        <f t="shared" si="0"/>
        <v>1.5900000110000001</v>
      </c>
      <c r="F11" s="31">
        <f t="shared" si="0"/>
        <v>0.55000001100000007</v>
      </c>
      <c r="G11" s="31">
        <f t="shared" si="0"/>
        <v>2.9300000110000002</v>
      </c>
      <c r="H11" s="31">
        <f t="shared" si="0"/>
        <v>18.500000011000001</v>
      </c>
      <c r="I11" s="31">
        <f t="shared" si="0"/>
        <v>3.7000000110000002</v>
      </c>
      <c r="J11" s="31">
        <f t="shared" si="0"/>
        <v>19.780000011000002</v>
      </c>
      <c r="K11" s="31" t="str">
        <f t="shared" si="0"/>
        <v/>
      </c>
      <c r="N11" s="26">
        <v>2</v>
      </c>
      <c r="O11" t="s">
        <v>25</v>
      </c>
      <c r="Q11" s="9">
        <v>10</v>
      </c>
      <c r="S11" s="89" t="s">
        <v>58</v>
      </c>
      <c r="AC11">
        <v>10</v>
      </c>
      <c r="AD11" s="5" t="s">
        <v>24</v>
      </c>
      <c r="AE11" s="6"/>
      <c r="AF11" s="31">
        <v>2.13</v>
      </c>
      <c r="AG11" s="31">
        <v>1.59</v>
      </c>
      <c r="AH11" s="31">
        <v>0.55000000000000004</v>
      </c>
      <c r="AI11" s="31">
        <v>2.93</v>
      </c>
      <c r="AJ11" s="31">
        <v>18.5</v>
      </c>
      <c r="AK11" s="31">
        <v>3.7</v>
      </c>
      <c r="AL11" s="31">
        <v>19.78</v>
      </c>
      <c r="AM11" s="31" t="s">
        <v>11</v>
      </c>
    </row>
    <row r="12" spans="1:39">
      <c r="B12" s="2" t="s">
        <v>26</v>
      </c>
      <c r="C12" s="10"/>
      <c r="D12" s="33">
        <f t="shared" si="1"/>
        <v>2.0400000120000001</v>
      </c>
      <c r="E12" s="33">
        <f t="shared" si="0"/>
        <v>1.9700000120000001</v>
      </c>
      <c r="F12" s="33">
        <f t="shared" si="0"/>
        <v>0.75000001199999999</v>
      </c>
      <c r="G12" s="33">
        <f t="shared" si="0"/>
        <v>3.8100000120000002</v>
      </c>
      <c r="H12" s="33">
        <f t="shared" si="0"/>
        <v>18.230000012000001</v>
      </c>
      <c r="I12" s="33">
        <f t="shared" si="0"/>
        <v>4.1800000119999998</v>
      </c>
      <c r="J12" s="33">
        <f t="shared" si="0"/>
        <v>11.440000011999999</v>
      </c>
      <c r="K12" s="33">
        <f t="shared" si="0"/>
        <v>6.7400000120000003</v>
      </c>
      <c r="O12" t="s">
        <v>27</v>
      </c>
      <c r="AD12" s="2" t="s">
        <v>26</v>
      </c>
      <c r="AE12" s="10"/>
      <c r="AF12" s="33">
        <v>2.04</v>
      </c>
      <c r="AG12" s="33">
        <v>1.97</v>
      </c>
      <c r="AH12" s="33">
        <v>0.75</v>
      </c>
      <c r="AI12" s="33">
        <v>3.81</v>
      </c>
      <c r="AJ12" s="33">
        <v>18.23</v>
      </c>
      <c r="AK12" s="33">
        <v>4.18</v>
      </c>
      <c r="AL12" s="33">
        <v>11.44</v>
      </c>
      <c r="AM12" s="33">
        <v>6.74</v>
      </c>
    </row>
    <row r="13" spans="1:39">
      <c r="B13" s="2" t="s">
        <v>28</v>
      </c>
      <c r="C13" s="10"/>
      <c r="D13" s="33">
        <f t="shared" si="1"/>
        <v>1.9000000129999999</v>
      </c>
      <c r="E13" s="33">
        <f t="shared" si="0"/>
        <v>1.060000013</v>
      </c>
      <c r="F13" s="33">
        <f t="shared" si="0"/>
        <v>1.1700000129999999</v>
      </c>
      <c r="G13" s="33">
        <f t="shared" si="0"/>
        <v>2.4600000130000002</v>
      </c>
      <c r="H13" s="33">
        <f t="shared" si="0"/>
        <v>12.750000012999999</v>
      </c>
      <c r="I13" s="33">
        <f t="shared" si="0"/>
        <v>6.5700000130000005</v>
      </c>
      <c r="J13" s="33">
        <f t="shared" si="0"/>
        <v>8.3400000129999992</v>
      </c>
      <c r="K13" s="33">
        <f t="shared" si="0"/>
        <v>5.300000013</v>
      </c>
      <c r="O13" t="s">
        <v>29</v>
      </c>
      <c r="AD13" s="2" t="s">
        <v>28</v>
      </c>
      <c r="AE13" s="10"/>
      <c r="AF13" s="33">
        <v>1.9</v>
      </c>
      <c r="AG13" s="33">
        <v>1.06</v>
      </c>
      <c r="AH13" s="33">
        <v>1.17</v>
      </c>
      <c r="AI13" s="33">
        <v>2.46</v>
      </c>
      <c r="AJ13" s="33">
        <v>12.75</v>
      </c>
      <c r="AK13" s="33">
        <v>6.57</v>
      </c>
      <c r="AL13" s="33">
        <v>8.34</v>
      </c>
      <c r="AM13" s="33">
        <v>5.3</v>
      </c>
    </row>
    <row r="14" spans="1:39">
      <c r="B14" s="2" t="s">
        <v>30</v>
      </c>
      <c r="C14" s="10"/>
      <c r="D14" s="33">
        <f t="shared" si="1"/>
        <v>1.660000014</v>
      </c>
      <c r="E14" s="33">
        <f t="shared" si="0"/>
        <v>1.930000014</v>
      </c>
      <c r="F14" s="33">
        <f t="shared" si="0"/>
        <v>-1.4799999859999999</v>
      </c>
      <c r="G14" s="33">
        <f t="shared" si="0"/>
        <v>3.9800000139999998</v>
      </c>
      <c r="H14" s="33">
        <f t="shared" si="0"/>
        <v>24.270000014000001</v>
      </c>
      <c r="I14" s="33">
        <f t="shared" si="0"/>
        <v>8.9900000139999996</v>
      </c>
      <c r="J14" s="33">
        <f t="shared" si="0"/>
        <v>14.330000013999999</v>
      </c>
      <c r="K14" s="33">
        <f t="shared" si="0"/>
        <v>7.2400000140000005</v>
      </c>
      <c r="AD14" s="2" t="s">
        <v>30</v>
      </c>
      <c r="AE14" s="10"/>
      <c r="AF14" s="33">
        <v>1.66</v>
      </c>
      <c r="AG14" s="33">
        <v>1.93</v>
      </c>
      <c r="AH14" s="33">
        <v>-1.48</v>
      </c>
      <c r="AI14" s="33">
        <v>3.98</v>
      </c>
      <c r="AJ14" s="33">
        <v>24.27</v>
      </c>
      <c r="AK14" s="33">
        <v>8.99</v>
      </c>
      <c r="AL14" s="33">
        <v>14.33</v>
      </c>
      <c r="AM14" s="33">
        <v>7.24</v>
      </c>
    </row>
    <row r="15" spans="1:39">
      <c r="B15" s="2" t="s">
        <v>31</v>
      </c>
      <c r="C15" s="10"/>
      <c r="D15" s="33">
        <f t="shared" si="1"/>
        <v>1.300000015</v>
      </c>
      <c r="E15" s="33">
        <f t="shared" si="0"/>
        <v>1.7900000149999999</v>
      </c>
      <c r="F15" s="33">
        <f t="shared" si="0"/>
        <v>-0.60999998499999997</v>
      </c>
      <c r="G15" s="33">
        <f t="shared" si="0"/>
        <v>2.5700000149999997</v>
      </c>
      <c r="H15" s="33">
        <f t="shared" si="0"/>
        <v>12.020000014999999</v>
      </c>
      <c r="I15" s="33">
        <f t="shared" si="0"/>
        <v>2.330000015</v>
      </c>
      <c r="J15" s="33">
        <f t="shared" si="0"/>
        <v>8.1800000149999992</v>
      </c>
      <c r="K15" s="33">
        <f t="shared" si="0"/>
        <v>2.100000015</v>
      </c>
      <c r="N15" s="26">
        <v>3</v>
      </c>
      <c r="O15" t="s">
        <v>32</v>
      </c>
      <c r="AD15" s="2" t="s">
        <v>31</v>
      </c>
      <c r="AE15" s="10"/>
      <c r="AF15" s="33">
        <v>1.3</v>
      </c>
      <c r="AG15" s="33">
        <v>1.79</v>
      </c>
      <c r="AH15" s="33">
        <v>-0.61</v>
      </c>
      <c r="AI15" s="33">
        <v>2.57</v>
      </c>
      <c r="AJ15" s="33">
        <v>12.02</v>
      </c>
      <c r="AK15" s="33">
        <v>2.33</v>
      </c>
      <c r="AL15" s="33">
        <v>8.18</v>
      </c>
      <c r="AM15" s="33">
        <v>2.1</v>
      </c>
    </row>
    <row r="16" spans="1:39">
      <c r="B16" s="2" t="s">
        <v>33</v>
      </c>
      <c r="C16" s="10"/>
      <c r="D16" s="33">
        <f t="shared" si="1"/>
        <v>1.260000016</v>
      </c>
      <c r="E16" s="33">
        <f t="shared" si="0"/>
        <v>0.53000001600000002</v>
      </c>
      <c r="F16" s="33">
        <f t="shared" si="0"/>
        <v>0.120000016</v>
      </c>
      <c r="G16" s="33">
        <f t="shared" si="0"/>
        <v>1.300000016</v>
      </c>
      <c r="H16" s="33">
        <f t="shared" si="0"/>
        <v>4.0100000160000002</v>
      </c>
      <c r="I16" s="33">
        <f t="shared" si="0"/>
        <v>1.6300000159999999</v>
      </c>
      <c r="J16" s="33">
        <f t="shared" si="0"/>
        <v>3.6800000160000002</v>
      </c>
      <c r="K16" s="33">
        <f t="shared" si="0"/>
        <v>2.6700000159999999</v>
      </c>
      <c r="N16" s="10"/>
      <c r="O16" s="11"/>
      <c r="P16" s="11"/>
      <c r="AD16" s="2" t="s">
        <v>33</v>
      </c>
      <c r="AE16" s="10"/>
      <c r="AF16" s="33">
        <v>1.26</v>
      </c>
      <c r="AG16" s="33">
        <v>0.53</v>
      </c>
      <c r="AH16" s="33">
        <v>0.12</v>
      </c>
      <c r="AI16" s="33">
        <v>1.3</v>
      </c>
      <c r="AJ16" s="33">
        <v>4.01</v>
      </c>
      <c r="AK16" s="33">
        <v>1.63</v>
      </c>
      <c r="AL16" s="33">
        <v>3.68</v>
      </c>
      <c r="AM16" s="33">
        <v>2.67</v>
      </c>
    </row>
    <row r="17" spans="1:39">
      <c r="B17" s="2" t="s">
        <v>35</v>
      </c>
      <c r="C17" s="10"/>
      <c r="D17" s="33">
        <f t="shared" si="1"/>
        <v>1.2500000170000001</v>
      </c>
      <c r="E17" s="33">
        <f t="shared" si="0"/>
        <v>1.420000017</v>
      </c>
      <c r="F17" s="33">
        <f t="shared" si="0"/>
        <v>0.28000001700000005</v>
      </c>
      <c r="G17" s="33">
        <f t="shared" si="0"/>
        <v>2.2500000170000001</v>
      </c>
      <c r="H17" s="33">
        <f t="shared" si="0"/>
        <v>18.020000017000001</v>
      </c>
      <c r="I17" s="33">
        <f t="shared" si="0"/>
        <v>6.5100000169999994</v>
      </c>
      <c r="J17" s="33">
        <f t="shared" si="0"/>
        <v>11.390000017</v>
      </c>
      <c r="K17" s="33">
        <f t="shared" si="0"/>
        <v>3.2000000170000003</v>
      </c>
      <c r="R17" s="35" t="s">
        <v>63</v>
      </c>
      <c r="AD17" s="2" t="s">
        <v>35</v>
      </c>
      <c r="AE17" s="10"/>
      <c r="AF17" s="33">
        <v>1.25</v>
      </c>
      <c r="AG17" s="33">
        <v>1.42</v>
      </c>
      <c r="AH17" s="33">
        <v>0.28000000000000003</v>
      </c>
      <c r="AI17" s="33">
        <v>2.25</v>
      </c>
      <c r="AJ17" s="33">
        <v>18.02</v>
      </c>
      <c r="AK17" s="33">
        <v>6.51</v>
      </c>
      <c r="AL17" s="33">
        <v>11.39</v>
      </c>
      <c r="AM17" s="33">
        <v>3.2</v>
      </c>
    </row>
    <row r="18" spans="1:39" ht="30">
      <c r="B18" s="2" t="s">
        <v>37</v>
      </c>
      <c r="C18" s="10"/>
      <c r="D18" s="33">
        <f t="shared" si="1"/>
        <v>1.2100000179999999</v>
      </c>
      <c r="E18" s="33">
        <f t="shared" si="0"/>
        <v>1.2400000179999999</v>
      </c>
      <c r="F18" s="33">
        <f t="shared" si="0"/>
        <v>-0.41999998199999999</v>
      </c>
      <c r="G18" s="33">
        <f t="shared" si="0"/>
        <v>1.9400000179999999</v>
      </c>
      <c r="H18" s="33">
        <f t="shared" si="0"/>
        <v>8.1300000180000005</v>
      </c>
      <c r="I18" s="33">
        <f t="shared" si="0"/>
        <v>1.860000018</v>
      </c>
      <c r="J18" s="33">
        <f t="shared" si="0"/>
        <v>6.1000000179999994</v>
      </c>
      <c r="K18" s="33">
        <f t="shared" si="0"/>
        <v>2.0200000180000002</v>
      </c>
      <c r="O18" s="12" t="s">
        <v>2</v>
      </c>
      <c r="P18" s="1" t="s">
        <v>3</v>
      </c>
      <c r="Q18" s="1" t="s">
        <v>34</v>
      </c>
      <c r="R18" s="1" t="s">
        <v>4</v>
      </c>
      <c r="S18" s="1" t="s">
        <v>34</v>
      </c>
      <c r="T18" s="1" t="s">
        <v>5</v>
      </c>
      <c r="U18" s="1" t="s">
        <v>34</v>
      </c>
      <c r="V18" s="3" t="s">
        <v>6</v>
      </c>
      <c r="W18" s="1" t="s">
        <v>34</v>
      </c>
      <c r="X18" s="3" t="s">
        <v>7</v>
      </c>
      <c r="Y18" s="1" t="s">
        <v>34</v>
      </c>
      <c r="AD18" s="2" t="s">
        <v>37</v>
      </c>
      <c r="AE18" s="10"/>
      <c r="AF18" s="33">
        <v>1.21</v>
      </c>
      <c r="AG18" s="33">
        <v>1.24</v>
      </c>
      <c r="AH18" s="33">
        <v>-0.42</v>
      </c>
      <c r="AI18" s="33">
        <v>1.94</v>
      </c>
      <c r="AJ18" s="33">
        <v>8.1300000000000008</v>
      </c>
      <c r="AK18" s="33">
        <v>1.86</v>
      </c>
      <c r="AL18" s="33">
        <v>6.1</v>
      </c>
      <c r="AM18" s="33">
        <v>2.02</v>
      </c>
    </row>
    <row r="19" spans="1:39">
      <c r="B19" s="2" t="s">
        <v>38</v>
      </c>
      <c r="C19" s="10"/>
      <c r="D19" s="33">
        <f t="shared" si="1"/>
        <v>1.030000019</v>
      </c>
      <c r="E19" s="33">
        <f t="shared" si="0"/>
        <v>1.930000019</v>
      </c>
      <c r="F19" s="33">
        <f t="shared" si="0"/>
        <v>0.77000001900000004</v>
      </c>
      <c r="G19" s="33">
        <f t="shared" si="0"/>
        <v>1.980000019</v>
      </c>
      <c r="H19" s="33">
        <f t="shared" si="0"/>
        <v>15.820000019</v>
      </c>
      <c r="I19" s="33">
        <f t="shared" si="0"/>
        <v>0.78000001900000004</v>
      </c>
      <c r="J19" s="33">
        <f t="shared" si="0"/>
        <v>8.5700000190000001</v>
      </c>
      <c r="K19" s="33">
        <f t="shared" si="0"/>
        <v>3.7700000189999998</v>
      </c>
      <c r="O19" s="76" t="str">
        <f ca="1">IF(ROW()-18&lt;=$Q$11,INDEX($B$2:$B$30,MATCH(LARGE(OFFSET($B$2:$B$30,,MATCH(O$18,$D$1:$K$1,0)+1),ROW()-18),OFFSET($B$2:$B$30,,MATCH(O$18,$D$1:$K$1,0)+1),0)),"")</f>
        <v>fond n°28</v>
      </c>
      <c r="P19" s="76" t="str">
        <f ca="1">IF(ROW()-18&lt;=$Q$11,INDEX($B$2:$B$30,MATCH(LARGE(OFFSET($B$2:$B$30,,MATCH(P$18,$D$1:$K$1,0)+1),ROW()-18),OFFSET($B$2:$B$30,,MATCH(P$18,$D$1:$K$1,0)+1),0)),"")</f>
        <v>fond n°27</v>
      </c>
      <c r="Q19" s="98">
        <f ca="1">IF($O19="","",COUNTIF($O$19:P$31,$O19)-(ROW()/10^9))</f>
        <v>1.999999981</v>
      </c>
      <c r="R19" s="76" t="str">
        <f ca="1">IF(ROW()-18&lt;=$Q$11,INDEX($B$2:$B$30,MATCH(LARGE(OFFSET($B$2:$B$30,,MATCH(R$18,$D$1:$K$1,0)+1),ROW()-18),OFFSET($B$2:$B$30,,MATCH(R$18,$D$1:$K$1,0)+1),0)),"")</f>
        <v>fond n°7</v>
      </c>
      <c r="S19" s="98">
        <f ca="1">IF($O19="","",COUNTIF($O$19:R$31,$O19)-(ROW()/10^9))</f>
        <v>2.9999999810000002</v>
      </c>
      <c r="T19" s="76" t="str">
        <f ca="1">IF(ROW()-18&lt;=$Q$11,INDEX($B$2:$B$30,MATCH(LARGE(OFFSET($B$2:$B$30,,MATCH(T$18,$D$1:$K$1,0)+1),ROW()-18),OFFSET($B$2:$B$30,,MATCH(T$18,$D$1:$K$1,0)+1),0)),"")</f>
        <v>fond n°28</v>
      </c>
      <c r="U19" s="98">
        <f ca="1">IF($O19="","",COUNTIF($O$19:T$31,$O19)-(ROW()/10^9))</f>
        <v>3.9999999810000002</v>
      </c>
      <c r="V19" s="76" t="str">
        <f ca="1">IF(ROW()-18&lt;=$Q$11,INDEX($B$2:$B$30,MATCH(LARGE(OFFSET($B$2:$B$30,,MATCH(V$18,$D$1:$K$1,0)+1),ROW()-18),OFFSET($B$2:$B$30,,MATCH(V$18,$D$1:$K$1,0)+1),0)),"")</f>
        <v>fond n°28</v>
      </c>
      <c r="W19" s="98">
        <f ca="1">IF($O19="","",COUNTIF($O$19:V$31,$O19)-(ROW()/10^9))</f>
        <v>4.9999999810000002</v>
      </c>
      <c r="X19" s="76" t="str">
        <f ca="1">IF(ROW()-18&lt;=$Q$11,INDEX($B$2:$B$30,MATCH(LARGE(OFFSET($B$2:$B$30,,MATCH(X$18,$D$1:$K$1,0)+1),ROW()-18),OFFSET($B$2:$B$30,,MATCH(X$18,$D$1:$K$1,0)+1),0)),"")</f>
        <v>fond n°1</v>
      </c>
      <c r="Y19" s="98">
        <f ca="1">IF($O19="","",COUNTIF($O$19:X$31,$O19)-(ROW()/10^9))</f>
        <v>4.9999999810000002</v>
      </c>
      <c r="AD19" s="2" t="s">
        <v>38</v>
      </c>
      <c r="AE19" s="10"/>
      <c r="AF19" s="33">
        <v>1.03</v>
      </c>
      <c r="AG19" s="33">
        <v>1.93</v>
      </c>
      <c r="AH19" s="33">
        <v>0.77</v>
      </c>
      <c r="AI19" s="33">
        <v>1.98</v>
      </c>
      <c r="AJ19" s="33">
        <v>15.82</v>
      </c>
      <c r="AK19" s="33">
        <v>0.78</v>
      </c>
      <c r="AL19" s="33">
        <v>8.57</v>
      </c>
      <c r="AM19" s="33">
        <v>3.77</v>
      </c>
    </row>
    <row r="20" spans="1:39">
      <c r="B20" s="2" t="s">
        <v>39</v>
      </c>
      <c r="C20" s="10"/>
      <c r="D20" s="33">
        <f t="shared" si="1"/>
        <v>0.98000001999999997</v>
      </c>
      <c r="E20" s="33">
        <f t="shared" si="0"/>
        <v>2.4400000199999998</v>
      </c>
      <c r="F20" s="33">
        <f t="shared" si="0"/>
        <v>1.1000000200000002</v>
      </c>
      <c r="G20" s="33">
        <f t="shared" si="0"/>
        <v>2.0100000199999997</v>
      </c>
      <c r="H20" s="33">
        <f t="shared" si="0"/>
        <v>12.550000020000001</v>
      </c>
      <c r="I20" s="33">
        <f t="shared" si="0"/>
        <v>9.2300000200000003</v>
      </c>
      <c r="J20" s="33">
        <f t="shared" si="0"/>
        <v>13.25000002</v>
      </c>
      <c r="K20" s="33">
        <f t="shared" si="0"/>
        <v>8.790000019999999</v>
      </c>
      <c r="O20" s="76" t="str">
        <f t="shared" ref="O20:X31" ca="1" si="2">IF(ROW()-18&lt;=$Q$11,INDEX($B$2:$B$30,MATCH(LARGE(OFFSET($B$2:$B$30,,MATCH(O$18,$D$1:$K$1,0)+1),ROW()-18),OFFSET($B$2:$B$30,,MATCH(O$18,$D$1:$K$1,0)+1),0)),"")</f>
        <v>fond n°1</v>
      </c>
      <c r="P20" s="76" t="str">
        <f t="shared" ca="1" si="2"/>
        <v>fond n°7</v>
      </c>
      <c r="Q20" s="98">
        <f ca="1">IF($O20="","",COUNTIF($O$19:P$31,$O20)-(ROW()/10^9))</f>
        <v>1.9999999799999999</v>
      </c>
      <c r="R20" s="76" t="str">
        <f t="shared" ca="1" si="2"/>
        <v>fond n°28</v>
      </c>
      <c r="S20" s="98">
        <f ca="1">IF($O20="","",COUNTIF($O$19:R$31,$O20)-(ROW()/10^9))</f>
        <v>1.9999999799999999</v>
      </c>
      <c r="T20" s="76" t="str">
        <f t="shared" ca="1" si="2"/>
        <v>fond n°1</v>
      </c>
      <c r="U20" s="98">
        <f ca="1">IF($O20="","",COUNTIF($O$19:T$31,$O20)-(ROW()/10^9))</f>
        <v>2.9999999800000001</v>
      </c>
      <c r="V20" s="76" t="str">
        <f t="shared" ca="1" si="2"/>
        <v>fond n°7</v>
      </c>
      <c r="W20" s="98">
        <f ca="1">IF($O20="","",COUNTIF($O$19:V$31,$O20)-(ROW()/10^9))</f>
        <v>3.9999999800000001</v>
      </c>
      <c r="X20" s="76" t="str">
        <f t="shared" ca="1" si="2"/>
        <v>fond n°2</v>
      </c>
      <c r="Y20" s="98">
        <f ca="1">IF($O20="","",COUNTIF($O$19:X$31,$O20)-(ROW()/10^9))</f>
        <v>4.9999999800000001</v>
      </c>
      <c r="AD20" s="2" t="s">
        <v>39</v>
      </c>
      <c r="AE20" s="10"/>
      <c r="AF20" s="33">
        <v>0.98</v>
      </c>
      <c r="AG20" s="33">
        <v>2.44</v>
      </c>
      <c r="AH20" s="33">
        <v>1.1000000000000001</v>
      </c>
      <c r="AI20" s="33">
        <v>2.0099999999999998</v>
      </c>
      <c r="AJ20" s="33">
        <v>12.55</v>
      </c>
      <c r="AK20" s="33">
        <v>9.23</v>
      </c>
      <c r="AL20" s="33">
        <v>13.25</v>
      </c>
      <c r="AM20" s="33">
        <v>8.7899999999999991</v>
      </c>
    </row>
    <row r="21" spans="1:39">
      <c r="B21" s="2" t="s">
        <v>40</v>
      </c>
      <c r="C21" s="10"/>
      <c r="D21" s="33">
        <f t="shared" si="1"/>
        <v>0.88000002099999997</v>
      </c>
      <c r="E21" s="33">
        <f t="shared" si="0"/>
        <v>2.4000000209999999</v>
      </c>
      <c r="F21" s="33">
        <f t="shared" si="0"/>
        <v>0.64000002099999997</v>
      </c>
      <c r="G21" s="33">
        <f t="shared" si="0"/>
        <v>3.330000021</v>
      </c>
      <c r="H21" s="33">
        <f t="shared" si="0"/>
        <v>10.300000021000001</v>
      </c>
      <c r="I21" s="33">
        <f t="shared" si="0"/>
        <v>8.1000000209999996</v>
      </c>
      <c r="J21" s="33" t="str">
        <f t="shared" si="0"/>
        <v/>
      </c>
      <c r="K21" s="33" t="str">
        <f t="shared" si="0"/>
        <v/>
      </c>
      <c r="O21" s="76" t="str">
        <f t="shared" ca="1" si="2"/>
        <v>fond n°23</v>
      </c>
      <c r="P21" s="76" t="str">
        <f t="shared" ca="1" si="2"/>
        <v>fond n°23</v>
      </c>
      <c r="Q21" s="98">
        <f ca="1">IF($O21="","",COUNTIF($O$19:P$31,$O21)-(ROW()/10^9))</f>
        <v>1.999999979</v>
      </c>
      <c r="R21" s="76" t="str">
        <f t="shared" ca="1" si="2"/>
        <v>fond n°10</v>
      </c>
      <c r="S21" s="98">
        <f ca="1">IF($O21="","",COUNTIF($O$19:R$31,$O21)-(ROW()/10^9))</f>
        <v>2.999999979</v>
      </c>
      <c r="T21" s="76" t="str">
        <f t="shared" ca="1" si="2"/>
        <v>fond n°5</v>
      </c>
      <c r="U21" s="98">
        <f ca="1">IF($O21="","",COUNTIF($O$19:T$31,$O21)-(ROW()/10^9))</f>
        <v>3.999999979</v>
      </c>
      <c r="V21" s="76" t="str">
        <f t="shared" ca="1" si="2"/>
        <v>fond n°1</v>
      </c>
      <c r="W21" s="98">
        <f ca="1">IF($O21="","",COUNTIF($O$19:V$31,$O21)-(ROW()/10^9))</f>
        <v>4.999999979</v>
      </c>
      <c r="X21" s="76" t="str">
        <f t="shared" ca="1" si="2"/>
        <v>fond n°3</v>
      </c>
      <c r="Y21" s="98">
        <f ca="1">IF($O21="","",COUNTIF($O$19:X$31,$O21)-(ROW()/10^9))</f>
        <v>4.999999979</v>
      </c>
      <c r="AD21" s="2" t="s">
        <v>40</v>
      </c>
      <c r="AE21" s="10"/>
      <c r="AF21" s="33">
        <v>0.88</v>
      </c>
      <c r="AG21" s="33">
        <v>2.4</v>
      </c>
      <c r="AH21" s="33">
        <v>0.64</v>
      </c>
      <c r="AI21" s="33">
        <v>3.33</v>
      </c>
      <c r="AJ21" s="33">
        <v>10.3</v>
      </c>
      <c r="AK21" s="33">
        <v>8.1</v>
      </c>
      <c r="AL21" s="33" t="s">
        <v>11</v>
      </c>
      <c r="AM21" s="33" t="s">
        <v>11</v>
      </c>
    </row>
    <row r="22" spans="1:39">
      <c r="B22" s="2" t="s">
        <v>41</v>
      </c>
      <c r="C22" s="10"/>
      <c r="D22" s="33">
        <f t="shared" si="1"/>
        <v>0.73000002200000003</v>
      </c>
      <c r="E22" s="33">
        <f t="shared" si="0"/>
        <v>1.7900000220000001</v>
      </c>
      <c r="F22" s="33">
        <f t="shared" si="0"/>
        <v>-1.6199999780000001</v>
      </c>
      <c r="G22" s="33">
        <f t="shared" si="0"/>
        <v>1.960000022</v>
      </c>
      <c r="H22" s="33">
        <f t="shared" si="0"/>
        <v>12.670000022</v>
      </c>
      <c r="I22" s="33">
        <f t="shared" si="0"/>
        <v>2.8800000219999999</v>
      </c>
      <c r="J22" s="33">
        <f t="shared" si="0"/>
        <v>11.100000022</v>
      </c>
      <c r="K22" s="33">
        <f t="shared" si="0"/>
        <v>2.3200000219999999</v>
      </c>
      <c r="O22" s="76" t="str">
        <f t="shared" ca="1" si="2"/>
        <v>fond n°7</v>
      </c>
      <c r="P22" s="76" t="str">
        <f t="shared" ca="1" si="2"/>
        <v>fond n°10</v>
      </c>
      <c r="Q22" s="98">
        <f ca="1">IF($O22="","",COUNTIF($O$19:P$31,$O22)-(ROW()/10^9))</f>
        <v>1.999999978</v>
      </c>
      <c r="R22" s="76" t="str">
        <f t="shared" ca="1" si="2"/>
        <v>fond n°23</v>
      </c>
      <c r="S22" s="98">
        <f ca="1">IF($O22="","",COUNTIF($O$19:R$31,$O22)-(ROW()/10^9))</f>
        <v>2.999999978</v>
      </c>
      <c r="T22" s="76" t="str">
        <f t="shared" ca="1" si="2"/>
        <v>fond n°23</v>
      </c>
      <c r="U22" s="98">
        <f ca="1">IF($O22="","",COUNTIF($O$19:T$31,$O22)-(ROW()/10^9))</f>
        <v>3.999999978</v>
      </c>
      <c r="V22" s="76" t="str">
        <f t="shared" ca="1" si="2"/>
        <v>fond n°29</v>
      </c>
      <c r="W22" s="98">
        <f ca="1">IF($O22="","",COUNTIF($O$19:V$31,$O22)-(ROW()/10^9))</f>
        <v>4.999999978</v>
      </c>
      <c r="X22" s="76" t="str">
        <f t="shared" ca="1" si="2"/>
        <v>fond n°4</v>
      </c>
      <c r="Y22" s="98">
        <f ca="1">IF($O22="","",COUNTIF($O$19:X$31,$O22)-(ROW()/10^9))</f>
        <v>5.999999978</v>
      </c>
      <c r="AD22" s="2" t="s">
        <v>41</v>
      </c>
      <c r="AE22" s="10"/>
      <c r="AF22" s="33">
        <v>0.73</v>
      </c>
      <c r="AG22" s="33">
        <v>1.79</v>
      </c>
      <c r="AH22" s="33">
        <v>-1.62</v>
      </c>
      <c r="AI22" s="33">
        <v>1.96</v>
      </c>
      <c r="AJ22" s="33">
        <v>12.67</v>
      </c>
      <c r="AK22" s="33">
        <v>2.88</v>
      </c>
      <c r="AL22" s="33">
        <v>11.1</v>
      </c>
      <c r="AM22" s="33">
        <v>2.3199999999999998</v>
      </c>
    </row>
    <row r="23" spans="1:39">
      <c r="B23" s="2" t="s">
        <v>42</v>
      </c>
      <c r="C23" s="10"/>
      <c r="D23" s="33">
        <f t="shared" si="1"/>
        <v>0.39000002300000003</v>
      </c>
      <c r="E23" s="33">
        <f t="shared" si="0"/>
        <v>1.0300000229999999</v>
      </c>
      <c r="F23" s="33">
        <f t="shared" si="0"/>
        <v>7.0000023000000008E-2</v>
      </c>
      <c r="G23" s="33">
        <f t="shared" si="0"/>
        <v>1.4000000229999998</v>
      </c>
      <c r="H23" s="33">
        <f t="shared" si="0"/>
        <v>5.1800000229999998</v>
      </c>
      <c r="I23" s="33">
        <f t="shared" si="0"/>
        <v>1.2800000229999999</v>
      </c>
      <c r="J23" s="33">
        <f t="shared" si="0"/>
        <v>4.0400000230000002</v>
      </c>
      <c r="K23" s="33">
        <f t="shared" si="0"/>
        <v>2.4100000230000003</v>
      </c>
      <c r="O23" s="76" t="str">
        <f t="shared" ca="1" si="2"/>
        <v>fond n°27</v>
      </c>
      <c r="P23" s="76" t="str">
        <f t="shared" ca="1" si="2"/>
        <v>fond n°22</v>
      </c>
      <c r="Q23" s="98">
        <f ca="1">IF($O23="","",COUNTIF($O$19:P$31,$O23)-(ROW()/10^9))</f>
        <v>1.9999999770000001</v>
      </c>
      <c r="R23" s="76" t="str">
        <f t="shared" ca="1" si="2"/>
        <v>fond n°8</v>
      </c>
      <c r="S23" s="98">
        <f ca="1">IF($O23="","",COUNTIF($O$19:R$31,$O23)-(ROW()/10^9))</f>
        <v>1.9999999770000001</v>
      </c>
      <c r="T23" s="76" t="str">
        <f t="shared" ca="1" si="2"/>
        <v>fond n°7</v>
      </c>
      <c r="U23" s="98">
        <f ca="1">IF($O23="","",COUNTIF($O$19:T$31,$O23)-(ROW()/10^9))</f>
        <v>1.9999999770000001</v>
      </c>
      <c r="V23" s="76" t="str">
        <f t="shared" ca="1" si="2"/>
        <v>fond n°3</v>
      </c>
      <c r="W23" s="98">
        <f ca="1">IF($O23="","",COUNTIF($O$19:V$31,$O23)-(ROW()/10^9))</f>
        <v>2.9999999769999999</v>
      </c>
      <c r="X23" s="76" t="str">
        <f t="shared" ca="1" si="2"/>
        <v>fond n°5</v>
      </c>
      <c r="Y23" s="98">
        <f ca="1">IF($O23="","",COUNTIF($O$19:X$31,$O23)-(ROW()/10^9))</f>
        <v>2.9999999769999999</v>
      </c>
      <c r="AD23" s="2" t="s">
        <v>42</v>
      </c>
      <c r="AE23" s="10"/>
      <c r="AF23" s="33">
        <v>0.39</v>
      </c>
      <c r="AG23" s="33">
        <v>1.03</v>
      </c>
      <c r="AH23" s="33">
        <v>7.0000000000000007E-2</v>
      </c>
      <c r="AI23" s="33">
        <v>1.4</v>
      </c>
      <c r="AJ23" s="33">
        <v>5.18</v>
      </c>
      <c r="AK23" s="33">
        <v>1.28</v>
      </c>
      <c r="AL23" s="33">
        <v>4.04</v>
      </c>
      <c r="AM23" s="33">
        <v>2.41</v>
      </c>
    </row>
    <row r="24" spans="1:39">
      <c r="B24" s="2" t="s">
        <v>36</v>
      </c>
      <c r="C24" s="10"/>
      <c r="D24" s="34">
        <f t="shared" si="1"/>
        <v>-0.65999997600000004</v>
      </c>
      <c r="E24" s="33">
        <f t="shared" si="0"/>
        <v>2.4500000240000004</v>
      </c>
      <c r="F24" s="33">
        <f t="shared" si="0"/>
        <v>-1.009999976</v>
      </c>
      <c r="G24" s="33">
        <f t="shared" si="0"/>
        <v>1.550000024</v>
      </c>
      <c r="H24" s="33">
        <f t="shared" si="0"/>
        <v>25.450000023999998</v>
      </c>
      <c r="I24" s="33" t="str">
        <f t="shared" si="0"/>
        <v/>
      </c>
      <c r="J24" s="33" t="str">
        <f t="shared" si="0"/>
        <v/>
      </c>
      <c r="K24" s="33" t="str">
        <f t="shared" si="0"/>
        <v/>
      </c>
      <c r="O24" s="76" t="str">
        <f t="shared" ca="1" si="2"/>
        <v>fond n°22</v>
      </c>
      <c r="P24" s="76" t="str">
        <f t="shared" ca="1" si="2"/>
        <v>fond n°1</v>
      </c>
      <c r="Q24" s="98">
        <f ca="1">IF($O24="","",COUNTIF($O$19:P$31,$O24)-(ROW()/10^9))</f>
        <v>1.999999976</v>
      </c>
      <c r="R24" s="76" t="str">
        <f t="shared" ca="1" si="2"/>
        <v>fond n°2</v>
      </c>
      <c r="S24" s="98">
        <f ca="1">IF($O24="","",COUNTIF($O$19:R$31,$O24)-(ROW()/10^9))</f>
        <v>1.999999976</v>
      </c>
      <c r="T24" s="76" t="str">
        <f t="shared" ca="1" si="2"/>
        <v>fond n°12</v>
      </c>
      <c r="U24" s="98">
        <f ca="1">IF($O24="","",COUNTIF($O$19:T$31,$O24)-(ROW()/10^9))</f>
        <v>2.9999999759999998</v>
      </c>
      <c r="V24" s="76" t="str">
        <f t="shared" ca="1" si="2"/>
        <v>fond n°10</v>
      </c>
      <c r="W24" s="98">
        <f ca="1">IF($O24="","",COUNTIF($O$19:V$31,$O24)-(ROW()/10^9))</f>
        <v>3.9999999759999998</v>
      </c>
      <c r="X24" s="76" t="str">
        <f t="shared" ca="1" si="2"/>
        <v>fond n°6</v>
      </c>
      <c r="Y24" s="98">
        <f ca="1">IF($O24="","",COUNTIF($O$19:X$31,$O24)-(ROW()/10^9))</f>
        <v>3.9999999759999998</v>
      </c>
      <c r="AD24" s="2" t="s">
        <v>36</v>
      </c>
      <c r="AE24" s="10"/>
      <c r="AF24" s="34">
        <v>-0.66</v>
      </c>
      <c r="AG24" s="33">
        <v>2.4500000000000002</v>
      </c>
      <c r="AH24" s="33">
        <v>-1.01</v>
      </c>
      <c r="AI24" s="33">
        <v>1.55</v>
      </c>
      <c r="AJ24" s="33">
        <v>25.45</v>
      </c>
      <c r="AK24" s="33" t="s">
        <v>11</v>
      </c>
      <c r="AL24" s="33" t="s">
        <v>11</v>
      </c>
      <c r="AM24" s="33"/>
    </row>
    <row r="25" spans="1:39">
      <c r="B25" s="2" t="s">
        <v>43</v>
      </c>
      <c r="C25" s="10"/>
      <c r="D25" s="34">
        <f t="shared" si="1"/>
        <v>-0.73999997500000003</v>
      </c>
      <c r="E25" s="33">
        <f t="shared" si="0"/>
        <v>1.470000025</v>
      </c>
      <c r="F25" s="33">
        <f t="shared" si="0"/>
        <v>-0.73999997500000003</v>
      </c>
      <c r="G25" s="33">
        <f t="shared" si="0"/>
        <v>0.16000002499999999</v>
      </c>
      <c r="H25" s="33">
        <f t="shared" si="0"/>
        <v>17.340000024999998</v>
      </c>
      <c r="I25" s="33">
        <f t="shared" si="0"/>
        <v>7.640000025</v>
      </c>
      <c r="J25" s="33">
        <f t="shared" si="0"/>
        <v>18.290000024999998</v>
      </c>
      <c r="K25" s="33">
        <f t="shared" si="0"/>
        <v>6.5900000250000002</v>
      </c>
      <c r="O25" s="76" t="str">
        <f t="shared" ca="1" si="2"/>
        <v>fond n°10</v>
      </c>
      <c r="P25" s="76" t="str">
        <f t="shared" ca="1" si="2"/>
        <v>fond n°29</v>
      </c>
      <c r="Q25" s="98">
        <f ca="1">IF($O25="","",COUNTIF($O$19:P$31,$O25)-(ROW()/10^9))</f>
        <v>1.9999999749999999</v>
      </c>
      <c r="R25" s="76" t="str">
        <f t="shared" ca="1" si="2"/>
        <v>fond n°21</v>
      </c>
      <c r="S25" s="98">
        <f ca="1">IF($O25="","",COUNTIF($O$19:R$31,$O25)-(ROW()/10^9))</f>
        <v>2.9999999750000002</v>
      </c>
      <c r="T25" s="76" t="str">
        <f t="shared" ca="1" si="2"/>
        <v>fond n°3</v>
      </c>
      <c r="U25" s="98">
        <f ca="1">IF($O25="","",COUNTIF($O$19:T$31,$O25)-(ROW()/10^9))</f>
        <v>3.9999999750000002</v>
      </c>
      <c r="V25" s="76" t="str">
        <f t="shared" ca="1" si="2"/>
        <v>fond n°23</v>
      </c>
      <c r="W25" s="98">
        <f ca="1">IF($O25="","",COUNTIF($O$19:V$31,$O25)-(ROW()/10^9))</f>
        <v>4.9999999749999997</v>
      </c>
      <c r="X25" s="76" t="str">
        <f t="shared" ca="1" si="2"/>
        <v>fond n°7</v>
      </c>
      <c r="Y25" s="98">
        <f ca="1">IF($O25="","",COUNTIF($O$19:X$31,$O25)-(ROW()/10^9))</f>
        <v>5.9999999749999997</v>
      </c>
      <c r="AD25" s="2" t="s">
        <v>43</v>
      </c>
      <c r="AE25" s="10"/>
      <c r="AF25" s="34">
        <v>-0.74</v>
      </c>
      <c r="AG25" s="33">
        <v>1.47</v>
      </c>
      <c r="AH25" s="33">
        <v>-0.74</v>
      </c>
      <c r="AI25" s="33">
        <v>0.16</v>
      </c>
      <c r="AJ25" s="33">
        <v>17.34</v>
      </c>
      <c r="AK25" s="33">
        <v>7.64</v>
      </c>
      <c r="AL25" s="33">
        <v>18.29</v>
      </c>
      <c r="AM25" s="33">
        <v>6.59</v>
      </c>
    </row>
    <row r="26" spans="1:39">
      <c r="B26" s="2" t="s">
        <v>44</v>
      </c>
      <c r="C26" s="10"/>
      <c r="D26" s="34">
        <f t="shared" si="1"/>
        <v>-0.97999997399999994</v>
      </c>
      <c r="E26" s="33">
        <f t="shared" si="0"/>
        <v>0.67000002600000008</v>
      </c>
      <c r="F26" s="33">
        <f t="shared" si="0"/>
        <v>-1.2899999740000001</v>
      </c>
      <c r="G26" s="33">
        <f t="shared" si="0"/>
        <v>0.200000026</v>
      </c>
      <c r="H26" s="33">
        <f t="shared" si="0"/>
        <v>1.1900000259999999</v>
      </c>
      <c r="I26" s="33">
        <f t="shared" si="0"/>
        <v>2.4000000259999998</v>
      </c>
      <c r="J26" s="33">
        <f t="shared" si="0"/>
        <v>5.4600000260000003</v>
      </c>
      <c r="K26" s="33">
        <f t="shared" si="0"/>
        <v>6.4800000260000008</v>
      </c>
      <c r="O26" s="76" t="str">
        <f t="shared" ca="1" si="2"/>
        <v>fond n°5</v>
      </c>
      <c r="P26" s="76" t="str">
        <f t="shared" ca="1" si="2"/>
        <v>fond n°2</v>
      </c>
      <c r="Q26" s="98">
        <f ca="1">IF($O26="","",COUNTIF($O$19:P$31,$O26)-(ROW()/10^9))</f>
        <v>0.99999997399999996</v>
      </c>
      <c r="R26" s="76" t="str">
        <f t="shared" ca="1" si="2"/>
        <v>fond n°11</v>
      </c>
      <c r="S26" s="98">
        <f ca="1">IF($O26="","",COUNTIF($O$19:R$31,$O26)-(ROW()/10^9))</f>
        <v>0.99999997399999996</v>
      </c>
      <c r="T26" s="76" t="str">
        <f t="shared" ca="1" si="2"/>
        <v>fond n°10</v>
      </c>
      <c r="U26" s="98">
        <f ca="1">IF($O26="","",COUNTIF($O$19:T$31,$O26)-(ROW()/10^9))</f>
        <v>1.9999999740000001</v>
      </c>
      <c r="V26" s="76" t="str">
        <f t="shared" ca="1" si="2"/>
        <v>fond n°27</v>
      </c>
      <c r="W26" s="98">
        <f ca="1">IF($O26="","",COUNTIF($O$19:V$31,$O26)-(ROW()/10^9))</f>
        <v>1.9999999740000001</v>
      </c>
      <c r="X26" s="76" t="str">
        <f t="shared" ca="1" si="2"/>
        <v>fond n°8</v>
      </c>
      <c r="Y26" s="98">
        <f ca="1">IF($O26="","",COUNTIF($O$19:X$31,$O26)-(ROW()/10^9))</f>
        <v>2.9999999740000001</v>
      </c>
      <c r="AD26" s="2" t="s">
        <v>44</v>
      </c>
      <c r="AE26" s="10"/>
      <c r="AF26" s="34">
        <v>-0.98</v>
      </c>
      <c r="AG26" s="33">
        <v>0.67</v>
      </c>
      <c r="AH26" s="33">
        <v>-1.29</v>
      </c>
      <c r="AI26" s="33">
        <v>0.2</v>
      </c>
      <c r="AJ26" s="33">
        <v>1.19</v>
      </c>
      <c r="AK26" s="33">
        <v>2.4</v>
      </c>
      <c r="AL26" s="33">
        <v>5.46</v>
      </c>
      <c r="AM26" s="33">
        <v>6.48</v>
      </c>
    </row>
    <row r="27" spans="1:39">
      <c r="B27" s="2" t="s">
        <v>45</v>
      </c>
      <c r="C27" s="10"/>
      <c r="D27" s="34">
        <f t="shared" si="1"/>
        <v>-1.459999973</v>
      </c>
      <c r="E27" s="33">
        <f t="shared" si="0"/>
        <v>1.730000027</v>
      </c>
      <c r="F27" s="33">
        <f t="shared" si="0"/>
        <v>-1.249999973</v>
      </c>
      <c r="G27" s="34">
        <f t="shared" si="0"/>
        <v>-0.29999997299999998</v>
      </c>
      <c r="H27" s="33">
        <f t="shared" si="0"/>
        <v>8.7200000270000011</v>
      </c>
      <c r="I27" s="34">
        <f t="shared" si="0"/>
        <v>-4.309999973</v>
      </c>
      <c r="J27" s="33">
        <f t="shared" si="0"/>
        <v>9.2300000270000009</v>
      </c>
      <c r="K27" s="33" t="str">
        <f t="shared" si="0"/>
        <v/>
      </c>
      <c r="O27" s="76" t="str">
        <f t="shared" ca="1" si="2"/>
        <v>fond n°12</v>
      </c>
      <c r="P27" s="76" t="str">
        <f t="shared" ca="1" si="2"/>
        <v>fond n°4</v>
      </c>
      <c r="Q27" s="98">
        <f ca="1">IF($O27="","",COUNTIF($O$19:P$31,$O27)-(ROW()/10^9))</f>
        <v>0.99999997299999999</v>
      </c>
      <c r="R27" s="76" t="str">
        <f t="shared" ca="1" si="2"/>
        <v>fond n°4</v>
      </c>
      <c r="S27" s="98">
        <f ca="1">IF($O27="","",COUNTIF($O$19:R$31,$O27)-(ROW()/10^9))</f>
        <v>0.99999997299999999</v>
      </c>
      <c r="T27" s="76" t="str">
        <f t="shared" ca="1" si="2"/>
        <v>fond n°11</v>
      </c>
      <c r="U27" s="98">
        <f ca="1">IF($O27="","",COUNTIF($O$19:T$31,$O27)-(ROW()/10^9))</f>
        <v>1.999999973</v>
      </c>
      <c r="V27" s="76" t="str">
        <f t="shared" ca="1" si="2"/>
        <v>fond n°20</v>
      </c>
      <c r="W27" s="98">
        <f ca="1">IF($O27="","",COUNTIF($O$19:V$31,$O27)-(ROW()/10^9))</f>
        <v>1.999999973</v>
      </c>
      <c r="X27" s="76" t="str">
        <f t="shared" ca="1" si="2"/>
        <v>fond n°9</v>
      </c>
      <c r="Y27" s="98">
        <f ca="1">IF($O27="","",COUNTIF($O$19:X$31,$O27)-(ROW()/10^9))</f>
        <v>1.999999973</v>
      </c>
      <c r="AD27" s="2" t="s">
        <v>45</v>
      </c>
      <c r="AE27" s="10"/>
      <c r="AF27" s="34">
        <v>-1.46</v>
      </c>
      <c r="AG27" s="33">
        <v>1.73</v>
      </c>
      <c r="AH27" s="33">
        <v>-1.25</v>
      </c>
      <c r="AI27" s="34">
        <v>-0.3</v>
      </c>
      <c r="AJ27" s="33">
        <v>8.7200000000000006</v>
      </c>
      <c r="AK27" s="34">
        <v>-4.3099999999999996</v>
      </c>
      <c r="AL27" s="33">
        <v>9.23</v>
      </c>
      <c r="AM27" s="33" t="s">
        <v>11</v>
      </c>
    </row>
    <row r="28" spans="1:39">
      <c r="B28" s="2" t="s">
        <v>46</v>
      </c>
      <c r="C28" s="10"/>
      <c r="D28" s="34">
        <f t="shared" si="1"/>
        <v>-1.819999972</v>
      </c>
      <c r="E28" s="33">
        <f t="shared" si="0"/>
        <v>1.630000028</v>
      </c>
      <c r="F28" s="33">
        <f t="shared" si="0"/>
        <v>-1.4599999719999999</v>
      </c>
      <c r="G28" s="34">
        <f t="shared" si="0"/>
        <v>-2.7899999719999999</v>
      </c>
      <c r="H28" s="34">
        <f t="shared" si="0"/>
        <v>-5.6699999720000003</v>
      </c>
      <c r="I28" s="34">
        <f t="shared" si="0"/>
        <v>-1.059999972</v>
      </c>
      <c r="J28" s="33">
        <f t="shared" si="0"/>
        <v>10.840000028</v>
      </c>
      <c r="K28" s="33">
        <f t="shared" si="0"/>
        <v>5.6300000279999995</v>
      </c>
      <c r="N28" s="16"/>
      <c r="O28" s="76" t="str">
        <f t="shared" ca="1" si="2"/>
        <v>fond n°13</v>
      </c>
      <c r="P28" s="76" t="str">
        <f t="shared" ca="1" si="2"/>
        <v>fond n°28</v>
      </c>
      <c r="Q28" s="98">
        <f ca="1">IF($O28="","",COUNTIF($O$19:P$31,$O28)-(ROW()/10^9))</f>
        <v>0.99999997200000001</v>
      </c>
      <c r="R28" s="76" t="str">
        <f t="shared" ca="1" si="2"/>
        <v>fond n°13</v>
      </c>
      <c r="S28" s="98">
        <f ca="1">IF($O28="","",COUNTIF($O$19:R$31,$O28)-(ROW()/10^9))</f>
        <v>1.9999999719999999</v>
      </c>
      <c r="T28" s="76" t="str">
        <f t="shared" ca="1" si="2"/>
        <v>fond n°22</v>
      </c>
      <c r="U28" s="98">
        <f ca="1">IF($O28="","",COUNTIF($O$19:T$31,$O28)-(ROW()/10^9))</f>
        <v>1.9999999719999999</v>
      </c>
      <c r="V28" s="76" t="str">
        <f t="shared" ca="1" si="2"/>
        <v>fond n°22</v>
      </c>
      <c r="W28" s="98">
        <f ca="1">IF($O28="","",COUNTIF($O$19:V$31,$O28)-(ROW()/10^9))</f>
        <v>1.9999999719999999</v>
      </c>
      <c r="X28" s="76" t="str">
        <f t="shared" ca="1" si="2"/>
        <v>fond n°10</v>
      </c>
      <c r="Y28" s="98">
        <f ca="1">IF($O28="","",COUNTIF($O$19:X$31,$O28)-(ROW()/10^9))</f>
        <v>1.9999999719999999</v>
      </c>
      <c r="AD28" s="2" t="s">
        <v>46</v>
      </c>
      <c r="AE28" s="10"/>
      <c r="AF28" s="34">
        <v>-1.82</v>
      </c>
      <c r="AG28" s="33">
        <v>1.63</v>
      </c>
      <c r="AH28" s="33">
        <v>-1.46</v>
      </c>
      <c r="AI28" s="34">
        <v>-2.79</v>
      </c>
      <c r="AJ28" s="34">
        <v>-5.67</v>
      </c>
      <c r="AK28" s="34">
        <v>-1.06</v>
      </c>
      <c r="AL28" s="33">
        <v>10.84</v>
      </c>
      <c r="AM28" s="33">
        <v>5.63</v>
      </c>
    </row>
    <row r="29" spans="1:39">
      <c r="B29" s="2" t="s">
        <v>48</v>
      </c>
      <c r="C29" s="10"/>
      <c r="D29" s="34">
        <f t="shared" si="1"/>
        <v>-4.2499999710000003</v>
      </c>
      <c r="E29" s="33">
        <f t="shared" si="0"/>
        <v>1.6400000289999999</v>
      </c>
      <c r="F29" s="33">
        <f t="shared" si="0"/>
        <v>-6.1999999710000004</v>
      </c>
      <c r="G29" s="34">
        <f t="shared" si="0"/>
        <v>-3.0499999709999996</v>
      </c>
      <c r="H29" s="33">
        <f t="shared" si="0"/>
        <v>20.470000028999998</v>
      </c>
      <c r="I29" s="33">
        <f t="shared" si="0"/>
        <v>0.91000002899999999</v>
      </c>
      <c r="J29" s="33">
        <f t="shared" si="0"/>
        <v>4.8800000289999996</v>
      </c>
      <c r="K29" s="34">
        <f t="shared" si="0"/>
        <v>-0.54999997100000009</v>
      </c>
      <c r="O29" s="76" t="str">
        <f t="shared" ca="1" si="2"/>
        <v/>
      </c>
      <c r="P29" s="76" t="str">
        <f t="shared" ca="1" si="2"/>
        <v/>
      </c>
      <c r="Q29" s="98" t="str">
        <f ca="1">IF($O29="","",COUNTIF($O$19:P$31,$O29)-(ROW()/10^9))</f>
        <v/>
      </c>
      <c r="R29" s="76" t="str">
        <f t="shared" ca="1" si="2"/>
        <v/>
      </c>
      <c r="S29" s="98" t="str">
        <f ca="1">IF($O29="","",COUNTIF($O$19:R$31,$O29)-(ROW()/10^9))</f>
        <v/>
      </c>
      <c r="T29" s="76" t="str">
        <f t="shared" ca="1" si="2"/>
        <v/>
      </c>
      <c r="U29" s="98" t="str">
        <f ca="1">IF($O29="","",COUNTIF($O$19:T$31,$O29)-(ROW()/10^9))</f>
        <v/>
      </c>
      <c r="V29" s="76" t="str">
        <f t="shared" ca="1" si="2"/>
        <v/>
      </c>
      <c r="W29" s="98" t="str">
        <f ca="1">IF($O29="","",COUNTIF($O$19:V$31,$O29)-(ROW()/10^9))</f>
        <v/>
      </c>
      <c r="X29" s="76" t="str">
        <f t="shared" ca="1" si="2"/>
        <v/>
      </c>
      <c r="Y29" s="98" t="str">
        <f ca="1">IF($O29="","",COUNTIF($O$19:X$31,$O29)-(ROW()/10^9))</f>
        <v/>
      </c>
      <c r="AD29" s="2" t="s">
        <v>48</v>
      </c>
      <c r="AE29" s="10"/>
      <c r="AF29" s="34">
        <v>-4.25</v>
      </c>
      <c r="AG29" s="33">
        <v>1.64</v>
      </c>
      <c r="AH29" s="33">
        <v>-6.2</v>
      </c>
      <c r="AI29" s="34">
        <v>-3.05</v>
      </c>
      <c r="AJ29" s="33">
        <v>20.47</v>
      </c>
      <c r="AK29" s="33">
        <v>0.91</v>
      </c>
      <c r="AL29" s="33">
        <v>4.88</v>
      </c>
      <c r="AM29" s="34">
        <v>-0.55000000000000004</v>
      </c>
    </row>
    <row r="30" spans="1:39">
      <c r="B30" s="2" t="s">
        <v>49</v>
      </c>
      <c r="C30" s="10"/>
      <c r="D30" s="34">
        <f t="shared" si="1"/>
        <v>-5.9999999700000002</v>
      </c>
      <c r="E30" s="33">
        <f t="shared" si="0"/>
        <v>1.1400000299999999</v>
      </c>
      <c r="F30" s="33">
        <f t="shared" si="0"/>
        <v>-3.00999997</v>
      </c>
      <c r="G30" s="34">
        <f t="shared" si="0"/>
        <v>-10.71999997</v>
      </c>
      <c r="H30" s="34">
        <f t="shared" si="0"/>
        <v>-24.079999969999999</v>
      </c>
      <c r="I30" s="34">
        <f t="shared" si="0"/>
        <v>-12.23999997</v>
      </c>
      <c r="J30" s="33">
        <f t="shared" si="0"/>
        <v>8.7900000299999999</v>
      </c>
      <c r="K30" s="33">
        <f t="shared" si="0"/>
        <v>11.660000030000001</v>
      </c>
      <c r="O30" s="76" t="str">
        <f t="shared" ca="1" si="2"/>
        <v/>
      </c>
      <c r="P30" s="76" t="str">
        <f t="shared" ca="1" si="2"/>
        <v/>
      </c>
      <c r="Q30" s="98" t="str">
        <f ca="1">IF($O30="","",COUNTIF($O$19:P$31,$O30)-(ROW()/10^9))</f>
        <v/>
      </c>
      <c r="R30" s="76" t="str">
        <f t="shared" ca="1" si="2"/>
        <v/>
      </c>
      <c r="S30" s="98" t="str">
        <f ca="1">IF($O30="","",COUNTIF($O$19:R$31,$O30)-(ROW()/10^9))</f>
        <v/>
      </c>
      <c r="T30" s="76" t="str">
        <f t="shared" ca="1" si="2"/>
        <v/>
      </c>
      <c r="U30" s="98" t="str">
        <f ca="1">IF($O30="","",COUNTIF($O$19:T$31,$O30)-(ROW()/10^9))</f>
        <v/>
      </c>
      <c r="V30" s="76" t="str">
        <f t="shared" ca="1" si="2"/>
        <v/>
      </c>
      <c r="W30" s="98" t="str">
        <f ca="1">IF($O30="","",COUNTIF($O$19:V$31,$O30)-(ROW()/10^9))</f>
        <v/>
      </c>
      <c r="X30" s="76" t="str">
        <f t="shared" ca="1" si="2"/>
        <v/>
      </c>
      <c r="Y30" s="98" t="str">
        <f ca="1">IF($O30="","",COUNTIF($O$19:X$31,$O30)-(ROW()/10^9))</f>
        <v/>
      </c>
      <c r="AD30" s="2" t="s">
        <v>49</v>
      </c>
      <c r="AE30" s="10"/>
      <c r="AF30" s="34">
        <v>-6</v>
      </c>
      <c r="AG30" s="33">
        <v>1.1399999999999999</v>
      </c>
      <c r="AH30" s="33">
        <v>-3.01</v>
      </c>
      <c r="AI30" s="34">
        <v>-10.72</v>
      </c>
      <c r="AJ30" s="34">
        <v>-24.08</v>
      </c>
      <c r="AK30" s="34">
        <v>-12.24</v>
      </c>
      <c r="AL30" s="33">
        <v>8.7899999999999991</v>
      </c>
      <c r="AM30" s="33">
        <v>11.66</v>
      </c>
    </row>
    <row r="31" spans="1:39">
      <c r="O31" s="76" t="str">
        <f t="shared" ca="1" si="2"/>
        <v/>
      </c>
      <c r="P31" s="76" t="str">
        <f t="shared" ca="1" si="2"/>
        <v/>
      </c>
      <c r="Q31" s="98" t="str">
        <f ca="1">IF($O31="","",COUNTIF($O$19:P$31,$O31)-(ROW()/10^9))</f>
        <v/>
      </c>
      <c r="R31" s="76" t="str">
        <f t="shared" ca="1" si="2"/>
        <v/>
      </c>
      <c r="S31" s="98" t="str">
        <f ca="1">IF($O31="","",COUNTIF($O$19:R$31,$O31)-(ROW()/10^9))</f>
        <v/>
      </c>
      <c r="T31" s="76" t="str">
        <f t="shared" ca="1" si="2"/>
        <v/>
      </c>
      <c r="U31" s="98" t="str">
        <f ca="1">IF($O31="","",COUNTIF($O$19:T$31,$O31)-(ROW()/10^9))</f>
        <v/>
      </c>
      <c r="V31" s="76" t="str">
        <f t="shared" ca="1" si="2"/>
        <v/>
      </c>
      <c r="W31" s="98" t="str">
        <f ca="1">IF($O31="","",COUNTIF($O$19:V$31,$O31)-(ROW()/10^9))</f>
        <v/>
      </c>
      <c r="X31" s="76" t="str">
        <f t="shared" ca="1" si="2"/>
        <v/>
      </c>
      <c r="Y31" s="98" t="str">
        <f ca="1">IF($O31="","",COUNTIF($O$19:X$31,$O31)-(ROW()/10^9))</f>
        <v/>
      </c>
    </row>
    <row r="32" spans="1:39">
      <c r="A32" s="21"/>
      <c r="B32" s="22"/>
      <c r="C32" s="12"/>
      <c r="D32" s="12"/>
      <c r="E32" s="12"/>
      <c r="F32" s="12"/>
      <c r="G32" s="12"/>
      <c r="H32" s="25"/>
      <c r="I32" s="25"/>
      <c r="J32" s="25"/>
      <c r="K32" s="25"/>
      <c r="L32" s="21"/>
      <c r="M32" s="21"/>
      <c r="N32" s="29"/>
      <c r="O32" s="75"/>
      <c r="AC32" s="21"/>
      <c r="AD32" s="22"/>
      <c r="AE32" s="12"/>
      <c r="AF32" s="41"/>
      <c r="AG32" s="41"/>
      <c r="AH32" s="41"/>
      <c r="AI32" s="41"/>
      <c r="AJ32" s="42"/>
      <c r="AK32" s="42"/>
      <c r="AL32" s="42"/>
      <c r="AM32" s="42"/>
    </row>
    <row r="33" spans="1:39">
      <c r="A33" s="21"/>
      <c r="B33" s="22"/>
      <c r="C33" s="23"/>
      <c r="D33" s="54"/>
      <c r="L33" s="21"/>
      <c r="M33" s="21"/>
      <c r="N33" s="26">
        <v>4</v>
      </c>
      <c r="O33" t="s">
        <v>65</v>
      </c>
      <c r="AC33" s="21"/>
      <c r="AD33" s="22"/>
      <c r="AE33" s="23"/>
      <c r="AF33" s="43"/>
      <c r="AG33" s="43"/>
      <c r="AH33" s="43"/>
      <c r="AI33" s="43"/>
      <c r="AJ33" s="43"/>
      <c r="AK33" s="43"/>
      <c r="AL33" s="43"/>
      <c r="AM33" s="43"/>
    </row>
    <row r="34" spans="1:39">
      <c r="A34" s="21"/>
      <c r="B34" s="22"/>
      <c r="C34" s="23"/>
      <c r="D34" s="54"/>
      <c r="L34" s="21"/>
      <c r="M34" s="21"/>
      <c r="N34" s="21"/>
      <c r="P34" t="s">
        <v>66</v>
      </c>
      <c r="AC34" s="21"/>
      <c r="AD34" s="22"/>
      <c r="AE34" s="23"/>
      <c r="AF34" s="43"/>
      <c r="AG34" s="43"/>
      <c r="AH34" s="43"/>
      <c r="AI34" s="43"/>
      <c r="AJ34" s="43"/>
      <c r="AK34" s="43"/>
      <c r="AL34" s="43"/>
      <c r="AM34" s="43"/>
    </row>
    <row r="35" spans="1:39">
      <c r="A35" s="21"/>
      <c r="B35" s="22"/>
      <c r="C35" s="23"/>
      <c r="D35" s="54"/>
      <c r="E35" s="23"/>
      <c r="F35" s="23"/>
      <c r="G35" s="23"/>
      <c r="H35" s="23"/>
      <c r="I35" s="23"/>
      <c r="J35" s="23"/>
      <c r="K35" s="23"/>
      <c r="L35" s="21"/>
      <c r="M35" s="21"/>
      <c r="N35" s="21"/>
      <c r="P35" t="s">
        <v>67</v>
      </c>
      <c r="AC35" s="21"/>
    </row>
    <row r="36" spans="1:39">
      <c r="B36" s="22"/>
      <c r="C36" s="23"/>
      <c r="D36" s="54"/>
      <c r="E36" s="23"/>
      <c r="F36" s="23"/>
      <c r="G36" s="23"/>
      <c r="H36" s="23"/>
      <c r="I36" s="23"/>
      <c r="J36" s="23"/>
      <c r="K36" s="23"/>
      <c r="L36" s="21"/>
      <c r="M36" s="21"/>
      <c r="N36" s="21"/>
      <c r="AC36" s="21"/>
    </row>
    <row r="37" spans="1:39">
      <c r="B37" s="22"/>
      <c r="C37" s="23"/>
      <c r="D37" s="54"/>
      <c r="E37" s="23"/>
      <c r="F37" s="23"/>
      <c r="G37" s="23"/>
      <c r="H37" s="23"/>
      <c r="I37" s="23"/>
      <c r="J37" s="23"/>
      <c r="K37" s="23"/>
      <c r="L37" s="21"/>
      <c r="M37" s="21"/>
      <c r="N37" s="21"/>
      <c r="O37" s="75"/>
      <c r="R37" s="35" t="s">
        <v>64</v>
      </c>
      <c r="AC37" s="21"/>
    </row>
    <row r="38" spans="1:39" ht="30">
      <c r="B38" s="22"/>
      <c r="C38" s="23"/>
      <c r="D38" s="54"/>
      <c r="E38" s="23"/>
      <c r="F38" s="23"/>
      <c r="G38" s="23"/>
      <c r="H38" s="23"/>
      <c r="I38" s="23"/>
      <c r="J38" s="23"/>
      <c r="K38" s="23"/>
      <c r="L38" s="21"/>
      <c r="M38" s="21"/>
      <c r="N38" s="21"/>
      <c r="O38" s="96" t="s">
        <v>2</v>
      </c>
      <c r="P38" s="1" t="s">
        <v>3</v>
      </c>
      <c r="Q38" s="1" t="s">
        <v>34</v>
      </c>
      <c r="R38" s="1" t="s">
        <v>4</v>
      </c>
      <c r="S38" s="1" t="s">
        <v>34</v>
      </c>
      <c r="T38" s="1" t="s">
        <v>5</v>
      </c>
      <c r="U38" s="1" t="s">
        <v>34</v>
      </c>
      <c r="V38" s="3" t="s">
        <v>6</v>
      </c>
      <c r="W38" s="1" t="s">
        <v>34</v>
      </c>
      <c r="X38" s="3" t="s">
        <v>7</v>
      </c>
      <c r="Y38" s="1" t="s">
        <v>34</v>
      </c>
      <c r="AC38" s="21"/>
    </row>
    <row r="39" spans="1:39">
      <c r="B39" s="22"/>
      <c r="C39" s="23"/>
      <c r="D39" s="54"/>
      <c r="E39" s="23"/>
      <c r="F39" s="23"/>
      <c r="G39" s="23"/>
      <c r="H39" s="23"/>
      <c r="I39" s="23"/>
      <c r="J39" s="23"/>
      <c r="K39" s="23"/>
      <c r="L39" s="21"/>
      <c r="M39" s="21"/>
      <c r="N39" s="21"/>
      <c r="O39" s="100" t="str">
        <f ca="1">IF(O19="","",O19)</f>
        <v>fond n°28</v>
      </c>
      <c r="P39" s="28" t="str">
        <f t="shared" ref="P39:P51" ca="1" si="3">INDEX(P$19:P$31,MATCH(Q39,Q$19:Q$31,0))</f>
        <v>fond n°27</v>
      </c>
      <c r="Q39" s="99">
        <f ca="1">IF($O39="","",LARGE(Q$19:Q$31,ROW()-38))</f>
        <v>1.999999981</v>
      </c>
      <c r="R39" s="28" t="str">
        <f ca="1">INDEX(R$19:R$31,MATCH(S39,S$19:S$31,0))</f>
        <v>fond n°7</v>
      </c>
      <c r="S39" s="99">
        <f ca="1">IF($O39="","",LARGE(S$19:S$31,ROW()-38))</f>
        <v>2.9999999810000002</v>
      </c>
      <c r="T39" s="28" t="str">
        <f ca="1">INDEX(T$19:T$31,MATCH(U39,U$19:U$31,0))</f>
        <v>fond n°28</v>
      </c>
      <c r="U39" s="99">
        <f ca="1">IF($O39="","",LARGE(U$19:U$31,ROW()-38))</f>
        <v>3.9999999810000002</v>
      </c>
      <c r="V39" s="28" t="str">
        <f ca="1">INDEX(V$19:V$31,MATCH(W39,W$19:W$31,0))</f>
        <v>fond n°28</v>
      </c>
      <c r="W39" s="99">
        <f ca="1">IF($O39="","",LARGE(W$19:W$31,ROW()-38))</f>
        <v>4.9999999810000002</v>
      </c>
      <c r="X39" s="28" t="str">
        <f ca="1">INDEX(X$19:X$31,MATCH(Y39,Y$19:Y$31,0))</f>
        <v>fond n°4</v>
      </c>
      <c r="Y39" s="99">
        <f ca="1">IF($O39="","",LARGE(Y$19:Y$31,ROW()-38))</f>
        <v>5.999999978</v>
      </c>
      <c r="AC39" s="21"/>
    </row>
    <row r="40" spans="1:39">
      <c r="B40" s="22"/>
      <c r="C40" s="23"/>
      <c r="D40" s="54"/>
      <c r="E40" s="23"/>
      <c r="L40" s="21"/>
      <c r="M40" s="21"/>
      <c r="N40" s="21"/>
      <c r="O40" s="100" t="str">
        <f t="shared" ref="O40:O51" ca="1" si="4">IF(O20="","",O20)</f>
        <v>fond n°1</v>
      </c>
      <c r="P40" s="28" t="str">
        <f t="shared" ca="1" si="3"/>
        <v>fond n°7</v>
      </c>
      <c r="Q40" s="99">
        <f t="shared" ref="Q40:Y51" ca="1" si="5">IF($O40="","",LARGE(Q$19:Q$31,ROW()-38))</f>
        <v>1.9999999799999999</v>
      </c>
      <c r="R40" s="28" t="str">
        <f ca="1">INDEX(R$19:R$31,MATCH(S40,S$19:S$31,0))</f>
        <v>fond n°10</v>
      </c>
      <c r="S40" s="99">
        <f t="shared" ca="1" si="5"/>
        <v>2.999999979</v>
      </c>
      <c r="T40" s="28" t="str">
        <f t="shared" ref="T40:T50" ca="1" si="6">INDEX(T$19:T$31,MATCH(U40,U$19:U$31,0))</f>
        <v>fond n°5</v>
      </c>
      <c r="U40" s="99">
        <f t="shared" ca="1" si="5"/>
        <v>3.999999979</v>
      </c>
      <c r="V40" s="28" t="str">
        <f t="shared" ref="V40:V51" ca="1" si="7">INDEX(V$19:V$31,MATCH(W40,W$19:W$31,0))</f>
        <v>fond n°1</v>
      </c>
      <c r="W40" s="99">
        <f t="shared" ca="1" si="5"/>
        <v>4.999999979</v>
      </c>
      <c r="X40" s="28" t="str">
        <f t="shared" ref="X40:X51" ca="1" si="8">INDEX(X$19:X$31,MATCH(Y40,Y$19:Y$31,0))</f>
        <v>fond n°7</v>
      </c>
      <c r="Y40" s="99">
        <f t="shared" ca="1" si="5"/>
        <v>5.9999999749999997</v>
      </c>
      <c r="AC40" s="21"/>
    </row>
    <row r="41" spans="1:39">
      <c r="B41" s="22"/>
      <c r="C41" s="23"/>
      <c r="D41" s="54"/>
      <c r="E41" s="23"/>
      <c r="L41" s="21"/>
      <c r="M41" s="21"/>
      <c r="N41" s="21"/>
      <c r="O41" s="100" t="str">
        <f t="shared" ca="1" si="4"/>
        <v>fond n°23</v>
      </c>
      <c r="P41" s="28" t="str">
        <f t="shared" ca="1" si="3"/>
        <v>fond n°23</v>
      </c>
      <c r="Q41" s="99">
        <f t="shared" ca="1" si="5"/>
        <v>1.999999979</v>
      </c>
      <c r="R41" s="28" t="str">
        <f ca="1">INDEX(R$19:R$31,MATCH(S41,S$19:S$31,0))</f>
        <v>fond n°23</v>
      </c>
      <c r="S41" s="99">
        <f t="shared" ca="1" si="5"/>
        <v>2.999999978</v>
      </c>
      <c r="T41" s="28" t="str">
        <f t="shared" ca="1" si="6"/>
        <v>fond n°23</v>
      </c>
      <c r="U41" s="99">
        <f t="shared" ca="1" si="5"/>
        <v>3.999999978</v>
      </c>
      <c r="V41" s="28" t="str">
        <f t="shared" ca="1" si="7"/>
        <v>fond n°29</v>
      </c>
      <c r="W41" s="99">
        <f t="shared" ca="1" si="5"/>
        <v>4.999999978</v>
      </c>
      <c r="X41" s="28" t="str">
        <f t="shared" ca="1" si="8"/>
        <v>fond n°1</v>
      </c>
      <c r="Y41" s="99">
        <f t="shared" ca="1" si="5"/>
        <v>4.9999999810000002</v>
      </c>
      <c r="AC41" s="21"/>
    </row>
    <row r="42" spans="1:39">
      <c r="B42" s="22"/>
      <c r="C42" s="23"/>
      <c r="D42" s="54"/>
      <c r="E42" s="23"/>
      <c r="L42" s="21"/>
      <c r="M42" s="21"/>
      <c r="N42" s="21"/>
      <c r="O42" s="100" t="str">
        <f t="shared" ca="1" si="4"/>
        <v>fond n°7</v>
      </c>
      <c r="P42" s="28" t="str">
        <f t="shared" ca="1" si="3"/>
        <v>fond n°10</v>
      </c>
      <c r="Q42" s="99">
        <f t="shared" ca="1" si="5"/>
        <v>1.999999978</v>
      </c>
      <c r="R42" s="28" t="str">
        <f ca="1">INDEX(R$19:R$31,MATCH(S42,S$19:S$31,0))</f>
        <v>fond n°21</v>
      </c>
      <c r="S42" s="99">
        <f t="shared" ca="1" si="5"/>
        <v>2.9999999750000002</v>
      </c>
      <c r="T42" s="28" t="str">
        <f ca="1">INDEX(T$19:T$31,MATCH(U42,U$19:U$31,0))</f>
        <v>fond n°3</v>
      </c>
      <c r="U42" s="99">
        <f t="shared" ca="1" si="5"/>
        <v>3.9999999750000002</v>
      </c>
      <c r="V42" s="28" t="str">
        <f ca="1">INDEX(V$19:V$31,MATCH(W42,W$19:W$31,0))</f>
        <v>fond n°23</v>
      </c>
      <c r="W42" s="99">
        <f t="shared" ca="1" si="5"/>
        <v>4.9999999749999997</v>
      </c>
      <c r="X42" s="28" t="str">
        <f t="shared" ca="1" si="8"/>
        <v>fond n°2</v>
      </c>
      <c r="Y42" s="99">
        <f t="shared" ca="1" si="5"/>
        <v>4.9999999800000001</v>
      </c>
      <c r="AC42" s="21"/>
    </row>
    <row r="43" spans="1:39">
      <c r="B43" s="22"/>
      <c r="C43" s="23"/>
      <c r="D43" s="54"/>
      <c r="E43" s="23"/>
      <c r="L43" s="21"/>
      <c r="M43" s="21"/>
      <c r="N43" s="21"/>
      <c r="O43" s="100" t="str">
        <f t="shared" ca="1" si="4"/>
        <v>fond n°27</v>
      </c>
      <c r="P43" s="28" t="str">
        <f t="shared" ca="1" si="3"/>
        <v>fond n°22</v>
      </c>
      <c r="Q43" s="99">
        <f t="shared" ca="1" si="5"/>
        <v>1.9999999770000001</v>
      </c>
      <c r="R43" s="28" t="str">
        <f t="shared" ref="R43:R51" ca="1" si="9">INDEX(R$19:R$31,MATCH(S43,S$19:S$31,0))</f>
        <v>fond n°28</v>
      </c>
      <c r="S43" s="99">
        <f t="shared" ca="1" si="5"/>
        <v>1.9999999799999999</v>
      </c>
      <c r="T43" s="28" t="str">
        <f t="shared" ca="1" si="6"/>
        <v>fond n°1</v>
      </c>
      <c r="U43" s="99">
        <f t="shared" ca="1" si="5"/>
        <v>2.9999999800000001</v>
      </c>
      <c r="V43" s="28" t="str">
        <f t="shared" ca="1" si="7"/>
        <v>fond n°7</v>
      </c>
      <c r="W43" s="99">
        <f t="shared" ca="1" si="5"/>
        <v>3.9999999800000001</v>
      </c>
      <c r="X43" s="28" t="str">
        <f t="shared" ca="1" si="8"/>
        <v>fond n°3</v>
      </c>
      <c r="Y43" s="99">
        <f t="shared" ca="1" si="5"/>
        <v>4.999999979</v>
      </c>
      <c r="AC43" s="21"/>
    </row>
    <row r="44" spans="1:39">
      <c r="B44" s="22"/>
      <c r="C44" s="23"/>
      <c r="D44" s="54"/>
      <c r="E44" s="23"/>
      <c r="L44" s="21"/>
      <c r="M44" s="21"/>
      <c r="N44" s="21"/>
      <c r="O44" s="100" t="str">
        <f t="shared" ca="1" si="4"/>
        <v>fond n°22</v>
      </c>
      <c r="P44" s="28" t="str">
        <f t="shared" ca="1" si="3"/>
        <v>fond n°1</v>
      </c>
      <c r="Q44" s="99">
        <f t="shared" ca="1" si="5"/>
        <v>1.999999976</v>
      </c>
      <c r="R44" s="28" t="str">
        <f t="shared" ca="1" si="9"/>
        <v>fond n°8</v>
      </c>
      <c r="S44" s="99">
        <f t="shared" ca="1" si="5"/>
        <v>1.9999999770000001</v>
      </c>
      <c r="T44" s="28" t="str">
        <f t="shared" ca="1" si="6"/>
        <v>fond n°12</v>
      </c>
      <c r="U44" s="99">
        <f t="shared" ca="1" si="5"/>
        <v>2.9999999759999998</v>
      </c>
      <c r="V44" s="28" t="str">
        <f t="shared" ca="1" si="7"/>
        <v>fond n°10</v>
      </c>
      <c r="W44" s="99">
        <f t="shared" ca="1" si="5"/>
        <v>3.9999999759999998</v>
      </c>
      <c r="X44" s="28" t="str">
        <f t="shared" ca="1" si="8"/>
        <v>fond n°6</v>
      </c>
      <c r="Y44" s="99">
        <f t="shared" ca="1" si="5"/>
        <v>3.9999999759999998</v>
      </c>
      <c r="AC44" s="21"/>
    </row>
    <row r="45" spans="1:39">
      <c r="B45" s="22"/>
      <c r="C45" s="23"/>
      <c r="D45" s="54"/>
      <c r="E45" s="23"/>
      <c r="L45" s="21"/>
      <c r="M45" s="21"/>
      <c r="N45" s="21"/>
      <c r="O45" s="100" t="str">
        <f t="shared" ca="1" si="4"/>
        <v>fond n°10</v>
      </c>
      <c r="P45" s="28" t="str">
        <f t="shared" ca="1" si="3"/>
        <v>fond n°29</v>
      </c>
      <c r="Q45" s="99">
        <f t="shared" ca="1" si="5"/>
        <v>1.9999999749999999</v>
      </c>
      <c r="R45" s="28" t="str">
        <f t="shared" ca="1" si="9"/>
        <v>fond n°2</v>
      </c>
      <c r="S45" s="99">
        <f t="shared" ca="1" si="5"/>
        <v>1.999999976</v>
      </c>
      <c r="T45" s="28" t="str">
        <f ca="1">INDEX(T$19:T$31,MATCH(U45,U$19:U$31,0))</f>
        <v>fond n°7</v>
      </c>
      <c r="U45" s="99">
        <f t="shared" ca="1" si="5"/>
        <v>1.9999999770000001</v>
      </c>
      <c r="V45" s="28" t="str">
        <f t="shared" ca="1" si="7"/>
        <v>fond n°3</v>
      </c>
      <c r="W45" s="99">
        <f t="shared" ca="1" si="5"/>
        <v>2.9999999769999999</v>
      </c>
      <c r="X45" s="28" t="str">
        <f t="shared" ca="1" si="8"/>
        <v>fond n°5</v>
      </c>
      <c r="Y45" s="99">
        <f t="shared" ca="1" si="5"/>
        <v>2.9999999769999999</v>
      </c>
      <c r="AC45" s="21"/>
    </row>
    <row r="46" spans="1:39" ht="15.75" customHeight="1">
      <c r="A46" s="21"/>
      <c r="B46" s="22"/>
      <c r="C46" s="23"/>
      <c r="D46" s="54"/>
      <c r="E46" s="23"/>
      <c r="L46" s="21"/>
      <c r="M46" s="21"/>
      <c r="N46" s="21"/>
      <c r="O46" s="100" t="str">
        <f t="shared" ca="1" si="4"/>
        <v>fond n°5</v>
      </c>
      <c r="P46" s="28" t="str">
        <f t="shared" ca="1" si="3"/>
        <v>fond n°2</v>
      </c>
      <c r="Q46" s="99">
        <f t="shared" ca="1" si="5"/>
        <v>0.99999997399999996</v>
      </c>
      <c r="R46" s="28" t="str">
        <f t="shared" ca="1" si="9"/>
        <v>fond n°13</v>
      </c>
      <c r="S46" s="99">
        <f t="shared" ca="1" si="5"/>
        <v>1.9999999719999999</v>
      </c>
      <c r="T46" s="28" t="str">
        <f t="shared" ca="1" si="6"/>
        <v>fond n°10</v>
      </c>
      <c r="U46" s="99">
        <f t="shared" ca="1" si="5"/>
        <v>1.9999999740000001</v>
      </c>
      <c r="V46" s="28" t="str">
        <f t="shared" ca="1" si="7"/>
        <v>fond n°27</v>
      </c>
      <c r="W46" s="99">
        <f t="shared" ca="1" si="5"/>
        <v>1.9999999740000001</v>
      </c>
      <c r="X46" s="28" t="str">
        <f t="shared" ca="1" si="8"/>
        <v>fond n°8</v>
      </c>
      <c r="Y46" s="99">
        <f t="shared" ca="1" si="5"/>
        <v>2.9999999740000001</v>
      </c>
      <c r="AC46" s="21"/>
    </row>
    <row r="47" spans="1:39">
      <c r="A47" s="21"/>
      <c r="B47" s="22"/>
      <c r="C47" s="23"/>
      <c r="D47" s="54"/>
      <c r="E47" s="23"/>
      <c r="L47" s="21"/>
      <c r="M47" s="21"/>
      <c r="N47" s="21"/>
      <c r="O47" s="100" t="str">
        <f t="shared" ca="1" si="4"/>
        <v>fond n°12</v>
      </c>
      <c r="P47" s="28" t="str">
        <f t="shared" ca="1" si="3"/>
        <v>fond n°4</v>
      </c>
      <c r="Q47" s="99">
        <f t="shared" ca="1" si="5"/>
        <v>0.99999997299999999</v>
      </c>
      <c r="R47" s="28" t="str">
        <f t="shared" ca="1" si="9"/>
        <v>fond n°11</v>
      </c>
      <c r="S47" s="99">
        <f t="shared" ca="1" si="5"/>
        <v>0.99999997399999996</v>
      </c>
      <c r="T47" s="28" t="str">
        <f t="shared" ca="1" si="6"/>
        <v>fond n°11</v>
      </c>
      <c r="U47" s="99">
        <f t="shared" ca="1" si="5"/>
        <v>1.999999973</v>
      </c>
      <c r="V47" s="28" t="str">
        <f t="shared" ca="1" si="7"/>
        <v>fond n°20</v>
      </c>
      <c r="W47" s="99">
        <f t="shared" ca="1" si="5"/>
        <v>1.999999973</v>
      </c>
      <c r="X47" s="28" t="str">
        <f t="shared" ca="1" si="8"/>
        <v>fond n°9</v>
      </c>
      <c r="Y47" s="99">
        <f t="shared" ca="1" si="5"/>
        <v>1.999999973</v>
      </c>
      <c r="Z47" t="s">
        <v>61</v>
      </c>
      <c r="AA47" t="s">
        <v>61</v>
      </c>
      <c r="AC47" s="21"/>
    </row>
    <row r="48" spans="1:39">
      <c r="A48" s="21"/>
      <c r="B48" s="22"/>
      <c r="C48" s="23"/>
      <c r="D48" s="54"/>
      <c r="E48" s="23"/>
      <c r="L48" s="21"/>
      <c r="M48" s="21"/>
      <c r="N48" s="21"/>
      <c r="O48" s="100" t="str">
        <f t="shared" ca="1" si="4"/>
        <v>fond n°13</v>
      </c>
      <c r="P48" s="28" t="str">
        <f t="shared" ca="1" si="3"/>
        <v>fond n°28</v>
      </c>
      <c r="Q48" s="99">
        <f t="shared" ca="1" si="5"/>
        <v>0.99999997200000001</v>
      </c>
      <c r="R48" s="28" t="str">
        <f t="shared" ca="1" si="9"/>
        <v>fond n°4</v>
      </c>
      <c r="S48" s="99">
        <f t="shared" ca="1" si="5"/>
        <v>0.99999997299999999</v>
      </c>
      <c r="T48" s="28" t="str">
        <f ca="1">INDEX(T$19:T$31,MATCH(U48,U$19:U$31,0))</f>
        <v>fond n°22</v>
      </c>
      <c r="U48" s="99">
        <f t="shared" ca="1" si="5"/>
        <v>1.9999999719999999</v>
      </c>
      <c r="V48" s="28" t="str">
        <f t="shared" ca="1" si="7"/>
        <v>fond n°22</v>
      </c>
      <c r="W48" s="99">
        <f t="shared" ca="1" si="5"/>
        <v>1.9999999719999999</v>
      </c>
      <c r="X48" s="28" t="str">
        <f t="shared" ca="1" si="8"/>
        <v>fond n°10</v>
      </c>
      <c r="Y48" s="99">
        <f t="shared" ca="1" si="5"/>
        <v>1.9999999719999999</v>
      </c>
      <c r="AA48" t="s">
        <v>61</v>
      </c>
      <c r="AC48" s="21"/>
    </row>
    <row r="49" spans="1:39">
      <c r="A49" s="21"/>
      <c r="B49" s="22"/>
      <c r="C49" s="23"/>
      <c r="D49" s="54"/>
      <c r="E49" s="23"/>
      <c r="L49" s="21"/>
      <c r="M49" s="21"/>
      <c r="N49" s="21"/>
      <c r="O49" s="100" t="str">
        <f t="shared" ca="1" si="4"/>
        <v/>
      </c>
      <c r="P49" s="28" t="str">
        <f t="shared" ca="1" si="3"/>
        <v/>
      </c>
      <c r="Q49" s="99" t="str">
        <f t="shared" ca="1" si="5"/>
        <v/>
      </c>
      <c r="R49" s="28" t="str">
        <f t="shared" ca="1" si="9"/>
        <v/>
      </c>
      <c r="S49" s="99" t="str">
        <f t="shared" ca="1" si="5"/>
        <v/>
      </c>
      <c r="T49" s="28" t="str">
        <f t="shared" ca="1" si="6"/>
        <v/>
      </c>
      <c r="U49" s="99" t="str">
        <f t="shared" ca="1" si="5"/>
        <v/>
      </c>
      <c r="V49" s="28" t="str">
        <f t="shared" ca="1" si="7"/>
        <v/>
      </c>
      <c r="W49" s="99" t="str">
        <f t="shared" ca="1" si="5"/>
        <v/>
      </c>
      <c r="X49" s="28" t="str">
        <f t="shared" ca="1" si="8"/>
        <v/>
      </c>
      <c r="Y49" s="99" t="str">
        <f t="shared" ca="1" si="5"/>
        <v/>
      </c>
      <c r="AC49" s="21"/>
    </row>
    <row r="50" spans="1:39">
      <c r="A50" s="21"/>
      <c r="B50" s="22"/>
      <c r="C50" s="23"/>
      <c r="D50" s="54"/>
      <c r="E50" s="23"/>
      <c r="L50" s="21"/>
      <c r="M50" s="21"/>
      <c r="N50" s="21"/>
      <c r="O50" s="100" t="str">
        <f t="shared" ca="1" si="4"/>
        <v/>
      </c>
      <c r="P50" s="28" t="str">
        <f t="shared" ca="1" si="3"/>
        <v/>
      </c>
      <c r="Q50" s="99" t="str">
        <f t="shared" ca="1" si="5"/>
        <v/>
      </c>
      <c r="R50" s="28" t="str">
        <f t="shared" ca="1" si="9"/>
        <v/>
      </c>
      <c r="S50" s="99" t="str">
        <f t="shared" ca="1" si="5"/>
        <v/>
      </c>
      <c r="T50" s="28" t="str">
        <f t="shared" ca="1" si="6"/>
        <v/>
      </c>
      <c r="U50" s="99" t="str">
        <f t="shared" ca="1" si="5"/>
        <v/>
      </c>
      <c r="V50" s="28" t="str">
        <f t="shared" ca="1" si="7"/>
        <v/>
      </c>
      <c r="W50" s="99" t="str">
        <f t="shared" ca="1" si="5"/>
        <v/>
      </c>
      <c r="X50" s="28" t="str">
        <f t="shared" ca="1" si="8"/>
        <v/>
      </c>
      <c r="Y50" s="99" t="str">
        <f t="shared" ca="1" si="5"/>
        <v/>
      </c>
      <c r="AC50" s="21"/>
    </row>
    <row r="51" spans="1:39">
      <c r="A51" s="21"/>
      <c r="B51" s="22"/>
      <c r="C51" s="23"/>
      <c r="D51" s="54"/>
      <c r="E51" s="23"/>
      <c r="L51" s="21"/>
      <c r="M51" s="21"/>
      <c r="N51" s="21"/>
      <c r="O51" s="100" t="str">
        <f t="shared" ca="1" si="4"/>
        <v/>
      </c>
      <c r="P51" s="28" t="str">
        <f t="shared" ca="1" si="3"/>
        <v/>
      </c>
      <c r="Q51" s="99" t="str">
        <f t="shared" ca="1" si="5"/>
        <v/>
      </c>
      <c r="R51" s="28" t="str">
        <f t="shared" ca="1" si="9"/>
        <v/>
      </c>
      <c r="S51" s="99" t="str">
        <f t="shared" ca="1" si="5"/>
        <v/>
      </c>
      <c r="T51" s="28" t="str">
        <f ca="1">INDEX(T$19:T$31,MATCH(U51,U$19:U$31,0))</f>
        <v/>
      </c>
      <c r="U51" s="99" t="str">
        <f t="shared" ca="1" si="5"/>
        <v/>
      </c>
      <c r="V51" s="28" t="str">
        <f t="shared" ca="1" si="7"/>
        <v/>
      </c>
      <c r="W51" s="99" t="str">
        <f t="shared" ca="1" si="5"/>
        <v/>
      </c>
      <c r="X51" s="28" t="str">
        <f t="shared" ca="1" si="8"/>
        <v/>
      </c>
      <c r="Y51" s="99" t="str">
        <f t="shared" ca="1" si="5"/>
        <v/>
      </c>
      <c r="AC51" s="21"/>
    </row>
    <row r="52" spans="1:39">
      <c r="A52" s="21"/>
      <c r="B52" s="22"/>
      <c r="C52" s="21"/>
      <c r="D52" s="54"/>
      <c r="E52" s="21"/>
      <c r="L52" s="21"/>
      <c r="M52" s="21"/>
      <c r="N52" s="26">
        <v>5</v>
      </c>
      <c r="O52" s="62" t="s">
        <v>68</v>
      </c>
      <c r="Q52" s="75"/>
      <c r="AC52" s="21"/>
      <c r="AD52" s="22"/>
      <c r="AE52" s="23"/>
      <c r="AF52" s="44"/>
      <c r="AG52" s="43"/>
      <c r="AH52" s="43"/>
      <c r="AI52" s="44"/>
      <c r="AJ52" s="43"/>
      <c r="AK52" s="44"/>
      <c r="AL52" s="43"/>
      <c r="AM52" s="43"/>
    </row>
    <row r="53" spans="1:39">
      <c r="A53" s="21"/>
      <c r="B53" s="22"/>
      <c r="C53" s="12"/>
      <c r="D53" s="54"/>
      <c r="E53" s="12"/>
      <c r="L53" s="21"/>
      <c r="M53" s="21"/>
      <c r="N53" s="30"/>
      <c r="O53" s="62" t="s">
        <v>69</v>
      </c>
      <c r="P53" s="97" t="s">
        <v>70</v>
      </c>
      <c r="Q53" s="75"/>
      <c r="AC53" s="21"/>
      <c r="AD53" s="22"/>
      <c r="AE53" s="23"/>
      <c r="AF53" s="44"/>
      <c r="AG53" s="43"/>
      <c r="AH53" s="43"/>
      <c r="AI53" s="44"/>
      <c r="AJ53" s="43"/>
      <c r="AK53" s="43"/>
      <c r="AL53" s="43"/>
      <c r="AM53" s="44"/>
    </row>
    <row r="54" spans="1:39">
      <c r="A54" s="21"/>
      <c r="B54" s="22"/>
      <c r="C54" s="23"/>
      <c r="D54" s="54"/>
      <c r="E54" s="23"/>
      <c r="L54" s="21"/>
      <c r="M54" s="21"/>
      <c r="N54" s="21"/>
      <c r="Q54" s="75"/>
      <c r="AC54" s="21"/>
      <c r="AD54" s="22"/>
      <c r="AE54" s="23"/>
      <c r="AF54" s="44"/>
      <c r="AG54" s="43"/>
      <c r="AH54" s="43"/>
      <c r="AI54" s="44"/>
      <c r="AJ54" s="44"/>
      <c r="AK54" s="44"/>
      <c r="AL54" s="43"/>
      <c r="AM54" s="43"/>
    </row>
    <row r="55" spans="1:39">
      <c r="A55" s="21"/>
      <c r="B55" s="22"/>
      <c r="C55" s="23"/>
      <c r="D55" s="54"/>
      <c r="E55" s="23"/>
      <c r="L55" s="21"/>
      <c r="M55" s="21"/>
      <c r="N55" s="21"/>
      <c r="AC55" s="21"/>
      <c r="AD55" s="22"/>
      <c r="AE55" s="23"/>
      <c r="AF55" s="43"/>
      <c r="AG55" s="43"/>
      <c r="AH55" s="43"/>
      <c r="AI55" s="43"/>
      <c r="AJ55" s="43"/>
      <c r="AK55" s="43"/>
      <c r="AL55" s="43"/>
      <c r="AM55" s="43"/>
    </row>
    <row r="56" spans="1:39">
      <c r="A56" s="21"/>
      <c r="B56" s="22"/>
      <c r="C56" s="23"/>
      <c r="D56" s="54"/>
      <c r="E56" s="23"/>
      <c r="L56" s="21"/>
      <c r="M56" s="21"/>
      <c r="N56" s="21"/>
      <c r="AC56" s="21"/>
      <c r="AD56" s="22"/>
      <c r="AE56" s="23"/>
      <c r="AF56" s="44"/>
      <c r="AG56" s="43"/>
      <c r="AH56" s="43"/>
      <c r="AI56" s="43"/>
      <c r="AJ56" s="43"/>
      <c r="AK56" s="43"/>
      <c r="AL56" s="43"/>
      <c r="AM56" s="43"/>
    </row>
    <row r="57" spans="1:39">
      <c r="A57" s="21"/>
      <c r="B57" s="22"/>
      <c r="C57" s="23"/>
      <c r="D57" s="56"/>
      <c r="E57" s="23"/>
      <c r="L57" s="21"/>
      <c r="M57" s="21"/>
      <c r="N57" s="21"/>
      <c r="AC57" s="21"/>
      <c r="AD57" s="22"/>
      <c r="AE57" s="23"/>
      <c r="AF57" s="43"/>
      <c r="AG57" s="43"/>
      <c r="AH57" s="43"/>
      <c r="AI57" s="43"/>
      <c r="AJ57" s="43"/>
      <c r="AK57" s="43"/>
      <c r="AL57" s="43"/>
      <c r="AM57" s="43"/>
    </row>
    <row r="58" spans="1:39">
      <c r="A58" s="21"/>
      <c r="B58" s="22"/>
      <c r="C58" s="23"/>
      <c r="D58" s="56"/>
      <c r="E58" s="23"/>
      <c r="L58" s="21"/>
      <c r="M58" s="21"/>
      <c r="N58" s="21"/>
      <c r="AC58" s="21"/>
      <c r="AD58" s="22"/>
      <c r="AE58" s="23"/>
      <c r="AF58" s="43"/>
      <c r="AG58" s="43"/>
      <c r="AH58" s="43"/>
      <c r="AI58" s="43"/>
      <c r="AJ58" s="43"/>
      <c r="AK58" s="43"/>
      <c r="AL58" s="43"/>
      <c r="AM58" s="43"/>
    </row>
    <row r="59" spans="1:39">
      <c r="A59" s="21"/>
      <c r="B59" s="22"/>
      <c r="C59" s="23"/>
      <c r="D59" s="56"/>
      <c r="E59" s="23"/>
      <c r="L59" s="21"/>
      <c r="M59" s="21"/>
      <c r="N59" s="21"/>
      <c r="AC59" s="21"/>
      <c r="AD59" s="22"/>
      <c r="AE59" s="23"/>
      <c r="AF59" s="44"/>
      <c r="AG59" s="43"/>
      <c r="AH59" s="43"/>
      <c r="AI59" s="44"/>
      <c r="AJ59" s="44"/>
      <c r="AK59" s="44"/>
      <c r="AL59" s="43"/>
      <c r="AM59" s="43"/>
    </row>
    <row r="60" spans="1:39">
      <c r="A60" s="21"/>
      <c r="B60" s="22"/>
      <c r="C60" s="23"/>
      <c r="D60" s="56"/>
      <c r="E60" s="23"/>
      <c r="L60" s="21"/>
      <c r="M60" s="21"/>
      <c r="N60" s="21"/>
      <c r="AC60" s="21"/>
      <c r="AD60" s="22"/>
      <c r="AE60" s="23"/>
      <c r="AF60" s="43"/>
      <c r="AG60" s="43"/>
      <c r="AH60" s="43"/>
      <c r="AI60" s="43"/>
      <c r="AJ60" s="43"/>
      <c r="AK60" s="43"/>
      <c r="AL60" s="43"/>
      <c r="AM60" s="43"/>
    </row>
    <row r="61" spans="1:39">
      <c r="A61" s="21"/>
      <c r="B61" s="22"/>
      <c r="C61" s="23"/>
      <c r="D61" s="56"/>
      <c r="E61" s="23"/>
      <c r="L61" s="21"/>
      <c r="M61" s="21"/>
      <c r="N61" s="21"/>
      <c r="AC61" s="21"/>
      <c r="AD61" s="22"/>
      <c r="AE61" s="23"/>
      <c r="AF61" s="43"/>
      <c r="AG61" s="43"/>
      <c r="AH61" s="43"/>
      <c r="AI61" s="43"/>
      <c r="AJ61" s="43"/>
      <c r="AK61" s="43"/>
      <c r="AL61" s="43"/>
      <c r="AM61" s="43"/>
    </row>
    <row r="62" spans="1:39">
      <c r="A62" s="21"/>
      <c r="B62" s="22"/>
      <c r="C62" s="23"/>
      <c r="D62" s="56"/>
      <c r="E62" s="23"/>
      <c r="L62" s="21"/>
      <c r="M62" s="21"/>
      <c r="N62" s="21"/>
      <c r="AC62" s="21"/>
      <c r="AD62" s="22"/>
      <c r="AE62" s="23"/>
      <c r="AF62" s="44"/>
      <c r="AG62" s="43"/>
      <c r="AH62" s="43"/>
      <c r="AI62" s="43"/>
      <c r="AJ62" s="43"/>
      <c r="AK62" s="43"/>
      <c r="AL62" s="43"/>
      <c r="AM62" s="43"/>
    </row>
    <row r="63" spans="1:39">
      <c r="A63" s="21"/>
      <c r="B63" s="22"/>
      <c r="C63" s="23"/>
      <c r="D63" s="56"/>
      <c r="E63" s="23"/>
      <c r="L63" s="21"/>
      <c r="M63" s="21"/>
      <c r="N63" s="21"/>
      <c r="AC63" s="21"/>
      <c r="AD63" s="22"/>
      <c r="AE63" s="23"/>
      <c r="AF63" s="43"/>
      <c r="AG63" s="43"/>
      <c r="AH63" s="43"/>
      <c r="AI63" s="43"/>
      <c r="AJ63" s="43"/>
      <c r="AK63" s="43"/>
      <c r="AL63" s="43"/>
      <c r="AM63" s="43"/>
    </row>
    <row r="64" spans="1:39">
      <c r="A64" s="21"/>
      <c r="B64" s="22"/>
      <c r="C64" s="23"/>
      <c r="D64" s="57"/>
      <c r="E64" s="23"/>
      <c r="L64" s="21"/>
      <c r="M64" s="21"/>
      <c r="N64" s="21"/>
      <c r="AC64" s="21"/>
      <c r="AD64" s="22"/>
      <c r="AE64" s="21"/>
      <c r="AF64" s="45"/>
      <c r="AG64" s="45"/>
      <c r="AH64" s="45"/>
      <c r="AI64" s="45"/>
      <c r="AJ64" s="45"/>
      <c r="AK64" s="45"/>
      <c r="AL64" s="45"/>
      <c r="AM64" s="45"/>
    </row>
    <row r="65" spans="1:39">
      <c r="A65" s="21"/>
      <c r="B65" s="22"/>
      <c r="C65" s="23"/>
      <c r="D65" s="56"/>
      <c r="E65" s="23"/>
      <c r="L65" s="21"/>
      <c r="M65" s="21"/>
      <c r="N65" s="21"/>
      <c r="AC65" s="21"/>
      <c r="AD65" s="22"/>
      <c r="AE65" s="12"/>
      <c r="AF65" s="41"/>
      <c r="AG65" s="41"/>
      <c r="AH65" s="41"/>
      <c r="AI65" s="41"/>
      <c r="AJ65" s="42"/>
      <c r="AK65" s="42"/>
      <c r="AL65" s="42"/>
      <c r="AM65" s="42"/>
    </row>
    <row r="66" spans="1:39">
      <c r="A66" s="21"/>
      <c r="B66" s="22"/>
      <c r="C66" s="23"/>
      <c r="D66" s="56"/>
      <c r="E66" s="23"/>
      <c r="L66" s="21"/>
      <c r="M66" s="21"/>
      <c r="N66" s="21"/>
      <c r="AC66" s="21"/>
      <c r="AD66" s="22"/>
      <c r="AE66" s="23"/>
      <c r="AF66" s="43"/>
      <c r="AG66" s="43"/>
      <c r="AH66" s="43"/>
      <c r="AI66" s="43"/>
      <c r="AJ66" s="43"/>
      <c r="AK66" s="43"/>
      <c r="AL66" s="43"/>
      <c r="AM66" s="43"/>
    </row>
    <row r="67" spans="1:39">
      <c r="A67" s="21"/>
      <c r="B67" s="22"/>
      <c r="C67" s="23"/>
      <c r="D67" s="56"/>
      <c r="E67" s="23"/>
      <c r="L67" s="21"/>
      <c r="M67" s="21"/>
      <c r="N67" s="21"/>
      <c r="AC67" s="21"/>
      <c r="AD67" s="22"/>
      <c r="AE67" s="23"/>
      <c r="AF67" s="43"/>
      <c r="AG67" s="43"/>
      <c r="AH67" s="43"/>
      <c r="AI67" s="43"/>
      <c r="AJ67" s="43"/>
      <c r="AK67" s="43"/>
      <c r="AL67" s="43"/>
      <c r="AM67" s="43"/>
    </row>
    <row r="68" spans="1:39">
      <c r="A68" s="21"/>
      <c r="B68" s="22"/>
      <c r="C68" s="23"/>
      <c r="D68" s="56"/>
      <c r="E68" s="23"/>
      <c r="L68" s="21"/>
      <c r="M68" s="21"/>
      <c r="N68" s="21"/>
      <c r="AC68" s="21"/>
      <c r="AD68" s="22"/>
      <c r="AE68" s="23"/>
      <c r="AF68" s="43"/>
      <c r="AG68" s="43"/>
      <c r="AH68" s="43"/>
      <c r="AI68" s="43"/>
      <c r="AJ68" s="43"/>
      <c r="AK68" s="43"/>
      <c r="AL68" s="43"/>
      <c r="AM68" s="43"/>
    </row>
    <row r="69" spans="1:39">
      <c r="A69" s="21"/>
      <c r="B69" s="22"/>
      <c r="C69" s="23"/>
      <c r="D69" s="56"/>
      <c r="E69" s="23"/>
      <c r="L69" s="21"/>
      <c r="M69" s="21"/>
      <c r="N69" s="21"/>
      <c r="AC69" s="21"/>
      <c r="AD69" s="22"/>
      <c r="AE69" s="23"/>
      <c r="AF69" s="43"/>
      <c r="AG69" s="43"/>
      <c r="AH69" s="43"/>
      <c r="AI69" s="43"/>
      <c r="AJ69" s="43"/>
      <c r="AK69" s="44"/>
      <c r="AL69" s="43"/>
      <c r="AM69" s="43"/>
    </row>
    <row r="70" spans="1:39">
      <c r="A70" s="21"/>
      <c r="B70" s="22"/>
      <c r="C70" s="23"/>
      <c r="D70" s="57"/>
      <c r="E70" s="23"/>
      <c r="L70" s="21"/>
      <c r="M70" s="21"/>
      <c r="N70" s="21"/>
      <c r="AC70" s="21"/>
      <c r="AD70" s="22"/>
      <c r="AE70" s="23"/>
      <c r="AF70" s="43"/>
      <c r="AG70" s="43"/>
      <c r="AH70" s="43"/>
      <c r="AI70" s="43"/>
      <c r="AJ70" s="43"/>
      <c r="AK70" s="43"/>
      <c r="AL70" s="43"/>
      <c r="AM70" s="43"/>
    </row>
    <row r="71" spans="1:39">
      <c r="A71" s="21"/>
      <c r="B71" s="22"/>
      <c r="C71" s="23"/>
      <c r="D71" s="56"/>
      <c r="E71" s="23"/>
      <c r="L71" s="21"/>
      <c r="M71" s="21"/>
      <c r="N71" s="21"/>
      <c r="AC71" s="21"/>
      <c r="AD71" s="22"/>
      <c r="AE71" s="23"/>
      <c r="AF71" s="43"/>
      <c r="AG71" s="43"/>
      <c r="AH71" s="43"/>
      <c r="AI71" s="43"/>
      <c r="AJ71" s="43"/>
      <c r="AK71" s="43"/>
      <c r="AL71" s="43"/>
      <c r="AM71" s="43"/>
    </row>
    <row r="72" spans="1:39">
      <c r="A72" s="21"/>
      <c r="B72" s="22"/>
      <c r="C72" s="23"/>
      <c r="D72" s="56"/>
      <c r="E72" s="23"/>
      <c r="L72" s="21"/>
      <c r="M72" s="21"/>
      <c r="N72" s="21"/>
      <c r="AC72" s="21"/>
      <c r="AD72" s="22"/>
      <c r="AE72" s="23"/>
      <c r="AF72" s="43"/>
      <c r="AG72" s="43"/>
      <c r="AH72" s="43"/>
      <c r="AI72" s="43"/>
      <c r="AJ72" s="43"/>
      <c r="AK72" s="43"/>
      <c r="AL72" s="43"/>
      <c r="AM72" s="43"/>
    </row>
    <row r="73" spans="1:39">
      <c r="A73" s="21"/>
      <c r="B73" s="22"/>
      <c r="C73" s="23"/>
      <c r="D73" s="56"/>
      <c r="E73" s="23"/>
      <c r="L73" s="21"/>
      <c r="M73" s="21"/>
      <c r="N73" s="21"/>
      <c r="AC73" s="21"/>
      <c r="AD73" s="22"/>
      <c r="AE73" s="23"/>
      <c r="AF73" s="43"/>
      <c r="AG73" s="43"/>
      <c r="AH73" s="43"/>
      <c r="AI73" s="43"/>
      <c r="AJ73" s="43"/>
      <c r="AK73" s="43"/>
      <c r="AL73" s="43"/>
      <c r="AM73" s="43"/>
    </row>
    <row r="74" spans="1:39">
      <c r="A74" s="21"/>
      <c r="B74" s="22"/>
      <c r="C74" s="23"/>
      <c r="D74" s="56"/>
      <c r="E74" s="23"/>
      <c r="L74" s="21"/>
      <c r="M74" s="21"/>
      <c r="N74" s="21"/>
      <c r="AC74" s="21"/>
      <c r="AD74" s="22"/>
      <c r="AE74" s="23"/>
      <c r="AF74" s="43"/>
      <c r="AG74" s="43"/>
      <c r="AH74" s="43"/>
      <c r="AI74" s="43"/>
      <c r="AJ74" s="43"/>
      <c r="AK74" s="43"/>
      <c r="AL74" s="43"/>
      <c r="AM74" s="43"/>
    </row>
    <row r="75" spans="1:39">
      <c r="A75" s="21"/>
      <c r="B75" s="22"/>
      <c r="C75" s="23"/>
      <c r="D75" s="56"/>
      <c r="E75" s="23"/>
      <c r="L75" s="21"/>
      <c r="M75" s="21"/>
      <c r="N75" s="21"/>
      <c r="AC75" s="21"/>
      <c r="AD75" s="22"/>
      <c r="AE75" s="23"/>
      <c r="AF75" s="43"/>
      <c r="AG75" s="43"/>
      <c r="AH75" s="43"/>
      <c r="AI75" s="43"/>
      <c r="AJ75" s="43"/>
      <c r="AK75" s="43"/>
      <c r="AL75" s="43"/>
      <c r="AM75" s="43"/>
    </row>
    <row r="76" spans="1:39">
      <c r="A76" s="21"/>
      <c r="B76" s="22"/>
      <c r="C76" s="23"/>
      <c r="D76" s="54"/>
      <c r="E76" s="23"/>
      <c r="L76" s="21"/>
      <c r="M76" s="21"/>
      <c r="N76" s="21"/>
      <c r="AC76" s="21"/>
      <c r="AD76" s="22"/>
      <c r="AE76" s="23"/>
      <c r="AF76" s="43"/>
      <c r="AG76" s="43"/>
      <c r="AH76" s="43"/>
      <c r="AI76" s="43"/>
      <c r="AJ76" s="43"/>
      <c r="AK76" s="43"/>
      <c r="AL76" s="43"/>
      <c r="AM76" s="43"/>
    </row>
    <row r="77" spans="1:39">
      <c r="A77" s="21"/>
      <c r="B77" s="22"/>
      <c r="C77" s="23"/>
      <c r="D77" s="56"/>
      <c r="E77" s="23"/>
      <c r="L77" s="21"/>
      <c r="M77" s="21"/>
      <c r="N77" s="21"/>
      <c r="AC77" s="21"/>
      <c r="AD77" s="22"/>
      <c r="AE77" s="23"/>
      <c r="AF77" s="43"/>
      <c r="AG77" s="43"/>
      <c r="AH77" s="43"/>
      <c r="AI77" s="43"/>
      <c r="AJ77" s="43"/>
      <c r="AK77" s="44"/>
      <c r="AL77" s="44"/>
      <c r="AM77" s="43"/>
    </row>
    <row r="78" spans="1:39">
      <c r="A78" s="21"/>
      <c r="B78" s="22"/>
      <c r="C78" s="23"/>
      <c r="D78" s="56"/>
      <c r="E78" s="23"/>
      <c r="L78" s="21"/>
      <c r="M78" s="21"/>
      <c r="N78" s="21"/>
      <c r="AC78" s="21"/>
      <c r="AD78" s="22"/>
      <c r="AE78" s="23"/>
      <c r="AF78" s="43"/>
      <c r="AG78" s="43"/>
      <c r="AH78" s="43"/>
      <c r="AI78" s="43"/>
      <c r="AJ78" s="43"/>
      <c r="AK78" s="43"/>
      <c r="AL78" s="43"/>
      <c r="AM78" s="43"/>
    </row>
    <row r="79" spans="1:39">
      <c r="A79" s="21"/>
      <c r="B79" s="22"/>
      <c r="C79" s="23"/>
      <c r="D79" s="56"/>
      <c r="E79" s="23"/>
      <c r="L79" s="21"/>
      <c r="M79" s="21"/>
      <c r="N79" s="21"/>
      <c r="AC79" s="21"/>
      <c r="AD79" s="22"/>
      <c r="AE79" s="23"/>
      <c r="AF79" s="43"/>
      <c r="AG79" s="43"/>
      <c r="AH79" s="43"/>
      <c r="AI79" s="43"/>
      <c r="AJ79" s="43"/>
      <c r="AK79" s="43"/>
      <c r="AL79" s="43"/>
      <c r="AM79" s="43"/>
    </row>
    <row r="80" spans="1:39">
      <c r="A80" s="21"/>
      <c r="B80" s="22"/>
      <c r="C80" s="23"/>
      <c r="D80" s="56"/>
      <c r="E80" s="23"/>
      <c r="L80" s="21"/>
      <c r="M80" s="21"/>
      <c r="N80" s="21"/>
      <c r="AC80" s="21"/>
      <c r="AD80" s="22"/>
      <c r="AE80" s="23"/>
      <c r="AF80" s="43"/>
      <c r="AG80" s="43"/>
      <c r="AH80" s="43"/>
      <c r="AI80" s="43"/>
      <c r="AJ80" s="43"/>
      <c r="AK80" s="43"/>
      <c r="AL80" s="43"/>
      <c r="AM80" s="43"/>
    </row>
    <row r="81" spans="1:39">
      <c r="A81" s="21"/>
      <c r="B81" s="22"/>
      <c r="C81" s="23"/>
      <c r="D81" s="56"/>
      <c r="E81" s="23"/>
      <c r="L81" s="21"/>
      <c r="M81" s="21"/>
      <c r="N81" s="21"/>
      <c r="AC81" s="21"/>
      <c r="AD81" s="22"/>
      <c r="AE81" s="23"/>
      <c r="AF81" s="43"/>
      <c r="AG81" s="43"/>
      <c r="AH81" s="43"/>
      <c r="AI81" s="43"/>
      <c r="AJ81" s="43"/>
      <c r="AK81" s="43"/>
      <c r="AL81" s="43"/>
      <c r="AM81" s="43"/>
    </row>
    <row r="82" spans="1:39">
      <c r="A82" s="21"/>
      <c r="B82" s="22"/>
      <c r="C82" s="23"/>
      <c r="D82" s="56"/>
      <c r="E82" s="23"/>
      <c r="L82" s="21"/>
      <c r="M82" s="21"/>
      <c r="N82" s="21"/>
      <c r="AC82" s="21"/>
      <c r="AD82" s="22"/>
      <c r="AE82" s="23"/>
      <c r="AF82" s="43"/>
      <c r="AG82" s="43"/>
      <c r="AH82" s="43"/>
      <c r="AI82" s="43"/>
      <c r="AJ82" s="43"/>
      <c r="AK82" s="43"/>
      <c r="AL82" s="43"/>
      <c r="AM82" s="43"/>
    </row>
    <row r="83" spans="1:39">
      <c r="A83" s="21"/>
      <c r="B83" s="22"/>
      <c r="C83" s="21"/>
      <c r="D83" s="57"/>
      <c r="E83" s="21"/>
      <c r="L83" s="21"/>
      <c r="M83" s="21"/>
      <c r="N83" s="21"/>
      <c r="AC83" s="21"/>
      <c r="AD83" s="22"/>
      <c r="AE83" s="23"/>
      <c r="AF83" s="43"/>
      <c r="AG83" s="43"/>
      <c r="AH83" s="43"/>
      <c r="AI83" s="43"/>
      <c r="AJ83" s="43"/>
      <c r="AK83" s="43"/>
      <c r="AL83" s="43"/>
      <c r="AM83" s="43"/>
    </row>
    <row r="84" spans="1:39">
      <c r="A84" s="21"/>
      <c r="B84" s="22"/>
      <c r="C84" s="12"/>
      <c r="D84" s="56"/>
      <c r="E84" s="12"/>
      <c r="L84" s="21"/>
      <c r="M84" s="21"/>
      <c r="N84" s="30"/>
      <c r="AC84" s="21"/>
      <c r="AD84" s="22"/>
      <c r="AE84" s="23"/>
      <c r="AF84" s="43"/>
      <c r="AG84" s="43"/>
      <c r="AH84" s="43"/>
      <c r="AI84" s="43"/>
      <c r="AJ84" s="43"/>
      <c r="AK84" s="43"/>
      <c r="AL84" s="43"/>
      <c r="AM84" s="43"/>
    </row>
    <row r="85" spans="1:39">
      <c r="A85" s="21"/>
      <c r="B85" s="22"/>
      <c r="C85" s="23"/>
      <c r="D85" s="57"/>
      <c r="E85" s="23"/>
      <c r="L85" s="21"/>
      <c r="M85" s="21"/>
      <c r="N85" s="21"/>
      <c r="AC85" s="21"/>
      <c r="AD85" s="22"/>
      <c r="AE85" s="23"/>
      <c r="AF85" s="43"/>
      <c r="AG85" s="43"/>
      <c r="AH85" s="43"/>
      <c r="AI85" s="43"/>
      <c r="AJ85" s="43"/>
      <c r="AK85" s="44"/>
      <c r="AL85" s="43"/>
      <c r="AM85" s="43"/>
    </row>
    <row r="86" spans="1:39">
      <c r="A86" s="21"/>
      <c r="B86" s="22"/>
      <c r="C86" s="23"/>
      <c r="D86" s="56"/>
      <c r="E86" s="23"/>
      <c r="L86" s="21"/>
      <c r="M86" s="21"/>
      <c r="N86" s="21"/>
      <c r="AC86" s="21"/>
      <c r="AD86" s="22"/>
      <c r="AE86" s="23"/>
      <c r="AF86" s="44"/>
      <c r="AG86" s="43"/>
      <c r="AH86" s="43"/>
      <c r="AI86" s="43"/>
      <c r="AJ86" s="43"/>
      <c r="AK86" s="43"/>
      <c r="AL86" s="43"/>
      <c r="AM86" s="43"/>
    </row>
    <row r="87" spans="1:39">
      <c r="A87" s="21"/>
      <c r="B87" s="22"/>
      <c r="C87" s="23"/>
      <c r="D87" s="56"/>
      <c r="E87" s="23"/>
      <c r="L87" s="21"/>
      <c r="M87" s="21"/>
      <c r="N87" s="21"/>
      <c r="AC87" s="21"/>
      <c r="AD87" s="22"/>
      <c r="AE87" s="23"/>
      <c r="AF87" s="44"/>
      <c r="AG87" s="43"/>
      <c r="AH87" s="43"/>
      <c r="AI87" s="43"/>
      <c r="AJ87" s="43"/>
      <c r="AK87" s="43"/>
      <c r="AL87" s="43"/>
      <c r="AM87" s="43"/>
    </row>
    <row r="88" spans="1:39">
      <c r="A88" s="21"/>
      <c r="B88" s="22"/>
      <c r="C88" s="23"/>
      <c r="D88" s="56"/>
      <c r="E88" s="23"/>
      <c r="L88" s="21"/>
      <c r="M88" s="21"/>
      <c r="N88" s="21"/>
      <c r="AC88" s="21"/>
      <c r="AD88" s="22"/>
      <c r="AE88" s="23"/>
      <c r="AF88" s="44"/>
      <c r="AG88" s="43"/>
      <c r="AH88" s="43"/>
      <c r="AI88" s="44"/>
      <c r="AJ88" s="43"/>
      <c r="AK88" s="44"/>
      <c r="AL88" s="43"/>
      <c r="AM88" s="43"/>
    </row>
    <row r="89" spans="1:39">
      <c r="A89" s="21"/>
      <c r="B89" s="22"/>
      <c r="C89" s="23"/>
      <c r="D89" s="57"/>
      <c r="E89" s="23"/>
      <c r="L89" s="21"/>
      <c r="M89" s="21"/>
      <c r="N89" s="21"/>
      <c r="AC89" s="21"/>
      <c r="AD89" s="22"/>
      <c r="AE89" s="23"/>
      <c r="AF89" s="44"/>
      <c r="AG89" s="43"/>
      <c r="AH89" s="43"/>
      <c r="AI89" s="43"/>
      <c r="AJ89" s="43"/>
      <c r="AK89" s="43"/>
      <c r="AL89" s="43"/>
      <c r="AM89" s="43"/>
    </row>
    <row r="90" spans="1:39">
      <c r="A90" s="21"/>
      <c r="B90" s="22"/>
      <c r="C90" s="23"/>
      <c r="D90" s="56"/>
      <c r="E90" s="23"/>
      <c r="L90" s="21"/>
      <c r="M90" s="21"/>
      <c r="N90" s="21"/>
      <c r="AC90" s="21"/>
      <c r="AD90" s="22"/>
      <c r="AE90" s="23"/>
      <c r="AF90" s="44"/>
      <c r="AG90" s="43"/>
      <c r="AH90" s="43"/>
      <c r="AI90" s="44"/>
      <c r="AJ90" s="44"/>
      <c r="AK90" s="44"/>
      <c r="AL90" s="43"/>
      <c r="AM90" s="43"/>
    </row>
    <row r="91" spans="1:39">
      <c r="A91" s="21"/>
      <c r="B91" s="22"/>
      <c r="C91" s="23"/>
      <c r="D91" s="56"/>
      <c r="E91" s="23"/>
      <c r="L91" s="21"/>
      <c r="M91" s="21"/>
      <c r="N91" s="21"/>
      <c r="AC91" s="21"/>
      <c r="AD91" s="22"/>
      <c r="AE91" s="23"/>
      <c r="AF91" s="43"/>
      <c r="AG91" s="43"/>
      <c r="AH91" s="43"/>
      <c r="AI91" s="43"/>
      <c r="AJ91" s="43"/>
      <c r="AK91" s="43"/>
      <c r="AL91" s="43"/>
      <c r="AM91" s="43"/>
    </row>
    <row r="92" spans="1:39">
      <c r="A92" s="21"/>
      <c r="B92" s="22"/>
      <c r="C92" s="23"/>
      <c r="D92" s="57"/>
      <c r="E92" s="23"/>
      <c r="L92" s="21"/>
      <c r="M92" s="21"/>
      <c r="N92" s="21"/>
      <c r="AC92" s="21"/>
      <c r="AD92" s="22"/>
      <c r="AE92" s="23"/>
      <c r="AF92" s="43"/>
      <c r="AG92" s="43"/>
      <c r="AH92" s="43"/>
      <c r="AI92" s="43"/>
      <c r="AJ92" s="43"/>
      <c r="AK92" s="43"/>
      <c r="AL92" s="43"/>
      <c r="AM92" s="43"/>
    </row>
    <row r="93" spans="1:39">
      <c r="A93" s="21"/>
      <c r="B93" s="22"/>
      <c r="C93" s="23"/>
      <c r="D93" s="57"/>
      <c r="E93" s="23"/>
      <c r="K93" s="24"/>
      <c r="L93" s="21"/>
      <c r="M93" s="21"/>
      <c r="N93" s="21"/>
      <c r="AC93" s="21"/>
      <c r="AD93" s="22"/>
      <c r="AE93" s="23"/>
      <c r="AF93" s="44"/>
      <c r="AG93" s="43"/>
      <c r="AH93" s="43"/>
      <c r="AI93" s="44"/>
      <c r="AJ93" s="44"/>
      <c r="AK93" s="44"/>
      <c r="AL93" s="43"/>
      <c r="AM93" s="43"/>
    </row>
    <row r="94" spans="1:39">
      <c r="A94" s="21"/>
      <c r="B94" s="22"/>
      <c r="C94" s="23"/>
      <c r="D94" s="57"/>
      <c r="E94" s="23"/>
      <c r="K94" s="23"/>
      <c r="L94" s="21"/>
      <c r="M94" s="21"/>
      <c r="N94" s="21"/>
      <c r="AC94" s="21"/>
      <c r="AD94" s="22"/>
      <c r="AE94" s="23"/>
      <c r="AF94" s="44"/>
      <c r="AG94" s="43"/>
      <c r="AH94" s="43"/>
      <c r="AI94" s="44"/>
      <c r="AJ94" s="43"/>
      <c r="AK94" s="43"/>
      <c r="AL94" s="43"/>
      <c r="AM94" s="44"/>
    </row>
    <row r="95" spans="1:39">
      <c r="A95" s="21"/>
      <c r="B95" s="22"/>
      <c r="C95" s="23"/>
      <c r="D95" s="56"/>
      <c r="E95" s="23"/>
      <c r="K95" s="23"/>
      <c r="L95" s="21"/>
      <c r="M95" s="21"/>
      <c r="N95" s="21"/>
      <c r="AC95" s="21"/>
      <c r="AD95" s="22"/>
      <c r="AE95" s="21"/>
      <c r="AF95" s="45"/>
      <c r="AG95" s="45"/>
      <c r="AH95" s="45"/>
      <c r="AI95" s="45"/>
      <c r="AJ95" s="45"/>
      <c r="AK95" s="45"/>
      <c r="AL95" s="45"/>
      <c r="AM95" s="45"/>
    </row>
    <row r="96" spans="1:39">
      <c r="A96" s="21"/>
      <c r="B96" s="22"/>
      <c r="C96" s="23"/>
      <c r="D96" s="56"/>
      <c r="E96" s="23"/>
      <c r="K96" s="23"/>
      <c r="L96" s="21"/>
      <c r="M96" s="21"/>
      <c r="N96" s="21"/>
      <c r="AC96" s="21"/>
      <c r="AD96" s="22"/>
      <c r="AE96" s="12"/>
      <c r="AF96" s="41"/>
      <c r="AG96" s="41"/>
      <c r="AH96" s="41"/>
      <c r="AI96" s="41"/>
      <c r="AJ96" s="42"/>
      <c r="AK96" s="42"/>
      <c r="AL96" s="42"/>
      <c r="AM96" s="42"/>
    </row>
    <row r="97" spans="1:39">
      <c r="A97" s="21"/>
      <c r="B97" s="22"/>
      <c r="C97" s="23"/>
      <c r="D97" s="56"/>
      <c r="E97" s="23"/>
      <c r="K97" s="23"/>
      <c r="L97" s="21"/>
      <c r="M97" s="21"/>
      <c r="N97" s="21"/>
      <c r="AC97" s="21"/>
      <c r="AD97" s="22"/>
      <c r="AE97" s="23"/>
      <c r="AF97" s="43"/>
      <c r="AG97" s="43"/>
      <c r="AH97" s="43"/>
      <c r="AI97" s="43"/>
      <c r="AJ97" s="43"/>
      <c r="AK97" s="43"/>
      <c r="AL97" s="43"/>
      <c r="AM97" s="43"/>
    </row>
    <row r="98" spans="1:39">
      <c r="A98" s="21"/>
      <c r="B98" s="22"/>
      <c r="C98" s="23"/>
      <c r="D98" s="56"/>
      <c r="E98" s="23"/>
      <c r="K98" s="23"/>
      <c r="L98" s="21"/>
      <c r="M98" s="21"/>
      <c r="N98" s="21"/>
      <c r="AC98" s="21"/>
      <c r="AD98" s="22"/>
      <c r="AE98" s="23"/>
      <c r="AF98" s="43"/>
      <c r="AG98" s="43"/>
      <c r="AH98" s="43"/>
      <c r="AI98" s="43"/>
      <c r="AJ98" s="43"/>
      <c r="AK98" s="43"/>
      <c r="AL98" s="43"/>
      <c r="AM98" s="43"/>
    </row>
    <row r="99" spans="1:39">
      <c r="A99" s="21"/>
      <c r="B99" s="22"/>
      <c r="C99" s="23"/>
      <c r="D99" s="58"/>
      <c r="E99" s="23"/>
      <c r="K99" s="23"/>
      <c r="L99" s="21"/>
      <c r="M99" s="21"/>
      <c r="N99" s="21"/>
      <c r="AC99" s="21"/>
      <c r="AD99" s="22"/>
      <c r="AE99" s="23"/>
      <c r="AF99" s="43"/>
      <c r="AG99" s="43"/>
      <c r="AH99" s="43"/>
      <c r="AI99" s="43"/>
      <c r="AJ99" s="43"/>
      <c r="AK99" s="43"/>
      <c r="AL99" s="43"/>
      <c r="AM99" s="43"/>
    </row>
    <row r="100" spans="1:39">
      <c r="A100" s="21"/>
      <c r="B100" s="22"/>
      <c r="C100" s="23"/>
      <c r="D100" s="56"/>
      <c r="E100" s="23"/>
      <c r="K100" s="23"/>
      <c r="L100" s="21"/>
      <c r="M100" s="21"/>
      <c r="N100" s="21"/>
      <c r="AC100" s="21"/>
      <c r="AD100" s="22"/>
      <c r="AE100" s="23"/>
      <c r="AF100" s="43"/>
      <c r="AG100" s="43"/>
      <c r="AH100" s="43"/>
      <c r="AI100" s="43"/>
      <c r="AJ100" s="43"/>
      <c r="AK100" s="44"/>
      <c r="AL100" s="43"/>
      <c r="AM100" s="43"/>
    </row>
    <row r="101" spans="1:39">
      <c r="A101" s="21"/>
      <c r="B101" s="22"/>
      <c r="C101" s="23"/>
      <c r="D101" s="56"/>
      <c r="E101" s="23"/>
      <c r="K101" s="23"/>
      <c r="L101" s="21"/>
      <c r="M101" s="21"/>
      <c r="N101" s="21"/>
      <c r="AC101" s="21"/>
      <c r="AD101" s="22"/>
      <c r="AE101" s="23"/>
      <c r="AF101" s="43"/>
      <c r="AG101" s="43"/>
      <c r="AH101" s="43"/>
      <c r="AI101" s="43"/>
      <c r="AJ101" s="43"/>
      <c r="AK101" s="43"/>
      <c r="AL101" s="43"/>
      <c r="AM101" s="43"/>
    </row>
    <row r="102" spans="1:39">
      <c r="A102" s="21"/>
      <c r="B102" s="22"/>
      <c r="C102" s="23"/>
      <c r="D102" s="56"/>
      <c r="E102" s="23"/>
      <c r="K102" s="23"/>
      <c r="L102" s="21"/>
      <c r="M102" s="21"/>
      <c r="N102" s="21"/>
      <c r="AC102" s="21"/>
      <c r="AD102" s="22"/>
      <c r="AE102" s="23"/>
      <c r="AF102" s="43"/>
      <c r="AG102" s="43"/>
      <c r="AH102" s="43"/>
      <c r="AI102" s="43"/>
      <c r="AJ102" s="43"/>
      <c r="AK102" s="43"/>
      <c r="AL102" s="43"/>
      <c r="AM102" s="43"/>
    </row>
    <row r="103" spans="1:39">
      <c r="A103" s="21"/>
      <c r="B103" s="22"/>
      <c r="C103" s="23"/>
      <c r="D103" s="56"/>
      <c r="E103" s="23"/>
      <c r="K103" s="23"/>
      <c r="L103" s="21"/>
      <c r="M103" s="21"/>
      <c r="N103" s="21"/>
      <c r="AC103" s="21"/>
      <c r="AD103" s="22"/>
      <c r="AE103" s="23"/>
      <c r="AF103" s="43"/>
      <c r="AG103" s="43"/>
      <c r="AH103" s="43"/>
      <c r="AI103" s="43"/>
      <c r="AJ103" s="43"/>
      <c r="AK103" s="43"/>
      <c r="AL103" s="43"/>
      <c r="AM103" s="43"/>
    </row>
    <row r="104" spans="1:39">
      <c r="A104" s="21"/>
      <c r="B104" s="22"/>
      <c r="C104" s="23"/>
      <c r="D104" s="56"/>
      <c r="E104" s="23"/>
      <c r="K104" s="23"/>
      <c r="L104" s="21"/>
      <c r="M104" s="21"/>
      <c r="N104" s="21"/>
      <c r="AC104" s="21"/>
      <c r="AD104" s="22"/>
      <c r="AE104" s="23"/>
      <c r="AF104" s="43"/>
      <c r="AG104" s="43"/>
      <c r="AH104" s="43"/>
      <c r="AI104" s="43"/>
      <c r="AJ104" s="43"/>
      <c r="AK104" s="43"/>
      <c r="AL104" s="43"/>
      <c r="AM104" s="43"/>
    </row>
    <row r="105" spans="1:39">
      <c r="A105" s="21"/>
      <c r="B105" s="22"/>
      <c r="C105" s="23"/>
      <c r="D105" s="57"/>
      <c r="E105" s="23"/>
      <c r="K105" s="23"/>
      <c r="L105" s="21"/>
      <c r="M105" s="21"/>
      <c r="N105" s="21"/>
      <c r="AC105" s="21"/>
      <c r="AD105" s="22"/>
      <c r="AE105" s="23"/>
      <c r="AF105" s="43"/>
      <c r="AG105" s="43"/>
      <c r="AH105" s="43"/>
      <c r="AI105" s="43"/>
      <c r="AJ105" s="43"/>
      <c r="AK105" s="43"/>
      <c r="AL105" s="43"/>
      <c r="AM105" s="43"/>
    </row>
    <row r="106" spans="1:39">
      <c r="A106" s="21"/>
      <c r="B106" s="22"/>
      <c r="C106" s="23"/>
      <c r="D106" s="58"/>
      <c r="E106" s="23"/>
      <c r="K106" s="23"/>
      <c r="L106" s="21"/>
      <c r="M106" s="21"/>
      <c r="N106" s="21"/>
      <c r="AC106" s="21"/>
      <c r="AD106" s="22"/>
      <c r="AE106" s="23"/>
      <c r="AF106" s="43"/>
      <c r="AG106" s="43"/>
      <c r="AH106" s="43"/>
      <c r="AI106" s="43"/>
      <c r="AJ106" s="43"/>
      <c r="AK106" s="44"/>
      <c r="AL106" s="43"/>
      <c r="AM106" s="43"/>
    </row>
    <row r="107" spans="1:39">
      <c r="A107" s="21"/>
      <c r="B107" s="22"/>
      <c r="C107" s="23"/>
      <c r="D107" s="56"/>
      <c r="E107" s="23"/>
      <c r="K107" s="23"/>
      <c r="L107" s="21"/>
      <c r="M107" s="21"/>
      <c r="N107" s="21"/>
      <c r="AC107" s="21"/>
      <c r="AD107" s="22"/>
      <c r="AE107" s="23"/>
      <c r="AF107" s="43"/>
      <c r="AG107" s="43"/>
      <c r="AH107" s="43"/>
      <c r="AI107" s="43"/>
      <c r="AJ107" s="43"/>
      <c r="AK107" s="43"/>
      <c r="AL107" s="43"/>
      <c r="AM107" s="43"/>
    </row>
    <row r="108" spans="1:39">
      <c r="A108" s="21"/>
      <c r="B108" s="22"/>
      <c r="C108" s="23"/>
      <c r="D108" s="56"/>
      <c r="E108" s="23"/>
      <c r="K108" s="23"/>
      <c r="L108" s="21"/>
      <c r="M108" s="21"/>
      <c r="N108" s="21"/>
      <c r="AC108" s="21"/>
      <c r="AD108" s="22"/>
      <c r="AE108" s="23"/>
      <c r="AF108" s="43"/>
      <c r="AG108" s="43"/>
      <c r="AH108" s="43"/>
      <c r="AI108" s="43"/>
      <c r="AJ108" s="43"/>
      <c r="AK108" s="44"/>
      <c r="AL108" s="44"/>
      <c r="AM108" s="43"/>
    </row>
    <row r="109" spans="1:39">
      <c r="A109" s="21"/>
      <c r="B109" s="22"/>
      <c r="C109" s="23"/>
      <c r="D109" s="56"/>
      <c r="E109" s="23"/>
      <c r="K109" s="23"/>
      <c r="L109" s="21"/>
      <c r="M109" s="21"/>
      <c r="N109" s="21"/>
      <c r="AC109" s="21"/>
      <c r="AD109" s="22"/>
      <c r="AE109" s="23"/>
      <c r="AF109" s="43"/>
      <c r="AG109" s="43"/>
      <c r="AH109" s="43"/>
      <c r="AI109" s="43"/>
      <c r="AJ109" s="43"/>
      <c r="AK109" s="43"/>
      <c r="AL109" s="43"/>
      <c r="AM109" s="43"/>
    </row>
    <row r="110" spans="1:39">
      <c r="A110" s="21"/>
      <c r="B110" s="22"/>
      <c r="C110" s="23"/>
      <c r="D110" s="57"/>
      <c r="E110" s="23"/>
      <c r="K110" s="23"/>
      <c r="L110" s="21"/>
      <c r="M110" s="21"/>
      <c r="N110" s="21"/>
      <c r="AC110" s="21"/>
      <c r="AD110" s="22"/>
      <c r="AE110" s="23"/>
      <c r="AF110" s="43"/>
      <c r="AG110" s="43"/>
      <c r="AH110" s="43"/>
      <c r="AI110" s="43"/>
      <c r="AJ110" s="43"/>
      <c r="AK110" s="43"/>
      <c r="AL110" s="43"/>
      <c r="AM110" s="43"/>
    </row>
    <row r="111" spans="1:39">
      <c r="A111" s="21"/>
      <c r="B111" s="22"/>
      <c r="C111" s="23"/>
      <c r="D111" s="54"/>
      <c r="E111" s="23"/>
      <c r="K111" s="23"/>
      <c r="L111" s="21"/>
      <c r="M111" s="21"/>
      <c r="N111" s="21"/>
      <c r="AC111" s="21"/>
      <c r="AD111" s="22"/>
      <c r="AE111" s="23"/>
      <c r="AF111" s="43"/>
      <c r="AG111" s="43"/>
      <c r="AH111" s="43"/>
      <c r="AI111" s="43"/>
      <c r="AJ111" s="43"/>
      <c r="AK111" s="43"/>
      <c r="AL111" s="43"/>
      <c r="AM111" s="43"/>
    </row>
    <row r="112" spans="1:39">
      <c r="A112" s="21"/>
      <c r="B112" s="22"/>
      <c r="C112" s="23"/>
      <c r="D112" s="57"/>
      <c r="E112" s="23"/>
      <c r="K112" s="23"/>
      <c r="L112" s="21"/>
      <c r="M112" s="21"/>
      <c r="N112" s="21"/>
      <c r="AC112" s="21"/>
      <c r="AD112" s="22"/>
      <c r="AE112" s="23"/>
      <c r="AF112" s="43"/>
      <c r="AG112" s="43"/>
      <c r="AH112" s="43"/>
      <c r="AI112" s="43"/>
      <c r="AJ112" s="43"/>
      <c r="AK112" s="43"/>
      <c r="AL112" s="43"/>
      <c r="AM112" s="43"/>
    </row>
    <row r="113" spans="1:39">
      <c r="A113" s="21"/>
      <c r="B113" s="22"/>
      <c r="C113" s="23"/>
      <c r="D113" s="56"/>
      <c r="E113" s="23"/>
      <c r="K113" s="23"/>
      <c r="L113" s="21"/>
      <c r="M113" s="21"/>
      <c r="N113" s="21"/>
      <c r="AC113" s="21"/>
      <c r="AD113" s="22"/>
      <c r="AE113" s="23"/>
      <c r="AF113" s="43"/>
      <c r="AG113" s="43"/>
      <c r="AH113" s="43"/>
      <c r="AI113" s="43"/>
      <c r="AJ113" s="43"/>
      <c r="AK113" s="43"/>
      <c r="AL113" s="43"/>
      <c r="AM113" s="43"/>
    </row>
    <row r="114" spans="1:39">
      <c r="A114" s="21"/>
      <c r="B114" s="22"/>
      <c r="C114" s="21"/>
      <c r="D114" s="56"/>
      <c r="E114" s="21"/>
      <c r="K114" s="21"/>
      <c r="L114" s="21"/>
      <c r="M114" s="21"/>
      <c r="N114" s="21"/>
      <c r="AC114" s="21"/>
      <c r="AD114" s="22"/>
      <c r="AE114" s="23"/>
      <c r="AF114" s="43"/>
      <c r="AG114" s="43"/>
      <c r="AH114" s="43"/>
      <c r="AI114" s="43"/>
      <c r="AJ114" s="43"/>
      <c r="AK114" s="43"/>
      <c r="AL114" s="43"/>
      <c r="AM114" s="43"/>
    </row>
    <row r="115" spans="1:39">
      <c r="A115" s="21"/>
      <c r="B115" s="22"/>
      <c r="C115" s="12"/>
      <c r="D115" s="56"/>
      <c r="E115" s="12"/>
      <c r="K115" s="25"/>
      <c r="L115" s="21"/>
      <c r="M115" s="21"/>
      <c r="N115" s="30"/>
      <c r="AC115" s="21"/>
      <c r="AD115" s="22"/>
      <c r="AE115" s="23"/>
      <c r="AF115" s="43"/>
      <c r="AG115" s="43"/>
      <c r="AH115" s="43"/>
      <c r="AI115" s="43"/>
      <c r="AJ115" s="43"/>
      <c r="AK115" s="43"/>
      <c r="AL115" s="43"/>
      <c r="AM115" s="43"/>
    </row>
    <row r="116" spans="1:39">
      <c r="A116" s="21"/>
      <c r="B116" s="22"/>
      <c r="C116" s="23"/>
      <c r="D116" s="58"/>
      <c r="E116" s="23"/>
      <c r="K116" s="23"/>
      <c r="L116" s="21"/>
      <c r="M116" s="21"/>
      <c r="N116" s="21"/>
      <c r="AC116" s="21"/>
      <c r="AD116" s="22"/>
      <c r="AE116" s="23"/>
      <c r="AF116" s="43"/>
      <c r="AG116" s="43"/>
      <c r="AH116" s="43"/>
      <c r="AI116" s="43"/>
      <c r="AJ116" s="43"/>
      <c r="AK116" s="43"/>
      <c r="AL116" s="43"/>
      <c r="AM116" s="43"/>
    </row>
    <row r="117" spans="1:39">
      <c r="A117" s="21"/>
      <c r="B117" s="22"/>
      <c r="C117" s="23"/>
      <c r="D117" s="57"/>
      <c r="E117" s="23"/>
      <c r="K117" s="23"/>
      <c r="L117" s="21"/>
      <c r="M117" s="21"/>
      <c r="N117" s="21"/>
      <c r="AC117" s="21"/>
      <c r="AD117" s="22"/>
      <c r="AE117" s="23"/>
      <c r="AF117" s="44"/>
      <c r="AG117" s="43"/>
      <c r="AH117" s="43"/>
      <c r="AI117" s="43"/>
      <c r="AJ117" s="43"/>
      <c r="AK117" s="43"/>
      <c r="AL117" s="43"/>
      <c r="AM117" s="43"/>
    </row>
    <row r="118" spans="1:39">
      <c r="A118" s="21"/>
      <c r="B118" s="22"/>
      <c r="C118" s="23"/>
      <c r="D118" s="56"/>
      <c r="E118" s="23"/>
      <c r="K118" s="23"/>
      <c r="L118" s="21"/>
      <c r="M118" s="21"/>
      <c r="N118" s="21"/>
      <c r="AC118" s="21"/>
      <c r="AD118" s="22"/>
      <c r="AE118" s="23"/>
      <c r="AF118" s="43"/>
      <c r="AG118" s="43"/>
      <c r="AH118" s="43"/>
      <c r="AI118" s="43"/>
      <c r="AJ118" s="43"/>
      <c r="AK118" s="43"/>
      <c r="AL118" s="43"/>
      <c r="AM118" s="43"/>
    </row>
    <row r="119" spans="1:39">
      <c r="A119" s="21"/>
      <c r="B119" s="22"/>
      <c r="C119" s="23"/>
      <c r="D119" s="56"/>
      <c r="E119" s="23"/>
      <c r="K119" s="23"/>
      <c r="L119" s="21"/>
      <c r="M119" s="21"/>
      <c r="N119" s="21"/>
      <c r="AC119" s="21"/>
      <c r="AD119" s="22"/>
      <c r="AE119" s="23"/>
      <c r="AF119" s="43"/>
      <c r="AG119" s="43"/>
      <c r="AH119" s="43"/>
      <c r="AI119" s="43"/>
      <c r="AJ119" s="43"/>
      <c r="AK119" s="43"/>
      <c r="AL119" s="43"/>
      <c r="AM119" s="43"/>
    </row>
    <row r="120" spans="1:39">
      <c r="A120" s="21"/>
      <c r="B120" s="22"/>
      <c r="C120" s="23"/>
      <c r="D120" s="56"/>
      <c r="E120" s="23"/>
      <c r="K120" s="23"/>
      <c r="L120" s="21"/>
      <c r="M120" s="21"/>
      <c r="N120" s="21"/>
      <c r="AC120" s="21"/>
      <c r="AD120" s="22"/>
      <c r="AE120" s="23"/>
      <c r="AF120" s="44"/>
      <c r="AG120" s="43"/>
      <c r="AH120" s="43"/>
      <c r="AI120" s="43"/>
      <c r="AJ120" s="43"/>
      <c r="AK120" s="43"/>
      <c r="AL120" s="43"/>
      <c r="AM120" s="43"/>
    </row>
    <row r="121" spans="1:39">
      <c r="A121" s="21"/>
      <c r="B121" s="22"/>
      <c r="C121" s="23"/>
      <c r="D121" s="56"/>
      <c r="E121" s="23"/>
      <c r="F121" s="23"/>
      <c r="G121" s="23"/>
      <c r="H121" s="23"/>
      <c r="I121" s="23"/>
      <c r="J121" s="23"/>
      <c r="K121" s="23"/>
      <c r="L121" s="21"/>
      <c r="M121" s="21"/>
      <c r="N121" s="21"/>
      <c r="AC121" s="21"/>
      <c r="AD121" s="22"/>
      <c r="AE121" s="23"/>
      <c r="AF121" s="44"/>
      <c r="AG121" s="43"/>
      <c r="AH121" s="43"/>
      <c r="AI121" s="43"/>
      <c r="AJ121" s="43"/>
      <c r="AK121" s="43"/>
      <c r="AL121" s="43"/>
      <c r="AM121" s="43"/>
    </row>
    <row r="122" spans="1:39">
      <c r="A122" s="21"/>
      <c r="B122" s="22"/>
      <c r="C122" s="23"/>
      <c r="D122" s="56"/>
      <c r="E122" s="23"/>
      <c r="F122" s="23"/>
      <c r="G122" s="23"/>
      <c r="H122" s="23"/>
      <c r="I122" s="23"/>
      <c r="J122" s="23"/>
      <c r="K122" s="23"/>
      <c r="L122" s="21"/>
      <c r="M122" s="21"/>
      <c r="N122" s="21"/>
      <c r="AC122" s="21"/>
      <c r="AD122" s="22"/>
      <c r="AE122" s="23"/>
      <c r="AF122" s="44"/>
      <c r="AG122" s="43"/>
      <c r="AH122" s="43"/>
      <c r="AI122" s="44"/>
      <c r="AJ122" s="43"/>
      <c r="AK122" s="44"/>
      <c r="AL122" s="43"/>
      <c r="AM122" s="43"/>
    </row>
    <row r="123" spans="1:39">
      <c r="A123" s="21"/>
      <c r="B123" s="22"/>
      <c r="C123" s="23"/>
      <c r="D123" s="56"/>
      <c r="E123" s="23"/>
      <c r="F123" s="23"/>
      <c r="G123" s="23"/>
      <c r="H123" s="23"/>
      <c r="I123" s="23"/>
      <c r="J123" s="23"/>
      <c r="K123" s="23"/>
      <c r="L123" s="21"/>
      <c r="M123" s="21"/>
      <c r="N123" s="21"/>
      <c r="AC123" s="21"/>
      <c r="AD123" s="22"/>
      <c r="AE123" s="23"/>
      <c r="AF123" s="44"/>
      <c r="AG123" s="43"/>
      <c r="AH123" s="43"/>
      <c r="AI123" s="44"/>
      <c r="AJ123" s="44"/>
      <c r="AK123" s="44"/>
      <c r="AL123" s="43"/>
      <c r="AM123" s="43"/>
    </row>
    <row r="124" spans="1:39">
      <c r="A124" s="21"/>
      <c r="B124" s="22"/>
      <c r="C124" s="23"/>
      <c r="D124" s="56"/>
      <c r="E124" s="23"/>
      <c r="F124" s="23"/>
      <c r="G124" s="23"/>
      <c r="H124" s="23"/>
      <c r="I124" s="23"/>
      <c r="J124" s="23"/>
      <c r="K124" s="23"/>
      <c r="L124" s="21"/>
      <c r="M124" s="21"/>
      <c r="N124" s="21"/>
      <c r="AC124" s="21"/>
      <c r="AD124" s="22"/>
      <c r="AE124" s="23"/>
      <c r="AF124" s="44"/>
      <c r="AG124" s="43"/>
      <c r="AH124" s="43"/>
      <c r="AI124" s="44"/>
      <c r="AJ124" s="43"/>
      <c r="AK124" s="43"/>
      <c r="AL124" s="43"/>
      <c r="AM124" s="44"/>
    </row>
    <row r="125" spans="1:39">
      <c r="A125" s="21"/>
      <c r="B125" s="22"/>
      <c r="C125" s="23"/>
      <c r="D125" s="56"/>
      <c r="E125" s="23"/>
      <c r="F125" s="24" t="s">
        <v>11</v>
      </c>
      <c r="G125" s="23" t="s">
        <v>11</v>
      </c>
      <c r="H125" s="23" t="s">
        <v>11</v>
      </c>
      <c r="I125" s="23"/>
      <c r="J125" s="23"/>
      <c r="K125" s="23"/>
      <c r="L125" s="21"/>
      <c r="M125" s="21"/>
      <c r="N125" s="21"/>
      <c r="AC125" s="21"/>
      <c r="AD125" s="22"/>
      <c r="AE125" s="23"/>
      <c r="AF125" s="44"/>
      <c r="AG125" s="43"/>
      <c r="AH125" s="43"/>
      <c r="AI125" s="44"/>
      <c r="AJ125" s="44"/>
      <c r="AK125" s="44"/>
      <c r="AL125" s="43"/>
      <c r="AM125" s="43"/>
    </row>
    <row r="126" spans="1:39">
      <c r="A126" s="21"/>
      <c r="B126" s="22"/>
      <c r="C126" s="23"/>
      <c r="D126" s="56"/>
      <c r="E126" s="23"/>
      <c r="I126" s="23"/>
      <c r="J126" s="23"/>
      <c r="K126" s="23"/>
      <c r="L126" s="21"/>
      <c r="M126" s="21"/>
      <c r="N126" s="21"/>
      <c r="AC126" s="21"/>
      <c r="AD126" s="22"/>
      <c r="AE126" s="21"/>
      <c r="AF126" s="45"/>
      <c r="AG126" s="45"/>
      <c r="AH126" s="45"/>
      <c r="AI126" s="45"/>
      <c r="AJ126" s="45"/>
      <c r="AK126" s="45"/>
      <c r="AL126" s="45"/>
      <c r="AM126" s="45"/>
    </row>
    <row r="127" spans="1:39">
      <c r="A127" s="21"/>
      <c r="B127" s="22"/>
      <c r="C127" s="23"/>
      <c r="D127" s="56"/>
      <c r="E127" s="23"/>
      <c r="I127" s="23"/>
      <c r="J127" s="23"/>
      <c r="K127" s="23"/>
      <c r="L127" s="21"/>
      <c r="M127" s="21"/>
      <c r="N127" s="21"/>
      <c r="AC127" s="21"/>
      <c r="AD127" s="22"/>
      <c r="AE127" s="12"/>
      <c r="AF127" s="41"/>
      <c r="AG127" s="41"/>
      <c r="AH127" s="41"/>
      <c r="AI127" s="41"/>
      <c r="AJ127" s="42"/>
      <c r="AK127" s="42"/>
      <c r="AL127" s="42"/>
      <c r="AM127" s="42"/>
    </row>
    <row r="128" spans="1:39">
      <c r="A128" s="21"/>
      <c r="B128" s="22"/>
      <c r="C128" s="23"/>
      <c r="D128" s="56"/>
      <c r="E128" s="23"/>
      <c r="I128" s="23"/>
      <c r="J128" s="23"/>
      <c r="K128" s="23"/>
      <c r="L128" s="21"/>
      <c r="M128" s="21"/>
      <c r="N128" s="21"/>
      <c r="AC128" s="21"/>
      <c r="AD128" s="22"/>
      <c r="AE128" s="23"/>
      <c r="AF128" s="43"/>
      <c r="AG128" s="43"/>
      <c r="AH128" s="43"/>
      <c r="AI128" s="43"/>
      <c r="AJ128" s="43"/>
      <c r="AK128" s="43"/>
      <c r="AL128" s="43"/>
      <c r="AM128" s="43"/>
    </row>
    <row r="129" spans="1:39">
      <c r="A129" s="21"/>
      <c r="B129" s="22"/>
      <c r="C129" s="23"/>
      <c r="D129" s="56"/>
      <c r="E129" s="23"/>
      <c r="I129" s="23"/>
      <c r="J129" s="23"/>
      <c r="K129" s="23"/>
      <c r="L129" s="21"/>
      <c r="M129" s="21"/>
      <c r="N129" s="21"/>
      <c r="AC129" s="21"/>
      <c r="AD129" s="22"/>
      <c r="AE129" s="23"/>
      <c r="AF129" s="43"/>
      <c r="AG129" s="43"/>
      <c r="AH129" s="43"/>
      <c r="AI129" s="43"/>
      <c r="AJ129" s="43"/>
      <c r="AK129" s="43"/>
      <c r="AL129" s="43"/>
      <c r="AM129" s="43"/>
    </row>
    <row r="130" spans="1:39">
      <c r="A130" s="21"/>
      <c r="B130" s="22"/>
      <c r="C130" s="23"/>
      <c r="D130" s="56"/>
      <c r="E130" s="23"/>
      <c r="I130" s="23"/>
      <c r="J130" s="23"/>
      <c r="K130" s="23"/>
      <c r="L130" s="21"/>
      <c r="M130" s="21"/>
      <c r="N130" s="21"/>
      <c r="AC130" s="21"/>
      <c r="AD130" s="22"/>
      <c r="AE130" s="23"/>
      <c r="AF130" s="43"/>
      <c r="AG130" s="43"/>
      <c r="AH130" s="43"/>
      <c r="AI130" s="43"/>
      <c r="AJ130" s="43"/>
      <c r="AK130" s="43"/>
      <c r="AL130" s="43"/>
      <c r="AM130" s="43"/>
    </row>
    <row r="131" spans="1:39">
      <c r="A131" s="21"/>
      <c r="B131" s="22"/>
      <c r="C131" s="23"/>
      <c r="D131" s="56"/>
      <c r="E131" s="23"/>
      <c r="I131" s="23"/>
      <c r="J131" s="23"/>
      <c r="K131" s="23"/>
      <c r="L131" s="21"/>
      <c r="M131" s="21"/>
      <c r="N131" s="21"/>
      <c r="AC131" s="21"/>
      <c r="AD131" s="22"/>
      <c r="AE131" s="23"/>
      <c r="AF131" s="44"/>
      <c r="AG131" s="43"/>
      <c r="AH131" s="43"/>
      <c r="AI131" s="43"/>
      <c r="AJ131" s="43"/>
      <c r="AK131" s="43"/>
      <c r="AL131" s="43"/>
      <c r="AM131" s="43"/>
    </row>
    <row r="132" spans="1:39">
      <c r="A132" s="21"/>
      <c r="B132" s="22"/>
      <c r="C132" s="23"/>
      <c r="D132" s="56"/>
      <c r="E132" s="23"/>
      <c r="I132" s="23"/>
      <c r="J132" s="23"/>
      <c r="K132" s="23"/>
      <c r="L132" s="21"/>
      <c r="M132" s="21"/>
      <c r="N132" s="21"/>
      <c r="AC132" s="21"/>
      <c r="AD132" s="22"/>
      <c r="AE132" s="23"/>
      <c r="AF132" s="43"/>
      <c r="AG132" s="43"/>
      <c r="AH132" s="43"/>
      <c r="AI132" s="43"/>
      <c r="AJ132" s="43"/>
      <c r="AK132" s="43"/>
      <c r="AL132" s="43"/>
      <c r="AM132" s="43"/>
    </row>
    <row r="133" spans="1:39">
      <c r="A133" s="21"/>
      <c r="B133" s="22"/>
      <c r="C133" s="23"/>
      <c r="D133" s="56"/>
      <c r="E133" s="23"/>
      <c r="I133" s="23"/>
      <c r="J133" s="23"/>
      <c r="K133" s="23"/>
      <c r="L133" s="21"/>
      <c r="M133" s="21"/>
      <c r="N133" s="21"/>
      <c r="AC133" s="21"/>
      <c r="AD133" s="22"/>
      <c r="AE133" s="23"/>
      <c r="AF133" s="43"/>
      <c r="AG133" s="43"/>
      <c r="AH133" s="43"/>
      <c r="AI133" s="43"/>
      <c r="AJ133" s="43"/>
      <c r="AK133" s="43"/>
      <c r="AL133" s="43"/>
      <c r="AM133" s="43"/>
    </row>
    <row r="134" spans="1:39">
      <c r="A134" s="21"/>
      <c r="B134" s="22"/>
      <c r="C134" s="23"/>
      <c r="D134" s="56"/>
      <c r="E134" s="23"/>
      <c r="I134" s="23"/>
      <c r="J134" s="23"/>
      <c r="K134" s="23"/>
      <c r="L134" s="21"/>
      <c r="M134" s="21"/>
      <c r="N134" s="21"/>
      <c r="AC134" s="21"/>
      <c r="AD134" s="22"/>
      <c r="AE134" s="23"/>
      <c r="AF134" s="43"/>
      <c r="AG134" s="43"/>
      <c r="AH134" s="43"/>
      <c r="AI134" s="43"/>
      <c r="AJ134" s="43"/>
      <c r="AK134" s="44"/>
      <c r="AL134" s="43"/>
      <c r="AM134" s="43"/>
    </row>
    <row r="135" spans="1:39">
      <c r="A135" s="21"/>
      <c r="B135" s="22"/>
      <c r="C135" s="23"/>
      <c r="D135" s="59"/>
      <c r="E135" s="23"/>
      <c r="I135" s="23"/>
      <c r="J135" s="23"/>
      <c r="K135" s="23"/>
      <c r="L135" s="21"/>
      <c r="M135" s="21"/>
      <c r="N135" s="21"/>
      <c r="AC135" s="21"/>
      <c r="AD135" s="22"/>
      <c r="AE135" s="23"/>
      <c r="AF135" s="43"/>
      <c r="AG135" s="43"/>
      <c r="AH135" s="43"/>
      <c r="AI135" s="43"/>
      <c r="AJ135" s="43"/>
      <c r="AK135" s="44"/>
      <c r="AL135" s="44"/>
      <c r="AM135" s="43"/>
    </row>
    <row r="136" spans="1:39">
      <c r="A136" s="21"/>
      <c r="B136" s="22"/>
      <c r="C136" s="23"/>
      <c r="D136" s="56"/>
      <c r="E136" s="23"/>
      <c r="I136" s="23"/>
      <c r="J136" s="23"/>
      <c r="K136" s="23"/>
      <c r="L136" s="21"/>
      <c r="M136" s="21"/>
      <c r="N136" s="21"/>
      <c r="AC136" s="21"/>
      <c r="AD136" s="22"/>
      <c r="AE136" s="23"/>
      <c r="AF136" s="44"/>
      <c r="AG136" s="43"/>
      <c r="AH136" s="43"/>
      <c r="AI136" s="44"/>
      <c r="AJ136" s="43"/>
      <c r="AK136" s="43"/>
      <c r="AL136" s="43"/>
      <c r="AM136" s="44"/>
    </row>
    <row r="137" spans="1:39">
      <c r="A137" s="21"/>
      <c r="B137" s="22"/>
      <c r="C137" s="23"/>
      <c r="D137" s="57"/>
      <c r="E137" s="23"/>
      <c r="I137" s="23"/>
      <c r="J137" s="23"/>
      <c r="K137" s="24"/>
      <c r="L137" s="21"/>
      <c r="M137" s="21"/>
      <c r="N137" s="21"/>
      <c r="AC137" s="21"/>
      <c r="AD137" s="22"/>
      <c r="AE137" s="23"/>
      <c r="AF137" s="43"/>
      <c r="AG137" s="43"/>
      <c r="AH137" s="43"/>
      <c r="AI137" s="43"/>
      <c r="AJ137" s="43"/>
      <c r="AK137" s="44"/>
      <c r="AL137" s="43"/>
      <c r="AM137" s="43"/>
    </row>
    <row r="138" spans="1:39">
      <c r="A138" s="21"/>
      <c r="B138" s="22"/>
      <c r="C138" s="23"/>
      <c r="D138" s="56"/>
      <c r="E138" s="23"/>
      <c r="I138" s="23"/>
      <c r="J138" s="23"/>
      <c r="K138" s="23"/>
      <c r="L138" s="21"/>
      <c r="M138" s="21"/>
      <c r="N138" s="21"/>
      <c r="AC138" s="21"/>
      <c r="AD138" s="22"/>
      <c r="AE138" s="23"/>
      <c r="AF138" s="43"/>
      <c r="AG138" s="43"/>
      <c r="AH138" s="43"/>
      <c r="AI138" s="43"/>
      <c r="AJ138" s="43"/>
      <c r="AK138" s="43"/>
      <c r="AL138" s="43"/>
      <c r="AM138" s="43"/>
    </row>
    <row r="139" spans="1:39">
      <c r="A139" s="21"/>
      <c r="B139" s="22"/>
      <c r="C139" s="23"/>
      <c r="D139" s="56"/>
      <c r="E139" s="23"/>
      <c r="I139" s="24"/>
      <c r="J139" s="23"/>
      <c r="K139" s="23"/>
      <c r="L139" s="21"/>
      <c r="M139" s="21"/>
      <c r="N139" s="21"/>
      <c r="AC139" s="21"/>
      <c r="AD139" s="22"/>
      <c r="AE139" s="23"/>
      <c r="AF139" s="43"/>
      <c r="AG139" s="43"/>
      <c r="AH139" s="43"/>
      <c r="AI139" s="43"/>
      <c r="AJ139" s="43"/>
      <c r="AK139" s="43"/>
      <c r="AL139" s="43"/>
      <c r="AM139" s="43"/>
    </row>
    <row r="140" spans="1:39">
      <c r="A140" s="21"/>
      <c r="B140" s="22"/>
      <c r="C140" s="23"/>
      <c r="D140" s="56"/>
      <c r="E140" s="23"/>
      <c r="I140" s="24"/>
      <c r="J140" s="23"/>
      <c r="K140" s="23"/>
      <c r="L140" s="21"/>
      <c r="M140" s="21"/>
      <c r="N140" s="21"/>
      <c r="AC140" s="21"/>
      <c r="AD140" s="22"/>
      <c r="AE140" s="23"/>
      <c r="AF140" s="43"/>
      <c r="AG140" s="43"/>
      <c r="AH140" s="43"/>
      <c r="AI140" s="43"/>
      <c r="AJ140" s="43"/>
      <c r="AK140" s="43"/>
      <c r="AL140" s="43"/>
      <c r="AM140" s="43"/>
    </row>
    <row r="141" spans="1:39">
      <c r="A141" s="21"/>
      <c r="B141" s="22"/>
      <c r="C141" s="23"/>
      <c r="D141" s="56"/>
      <c r="E141" s="23"/>
      <c r="I141" s="24"/>
      <c r="J141" s="23"/>
      <c r="K141" s="23"/>
      <c r="L141" s="21"/>
      <c r="M141" s="21"/>
      <c r="N141" s="21"/>
      <c r="AC141" s="21"/>
      <c r="AD141" s="22"/>
      <c r="AE141" s="23"/>
      <c r="AF141" s="44"/>
      <c r="AG141" s="43"/>
      <c r="AH141" s="43"/>
      <c r="AI141" s="43"/>
      <c r="AJ141" s="43"/>
      <c r="AK141" s="43"/>
      <c r="AL141" s="43"/>
      <c r="AM141" s="43"/>
    </row>
    <row r="142" spans="1:39">
      <c r="A142" s="21"/>
      <c r="B142" s="22"/>
      <c r="C142" s="23"/>
      <c r="D142" s="56"/>
      <c r="E142" s="23"/>
      <c r="I142" s="24"/>
      <c r="J142" s="23"/>
      <c r="K142" s="23"/>
      <c r="L142" s="21"/>
      <c r="M142" s="21"/>
      <c r="N142" s="21"/>
      <c r="AC142" s="21"/>
      <c r="AD142" s="22"/>
      <c r="AE142" s="23"/>
      <c r="AF142" s="43"/>
      <c r="AG142" s="43"/>
      <c r="AH142" s="43"/>
      <c r="AI142" s="43"/>
      <c r="AJ142" s="43"/>
      <c r="AK142" s="43"/>
      <c r="AL142" s="43"/>
      <c r="AM142" s="43"/>
    </row>
    <row r="143" spans="1:39">
      <c r="A143" s="21"/>
      <c r="B143" s="22"/>
      <c r="C143" s="23"/>
      <c r="D143" s="56"/>
      <c r="E143" s="23"/>
      <c r="I143" s="24"/>
      <c r="J143" s="23"/>
      <c r="K143" s="23"/>
      <c r="L143" s="21"/>
      <c r="M143" s="21"/>
      <c r="N143" s="21"/>
      <c r="AC143" s="21"/>
      <c r="AD143" s="22"/>
      <c r="AE143" s="23"/>
      <c r="AF143" s="43"/>
      <c r="AG143" s="43"/>
      <c r="AH143" s="43"/>
      <c r="AI143" s="43"/>
      <c r="AJ143" s="43"/>
      <c r="AK143" s="43"/>
      <c r="AL143" s="43"/>
      <c r="AM143" s="43"/>
    </row>
    <row r="144" spans="1:39">
      <c r="A144" s="21"/>
      <c r="B144" s="22"/>
      <c r="C144" s="23"/>
      <c r="D144" s="56"/>
      <c r="E144" s="23"/>
      <c r="I144" s="24"/>
      <c r="J144" s="24"/>
      <c r="K144" s="23"/>
      <c r="L144" s="21"/>
      <c r="M144" s="21"/>
      <c r="N144" s="21"/>
      <c r="AC144" s="21"/>
      <c r="AD144" s="22"/>
      <c r="AE144" s="23"/>
      <c r="AF144" s="43"/>
      <c r="AG144" s="43"/>
      <c r="AH144" s="43"/>
      <c r="AI144" s="43"/>
      <c r="AJ144" s="43"/>
      <c r="AK144" s="43"/>
      <c r="AL144" s="43"/>
      <c r="AM144" s="43"/>
    </row>
    <row r="145" spans="1:39">
      <c r="A145" s="21"/>
      <c r="B145" s="22"/>
      <c r="C145" s="21"/>
      <c r="D145" s="56"/>
      <c r="E145" s="21"/>
      <c r="I145" s="21"/>
      <c r="J145" s="21"/>
      <c r="K145" s="21"/>
      <c r="L145" s="21"/>
      <c r="M145" s="21"/>
      <c r="N145" s="21"/>
      <c r="AC145" s="21"/>
      <c r="AD145" s="22"/>
      <c r="AE145" s="23"/>
      <c r="AF145" s="43"/>
      <c r="AG145" s="43"/>
      <c r="AH145" s="43"/>
      <c r="AI145" s="43"/>
      <c r="AJ145" s="43"/>
      <c r="AK145" s="43"/>
      <c r="AL145" s="43"/>
      <c r="AM145" s="43"/>
    </row>
    <row r="146" spans="1:39">
      <c r="A146" s="21"/>
      <c r="D146" s="56"/>
      <c r="AD146" s="22"/>
      <c r="AE146" s="23"/>
      <c r="AF146" s="43"/>
      <c r="AG146" s="43"/>
      <c r="AH146" s="43"/>
      <c r="AI146" s="43"/>
      <c r="AJ146" s="43"/>
      <c r="AK146" s="43"/>
      <c r="AL146" s="43"/>
      <c r="AM146" s="43"/>
    </row>
    <row r="147" spans="1:39">
      <c r="A147" s="21"/>
      <c r="D147" s="56"/>
      <c r="AD147" s="22"/>
      <c r="AE147" s="23"/>
      <c r="AF147" s="43"/>
      <c r="AG147" s="43"/>
      <c r="AH147" s="43"/>
      <c r="AI147" s="43"/>
      <c r="AJ147" s="43"/>
      <c r="AK147" s="43"/>
      <c r="AL147" s="43"/>
      <c r="AM147" s="43"/>
    </row>
    <row r="148" spans="1:39">
      <c r="A148" s="21"/>
      <c r="D148" s="56"/>
      <c r="AD148" s="22"/>
      <c r="AE148" s="23"/>
      <c r="AF148" s="43"/>
      <c r="AG148" s="43"/>
      <c r="AH148" s="43"/>
      <c r="AI148" s="43"/>
      <c r="AJ148" s="43"/>
      <c r="AK148" s="43"/>
      <c r="AL148" s="43"/>
      <c r="AM148" s="43"/>
    </row>
    <row r="149" spans="1:39">
      <c r="A149" s="21"/>
      <c r="D149" s="56"/>
      <c r="AD149" s="22"/>
      <c r="AE149" s="23"/>
      <c r="AF149" s="43"/>
      <c r="AG149" s="43"/>
      <c r="AH149" s="43"/>
      <c r="AI149" s="43"/>
      <c r="AJ149" s="43"/>
      <c r="AK149" s="43"/>
      <c r="AL149" s="43"/>
      <c r="AM149" s="43"/>
    </row>
    <row r="150" spans="1:39">
      <c r="A150" s="21"/>
      <c r="D150" s="56"/>
      <c r="AD150" s="22"/>
      <c r="AE150" s="23"/>
      <c r="AF150" s="44"/>
      <c r="AG150" s="43"/>
      <c r="AH150" s="43"/>
      <c r="AI150" s="44"/>
      <c r="AJ150" s="43"/>
      <c r="AK150" s="44"/>
      <c r="AL150" s="43"/>
      <c r="AM150" s="43"/>
    </row>
    <row r="151" spans="1:39">
      <c r="A151" s="21"/>
      <c r="D151" s="56"/>
      <c r="AD151" s="22"/>
      <c r="AE151" s="23"/>
      <c r="AF151" s="43"/>
      <c r="AG151" s="43"/>
      <c r="AH151" s="43"/>
      <c r="AI151" s="43"/>
      <c r="AJ151" s="43"/>
      <c r="AK151" s="43"/>
      <c r="AL151" s="43"/>
      <c r="AM151" s="43"/>
    </row>
    <row r="152" spans="1:39">
      <c r="A152" s="21"/>
      <c r="D152" s="56"/>
      <c r="AD152" s="22"/>
      <c r="AE152" s="23"/>
      <c r="AF152" s="43"/>
      <c r="AG152" s="43"/>
      <c r="AH152" s="43"/>
      <c r="AI152" s="43"/>
      <c r="AJ152" s="43"/>
      <c r="AK152" s="43"/>
      <c r="AL152" s="43"/>
      <c r="AM152" s="43"/>
    </row>
    <row r="153" spans="1:39">
      <c r="A153" s="21"/>
      <c r="D153" s="56"/>
      <c r="AD153" s="22"/>
      <c r="AE153" s="23"/>
      <c r="AF153" s="43"/>
      <c r="AG153" s="43"/>
      <c r="AH153" s="43"/>
      <c r="AI153" s="43"/>
      <c r="AJ153" s="43"/>
      <c r="AK153" s="43"/>
      <c r="AL153" s="43"/>
      <c r="AM153" s="43"/>
    </row>
    <row r="154" spans="1:39">
      <c r="A154" s="21"/>
      <c r="D154" s="56"/>
      <c r="AD154" s="22"/>
      <c r="AE154" s="23"/>
      <c r="AF154" s="44"/>
      <c r="AG154" s="43"/>
      <c r="AH154" s="43"/>
      <c r="AI154" s="43"/>
      <c r="AJ154" s="43"/>
      <c r="AK154" s="43"/>
      <c r="AL154" s="43"/>
      <c r="AM154" s="43"/>
    </row>
    <row r="155" spans="1:39">
      <c r="A155" s="21"/>
      <c r="D155" s="56"/>
      <c r="AD155" s="22"/>
      <c r="AE155" s="23"/>
      <c r="AF155" s="44"/>
      <c r="AG155" s="43"/>
      <c r="AH155" s="43"/>
      <c r="AI155" s="44"/>
      <c r="AJ155" s="44"/>
      <c r="AK155" s="44"/>
      <c r="AL155" s="43"/>
      <c r="AM155" s="43"/>
    </row>
    <row r="156" spans="1:39">
      <c r="A156" s="21"/>
      <c r="D156" s="57"/>
      <c r="AD156" s="22"/>
      <c r="AE156" s="23"/>
      <c r="AF156" s="44"/>
      <c r="AG156" s="43"/>
      <c r="AH156" s="43"/>
      <c r="AI156" s="44"/>
      <c r="AJ156" s="44"/>
      <c r="AK156" s="44"/>
      <c r="AL156" s="43"/>
      <c r="AM156" s="43"/>
    </row>
    <row r="157" spans="1:39">
      <c r="A157" s="21"/>
      <c r="D157" s="56"/>
      <c r="AD157" s="22"/>
      <c r="AE157" s="21"/>
      <c r="AF157" s="45"/>
      <c r="AG157" s="45"/>
      <c r="AH157" s="45"/>
      <c r="AI157" s="45"/>
      <c r="AJ157" s="45"/>
      <c r="AK157" s="45"/>
      <c r="AL157" s="45"/>
      <c r="AM157" s="45"/>
    </row>
    <row r="158" spans="1:39">
      <c r="A158" s="21"/>
      <c r="D158" s="56"/>
      <c r="AD158" s="22"/>
      <c r="AE158" s="12"/>
      <c r="AF158" s="41"/>
      <c r="AG158" s="41"/>
      <c r="AH158" s="41"/>
      <c r="AI158" s="41"/>
      <c r="AJ158" s="42"/>
      <c r="AK158" s="42"/>
      <c r="AL158" s="42"/>
      <c r="AM158" s="42"/>
    </row>
    <row r="159" spans="1:39">
      <c r="A159" s="21"/>
      <c r="D159" s="56"/>
      <c r="AD159" s="22"/>
      <c r="AE159" s="23"/>
      <c r="AF159" s="44"/>
      <c r="AG159" s="43"/>
      <c r="AH159" s="43"/>
      <c r="AI159" s="43"/>
      <c r="AJ159" s="43"/>
      <c r="AK159" s="43"/>
      <c r="AL159" s="43"/>
      <c r="AM159" s="43"/>
    </row>
    <row r="160" spans="1:39">
      <c r="A160" s="21"/>
      <c r="D160" s="58"/>
      <c r="AD160" s="22"/>
      <c r="AE160" s="23"/>
      <c r="AF160" s="43"/>
      <c r="AG160" s="43"/>
      <c r="AH160" s="43"/>
      <c r="AI160" s="43"/>
      <c r="AJ160" s="43"/>
      <c r="AK160" s="43"/>
      <c r="AL160" s="43"/>
      <c r="AM160" s="43"/>
    </row>
    <row r="161" spans="1:39">
      <c r="A161" s="21"/>
      <c r="D161" s="56"/>
      <c r="AD161" s="22"/>
      <c r="AE161" s="23"/>
      <c r="AF161" s="43"/>
      <c r="AG161" s="43"/>
      <c r="AH161" s="43"/>
      <c r="AI161" s="43"/>
      <c r="AJ161" s="43"/>
      <c r="AK161" s="43"/>
      <c r="AL161" s="43"/>
      <c r="AM161" s="43"/>
    </row>
    <row r="162" spans="1:39">
      <c r="A162" s="21"/>
      <c r="D162" s="56"/>
      <c r="AD162" s="22"/>
      <c r="AE162" s="23"/>
      <c r="AF162" s="43"/>
      <c r="AG162" s="43"/>
      <c r="AH162" s="43"/>
      <c r="AI162" s="43"/>
      <c r="AJ162" s="43"/>
      <c r="AK162" s="43"/>
      <c r="AL162" s="43"/>
      <c r="AM162" s="43"/>
    </row>
    <row r="163" spans="1:39">
      <c r="A163" s="21"/>
      <c r="D163" s="54"/>
      <c r="AD163" s="22"/>
      <c r="AE163" s="23"/>
      <c r="AF163" s="43"/>
      <c r="AG163" s="43"/>
      <c r="AH163" s="43"/>
      <c r="AI163" s="43"/>
      <c r="AJ163" s="43"/>
      <c r="AK163" s="43"/>
      <c r="AL163" s="43"/>
      <c r="AM163" s="43"/>
    </row>
    <row r="164" spans="1:39">
      <c r="A164" s="21"/>
      <c r="D164" s="59"/>
      <c r="AD164" s="22"/>
      <c r="AE164" s="23"/>
      <c r="AF164" s="43"/>
      <c r="AG164" s="43"/>
      <c r="AH164" s="43"/>
      <c r="AI164" s="43"/>
      <c r="AJ164" s="43"/>
      <c r="AK164" s="43"/>
      <c r="AL164" s="43"/>
      <c r="AM164" s="43"/>
    </row>
    <row r="165" spans="1:39">
      <c r="A165" s="21"/>
      <c r="D165" s="54"/>
      <c r="AD165" s="22"/>
      <c r="AE165" s="23"/>
      <c r="AF165" s="43"/>
      <c r="AG165" s="43"/>
      <c r="AH165" s="43"/>
      <c r="AI165" s="43"/>
      <c r="AJ165" s="43"/>
      <c r="AK165" s="43"/>
      <c r="AL165" s="43"/>
      <c r="AM165" s="43"/>
    </row>
    <row r="166" spans="1:39">
      <c r="A166" s="21"/>
      <c r="D166" s="54"/>
      <c r="AD166" s="22"/>
      <c r="AE166" s="23"/>
      <c r="AF166" s="44"/>
      <c r="AG166" s="43"/>
      <c r="AH166" s="43"/>
      <c r="AI166" s="43"/>
      <c r="AJ166" s="43"/>
      <c r="AK166" s="43"/>
      <c r="AL166" s="43"/>
      <c r="AM166" s="43"/>
    </row>
    <row r="167" spans="1:39">
      <c r="A167" s="21"/>
      <c r="D167" s="60"/>
      <c r="AD167" s="22"/>
      <c r="AE167" s="23"/>
      <c r="AF167" s="43"/>
      <c r="AG167" s="43"/>
      <c r="AH167" s="43"/>
      <c r="AI167" s="43"/>
      <c r="AJ167" s="43"/>
      <c r="AK167" s="43"/>
      <c r="AL167" s="43"/>
      <c r="AM167" s="43"/>
    </row>
    <row r="168" spans="1:39">
      <c r="A168" s="21"/>
      <c r="D168" s="54"/>
      <c r="AD168" s="22"/>
      <c r="AE168" s="23"/>
      <c r="AF168" s="43"/>
      <c r="AG168" s="43"/>
      <c r="AH168" s="43"/>
      <c r="AI168" s="43"/>
      <c r="AJ168" s="43"/>
      <c r="AK168" s="43"/>
      <c r="AL168" s="43"/>
      <c r="AM168" s="43"/>
    </row>
    <row r="169" spans="1:39">
      <c r="A169" s="21"/>
      <c r="D169" s="60"/>
      <c r="AD169" s="22"/>
      <c r="AE169" s="23"/>
      <c r="AF169" s="43"/>
      <c r="AG169" s="43"/>
      <c r="AH169" s="43"/>
      <c r="AI169" s="43"/>
      <c r="AJ169" s="43"/>
      <c r="AK169" s="43"/>
      <c r="AL169" s="43"/>
      <c r="AM169" s="43"/>
    </row>
    <row r="170" spans="1:39">
      <c r="A170" s="21"/>
      <c r="D170" s="59"/>
      <c r="AD170" s="22"/>
      <c r="AE170" s="23"/>
      <c r="AF170" s="43"/>
      <c r="AG170" s="43"/>
      <c r="AH170" s="43"/>
      <c r="AI170" s="43"/>
      <c r="AJ170" s="43"/>
      <c r="AK170" s="43"/>
      <c r="AL170" s="43"/>
      <c r="AM170" s="43"/>
    </row>
    <row r="171" spans="1:39">
      <c r="A171" s="21"/>
      <c r="D171" s="54"/>
      <c r="AD171" s="22"/>
      <c r="AE171" s="23"/>
      <c r="AF171" s="43"/>
      <c r="AG171" s="43"/>
      <c r="AH171" s="43"/>
      <c r="AI171" s="43"/>
      <c r="AJ171" s="43"/>
      <c r="AK171" s="43"/>
      <c r="AL171" s="43"/>
      <c r="AM171" s="43"/>
    </row>
    <row r="172" spans="1:39">
      <c r="A172" s="21"/>
      <c r="D172" s="54"/>
      <c r="AD172" s="22"/>
      <c r="AE172" s="23"/>
      <c r="AF172" s="43"/>
      <c r="AG172" s="43"/>
      <c r="AH172" s="43"/>
      <c r="AI172" s="43"/>
      <c r="AJ172" s="43"/>
      <c r="AK172" s="43"/>
      <c r="AL172" s="43"/>
      <c r="AM172" s="43"/>
    </row>
    <row r="173" spans="1:39">
      <c r="A173" s="21"/>
      <c r="D173" s="54"/>
      <c r="AD173" s="22"/>
      <c r="AE173" s="23"/>
      <c r="AF173" s="43"/>
      <c r="AG173" s="43"/>
      <c r="AH173" s="43"/>
      <c r="AI173" s="43"/>
      <c r="AJ173" s="43"/>
      <c r="AK173" s="43"/>
      <c r="AL173" s="43"/>
      <c r="AM173" s="43"/>
    </row>
    <row r="174" spans="1:39">
      <c r="A174" s="21"/>
      <c r="D174" s="54"/>
      <c r="AD174" s="22"/>
      <c r="AE174" s="23"/>
      <c r="AF174" s="43"/>
      <c r="AG174" s="43"/>
      <c r="AH174" s="43"/>
      <c r="AI174" s="43"/>
      <c r="AJ174" s="43"/>
      <c r="AK174" s="43"/>
      <c r="AL174" s="43"/>
      <c r="AM174" s="43"/>
    </row>
    <row r="175" spans="1:39">
      <c r="A175" s="21"/>
      <c r="D175" s="54"/>
      <c r="AD175" s="22"/>
      <c r="AE175" s="23"/>
      <c r="AF175" s="44"/>
      <c r="AG175" s="43"/>
      <c r="AH175" s="43"/>
      <c r="AI175" s="43"/>
      <c r="AJ175" s="43"/>
      <c r="AK175" s="43"/>
      <c r="AL175" s="43"/>
      <c r="AM175" s="43"/>
    </row>
    <row r="176" spans="1:39">
      <c r="A176" s="21"/>
      <c r="D176" s="54"/>
      <c r="AD176" s="22"/>
      <c r="AE176" s="23"/>
      <c r="AF176" s="43"/>
      <c r="AG176" s="43"/>
      <c r="AH176" s="43"/>
      <c r="AI176" s="43"/>
      <c r="AJ176" s="43"/>
      <c r="AK176" s="43"/>
      <c r="AL176" s="43"/>
      <c r="AM176" s="43"/>
    </row>
    <row r="177" spans="1:39">
      <c r="A177" s="21"/>
      <c r="D177" s="54"/>
      <c r="AD177" s="22"/>
      <c r="AE177" s="23"/>
      <c r="AF177" s="43"/>
      <c r="AG177" s="43"/>
      <c r="AH177" s="43"/>
      <c r="AI177" s="43"/>
      <c r="AJ177" s="43"/>
      <c r="AK177" s="43"/>
      <c r="AL177" s="43"/>
      <c r="AM177" s="43"/>
    </row>
    <row r="178" spans="1:39">
      <c r="A178" s="21"/>
      <c r="D178" s="54"/>
      <c r="AD178" s="22"/>
      <c r="AE178" s="23"/>
      <c r="AF178" s="43"/>
      <c r="AG178" s="43"/>
      <c r="AH178" s="43"/>
      <c r="AI178" s="43"/>
      <c r="AJ178" s="43"/>
      <c r="AK178" s="43"/>
      <c r="AL178" s="43"/>
      <c r="AM178" s="43"/>
    </row>
    <row r="179" spans="1:39">
      <c r="A179" s="21"/>
      <c r="D179" s="54"/>
      <c r="AD179" s="22"/>
      <c r="AE179" s="23"/>
      <c r="AF179" s="43"/>
      <c r="AG179" s="43"/>
      <c r="AH179" s="43"/>
      <c r="AI179" s="43"/>
      <c r="AJ179" s="43"/>
      <c r="AK179" s="43"/>
      <c r="AL179" s="43"/>
      <c r="AM179" s="43"/>
    </row>
    <row r="180" spans="1:39">
      <c r="A180" s="21"/>
      <c r="D180" s="54"/>
      <c r="AD180" s="22"/>
      <c r="AE180" s="23"/>
      <c r="AF180" s="44"/>
      <c r="AG180" s="43"/>
      <c r="AH180" s="43"/>
      <c r="AI180" s="44"/>
      <c r="AJ180" s="43"/>
      <c r="AK180" s="43"/>
      <c r="AL180" s="43"/>
      <c r="AM180" s="44"/>
    </row>
    <row r="181" spans="1:39">
      <c r="A181" s="21"/>
      <c r="D181" s="54"/>
      <c r="AD181" s="22"/>
      <c r="AE181" s="23"/>
      <c r="AF181" s="43"/>
      <c r="AG181" s="43"/>
      <c r="AH181" s="43"/>
      <c r="AI181" s="43"/>
      <c r="AJ181" s="43"/>
      <c r="AK181" s="43"/>
      <c r="AL181" s="43"/>
      <c r="AM181" s="43"/>
    </row>
    <row r="182" spans="1:39">
      <c r="A182" s="21"/>
      <c r="D182" s="55"/>
      <c r="AD182" s="22"/>
      <c r="AE182" s="23"/>
      <c r="AF182" s="43"/>
      <c r="AG182" s="43"/>
      <c r="AH182" s="43"/>
      <c r="AI182" s="43"/>
      <c r="AJ182" s="43"/>
      <c r="AK182" s="44"/>
      <c r="AL182" s="43"/>
      <c r="AM182" s="43"/>
    </row>
    <row r="183" spans="1:39">
      <c r="A183" s="21"/>
      <c r="D183" s="54"/>
      <c r="AD183" s="22"/>
      <c r="AE183" s="23"/>
      <c r="AF183" s="43"/>
      <c r="AG183" s="43"/>
      <c r="AH183" s="43"/>
      <c r="AI183" s="43"/>
      <c r="AJ183" s="43"/>
      <c r="AK183" s="44"/>
      <c r="AL183" s="43"/>
      <c r="AM183" s="43"/>
    </row>
    <row r="184" spans="1:39">
      <c r="A184" s="21"/>
      <c r="D184" s="54"/>
      <c r="AD184" s="22"/>
      <c r="AE184" s="23"/>
      <c r="AF184" s="44"/>
      <c r="AG184" s="43"/>
      <c r="AH184" s="43"/>
      <c r="AI184" s="44"/>
      <c r="AJ184" s="44"/>
      <c r="AK184" s="44"/>
      <c r="AL184" s="43"/>
      <c r="AM184" s="43"/>
    </row>
    <row r="185" spans="1:39">
      <c r="A185" s="21"/>
      <c r="D185" s="54"/>
      <c r="AD185" s="22"/>
      <c r="AE185" s="23"/>
      <c r="AF185" s="44"/>
      <c r="AG185" s="43"/>
      <c r="AH185" s="43"/>
      <c r="AI185" s="44"/>
      <c r="AJ185" s="43"/>
      <c r="AK185" s="44"/>
      <c r="AL185" s="43"/>
      <c r="AM185" s="43"/>
    </row>
    <row r="186" spans="1:39">
      <c r="A186" s="21"/>
      <c r="D186" s="54"/>
      <c r="AD186" s="22"/>
      <c r="AE186" s="23"/>
      <c r="AF186" s="44"/>
      <c r="AG186" s="43"/>
      <c r="AH186" s="43"/>
      <c r="AI186" s="44"/>
      <c r="AJ186" s="44"/>
      <c r="AK186" s="44"/>
      <c r="AL186" s="43"/>
      <c r="AM186" s="43"/>
    </row>
    <row r="187" spans="1:39">
      <c r="A187" s="21"/>
      <c r="D187" s="54"/>
      <c r="AD187" s="22"/>
      <c r="AE187" s="23"/>
      <c r="AF187" s="43"/>
      <c r="AG187" s="43"/>
      <c r="AH187" s="43"/>
      <c r="AI187" s="43"/>
      <c r="AJ187" s="43"/>
      <c r="AK187" s="44"/>
      <c r="AL187" s="44"/>
      <c r="AM187" s="43"/>
    </row>
    <row r="188" spans="1:39">
      <c r="A188" s="21"/>
      <c r="D188" s="54"/>
      <c r="AD188" s="22"/>
      <c r="AE188" s="21"/>
      <c r="AF188" s="45"/>
      <c r="AG188" s="45"/>
      <c r="AH188" s="45"/>
      <c r="AI188" s="45"/>
      <c r="AJ188" s="45"/>
      <c r="AK188" s="45"/>
      <c r="AL188" s="45"/>
      <c r="AM188" s="45"/>
    </row>
    <row r="189" spans="1:39">
      <c r="D189" s="54"/>
    </row>
    <row r="190" spans="1:39">
      <c r="D190" s="54"/>
    </row>
    <row r="191" spans="1:39">
      <c r="D191" s="60"/>
    </row>
    <row r="192" spans="1:39">
      <c r="D192" s="54"/>
    </row>
    <row r="193" spans="4:4">
      <c r="D193" s="54"/>
    </row>
    <row r="194" spans="4:4">
      <c r="D194" s="54"/>
    </row>
    <row r="195" spans="4:4">
      <c r="D195" s="59"/>
    </row>
    <row r="196" spans="4:4">
      <c r="D196" s="54"/>
    </row>
    <row r="197" spans="4:4">
      <c r="D197" s="54"/>
    </row>
    <row r="198" spans="4:4">
      <c r="D198" s="54"/>
    </row>
    <row r="199" spans="4:4">
      <c r="D199" s="54"/>
    </row>
    <row r="200" spans="4:4">
      <c r="D200" s="60"/>
    </row>
    <row r="201" spans="4:4">
      <c r="D201" s="54"/>
    </row>
    <row r="202" spans="4:4">
      <c r="D202" s="54"/>
    </row>
    <row r="203" spans="4:4">
      <c r="D203" s="54"/>
    </row>
    <row r="204" spans="4:4">
      <c r="D204" s="54"/>
    </row>
    <row r="205" spans="4:4">
      <c r="D205" s="54"/>
    </row>
    <row r="206" spans="4:4">
      <c r="D206" s="54"/>
    </row>
    <row r="207" spans="4:4">
      <c r="D207" s="55"/>
    </row>
    <row r="208" spans="4:4">
      <c r="D208" s="54"/>
    </row>
    <row r="209" spans="4:4">
      <c r="D209" s="54"/>
    </row>
    <row r="210" spans="4:4">
      <c r="D210" s="54"/>
    </row>
    <row r="211" spans="4:4">
      <c r="D211" s="54"/>
    </row>
    <row r="212" spans="4:4">
      <c r="D212" s="54"/>
    </row>
    <row r="213" spans="4:4">
      <c r="D213" s="54"/>
    </row>
    <row r="214" spans="4:4">
      <c r="D214" s="54"/>
    </row>
    <row r="215" spans="4:4">
      <c r="D215" s="54"/>
    </row>
    <row r="216" spans="4:4">
      <c r="D216" s="54"/>
    </row>
    <row r="217" spans="4:4">
      <c r="D217" s="54"/>
    </row>
    <row r="218" spans="4:4">
      <c r="D218" s="54"/>
    </row>
    <row r="219" spans="4:4">
      <c r="D219" s="54"/>
    </row>
    <row r="220" spans="4:4">
      <c r="D220" s="54"/>
    </row>
    <row r="221" spans="4:4">
      <c r="D221" s="54"/>
    </row>
    <row r="222" spans="4:4">
      <c r="D222" s="54"/>
    </row>
    <row r="223" spans="4:4">
      <c r="D223" s="54"/>
    </row>
    <row r="224" spans="4:4">
      <c r="D224" s="54"/>
    </row>
    <row r="225" spans="4:4">
      <c r="D225" s="54"/>
    </row>
    <row r="226" spans="4:4">
      <c r="D226" s="54"/>
    </row>
    <row r="227" spans="4:4">
      <c r="D227" s="54"/>
    </row>
    <row r="228" spans="4:4">
      <c r="D228" s="54"/>
    </row>
    <row r="229" spans="4:4">
      <c r="D229" s="54"/>
    </row>
    <row r="230" spans="4:4">
      <c r="D230" s="54"/>
    </row>
    <row r="231" spans="4:4">
      <c r="D231" s="54"/>
    </row>
    <row r="232" spans="4:4">
      <c r="D232" s="54"/>
    </row>
    <row r="233" spans="4:4">
      <c r="D233" s="55"/>
    </row>
    <row r="234" spans="4:4">
      <c r="D234" s="54"/>
    </row>
    <row r="235" spans="4:4">
      <c r="D235" s="54"/>
    </row>
    <row r="236" spans="4:4">
      <c r="D236" s="61"/>
    </row>
    <row r="237" spans="4:4">
      <c r="D237" s="62"/>
    </row>
    <row r="238" spans="4:4">
      <c r="D238" s="62"/>
    </row>
    <row r="239" spans="4:4">
      <c r="D239" s="62"/>
    </row>
    <row r="240" spans="4:4">
      <c r="D240" s="62"/>
    </row>
    <row r="241" spans="4:4">
      <c r="D241" s="62"/>
    </row>
    <row r="242" spans="4:4">
      <c r="D242" s="62"/>
    </row>
    <row r="243" spans="4:4">
      <c r="D243" s="62"/>
    </row>
    <row r="244" spans="4:4">
      <c r="D244" s="62"/>
    </row>
    <row r="245" spans="4:4">
      <c r="D245" s="62"/>
    </row>
    <row r="246" spans="4:4">
      <c r="D246" s="62"/>
    </row>
    <row r="247" spans="4:4">
      <c r="D247" s="62"/>
    </row>
    <row r="248" spans="4:4">
      <c r="D248" s="62"/>
    </row>
    <row r="249" spans="4:4">
      <c r="D249" s="62"/>
    </row>
    <row r="250" spans="4:4">
      <c r="D250" s="62"/>
    </row>
    <row r="251" spans="4:4">
      <c r="D251" s="62"/>
    </row>
    <row r="252" spans="4:4">
      <c r="D252" s="62"/>
    </row>
    <row r="253" spans="4:4">
      <c r="D253" s="62"/>
    </row>
    <row r="254" spans="4:4">
      <c r="D254" s="62"/>
    </row>
    <row r="255" spans="4:4">
      <c r="D255" s="62"/>
    </row>
    <row r="256" spans="4:4">
      <c r="D256" s="62"/>
    </row>
    <row r="257" spans="4:4">
      <c r="D257" s="62"/>
    </row>
    <row r="258" spans="4:4">
      <c r="D258" s="62"/>
    </row>
    <row r="259" spans="4:4">
      <c r="D259" s="62"/>
    </row>
    <row r="260" spans="4:4">
      <c r="D260" s="62"/>
    </row>
    <row r="261" spans="4:4">
      <c r="D261" s="62"/>
    </row>
    <row r="262" spans="4:4">
      <c r="D262" s="62"/>
    </row>
    <row r="263" spans="4:4">
      <c r="D263" s="62"/>
    </row>
    <row r="264" spans="4:4">
      <c r="D264" s="62"/>
    </row>
    <row r="265" spans="4:4">
      <c r="D265" s="62"/>
    </row>
    <row r="266" spans="4:4">
      <c r="D266" s="62"/>
    </row>
    <row r="267" spans="4:4">
      <c r="D267" s="62"/>
    </row>
    <row r="268" spans="4:4">
      <c r="D268" s="62"/>
    </row>
    <row r="269" spans="4:4">
      <c r="D269" s="62"/>
    </row>
    <row r="270" spans="4:4">
      <c r="D270" s="62"/>
    </row>
    <row r="271" spans="4:4">
      <c r="D271" s="62"/>
    </row>
    <row r="272" spans="4:4">
      <c r="D272" s="62"/>
    </row>
    <row r="273" spans="4:4">
      <c r="D273" s="62"/>
    </row>
    <row r="274" spans="4:4">
      <c r="D274" s="62"/>
    </row>
    <row r="275" spans="4:4">
      <c r="D275" s="62"/>
    </row>
    <row r="276" spans="4:4">
      <c r="D276" s="62"/>
    </row>
    <row r="277" spans="4:4">
      <c r="D277" s="62"/>
    </row>
    <row r="278" spans="4:4">
      <c r="D278" s="62"/>
    </row>
    <row r="279" spans="4:4">
      <c r="D279" s="62"/>
    </row>
    <row r="280" spans="4:4">
      <c r="D280" s="62"/>
    </row>
    <row r="281" spans="4:4">
      <c r="D281" s="62"/>
    </row>
    <row r="282" spans="4:4">
      <c r="D282" s="62"/>
    </row>
    <row r="283" spans="4:4">
      <c r="D283" s="62"/>
    </row>
    <row r="284" spans="4:4">
      <c r="D284" s="62"/>
    </row>
    <row r="285" spans="4:4">
      <c r="D285" s="62"/>
    </row>
    <row r="286" spans="4:4">
      <c r="D286" s="62"/>
    </row>
    <row r="287" spans="4:4">
      <c r="D287" s="62"/>
    </row>
    <row r="288" spans="4:4">
      <c r="D288" s="62"/>
    </row>
    <row r="289" spans="4:4">
      <c r="D289" s="62"/>
    </row>
    <row r="290" spans="4:4">
      <c r="D290" s="62"/>
    </row>
    <row r="291" spans="4:4">
      <c r="D291" s="62"/>
    </row>
    <row r="292" spans="4:4">
      <c r="D292" s="62"/>
    </row>
    <row r="293" spans="4:4">
      <c r="D293" s="62"/>
    </row>
    <row r="294" spans="4:4">
      <c r="D294" s="62"/>
    </row>
    <row r="295" spans="4:4">
      <c r="D295" s="62"/>
    </row>
    <row r="296" spans="4:4">
      <c r="D296" s="62"/>
    </row>
    <row r="297" spans="4:4">
      <c r="D297" s="62"/>
    </row>
    <row r="298" spans="4:4">
      <c r="D298" s="62"/>
    </row>
    <row r="299" spans="4:4">
      <c r="D299" s="62"/>
    </row>
    <row r="300" spans="4:4">
      <c r="D300" s="62"/>
    </row>
    <row r="301" spans="4:4">
      <c r="D301" s="62"/>
    </row>
    <row r="302" spans="4:4">
      <c r="D302" s="62"/>
    </row>
    <row r="303" spans="4:4">
      <c r="D303" s="62"/>
    </row>
    <row r="304" spans="4:4">
      <c r="D304" s="62"/>
    </row>
    <row r="305" spans="4:4">
      <c r="D305" s="62"/>
    </row>
    <row r="306" spans="4:4">
      <c r="D306" s="62"/>
    </row>
    <row r="307" spans="4:4">
      <c r="D307" s="62"/>
    </row>
    <row r="308" spans="4:4">
      <c r="D308" s="62"/>
    </row>
    <row r="309" spans="4:4">
      <c r="D309" s="62"/>
    </row>
    <row r="310" spans="4:4">
      <c r="D310" s="62"/>
    </row>
    <row r="311" spans="4:4">
      <c r="D311" s="62"/>
    </row>
    <row r="312" spans="4:4">
      <c r="D312" s="62"/>
    </row>
    <row r="313" spans="4:4">
      <c r="D313" s="62"/>
    </row>
    <row r="314" spans="4:4">
      <c r="D314" s="62"/>
    </row>
    <row r="315" spans="4:4">
      <c r="D315" s="62"/>
    </row>
    <row r="316" spans="4:4">
      <c r="D316" s="62"/>
    </row>
    <row r="317" spans="4:4">
      <c r="D317" s="62"/>
    </row>
    <row r="318" spans="4:4">
      <c r="D318" s="62"/>
    </row>
    <row r="319" spans="4:4">
      <c r="D319" s="62"/>
    </row>
    <row r="320" spans="4:4">
      <c r="D320" s="62"/>
    </row>
    <row r="321" spans="4:4">
      <c r="D321" s="62"/>
    </row>
    <row r="322" spans="4:4">
      <c r="D322" s="62"/>
    </row>
    <row r="323" spans="4:4">
      <c r="D323" s="62"/>
    </row>
    <row r="324" spans="4:4">
      <c r="D324" s="62"/>
    </row>
    <row r="325" spans="4:4">
      <c r="D325" s="62"/>
    </row>
    <row r="326" spans="4:4">
      <c r="D326" s="62"/>
    </row>
    <row r="327" spans="4:4">
      <c r="D327" s="62"/>
    </row>
    <row r="328" spans="4:4">
      <c r="D328" s="62"/>
    </row>
    <row r="329" spans="4:4">
      <c r="D329" s="62"/>
    </row>
    <row r="330" spans="4:4">
      <c r="D330" s="62"/>
    </row>
    <row r="331" spans="4:4">
      <c r="D331" s="62"/>
    </row>
    <row r="332" spans="4:4">
      <c r="D332" s="62"/>
    </row>
    <row r="333" spans="4:4">
      <c r="D333" s="62"/>
    </row>
    <row r="334" spans="4:4">
      <c r="D334" s="62"/>
    </row>
    <row r="335" spans="4:4">
      <c r="D335" s="62"/>
    </row>
    <row r="336" spans="4:4">
      <c r="D336" s="62"/>
    </row>
    <row r="337" spans="4:4">
      <c r="D337" s="62"/>
    </row>
    <row r="338" spans="4:4">
      <c r="D338" s="62"/>
    </row>
    <row r="339" spans="4:4">
      <c r="D339" s="62"/>
    </row>
    <row r="340" spans="4:4">
      <c r="D340" s="62"/>
    </row>
    <row r="341" spans="4:4">
      <c r="D341" s="62"/>
    </row>
    <row r="342" spans="4:4">
      <c r="D342" s="62"/>
    </row>
    <row r="343" spans="4:4">
      <c r="D343" s="62"/>
    </row>
    <row r="344" spans="4:4">
      <c r="D344" s="62"/>
    </row>
    <row r="345" spans="4:4">
      <c r="D345" s="62"/>
    </row>
    <row r="346" spans="4:4">
      <c r="D346" s="62"/>
    </row>
    <row r="347" spans="4:4">
      <c r="D347" s="62"/>
    </row>
    <row r="348" spans="4:4">
      <c r="D348" s="62"/>
    </row>
    <row r="349" spans="4:4">
      <c r="D349" s="62"/>
    </row>
    <row r="350" spans="4:4">
      <c r="D350" s="62"/>
    </row>
    <row r="351" spans="4:4">
      <c r="D351" s="62"/>
    </row>
    <row r="352" spans="4:4">
      <c r="D352" s="62"/>
    </row>
    <row r="353" spans="4:4">
      <c r="D353" s="62"/>
    </row>
    <row r="354" spans="4:4">
      <c r="D354" s="62"/>
    </row>
    <row r="355" spans="4:4">
      <c r="D355" s="62"/>
    </row>
    <row r="356" spans="4:4">
      <c r="D356" s="62"/>
    </row>
    <row r="357" spans="4:4">
      <c r="D357" s="62"/>
    </row>
    <row r="358" spans="4:4">
      <c r="D358" s="62"/>
    </row>
    <row r="359" spans="4:4">
      <c r="D359" s="62"/>
    </row>
    <row r="360" spans="4:4">
      <c r="D360" s="62"/>
    </row>
    <row r="361" spans="4:4">
      <c r="D361" s="62"/>
    </row>
    <row r="362" spans="4:4">
      <c r="D362" s="62"/>
    </row>
    <row r="363" spans="4:4">
      <c r="D363" s="62"/>
    </row>
    <row r="364" spans="4:4">
      <c r="D364" s="62"/>
    </row>
    <row r="365" spans="4:4">
      <c r="D365" s="62"/>
    </row>
    <row r="366" spans="4:4">
      <c r="D366" s="62"/>
    </row>
    <row r="367" spans="4:4">
      <c r="D367" s="62"/>
    </row>
    <row r="368" spans="4:4">
      <c r="D368" s="62"/>
    </row>
    <row r="369" spans="4:4">
      <c r="D369" s="62"/>
    </row>
    <row r="370" spans="4:4">
      <c r="D370" s="62"/>
    </row>
    <row r="371" spans="4:4">
      <c r="D371" s="62"/>
    </row>
    <row r="372" spans="4:4">
      <c r="D372" s="62"/>
    </row>
    <row r="373" spans="4:4">
      <c r="D373" s="62"/>
    </row>
    <row r="374" spans="4:4">
      <c r="D374" s="62"/>
    </row>
    <row r="375" spans="4:4">
      <c r="D375" s="62"/>
    </row>
    <row r="376" spans="4:4">
      <c r="D376" s="62"/>
    </row>
    <row r="377" spans="4:4">
      <c r="D377" s="62"/>
    </row>
    <row r="378" spans="4:4">
      <c r="D378" s="62"/>
    </row>
    <row r="379" spans="4:4">
      <c r="D379" s="62"/>
    </row>
    <row r="380" spans="4:4">
      <c r="D380" s="62"/>
    </row>
    <row r="381" spans="4:4">
      <c r="D381" s="62"/>
    </row>
    <row r="382" spans="4:4">
      <c r="D382" s="62"/>
    </row>
    <row r="383" spans="4:4">
      <c r="D383" s="62"/>
    </row>
    <row r="384" spans="4:4">
      <c r="D384" s="62"/>
    </row>
    <row r="385" spans="4:4">
      <c r="D385" s="62"/>
    </row>
    <row r="386" spans="4:4">
      <c r="D386" s="62"/>
    </row>
    <row r="387" spans="4:4">
      <c r="D387" s="62"/>
    </row>
    <row r="388" spans="4:4">
      <c r="D388" s="62"/>
    </row>
    <row r="389" spans="4:4">
      <c r="D389" s="62"/>
    </row>
    <row r="390" spans="4:4">
      <c r="D390" s="62"/>
    </row>
    <row r="391" spans="4:4">
      <c r="D391" s="62"/>
    </row>
    <row r="392" spans="4:4">
      <c r="D392" s="62"/>
    </row>
    <row r="393" spans="4:4">
      <c r="D393" s="62"/>
    </row>
    <row r="394" spans="4:4">
      <c r="D394" s="62"/>
    </row>
    <row r="395" spans="4:4">
      <c r="D395" s="62"/>
    </row>
    <row r="396" spans="4:4">
      <c r="D396" s="62"/>
    </row>
    <row r="397" spans="4:4">
      <c r="D397" s="62"/>
    </row>
    <row r="398" spans="4:4">
      <c r="D398" s="62"/>
    </row>
    <row r="399" spans="4:4">
      <c r="D399" s="62"/>
    </row>
    <row r="400" spans="4:4">
      <c r="D400" s="62"/>
    </row>
    <row r="401" spans="4:4">
      <c r="D401" s="62"/>
    </row>
    <row r="402" spans="4:4">
      <c r="D402" s="62"/>
    </row>
    <row r="403" spans="4:4">
      <c r="D403" s="62"/>
    </row>
    <row r="404" spans="4:4">
      <c r="D404" s="62"/>
    </row>
    <row r="405" spans="4:4">
      <c r="D405" s="62"/>
    </row>
    <row r="406" spans="4:4">
      <c r="D406" s="62"/>
    </row>
  </sheetData>
  <phoneticPr fontId="13" type="noConversion"/>
  <hyperlinks>
    <hyperlink ref="P53" location="Feuil1!A156:K185" display="ICI"/>
  </hyperlinks>
  <pageMargins left="0.7" right="0.7" top="0.75" bottom="0.75" header="0.3" footer="0.3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 </vt:lpstr>
      <vt:lpstr>Feuil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Dédé</cp:lastModifiedBy>
  <dcterms:created xsi:type="dcterms:W3CDTF">2014-02-18T18:06:31Z</dcterms:created>
  <dcterms:modified xsi:type="dcterms:W3CDTF">2014-02-20T17:50:38Z</dcterms:modified>
</cp:coreProperties>
</file>