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firstSheet="1" activeTab="1"/>
  </bookViews>
  <sheets>
    <sheet name="Estimations" sheetId="2" state="hidden" r:id="rId1"/>
    <sheet name="scnénarii " sheetId="4" r:id="rId2"/>
    <sheet name="Synthèse Estimations" sheetId="3" r:id="rId3"/>
  </sheets>
  <calcPr calcId="114210"/>
</workbook>
</file>

<file path=xl/calcChain.xml><?xml version="1.0" encoding="utf-8"?>
<calcChain xmlns="http://schemas.openxmlformats.org/spreadsheetml/2006/main">
  <c r="D8" i="4"/>
  <c r="E8"/>
  <c r="C8"/>
  <c r="D12"/>
  <c r="C12"/>
  <c r="E12"/>
  <c r="D11"/>
  <c r="E11"/>
  <c r="C11"/>
  <c r="C13"/>
  <c r="D13"/>
  <c r="E13"/>
  <c r="C25" i="2"/>
  <c r="C26"/>
  <c r="C18"/>
  <c r="C19"/>
  <c r="C7"/>
  <c r="C11"/>
  <c r="C12"/>
  <c r="F11" i="4"/>
  <c r="F12"/>
</calcChain>
</file>

<file path=xl/sharedStrings.xml><?xml version="1.0" encoding="utf-8"?>
<sst xmlns="http://schemas.openxmlformats.org/spreadsheetml/2006/main" count="45" uniqueCount="26">
  <si>
    <t>BORDEAUX</t>
  </si>
  <si>
    <t xml:space="preserve">CASSY </t>
  </si>
  <si>
    <t>SAINT-PUY</t>
  </si>
  <si>
    <t>Boursse Immo</t>
  </si>
  <si>
    <t>Estimation haute</t>
  </si>
  <si>
    <t>Estimation basse</t>
  </si>
  <si>
    <t xml:space="preserve">Moyenne </t>
  </si>
  <si>
    <t>La Foret</t>
  </si>
  <si>
    <t>Agence Notariale</t>
  </si>
  <si>
    <t>Estimation unique</t>
  </si>
  <si>
    <t>CASSY</t>
  </si>
  <si>
    <t>Agence Littoral</t>
  </si>
  <si>
    <t>Moyenne totale Estimations</t>
  </si>
  <si>
    <t>Estimation basse (indice de valeur: 2013)</t>
  </si>
  <si>
    <t>Estimation haute (indice de valeur: 2009)</t>
  </si>
  <si>
    <t>ESTIMATIONS</t>
  </si>
  <si>
    <t>x</t>
  </si>
  <si>
    <t>Valeur retenue</t>
  </si>
  <si>
    <t>Part indiv</t>
  </si>
  <si>
    <t>non récupéré/vente</t>
  </si>
  <si>
    <t>Reliquat à percevoir/verser</t>
  </si>
  <si>
    <t>Bien immo récupéré 1</t>
  </si>
  <si>
    <t>Bien immo récupéré 2</t>
  </si>
  <si>
    <t>Marc</t>
  </si>
  <si>
    <t>Liza</t>
  </si>
  <si>
    <t>Bien immo récupéré 3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</si>
</sst>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sz val="11"/>
      <color indexed="57"/>
      <name val="Calibri"/>
      <family val="2"/>
    </font>
    <font>
      <b/>
      <i/>
      <sz val="20"/>
      <color indexed="8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3" fillId="0" borderId="1" xfId="0" applyFont="1" applyBorder="1"/>
    <xf numFmtId="0" fontId="4" fillId="0" borderId="1" xfId="0" applyFont="1" applyBorder="1"/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/>
    <xf numFmtId="0" fontId="2" fillId="0" borderId="2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0" borderId="0" xfId="0" applyNumberFormat="1"/>
    <xf numFmtId="0" fontId="0" fillId="3" borderId="1" xfId="0" applyFill="1" applyBorder="1"/>
    <xf numFmtId="2" fontId="0" fillId="0" borderId="1" xfId="0" applyNumberFormat="1" applyBorder="1"/>
    <xf numFmtId="0" fontId="0" fillId="4" borderId="1" xfId="0" applyFill="1" applyBorder="1"/>
    <xf numFmtId="0" fontId="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6"/>
  <sheetViews>
    <sheetView showGridLines="0" workbookViewId="0">
      <selection activeCell="F16" sqref="F16"/>
    </sheetView>
  </sheetViews>
  <sheetFormatPr baseColWidth="10" defaultRowHeight="15"/>
  <cols>
    <col min="1" max="1" width="26.140625" bestFit="1" customWidth="1"/>
    <col min="2" max="2" width="37.7109375" bestFit="1" customWidth="1"/>
    <col min="3" max="3" width="12.5703125" bestFit="1" customWidth="1"/>
  </cols>
  <sheetData>
    <row r="1" spans="1:3">
      <c r="A1" s="17" t="s">
        <v>15</v>
      </c>
      <c r="B1" s="17"/>
      <c r="C1" s="17"/>
    </row>
    <row r="2" spans="1:3">
      <c r="A2" s="17"/>
      <c r="B2" s="17"/>
      <c r="C2" s="17"/>
    </row>
    <row r="4" spans="1:3">
      <c r="C4" s="7" t="s">
        <v>0</v>
      </c>
    </row>
    <row r="5" spans="1:3">
      <c r="A5" s="18" t="s">
        <v>3</v>
      </c>
      <c r="B5" s="1" t="s">
        <v>4</v>
      </c>
      <c r="C5" s="1">
        <v>455000</v>
      </c>
    </row>
    <row r="6" spans="1:3">
      <c r="A6" s="18"/>
      <c r="B6" s="1" t="s">
        <v>5</v>
      </c>
      <c r="C6" s="1">
        <v>430000</v>
      </c>
    </row>
    <row r="7" spans="1:3">
      <c r="A7" s="18"/>
      <c r="B7" s="4" t="s">
        <v>6</v>
      </c>
      <c r="C7" s="4">
        <f>+(C6+C5)/2</f>
        <v>442500</v>
      </c>
    </row>
    <row r="8" spans="1:3">
      <c r="A8" s="2" t="s">
        <v>7</v>
      </c>
      <c r="B8" s="5" t="s">
        <v>9</v>
      </c>
      <c r="C8" s="5">
        <v>430000</v>
      </c>
    </row>
    <row r="9" spans="1:3">
      <c r="A9" s="18" t="s">
        <v>8</v>
      </c>
      <c r="B9" s="1" t="s">
        <v>4</v>
      </c>
      <c r="C9" s="1">
        <v>345000</v>
      </c>
    </row>
    <row r="10" spans="1:3">
      <c r="A10" s="18"/>
      <c r="B10" s="1" t="s">
        <v>5</v>
      </c>
      <c r="C10" s="1">
        <v>350000</v>
      </c>
    </row>
    <row r="11" spans="1:3">
      <c r="A11" s="18"/>
      <c r="B11" s="4" t="s">
        <v>6</v>
      </c>
      <c r="C11" s="4">
        <f>+(C10+C9)/2</f>
        <v>347500</v>
      </c>
    </row>
    <row r="12" spans="1:3">
      <c r="A12" s="3" t="s">
        <v>12</v>
      </c>
      <c r="B12" s="3"/>
      <c r="C12" s="6">
        <f>(C11+C8+C7)/3</f>
        <v>406666.66666666669</v>
      </c>
    </row>
    <row r="15" spans="1:3">
      <c r="C15" s="7" t="s">
        <v>10</v>
      </c>
    </row>
    <row r="16" spans="1:3">
      <c r="A16" s="18" t="s">
        <v>11</v>
      </c>
      <c r="B16" s="1" t="s">
        <v>4</v>
      </c>
      <c r="C16" s="1">
        <v>220000</v>
      </c>
    </row>
    <row r="17" spans="1:3">
      <c r="A17" s="18"/>
      <c r="B17" s="1" t="s">
        <v>5</v>
      </c>
      <c r="C17" s="1">
        <v>190000</v>
      </c>
    </row>
    <row r="18" spans="1:3">
      <c r="A18" s="18"/>
      <c r="B18" s="4" t="s">
        <v>6</v>
      </c>
      <c r="C18" s="4">
        <f>+(C17+C16)/2</f>
        <v>205000</v>
      </c>
    </row>
    <row r="19" spans="1:3">
      <c r="A19" s="3" t="s">
        <v>12</v>
      </c>
      <c r="B19" s="3"/>
      <c r="C19" s="6">
        <f>+C18</f>
        <v>205000</v>
      </c>
    </row>
    <row r="22" spans="1:3">
      <c r="B22" s="1"/>
      <c r="C22" s="7" t="s">
        <v>2</v>
      </c>
    </row>
    <row r="23" spans="1:3">
      <c r="A23" s="18" t="s">
        <v>3</v>
      </c>
      <c r="B23" s="8" t="s">
        <v>14</v>
      </c>
      <c r="C23" s="1">
        <v>116000</v>
      </c>
    </row>
    <row r="24" spans="1:3">
      <c r="A24" s="18"/>
      <c r="B24" s="1" t="s">
        <v>13</v>
      </c>
      <c r="C24" s="1">
        <v>70000</v>
      </c>
    </row>
    <row r="25" spans="1:3">
      <c r="A25" s="18"/>
      <c r="B25" s="4" t="s">
        <v>6</v>
      </c>
      <c r="C25" s="4">
        <f>+(C24+C23)/2</f>
        <v>93000</v>
      </c>
    </row>
    <row r="26" spans="1:3">
      <c r="A26" s="3" t="s">
        <v>12</v>
      </c>
      <c r="B26" s="3"/>
      <c r="C26" s="6">
        <f>+C25</f>
        <v>93000</v>
      </c>
    </row>
  </sheetData>
  <mergeCells count="5">
    <mergeCell ref="A1:C2"/>
    <mergeCell ref="A5:A7"/>
    <mergeCell ref="A9:A11"/>
    <mergeCell ref="A16:A18"/>
    <mergeCell ref="A23:A25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3:F13"/>
  <sheetViews>
    <sheetView tabSelected="1" workbookViewId="0">
      <selection activeCell="I8" sqref="I8"/>
    </sheetView>
  </sheetViews>
  <sheetFormatPr baseColWidth="10" defaultRowHeight="15"/>
  <cols>
    <col min="2" max="2" width="19" bestFit="1" customWidth="1"/>
    <col min="4" max="4" width="11" customWidth="1"/>
    <col min="5" max="5" width="13.85546875" bestFit="1" customWidth="1"/>
    <col min="9" max="9" width="11.85546875" bestFit="1" customWidth="1"/>
  </cols>
  <sheetData>
    <row r="3" spans="2:6">
      <c r="F3" s="13"/>
    </row>
    <row r="4" spans="2:6">
      <c r="B4" s="1"/>
      <c r="C4" s="12"/>
      <c r="D4" s="12"/>
      <c r="E4" s="12"/>
    </row>
    <row r="5" spans="2:6">
      <c r="B5" s="1"/>
      <c r="C5" s="11" t="s">
        <v>0</v>
      </c>
      <c r="D5" s="11" t="s">
        <v>1</v>
      </c>
      <c r="E5" s="11" t="s">
        <v>2</v>
      </c>
    </row>
    <row r="6" spans="2:6">
      <c r="B6" s="1" t="s">
        <v>24</v>
      </c>
      <c r="C6" s="1" t="s">
        <v>16</v>
      </c>
      <c r="D6" s="1"/>
      <c r="E6" s="1" t="s">
        <v>16</v>
      </c>
    </row>
    <row r="7" spans="2:6">
      <c r="B7" s="1" t="s">
        <v>23</v>
      </c>
      <c r="C7" s="1"/>
      <c r="D7" s="1"/>
      <c r="E7" s="1"/>
    </row>
    <row r="8" spans="2:6">
      <c r="B8" s="1" t="s">
        <v>19</v>
      </c>
      <c r="C8" s="14" t="str">
        <f>IF(COUNTIF(C6:C7,"x")=1,"","x")</f>
        <v/>
      </c>
      <c r="D8" s="14" t="str">
        <f>IF(COUNTIF(D6:D7,"x")=1,"","x")</f>
        <v>x</v>
      </c>
      <c r="E8" s="14" t="str">
        <f>IF(COUNTIF(E6:E7,"x")=1,"","x")</f>
        <v/>
      </c>
    </row>
    <row r="10" spans="2:6" ht="45">
      <c r="B10" s="1"/>
      <c r="C10" s="10" t="s">
        <v>21</v>
      </c>
      <c r="D10" s="10" t="s">
        <v>22</v>
      </c>
      <c r="E10" s="10" t="s">
        <v>25</v>
      </c>
      <c r="F10" s="10" t="s">
        <v>20</v>
      </c>
    </row>
    <row r="11" spans="2:6">
      <c r="B11" s="1" t="s">
        <v>24</v>
      </c>
      <c r="C11" s="1" t="str">
        <f t="shared" ref="C11:E13" si="0">IF(C6="X",C$5,"")</f>
        <v>BORDEAUX</v>
      </c>
      <c r="D11" s="1" t="str">
        <f t="shared" si="0"/>
        <v/>
      </c>
      <c r="E11" s="1" t="str">
        <f t="shared" si="0"/>
        <v>SAINT-PUY</v>
      </c>
      <c r="F11" s="15">
        <f ca="1">SUM('Synthèse Estimations'!$B$4:$D$4)-SUMPRODUCT(('Synthèse Estimations'!$B$2:$D$2=C11:E11)*('Synthèse Estimations'!$B$3:$D$3))</f>
        <v>-147333.33333333331</v>
      </c>
    </row>
    <row r="12" spans="2:6">
      <c r="B12" s="1" t="s">
        <v>23</v>
      </c>
      <c r="C12" s="1" t="str">
        <f t="shared" si="0"/>
        <v/>
      </c>
      <c r="D12" s="1" t="str">
        <f t="shared" si="0"/>
        <v/>
      </c>
      <c r="E12" s="1" t="str">
        <f t="shared" si="0"/>
        <v/>
      </c>
      <c r="F12" s="15">
        <f ca="1">SUM('Synthèse Estimations'!$B$4:$D$4)-SUMPRODUCT(('Synthèse Estimations'!$B$2:$D$2=C12:E12)*('Synthèse Estimations'!$B$3:$D$3))</f>
        <v>352333.33333333337</v>
      </c>
    </row>
    <row r="13" spans="2:6">
      <c r="B13" s="1" t="s">
        <v>19</v>
      </c>
      <c r="C13" s="1" t="str">
        <f t="shared" si="0"/>
        <v/>
      </c>
      <c r="D13" s="1" t="str">
        <f t="shared" si="0"/>
        <v xml:space="preserve">CASSY </v>
      </c>
      <c r="E13" s="1" t="str">
        <f t="shared" si="0"/>
        <v/>
      </c>
      <c r="F13" s="16"/>
    </row>
  </sheetData>
  <phoneticPr fontId="6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D4"/>
  <sheetViews>
    <sheetView workbookViewId="0">
      <selection activeCell="B3" sqref="B3:D4"/>
    </sheetView>
  </sheetViews>
  <sheetFormatPr baseColWidth="10" defaultRowHeight="15"/>
  <cols>
    <col min="1" max="1" width="14.42578125" bestFit="1" customWidth="1"/>
    <col min="2" max="3" width="13.85546875" bestFit="1" customWidth="1"/>
    <col min="4" max="4" width="12.85546875" bestFit="1" customWidth="1"/>
  </cols>
  <sheetData>
    <row r="2" spans="1:4">
      <c r="B2" s="9" t="s">
        <v>0</v>
      </c>
      <c r="C2" s="11" t="s">
        <v>1</v>
      </c>
      <c r="D2" s="9" t="s">
        <v>2</v>
      </c>
    </row>
    <row r="3" spans="1:4">
      <c r="A3" s="1" t="s">
        <v>17</v>
      </c>
      <c r="B3" s="12">
        <v>406666.66666666669</v>
      </c>
      <c r="C3" s="12">
        <v>205000</v>
      </c>
      <c r="D3" s="12">
        <v>93000</v>
      </c>
    </row>
    <row r="4" spans="1:4">
      <c r="A4" s="1" t="s">
        <v>18</v>
      </c>
      <c r="B4" s="12">
        <v>203333.33333333334</v>
      </c>
      <c r="C4" s="12">
        <v>102500</v>
      </c>
      <c r="D4" s="12">
        <v>46500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Estimations</vt:lpstr>
      <vt:lpstr>scnénarii </vt:lpstr>
      <vt:lpstr>Synthèse Estimations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Dédé</cp:lastModifiedBy>
  <dcterms:created xsi:type="dcterms:W3CDTF">2014-03-17T09:32:13Z</dcterms:created>
  <dcterms:modified xsi:type="dcterms:W3CDTF">2014-03-17T14:33:08Z</dcterms:modified>
</cp:coreProperties>
</file>