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735" yWindow="3855" windowWidth="15480" windowHeight="8190"/>
  </bookViews>
  <sheets>
    <sheet name="CALENDRIER" sheetId="1" r:id="rId1"/>
    <sheet name="Sheet3" sheetId="3" r:id="rId2"/>
  </sheets>
  <definedNames>
    <definedName name="An">CALENDRIER!$C$1</definedName>
    <definedName name="Fériés">CALENDRIER!$AJ$10:$AJ$22</definedName>
    <definedName name="Le_Mois">CALENDRIER!$G$1</definedName>
    <definedName name="Mois">CALENDRIER!$AF$10:$AF$21</definedName>
  </definedNames>
  <calcPr calcId="114210"/>
</workbook>
</file>

<file path=xl/calcChain.xml><?xml version="1.0" encoding="utf-8"?>
<calcChain xmlns="http://schemas.openxmlformats.org/spreadsheetml/2006/main">
  <c r="E4" i="1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D4"/>
  <c r="AJ22"/>
  <c r="AJ21"/>
  <c r="AJ20"/>
  <c r="AJ19"/>
  <c r="AJ18"/>
  <c r="AJ11"/>
  <c r="AJ16"/>
  <c r="AJ17"/>
  <c r="AJ15"/>
  <c r="AJ14"/>
  <c r="AJ13"/>
  <c r="AJ12"/>
  <c r="AJ10"/>
  <c r="D3"/>
  <c r="I6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Z2"/>
</calcChain>
</file>

<file path=xl/sharedStrings.xml><?xml version="1.0" encoding="utf-8"?>
<sst xmlns="http://schemas.openxmlformats.org/spreadsheetml/2006/main" count="58" uniqueCount="54">
  <si>
    <t>Périodicité</t>
  </si>
  <si>
    <t>LISTES</t>
  </si>
  <si>
    <t>Jour de contrôle</t>
  </si>
  <si>
    <t>Quotidien</t>
  </si>
  <si>
    <t>Bi-Hebdomadaire</t>
  </si>
  <si>
    <t>Hebdomadaire</t>
  </si>
  <si>
    <t>Bi-Mensuel</t>
  </si>
  <si>
    <t>Mensuel</t>
  </si>
  <si>
    <t>TOUS</t>
  </si>
  <si>
    <t>Lundi-Mardi</t>
  </si>
  <si>
    <t>Lundi-Mercredi</t>
  </si>
  <si>
    <t>Lundi-Jeudi</t>
  </si>
  <si>
    <t>Lundi-Vendredi</t>
  </si>
  <si>
    <t>Mardi-Mercredi</t>
  </si>
  <si>
    <t>Mardi-Jeudi</t>
  </si>
  <si>
    <t>Mardi-Vendredi</t>
  </si>
  <si>
    <t>Mercredi-Jeudi</t>
  </si>
  <si>
    <t>Mercredi-Vendredi</t>
  </si>
  <si>
    <t>Jeudi-Vendredi</t>
  </si>
  <si>
    <t>Lundis</t>
  </si>
  <si>
    <t>Mardis</t>
  </si>
  <si>
    <t>Mercredis</t>
  </si>
  <si>
    <t>Jeudis</t>
  </si>
  <si>
    <t>Vendredis</t>
  </si>
  <si>
    <t>A partir Jour de contrôle</t>
  </si>
  <si>
    <t>p</t>
  </si>
  <si>
    <t>Année</t>
  </si>
  <si>
    <t>Mois de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</si>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</sst>
</file>

<file path=xl/styles.xml><?xml version="1.0" encoding="utf-8"?>
<styleSheet xmlns="http://schemas.openxmlformats.org/spreadsheetml/2006/main">
  <numFmts count="3">
    <numFmt numFmtId="164" formatCode="dddd\ dd\ mmmm\ yyyy"/>
    <numFmt numFmtId="167" formatCode="dddd"/>
    <numFmt numFmtId="168" formatCode="d/m/yy;@"/>
  </numFmts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26"/>
      <color indexed="51"/>
      <name val="Wingdings 3"/>
      <family val="1"/>
      <charset val="2"/>
    </font>
    <font>
      <sz val="8"/>
      <name val="Calibri"/>
      <family val="2"/>
    </font>
    <font>
      <sz val="24"/>
      <color indexed="51"/>
      <name val="Wingdings 3"/>
      <family val="1"/>
      <charset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ill="1" applyBorder="1"/>
    <xf numFmtId="0" fontId="0" fillId="0" borderId="4" xfId="0" applyFill="1" applyBorder="1"/>
    <xf numFmtId="0" fontId="3" fillId="0" borderId="0" xfId="0" applyFont="1" applyFill="1"/>
    <xf numFmtId="0" fontId="5" fillId="0" borderId="5" xfId="0" applyFont="1" applyBorder="1" applyAlignment="1">
      <alignment horizontal="center" vertical="center"/>
    </xf>
    <xf numFmtId="0" fontId="1" fillId="0" borderId="0" xfId="0" applyFont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0" xfId="0" applyFont="1" applyFill="1" applyBorder="1"/>
    <xf numFmtId="0" fontId="6" fillId="2" borderId="0" xfId="0" applyFont="1" applyFill="1" applyBorder="1"/>
    <xf numFmtId="0" fontId="0" fillId="0" borderId="0" xfId="0" applyAlignment="1">
      <alignment horizontal="centerContinuous"/>
    </xf>
    <xf numFmtId="164" fontId="2" fillId="2" borderId="0" xfId="0" applyNumberFormat="1" applyFont="1" applyFill="1" applyBorder="1" applyAlignment="1">
      <alignment horizontal="left"/>
    </xf>
    <xf numFmtId="167" fontId="0" fillId="0" borderId="5" xfId="0" applyNumberFormat="1" applyBorder="1" applyAlignment="1">
      <alignment horizontal="center" vertical="center" textRotation="90"/>
    </xf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7" xfId="0" applyBorder="1" applyAlignment="1">
      <alignment vertical="center"/>
    </xf>
  </cellXfs>
  <cellStyles count="1">
    <cellStyle name="Normal" xfId="0" builtinId="0"/>
  </cellStyles>
  <dxfs count="1">
    <dxf>
      <fill>
        <patternFill>
          <bgColor indexed="57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5</xdr:row>
      <xdr:rowOff>19050</xdr:rowOff>
    </xdr:from>
    <xdr:to>
      <xdr:col>1</xdr:col>
      <xdr:colOff>561975</xdr:colOff>
      <xdr:row>5</xdr:row>
      <xdr:rowOff>400050</xdr:rowOff>
    </xdr:to>
    <xdr:sp macro="" textlink="">
      <xdr:nvSpPr>
        <xdr:cNvPr id="2" name="Isosceles Triangle 1"/>
        <xdr:cNvSpPr/>
      </xdr:nvSpPr>
      <xdr:spPr>
        <a:xfrm>
          <a:off x="2676525" y="857250"/>
          <a:ext cx="295275" cy="381000"/>
        </a:xfrm>
        <a:prstGeom prst="triangle">
          <a:avLst/>
        </a:prstGeom>
        <a:solidFill>
          <a:srgbClr val="FFFF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1</xdr:col>
      <xdr:colOff>247650</xdr:colOff>
      <xdr:row>8</xdr:row>
      <xdr:rowOff>85725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57250" y="3190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476250</xdr:colOff>
      <xdr:row>12</xdr:row>
      <xdr:rowOff>0</xdr:rowOff>
    </xdr:from>
    <xdr:to>
      <xdr:col>18</xdr:col>
      <xdr:colOff>266700</xdr:colOff>
      <xdr:row>23</xdr:row>
      <xdr:rowOff>19050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76250" y="3895725"/>
          <a:ext cx="8277225" cy="2209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faire simple, j'ai un Calendrier et selon deux selections ("Periodicité" et "Jours de Contrôle"), j'aimerai afficher un triangle dans les cases correspondantes.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Exemples :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J'ai un contrôle HEBDOMADAIRE que je veux réaliser tous les Mardis, je veux donc afficher des traingles dans les colonnes "Mardi" toutes les semaines sur ma ligne de contrôle.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J'ai un contrôle BI-HEBDOMADAIRE que je veux réaliser les Lundis et Jeudis, je veux donc afficher des triangles dans les colonnes "Lundi" et "Jeudi" toutes les semaines sur ma ligne de contrôle.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ET LE PLUS DIFFICILE : J'ai un contrôle BI-MENSUEL que je veux réaliser à partir du Lundi de la deuxième semaine du mois ! Donc un triangle sur le mardi de la deuxième semaine et un sur le mardi deux semaines après...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9</xdr:col>
      <xdr:colOff>171450</xdr:colOff>
      <xdr:row>5</xdr:row>
      <xdr:rowOff>238125</xdr:rowOff>
    </xdr:from>
    <xdr:ext cx="76200" cy="228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5143500" y="19431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381000</xdr:colOff>
      <xdr:row>5</xdr:row>
      <xdr:rowOff>38100</xdr:rowOff>
    </xdr:from>
    <xdr:to>
      <xdr:col>10</xdr:col>
      <xdr:colOff>9525</xdr:colOff>
      <xdr:row>6</xdr:row>
      <xdr:rowOff>85725</xdr:rowOff>
    </xdr:to>
    <xdr:sp macro="" textlink="">
      <xdr:nvSpPr>
        <xdr:cNvPr id="1035" name="AutoShape 11"/>
        <xdr:cNvSpPr>
          <a:spLocks noChangeArrowheads="1"/>
        </xdr:cNvSpPr>
      </xdr:nvSpPr>
      <xdr:spPr bwMode="auto">
        <a:xfrm>
          <a:off x="3009900" y="1743075"/>
          <a:ext cx="2362200" cy="514350"/>
        </a:xfrm>
        <a:prstGeom prst="wedgeRoundRectCallout">
          <a:avLst>
            <a:gd name="adj1" fmla="val -78630"/>
            <a:gd name="adj2" fmla="val 22222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triangle est un p de la police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WingDings 3</a:t>
          </a:r>
        </a:p>
      </xdr:txBody>
    </xdr:sp>
    <xdr:clientData/>
  </xdr:twoCellAnchor>
  <xdr:oneCellAnchor>
    <xdr:from>
      <xdr:col>2</xdr:col>
      <xdr:colOff>85725</xdr:colOff>
      <xdr:row>6</xdr:row>
      <xdr:rowOff>342900</xdr:rowOff>
    </xdr:from>
    <xdr:ext cx="5553075" cy="1181100"/>
    <xdr:sp macro="" textlink="">
      <xdr:nvSpPr>
        <xdr:cNvPr id="1036" name="Text Box 12"/>
        <xdr:cNvSpPr txBox="1">
          <a:spLocks noChangeArrowheads="1"/>
        </xdr:cNvSpPr>
      </xdr:nvSpPr>
      <xdr:spPr bwMode="auto">
        <a:xfrm>
          <a:off x="1819275" y="2514600"/>
          <a:ext cx="5553075" cy="1181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choisis l'année en C1, le mois en G1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ligne 3 contient les formules pour afficher les jours du lundi au vendredi du mois choisi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ligne 4 contient la formule renvoyant le triangle.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les formules en ligne 3 affichent une valeur d'erreur, tu dois dans Macros complémentaires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cocher "utilitaire d'analyse"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L28"/>
  <sheetViews>
    <sheetView tabSelected="1" workbookViewId="0">
      <selection activeCell="S6" sqref="S6"/>
    </sheetView>
  </sheetViews>
  <sheetFormatPr baseColWidth="10" defaultColWidth="9.140625" defaultRowHeight="15"/>
  <cols>
    <col min="2" max="2" width="16.85546875" customWidth="1"/>
    <col min="3" max="3" width="13.42578125" customWidth="1"/>
    <col min="4" max="26" width="5.85546875" style="1" customWidth="1"/>
    <col min="29" max="29" width="15.7109375" customWidth="1"/>
    <col min="30" max="30" width="18.28515625" customWidth="1"/>
    <col min="36" max="36" width="26.42578125" customWidth="1"/>
  </cols>
  <sheetData>
    <row r="1" spans="2:38" ht="15.75" thickBot="1">
      <c r="B1" s="13" t="s">
        <v>26</v>
      </c>
      <c r="C1" s="14">
        <v>2011</v>
      </c>
      <c r="D1" s="15"/>
      <c r="E1" s="16" t="s">
        <v>27</v>
      </c>
      <c r="F1" s="16"/>
      <c r="G1" s="25" t="s">
        <v>40</v>
      </c>
      <c r="H1" s="25"/>
      <c r="I1" s="26"/>
      <c r="AC1" s="23"/>
      <c r="AD1" s="23"/>
    </row>
    <row r="2" spans="2:38" ht="15.75" thickBot="1">
      <c r="W2" s="22"/>
      <c r="X2" s="22"/>
      <c r="Y2" s="22"/>
      <c r="Z2" s="22" t="str">
        <f>Z3</f>
        <v/>
      </c>
    </row>
    <row r="3" spans="2:38" ht="48" thickBot="1">
      <c r="B3" s="4" t="s">
        <v>0</v>
      </c>
      <c r="C3" s="5" t="s">
        <v>24</v>
      </c>
      <c r="D3" s="21">
        <f ca="1">WORKDAY((EOMONTH(DATE(An,MONTH("1/"&amp;Le_Mois)-1,1),0)+1)-1,1,Fériés)</f>
        <v>40878</v>
      </c>
      <c r="E3" s="21">
        <f>IF(WEEKDAY(D$3)&lt;6,D$3+1,D$3+3)</f>
        <v>40879</v>
      </c>
      <c r="F3" s="21">
        <f t="shared" ref="F3:V3" si="0">IF(WEEKDAY(E$3)&lt;6,E$3+1,E$3+3)</f>
        <v>40882</v>
      </c>
      <c r="G3" s="21">
        <f t="shared" si="0"/>
        <v>40883</v>
      </c>
      <c r="H3" s="21">
        <f t="shared" si="0"/>
        <v>40884</v>
      </c>
      <c r="I3" s="21">
        <f t="shared" si="0"/>
        <v>40885</v>
      </c>
      <c r="J3" s="21">
        <f t="shared" si="0"/>
        <v>40886</v>
      </c>
      <c r="K3" s="21">
        <f t="shared" si="0"/>
        <v>40889</v>
      </c>
      <c r="L3" s="21">
        <f t="shared" si="0"/>
        <v>40890</v>
      </c>
      <c r="M3" s="21">
        <f t="shared" si="0"/>
        <v>40891</v>
      </c>
      <c r="N3" s="21">
        <f t="shared" si="0"/>
        <v>40892</v>
      </c>
      <c r="O3" s="21">
        <f t="shared" si="0"/>
        <v>40893</v>
      </c>
      <c r="P3" s="21">
        <f t="shared" si="0"/>
        <v>40896</v>
      </c>
      <c r="Q3" s="21">
        <f t="shared" si="0"/>
        <v>40897</v>
      </c>
      <c r="R3" s="21">
        <f t="shared" si="0"/>
        <v>40898</v>
      </c>
      <c r="S3" s="21">
        <f t="shared" si="0"/>
        <v>40899</v>
      </c>
      <c r="T3" s="21">
        <f t="shared" si="0"/>
        <v>40900</v>
      </c>
      <c r="U3" s="21">
        <f t="shared" si="0"/>
        <v>40903</v>
      </c>
      <c r="V3" s="21">
        <f t="shared" si="0"/>
        <v>40904</v>
      </c>
      <c r="W3" s="21">
        <f>IF(WEEKDAY(V$3)&lt;6,IF(MONTH(V$3+1)=MONTH(V3),V3+1,IF(MONTH(V$3+3)=MONTH(V3),V3+3)),"")</f>
        <v>40905</v>
      </c>
      <c r="X3" s="21">
        <f>IF(WEEKDAY(W$3)&lt;6,IF(MONTH(W$3+1)=MONTH(W3),W3+1,IF(MONTH(W$3+3)=MONTH(W3),W3+3)),"")</f>
        <v>40906</v>
      </c>
      <c r="Y3" s="21">
        <f>IF(WEEKDAY(X$3)&lt;6,IF(MONTH(X$3+1)=MONTH(X3),X3+1,IF(MONTH(X$3+3)=MONTH(X3),X3+3)),"")</f>
        <v>40907</v>
      </c>
      <c r="Z3" s="21" t="str">
        <f>IF(WEEKDAY(Y$3)&lt;6,IF(MONTH(Y$3+1)=MONTH(Y3),Y3+1,IF(MONTH(Y$3+3)=MONTH(Y3),Y3+3)),"")</f>
        <v/>
      </c>
    </row>
    <row r="4" spans="2:38" ht="39.75" customHeight="1" thickBot="1">
      <c r="B4" s="6" t="s">
        <v>5</v>
      </c>
      <c r="C4" s="3" t="s">
        <v>8</v>
      </c>
      <c r="D4" s="11" t="str">
        <f>IF(D3="","",IF(AND($B$4="Hebdomadaire",WEEKDAY(D$3)=3),"p",IF(AND($B$4="Bi-Hebdomadaire",OR(WEEKDAY(D$3)=2,WEEKDAY(D$3)=5)),"p",IF(AND($B$4="Bi-Mensuel",OR(D3=D3-DAY(D3)+9-WEEKDAY(D3-DAY(D3))+8,D3=D3-DAY(D3)+9-WEEKDAY(D3-DAY(D3))+22)),"p",""))))</f>
        <v/>
      </c>
      <c r="E4" s="11" t="str">
        <f t="shared" ref="E4:Z4" si="1">IF(E3="","",IF(AND($B$4="Hebdomadaire",WEEKDAY(E$3)=3),"p",IF(AND($B$4="Bi-Hebdomadaire",OR(WEEKDAY(E$3)=2,WEEKDAY(E$3)=5)),"p",IF(AND($B$4="Bi-Mensuel",OR(E3=E3-DAY(E3)+9-WEEKDAY(E3-DAY(E3))+8,E3=E3-DAY(E3)+9-WEEKDAY(E3-DAY(E3))+22)),"p",""))))</f>
        <v/>
      </c>
      <c r="F4" s="11" t="str">
        <f t="shared" si="1"/>
        <v/>
      </c>
      <c r="G4" s="11" t="str">
        <f t="shared" si="1"/>
        <v>p</v>
      </c>
      <c r="H4" s="11" t="str">
        <f t="shared" si="1"/>
        <v/>
      </c>
      <c r="I4" s="11" t="str">
        <f t="shared" si="1"/>
        <v/>
      </c>
      <c r="J4" s="11" t="str">
        <f t="shared" si="1"/>
        <v/>
      </c>
      <c r="K4" s="11" t="str">
        <f t="shared" si="1"/>
        <v/>
      </c>
      <c r="L4" s="11" t="str">
        <f t="shared" si="1"/>
        <v>p</v>
      </c>
      <c r="M4" s="11" t="str">
        <f t="shared" si="1"/>
        <v/>
      </c>
      <c r="N4" s="11" t="str">
        <f t="shared" si="1"/>
        <v/>
      </c>
      <c r="O4" s="11" t="str">
        <f t="shared" si="1"/>
        <v/>
      </c>
      <c r="P4" s="11" t="str">
        <f t="shared" si="1"/>
        <v/>
      </c>
      <c r="Q4" s="11" t="str">
        <f t="shared" si="1"/>
        <v>p</v>
      </c>
      <c r="R4" s="11" t="str">
        <f t="shared" si="1"/>
        <v/>
      </c>
      <c r="S4" s="11" t="str">
        <f t="shared" si="1"/>
        <v/>
      </c>
      <c r="T4" s="11" t="str">
        <f t="shared" si="1"/>
        <v/>
      </c>
      <c r="U4" s="11" t="str">
        <f t="shared" si="1"/>
        <v/>
      </c>
      <c r="V4" s="11" t="str">
        <f t="shared" si="1"/>
        <v>p</v>
      </c>
      <c r="W4" s="11" t="str">
        <f t="shared" si="1"/>
        <v/>
      </c>
      <c r="X4" s="11" t="str">
        <f t="shared" si="1"/>
        <v/>
      </c>
      <c r="Y4" s="11" t="str">
        <f t="shared" si="1"/>
        <v/>
      </c>
      <c r="Z4" s="11" t="str">
        <f t="shared" si="1"/>
        <v/>
      </c>
    </row>
    <row r="5" spans="2:38">
      <c r="D5" s="22"/>
    </row>
    <row r="6" spans="2:38" ht="36.75" customHeight="1">
      <c r="C6" s="10" t="s">
        <v>25</v>
      </c>
      <c r="I6" s="1" t="str">
        <f>IF(AND($B$4="Hebdomadaire",D$3="mardi"),"e","")</f>
        <v/>
      </c>
    </row>
    <row r="7" spans="2:38" ht="36.75" customHeight="1"/>
    <row r="8" spans="2:38" ht="36.75" customHeight="1"/>
    <row r="9" spans="2:38">
      <c r="AC9" s="24" t="s">
        <v>1</v>
      </c>
      <c r="AD9" s="24"/>
      <c r="AF9" s="12" t="s">
        <v>28</v>
      </c>
    </row>
    <row r="10" spans="2:38" ht="15.75">
      <c r="AC10" s="7" t="s">
        <v>0</v>
      </c>
      <c r="AD10" s="7" t="s">
        <v>2</v>
      </c>
      <c r="AF10" t="s">
        <v>29</v>
      </c>
      <c r="AH10" s="17" t="s">
        <v>41</v>
      </c>
      <c r="AI10" s="18"/>
      <c r="AJ10" s="20">
        <f ca="1">DATE(An,1,1)</f>
        <v>40544</v>
      </c>
      <c r="AK10" s="19"/>
      <c r="AL10" s="19"/>
    </row>
    <row r="11" spans="2:38" ht="15.75">
      <c r="AC11" s="2" t="s">
        <v>3</v>
      </c>
      <c r="AD11" s="2" t="s">
        <v>8</v>
      </c>
      <c r="AF11" t="s">
        <v>30</v>
      </c>
      <c r="AH11" s="17" t="s">
        <v>42</v>
      </c>
      <c r="AI11" s="18"/>
      <c r="AJ11" s="20">
        <f ca="1">FLOOR(DATE(An,5,DAY(MINUTE(An/38)/2+56)),7)-34+7*(An=2079)</f>
        <v>40657</v>
      </c>
      <c r="AK11" s="19"/>
      <c r="AL11" s="19"/>
    </row>
    <row r="12" spans="2:38" ht="15.75">
      <c r="AC12" s="2" t="s">
        <v>4</v>
      </c>
      <c r="AD12" s="2" t="s">
        <v>19</v>
      </c>
      <c r="AF12" t="s">
        <v>31</v>
      </c>
      <c r="AH12" s="17" t="s">
        <v>43</v>
      </c>
      <c r="AI12" s="18"/>
      <c r="AJ12" s="20">
        <f ca="1">AJ11+1</f>
        <v>40658</v>
      </c>
      <c r="AK12" s="19"/>
      <c r="AL12" s="19"/>
    </row>
    <row r="13" spans="2:38" ht="15.75">
      <c r="AC13" s="2" t="s">
        <v>5</v>
      </c>
      <c r="AD13" s="2" t="s">
        <v>20</v>
      </c>
      <c r="AF13" t="s">
        <v>32</v>
      </c>
      <c r="AH13" s="17" t="s">
        <v>44</v>
      </c>
      <c r="AI13" s="18"/>
      <c r="AJ13" s="20">
        <f ca="1">DATE(An,5,1)</f>
        <v>40664</v>
      </c>
      <c r="AK13" s="19"/>
      <c r="AL13" s="19"/>
    </row>
    <row r="14" spans="2:38" ht="15.75">
      <c r="AC14" s="2" t="s">
        <v>6</v>
      </c>
      <c r="AD14" s="2" t="s">
        <v>21</v>
      </c>
      <c r="AF14" t="s">
        <v>33</v>
      </c>
      <c r="AH14" s="17" t="s">
        <v>45</v>
      </c>
      <c r="AI14" s="18"/>
      <c r="AJ14" s="20">
        <f ca="1">DATE(An,5,8)</f>
        <v>40671</v>
      </c>
      <c r="AK14" s="19"/>
      <c r="AL14" s="19"/>
    </row>
    <row r="15" spans="2:38" ht="15.75">
      <c r="AC15" s="2" t="s">
        <v>7</v>
      </c>
      <c r="AD15" s="2" t="s">
        <v>22</v>
      </c>
      <c r="AF15" t="s">
        <v>34</v>
      </c>
      <c r="AH15" s="17" t="s">
        <v>46</v>
      </c>
      <c r="AI15" s="18"/>
      <c r="AJ15" s="20">
        <f>AJ11+39</f>
        <v>40696</v>
      </c>
      <c r="AK15" s="19"/>
      <c r="AL15" s="19"/>
    </row>
    <row r="16" spans="2:38" ht="15.75">
      <c r="AD16" s="2" t="s">
        <v>23</v>
      </c>
      <c r="AF16" t="s">
        <v>35</v>
      </c>
      <c r="AH16" s="17" t="s">
        <v>47</v>
      </c>
      <c r="AI16" s="18"/>
      <c r="AJ16" s="20">
        <f>AJ11+49</f>
        <v>40706</v>
      </c>
      <c r="AK16" s="19"/>
      <c r="AL16" s="19"/>
    </row>
    <row r="17" spans="30:38" ht="15.75">
      <c r="AD17" s="8" t="s">
        <v>9</v>
      </c>
      <c r="AF17" t="s">
        <v>36</v>
      </c>
      <c r="AH17" s="17" t="s">
        <v>48</v>
      </c>
      <c r="AI17" s="18"/>
      <c r="AJ17" s="20">
        <f>AJ16+1</f>
        <v>40707</v>
      </c>
      <c r="AK17" s="19"/>
      <c r="AL17" s="19"/>
    </row>
    <row r="18" spans="30:38" ht="15.75">
      <c r="AD18" s="8" t="s">
        <v>10</v>
      </c>
      <c r="AF18" t="s">
        <v>37</v>
      </c>
      <c r="AH18" s="17" t="s">
        <v>49</v>
      </c>
      <c r="AI18" s="18"/>
      <c r="AJ18" s="20">
        <f ca="1">DATE(An,7,14)</f>
        <v>40738</v>
      </c>
      <c r="AK18" s="19"/>
      <c r="AL18" s="19"/>
    </row>
    <row r="19" spans="30:38" ht="15.75">
      <c r="AD19" s="8" t="s">
        <v>11</v>
      </c>
      <c r="AF19" t="s">
        <v>38</v>
      </c>
      <c r="AH19" s="17" t="s">
        <v>50</v>
      </c>
      <c r="AI19" s="18"/>
      <c r="AJ19" s="20">
        <f ca="1">DATE(An,8,15)</f>
        <v>40770</v>
      </c>
      <c r="AK19" s="19"/>
      <c r="AL19" s="19"/>
    </row>
    <row r="20" spans="30:38" ht="15.75">
      <c r="AD20" s="8" t="s">
        <v>12</v>
      </c>
      <c r="AF20" t="s">
        <v>39</v>
      </c>
      <c r="AH20" s="17" t="s">
        <v>51</v>
      </c>
      <c r="AI20" s="18"/>
      <c r="AJ20" s="20">
        <f ca="1">DATE(An,11,1)</f>
        <v>40848</v>
      </c>
      <c r="AK20" s="19"/>
      <c r="AL20" s="19"/>
    </row>
    <row r="21" spans="30:38" ht="15.75">
      <c r="AD21" s="8" t="s">
        <v>13</v>
      </c>
      <c r="AF21" t="s">
        <v>40</v>
      </c>
      <c r="AH21" s="17" t="s">
        <v>52</v>
      </c>
      <c r="AI21" s="18"/>
      <c r="AJ21" s="20">
        <f ca="1">DATE(An,11,11)</f>
        <v>40858</v>
      </c>
      <c r="AK21" s="19"/>
      <c r="AL21" s="19"/>
    </row>
    <row r="22" spans="30:38" ht="15.75">
      <c r="AD22" s="8" t="s">
        <v>14</v>
      </c>
      <c r="AH22" s="17" t="s">
        <v>53</v>
      </c>
      <c r="AI22" s="18"/>
      <c r="AJ22" s="20">
        <f ca="1">DATE(An,12,25)</f>
        <v>40902</v>
      </c>
      <c r="AK22" s="19"/>
      <c r="AL22" s="19"/>
    </row>
    <row r="23" spans="30:38">
      <c r="AD23" s="8" t="s">
        <v>15</v>
      </c>
    </row>
    <row r="24" spans="30:38">
      <c r="AD24" s="8" t="s">
        <v>16</v>
      </c>
    </row>
    <row r="25" spans="30:38">
      <c r="AD25" s="8" t="s">
        <v>17</v>
      </c>
    </row>
    <row r="26" spans="30:38">
      <c r="AD26" s="8" t="s">
        <v>18</v>
      </c>
    </row>
    <row r="27" spans="30:38">
      <c r="AD27" s="9"/>
    </row>
    <row r="28" spans="30:38">
      <c r="AD28" s="9"/>
    </row>
  </sheetData>
  <mergeCells count="3">
    <mergeCell ref="AC1:AD1"/>
    <mergeCell ref="AC9:AD9"/>
    <mergeCell ref="G1:I1"/>
  </mergeCells>
  <phoneticPr fontId="4" type="noConversion"/>
  <conditionalFormatting sqref="AH10:AJ22">
    <cfRule type="expression" dxfId="0" priority="1" stopIfTrue="1">
      <formula>MOD(ROW(),2)</formula>
    </cfRule>
  </conditionalFormatting>
  <dataValidations count="4">
    <dataValidation type="list" allowBlank="1" showInputMessage="1" showErrorMessage="1" sqref="AC11:AC15 B4">
      <formula1>$AC$11:$AC$15</formula1>
    </dataValidation>
    <dataValidation type="list" allowBlank="1" showInputMessage="1" showErrorMessage="1" sqref="C4">
      <formula1>$AD$11:$AD$26</formula1>
    </dataValidation>
    <dataValidation type="list" allowBlank="1" showInputMessage="1" showErrorMessage="1" sqref="C1">
      <formula1>"2010,2011,2012,2013,2014,2015"</formula1>
    </dataValidation>
    <dataValidation type="list" allowBlank="1" showInputMessage="1" showErrorMessage="1" sqref="G1">
      <formula1>Mois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</vt:lpstr>
      <vt:lpstr>Sheet3</vt:lpstr>
      <vt:lpstr>An</vt:lpstr>
      <vt:lpstr>Fériés</vt:lpstr>
      <vt:lpstr>Le_Mois</vt:lpstr>
      <vt:lpstr>Mois</vt:lpstr>
    </vt:vector>
  </TitlesOfParts>
  <Company>Volvo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Loukili Clement (Consultant)</dc:creator>
  <cp:lastModifiedBy>Dédé</cp:lastModifiedBy>
  <dcterms:created xsi:type="dcterms:W3CDTF">2011-12-14T14:37:51Z</dcterms:created>
  <dcterms:modified xsi:type="dcterms:W3CDTF">2011-12-14T18:17:19Z</dcterms:modified>
</cp:coreProperties>
</file>