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826" activeTab="2"/>
  </bookViews>
  <sheets>
    <sheet name="TOTAUX" sheetId="1" r:id="rId1"/>
    <sheet name=" ACCUEIL" sheetId="2" r:id="rId2"/>
    <sheet name="COLIS" sheetId="4" r:id="rId3"/>
  </sheets>
  <definedNames>
    <definedName name="MonChoix">COLIS!$BH$4:$BH$9</definedName>
  </definedNames>
  <calcPr calcId="152511"/>
</workbook>
</file>

<file path=xl/calcChain.xml><?xml version="1.0" encoding="utf-8"?>
<calcChain xmlns="http://schemas.openxmlformats.org/spreadsheetml/2006/main">
  <c r="AH14" i="4" l="1"/>
  <c r="U1" i="4" l="1"/>
  <c r="C4" i="4" l="1"/>
  <c r="G4" i="4"/>
  <c r="K4" i="4"/>
  <c r="O4" i="4"/>
  <c r="S4" i="4"/>
  <c r="W4" i="4"/>
  <c r="AA4" i="4"/>
  <c r="AE4" i="4"/>
  <c r="AI4" i="4"/>
  <c r="AM4" i="4"/>
  <c r="AQ4" i="4"/>
  <c r="AU4" i="4"/>
  <c r="AY4" i="4"/>
  <c r="C5" i="4"/>
  <c r="G5" i="4"/>
  <c r="K5" i="4"/>
  <c r="O5" i="4"/>
  <c r="S5" i="4"/>
  <c r="W5" i="4"/>
  <c r="AA5" i="4"/>
  <c r="AE5" i="4"/>
  <c r="AI5" i="4"/>
  <c r="AM5" i="4"/>
  <c r="AQ5" i="4"/>
  <c r="AU5" i="4"/>
  <c r="AY5" i="4"/>
  <c r="C6" i="4"/>
  <c r="G6" i="4"/>
  <c r="K6" i="4"/>
  <c r="O6" i="4"/>
  <c r="S6" i="4"/>
  <c r="W6" i="4"/>
  <c r="AA6" i="4"/>
  <c r="AE6" i="4"/>
  <c r="AI6" i="4"/>
  <c r="AM6" i="4"/>
  <c r="AQ6" i="4"/>
  <c r="AU6" i="4"/>
  <c r="AY6" i="4"/>
  <c r="C7" i="4"/>
  <c r="G7" i="4"/>
  <c r="K7" i="4"/>
  <c r="O7" i="4"/>
  <c r="S7" i="4"/>
  <c r="W7" i="4"/>
  <c r="AA7" i="4"/>
  <c r="AE7" i="4"/>
  <c r="AI7" i="4"/>
  <c r="AM7" i="4"/>
  <c r="AQ7" i="4"/>
  <c r="AU7" i="4"/>
  <c r="AY7" i="4"/>
  <c r="C8" i="4"/>
  <c r="G8" i="4"/>
  <c r="K8" i="4"/>
  <c r="O8" i="4"/>
  <c r="S8" i="4"/>
  <c r="W8" i="4"/>
  <c r="AA8" i="4"/>
  <c r="AE8" i="4"/>
  <c r="AI8" i="4"/>
  <c r="AM8" i="4"/>
  <c r="AQ8" i="4"/>
  <c r="AU8" i="4"/>
  <c r="AY8" i="4"/>
  <c r="B8" i="4"/>
  <c r="B4" i="4"/>
  <c r="D4" i="4"/>
  <c r="H4" i="4"/>
  <c r="L4" i="4"/>
  <c r="P4" i="4"/>
  <c r="T4" i="4"/>
  <c r="X4" i="4"/>
  <c r="AB4" i="4"/>
  <c r="AF4" i="4"/>
  <c r="AJ4" i="4"/>
  <c r="AN4" i="4"/>
  <c r="AR4" i="4"/>
  <c r="AV4" i="4"/>
  <c r="AZ4" i="4"/>
  <c r="D5" i="4"/>
  <c r="H5" i="4"/>
  <c r="L5" i="4"/>
  <c r="P5" i="4"/>
  <c r="T5" i="4"/>
  <c r="I4" i="4"/>
  <c r="Q4" i="4"/>
  <c r="Y4" i="4"/>
  <c r="AG4" i="4"/>
  <c r="AO4" i="4"/>
  <c r="AW4" i="4"/>
  <c r="E5" i="4"/>
  <c r="M5" i="4"/>
  <c r="U5" i="4"/>
  <c r="Z5" i="4"/>
  <c r="AF5" i="4"/>
  <c r="AK5" i="4"/>
  <c r="AP5" i="4"/>
  <c r="AV5" i="4"/>
  <c r="BA5" i="4"/>
  <c r="F6" i="4"/>
  <c r="L6" i="4"/>
  <c r="Q6" i="4"/>
  <c r="V6" i="4"/>
  <c r="AB6" i="4"/>
  <c r="AG6" i="4"/>
  <c r="AL6" i="4"/>
  <c r="AR6" i="4"/>
  <c r="AW6" i="4"/>
  <c r="BB6" i="4"/>
  <c r="H7" i="4"/>
  <c r="M7" i="4"/>
  <c r="R7" i="4"/>
  <c r="X7" i="4"/>
  <c r="AC7" i="4"/>
  <c r="AH7" i="4"/>
  <c r="AN7" i="4"/>
  <c r="AS7" i="4"/>
  <c r="AX7" i="4"/>
  <c r="D8" i="4"/>
  <c r="I8" i="4"/>
  <c r="N8" i="4"/>
  <c r="T8" i="4"/>
  <c r="Y8" i="4"/>
  <c r="AD8" i="4"/>
  <c r="AJ8" i="4"/>
  <c r="AO8" i="4"/>
  <c r="AT8" i="4"/>
  <c r="AZ8" i="4"/>
  <c r="B6" i="4"/>
  <c r="J4" i="4"/>
  <c r="R4" i="4"/>
  <c r="Z4" i="4"/>
  <c r="AH4" i="4"/>
  <c r="AP4" i="4"/>
  <c r="AX4" i="4"/>
  <c r="F5" i="4"/>
  <c r="N5" i="4"/>
  <c r="V5" i="4"/>
  <c r="AB5" i="4"/>
  <c r="AG5" i="4"/>
  <c r="AL5" i="4"/>
  <c r="AR5" i="4"/>
  <c r="AW5" i="4"/>
  <c r="BB5" i="4"/>
  <c r="H6" i="4"/>
  <c r="M6" i="4"/>
  <c r="R6" i="4"/>
  <c r="X6" i="4"/>
  <c r="AC6" i="4"/>
  <c r="AH6" i="4"/>
  <c r="AN6" i="4"/>
  <c r="AS6" i="4"/>
  <c r="AX6" i="4"/>
  <c r="D7" i="4"/>
  <c r="I7" i="4"/>
  <c r="N7" i="4"/>
  <c r="T7" i="4"/>
  <c r="Y7" i="4"/>
  <c r="AD7" i="4"/>
  <c r="AJ7" i="4"/>
  <c r="AO7" i="4"/>
  <c r="AT7" i="4"/>
  <c r="AZ7" i="4"/>
  <c r="E8" i="4"/>
  <c r="J8" i="4"/>
  <c r="P8" i="4"/>
  <c r="U8" i="4"/>
  <c r="Z8" i="4"/>
  <c r="AF8" i="4"/>
  <c r="F4" i="4"/>
  <c r="V4" i="4"/>
  <c r="AL4" i="4"/>
  <c r="BB4" i="4"/>
  <c r="BB9" i="4" s="1"/>
  <c r="R5" i="4"/>
  <c r="AD5" i="4"/>
  <c r="AO5" i="4"/>
  <c r="AZ5" i="4"/>
  <c r="J6" i="4"/>
  <c r="U6" i="4"/>
  <c r="AF6" i="4"/>
  <c r="AP6" i="4"/>
  <c r="BA6" i="4"/>
  <c r="L7" i="4"/>
  <c r="V7" i="4"/>
  <c r="AG7" i="4"/>
  <c r="AR7" i="4"/>
  <c r="BB7" i="4"/>
  <c r="M8" i="4"/>
  <c r="X8" i="4"/>
  <c r="AH8" i="4"/>
  <c r="AP8" i="4"/>
  <c r="AW8" i="4"/>
  <c r="B7" i="4"/>
  <c r="M4" i="4"/>
  <c r="AC4" i="4"/>
  <c r="AS4" i="4"/>
  <c r="I5" i="4"/>
  <c r="X5" i="4"/>
  <c r="AH5" i="4"/>
  <c r="AS5" i="4"/>
  <c r="D6" i="4"/>
  <c r="N6" i="4"/>
  <c r="Y6" i="4"/>
  <c r="AJ6" i="4"/>
  <c r="AT6" i="4"/>
  <c r="E7" i="4"/>
  <c r="P7" i="4"/>
  <c r="Z7" i="4"/>
  <c r="AK7" i="4"/>
  <c r="AV7" i="4"/>
  <c r="F8" i="4"/>
  <c r="Q8" i="4"/>
  <c r="AB8" i="4"/>
  <c r="AK8" i="4"/>
  <c r="AR8" i="4"/>
  <c r="AX8" i="4"/>
  <c r="B5" i="4"/>
  <c r="N4" i="4"/>
  <c r="AD4" i="4"/>
  <c r="AT4" i="4"/>
  <c r="J5" i="4"/>
  <c r="Y5" i="4"/>
  <c r="AJ5" i="4"/>
  <c r="AT5" i="4"/>
  <c r="E6" i="4"/>
  <c r="P6" i="4"/>
  <c r="Z6" i="4"/>
  <c r="AK6" i="4"/>
  <c r="AV6" i="4"/>
  <c r="F7" i="4"/>
  <c r="Q7" i="4"/>
  <c r="AB7" i="4"/>
  <c r="AL7" i="4"/>
  <c r="AW7" i="4"/>
  <c r="H8" i="4"/>
  <c r="R8" i="4"/>
  <c r="AC8" i="4"/>
  <c r="AL8" i="4"/>
  <c r="AS8" i="4"/>
  <c r="BA8" i="4"/>
  <c r="E4" i="4"/>
  <c r="U4" i="4"/>
  <c r="AK4" i="4"/>
  <c r="BA4" i="4"/>
  <c r="Q5" i="4"/>
  <c r="AC5" i="4"/>
  <c r="AN5" i="4"/>
  <c r="AX5" i="4"/>
  <c r="I6" i="4"/>
  <c r="T6" i="4"/>
  <c r="AD6" i="4"/>
  <c r="AO6" i="4"/>
  <c r="AZ6" i="4"/>
  <c r="J7" i="4"/>
  <c r="AP7" i="4"/>
  <c r="AG8" i="4"/>
  <c r="BA7" i="4"/>
  <c r="AN8" i="4"/>
  <c r="U7" i="4"/>
  <c r="L8" i="4"/>
  <c r="AV8" i="4"/>
  <c r="AF7" i="4"/>
  <c r="V8" i="4"/>
  <c r="BB8" i="4"/>
  <c r="F23" i="4"/>
  <c r="J23" i="4"/>
  <c r="N23" i="4"/>
  <c r="R23" i="4"/>
  <c r="V23" i="4"/>
  <c r="Z23" i="4"/>
  <c r="AD23" i="4"/>
  <c r="AH23" i="4"/>
  <c r="AL23" i="4"/>
  <c r="AP23" i="4"/>
  <c r="AT23" i="4"/>
  <c r="AX23" i="4"/>
  <c r="BB23" i="4"/>
  <c r="C23" i="4"/>
  <c r="G23" i="4"/>
  <c r="K23" i="4"/>
  <c r="O23" i="4"/>
  <c r="S23" i="4"/>
  <c r="W23" i="4"/>
  <c r="AA23" i="4"/>
  <c r="AE23" i="4"/>
  <c r="AI23" i="4"/>
  <c r="AM23" i="4"/>
  <c r="AQ23" i="4"/>
  <c r="AU23" i="4"/>
  <c r="AY23" i="4"/>
  <c r="B23" i="4"/>
  <c r="D23" i="4"/>
  <c r="H23" i="4"/>
  <c r="L23" i="4"/>
  <c r="P23" i="4"/>
  <c r="T23" i="4"/>
  <c r="X23" i="4"/>
  <c r="AB23" i="4"/>
  <c r="AF23" i="4"/>
  <c r="AJ23" i="4"/>
  <c r="AN23" i="4"/>
  <c r="AR23" i="4"/>
  <c r="AV23" i="4"/>
  <c r="AZ23" i="4"/>
  <c r="E23" i="4"/>
  <c r="I23" i="4"/>
  <c r="M23" i="4"/>
  <c r="Q23" i="4"/>
  <c r="U23" i="4"/>
  <c r="Y23" i="4"/>
  <c r="AC23" i="4"/>
  <c r="AG23" i="4"/>
  <c r="AK23" i="4"/>
  <c r="AO23" i="4"/>
  <c r="AS23" i="4"/>
  <c r="AW23" i="4"/>
  <c r="BA23" i="4"/>
  <c r="AA17" i="4"/>
  <c r="T123" i="2" l="1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L123" i="2"/>
  <c r="M123" i="2"/>
  <c r="N123" i="2"/>
  <c r="O123" i="2"/>
  <c r="P123" i="2"/>
  <c r="Q123" i="2"/>
  <c r="R123" i="2"/>
  <c r="S123" i="2"/>
  <c r="C123" i="2"/>
  <c r="D123" i="2"/>
  <c r="E123" i="2"/>
  <c r="F123" i="2"/>
  <c r="G123" i="2"/>
  <c r="H123" i="2"/>
  <c r="I123" i="2"/>
  <c r="J123" i="2"/>
  <c r="K123" i="2"/>
  <c r="B123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B122" i="2"/>
  <c r="AO10" i="4" l="1"/>
  <c r="AG10" i="4"/>
  <c r="Y10" i="4"/>
  <c r="M10" i="4"/>
  <c r="I10" i="4"/>
  <c r="E10" i="4"/>
  <c r="AV10" i="4"/>
  <c r="AR10" i="4"/>
  <c r="AN10" i="4"/>
  <c r="AJ10" i="4"/>
  <c r="AF10" i="4"/>
  <c r="AB10" i="4"/>
  <c r="X10" i="4"/>
  <c r="T10" i="4"/>
  <c r="P10" i="4"/>
  <c r="L10" i="4"/>
  <c r="H10" i="4"/>
  <c r="D10" i="4"/>
  <c r="AS10" i="4"/>
  <c r="U10" i="4"/>
  <c r="AU10" i="4"/>
  <c r="AQ10" i="4"/>
  <c r="AM10" i="4"/>
  <c r="AI10" i="4"/>
  <c r="AE10" i="4"/>
  <c r="AA10" i="4"/>
  <c r="W10" i="4"/>
  <c r="S10" i="4"/>
  <c r="O10" i="4"/>
  <c r="K10" i="4"/>
  <c r="G10" i="4"/>
  <c r="C10" i="4"/>
  <c r="AW10" i="4"/>
  <c r="AK10" i="4"/>
  <c r="AC10" i="4"/>
  <c r="AT10" i="4"/>
  <c r="AP10" i="4"/>
  <c r="AL10" i="4"/>
  <c r="AH10" i="4"/>
  <c r="AD10" i="4"/>
  <c r="Z10" i="4"/>
  <c r="V10" i="4"/>
  <c r="R10" i="4"/>
  <c r="N10" i="4"/>
  <c r="J10" i="4"/>
  <c r="F10" i="4"/>
  <c r="B10" i="4"/>
  <c r="Q10" i="4"/>
  <c r="BB10" i="4"/>
  <c r="AF88" i="2" l="1"/>
  <c r="AF89" i="2"/>
  <c r="AF90" i="2"/>
  <c r="AF91" i="2"/>
  <c r="AF87" i="2"/>
  <c r="AF76" i="2"/>
  <c r="AF77" i="2"/>
  <c r="AF78" i="2"/>
  <c r="AF79" i="2"/>
  <c r="AF75" i="2"/>
  <c r="AF67" i="2"/>
  <c r="AF64" i="2"/>
  <c r="AF65" i="2"/>
  <c r="AF66" i="2"/>
  <c r="AF63" i="2"/>
  <c r="AF99" i="2"/>
  <c r="AF100" i="2"/>
  <c r="AF101" i="2"/>
  <c r="AF102" i="2"/>
  <c r="P100" i="2"/>
  <c r="AF28" i="2" l="1"/>
  <c r="AF29" i="2"/>
  <c r="AF30" i="2"/>
  <c r="AF31" i="2"/>
  <c r="AF27" i="2"/>
  <c r="AF16" i="2"/>
  <c r="AF17" i="2"/>
  <c r="AF18" i="2"/>
  <c r="AF19" i="2"/>
  <c r="AF15" i="2"/>
  <c r="AU35" i="2"/>
  <c r="N55" i="1" s="1"/>
  <c r="AN106" i="2" l="1"/>
  <c r="AN87" i="2"/>
  <c r="AN88" i="2"/>
  <c r="AN89" i="2"/>
  <c r="AN90" i="2"/>
  <c r="AN91" i="2"/>
  <c r="X41" i="2" l="1"/>
  <c r="X42" i="2"/>
  <c r="X43" i="2"/>
  <c r="X111" i="2" l="1"/>
  <c r="AU23" i="2" l="1"/>
  <c r="AN27" i="2"/>
  <c r="AT35" i="2" l="1"/>
  <c r="AS35" i="2"/>
  <c r="AR35" i="2"/>
  <c r="M55" i="1" s="1"/>
  <c r="AQ35" i="2"/>
  <c r="L55" i="1" s="1"/>
  <c r="AV34" i="2"/>
  <c r="AV33" i="2"/>
  <c r="AU32" i="2"/>
  <c r="AU36" i="2" s="1"/>
  <c r="AT32" i="2"/>
  <c r="F55" i="1" s="1"/>
  <c r="AS32" i="2"/>
  <c r="AR32" i="2"/>
  <c r="D55" i="1" s="1"/>
  <c r="AQ32" i="2"/>
  <c r="AV31" i="2"/>
  <c r="AV30" i="2"/>
  <c r="AV29" i="2"/>
  <c r="AV28" i="2"/>
  <c r="AV27" i="2"/>
  <c r="AQ36" i="2" l="1"/>
  <c r="AS36" i="2"/>
  <c r="S55" i="1"/>
  <c r="AV32" i="2"/>
  <c r="AR36" i="2"/>
  <c r="AT36" i="2"/>
  <c r="AV35" i="2"/>
  <c r="O55" i="1" s="1"/>
  <c r="C55" i="1"/>
  <c r="R55" i="1" s="1"/>
  <c r="G55" i="1"/>
  <c r="T55" i="1" s="1"/>
  <c r="E55" i="1"/>
  <c r="AV36" i="2" l="1"/>
  <c r="H55" i="1"/>
  <c r="U55" i="1" s="1"/>
  <c r="AY10" i="4" l="1"/>
  <c r="AA9" i="4"/>
  <c r="U9" i="4"/>
  <c r="S9" i="4"/>
  <c r="Q9" i="4"/>
  <c r="M9" i="4"/>
  <c r="G9" i="4"/>
  <c r="AN7" i="2"/>
  <c r="AX10" i="4" l="1"/>
  <c r="BC4" i="4"/>
  <c r="BC10" i="4"/>
  <c r="AZ10" i="4"/>
  <c r="BA10" i="4"/>
  <c r="BC8" i="4"/>
  <c r="BC7" i="4"/>
  <c r="BC6" i="4"/>
  <c r="BC5" i="4"/>
  <c r="AK9" i="4"/>
  <c r="AC9" i="4"/>
  <c r="K9" i="4"/>
  <c r="AI9" i="4"/>
  <c r="Y9" i="4"/>
  <c r="O9" i="4"/>
  <c r="AW9" i="4"/>
  <c r="AS9" i="4"/>
  <c r="AQ9" i="4"/>
  <c r="AO9" i="4"/>
  <c r="AM9" i="4"/>
  <c r="BA9" i="4"/>
  <c r="AG9" i="4"/>
  <c r="AY9" i="4"/>
  <c r="AU9" i="4"/>
  <c r="AE9" i="4"/>
  <c r="I9" i="4"/>
  <c r="E9" i="4"/>
  <c r="C9" i="4"/>
  <c r="B9" i="4"/>
  <c r="D9" i="4"/>
  <c r="F9" i="4"/>
  <c r="H9" i="4"/>
  <c r="J9" i="4"/>
  <c r="L9" i="4"/>
  <c r="N9" i="4"/>
  <c r="P9" i="4"/>
  <c r="R9" i="4"/>
  <c r="T9" i="4"/>
  <c r="V9" i="4"/>
  <c r="AB9" i="4"/>
  <c r="AD9" i="4"/>
  <c r="AF9" i="4"/>
  <c r="AH9" i="4"/>
  <c r="AJ9" i="4"/>
  <c r="AL9" i="4"/>
  <c r="AN9" i="4"/>
  <c r="AP9" i="4"/>
  <c r="AR9" i="4"/>
  <c r="AT9" i="4"/>
  <c r="AV9" i="4"/>
  <c r="AX9" i="4"/>
  <c r="AZ9" i="4"/>
  <c r="Z9" i="4"/>
  <c r="W9" i="4"/>
  <c r="X9" i="4"/>
  <c r="AV22" i="2"/>
  <c r="AV21" i="2"/>
  <c r="AV10" i="2"/>
  <c r="AV9" i="2"/>
  <c r="X4" i="2"/>
  <c r="X3" i="2"/>
  <c r="AN58" i="2"/>
  <c r="AN57" i="2"/>
  <c r="AN34" i="2"/>
  <c r="AN33" i="2"/>
  <c r="AN46" i="2"/>
  <c r="AN45" i="2"/>
  <c r="AN22" i="2"/>
  <c r="AN21" i="2"/>
  <c r="AN10" i="2"/>
  <c r="AN9" i="2"/>
  <c r="AF10" i="2"/>
  <c r="AF9" i="2"/>
  <c r="AF22" i="2"/>
  <c r="AF21" i="2"/>
  <c r="AF34" i="2"/>
  <c r="AF33" i="2"/>
  <c r="AF46" i="2"/>
  <c r="AF45" i="2"/>
  <c r="AF58" i="2"/>
  <c r="AF57" i="2"/>
  <c r="X58" i="2"/>
  <c r="X57" i="2"/>
  <c r="X46" i="2"/>
  <c r="X45" i="2"/>
  <c r="X34" i="2"/>
  <c r="X33" i="2"/>
  <c r="X22" i="2"/>
  <c r="X21" i="2"/>
  <c r="X10" i="2"/>
  <c r="X9" i="2"/>
  <c r="P10" i="2"/>
  <c r="P9" i="2"/>
  <c r="P22" i="2"/>
  <c r="P21" i="2"/>
  <c r="P34" i="2"/>
  <c r="P33" i="2"/>
  <c r="P46" i="2"/>
  <c r="P45" i="2"/>
  <c r="P58" i="2"/>
  <c r="P57" i="2"/>
  <c r="P70" i="2"/>
  <c r="P69" i="2"/>
  <c r="X70" i="2"/>
  <c r="X69" i="2"/>
  <c r="AF70" i="2"/>
  <c r="AF69" i="2"/>
  <c r="AN70" i="2"/>
  <c r="AN69" i="2"/>
  <c r="AN118" i="2"/>
  <c r="AN117" i="2"/>
  <c r="AN105" i="2"/>
  <c r="AN94" i="2"/>
  <c r="AN93" i="2"/>
  <c r="AN82" i="2"/>
  <c r="AN81" i="2"/>
  <c r="AF82" i="2"/>
  <c r="AF81" i="2"/>
  <c r="X82" i="2"/>
  <c r="X81" i="2"/>
  <c r="P82" i="2"/>
  <c r="P81" i="2"/>
  <c r="X94" i="2"/>
  <c r="X93" i="2"/>
  <c r="X106" i="2"/>
  <c r="X105" i="2"/>
  <c r="AF94" i="2"/>
  <c r="AF93" i="2"/>
  <c r="AF106" i="2"/>
  <c r="AF105" i="2"/>
  <c r="AF118" i="2"/>
  <c r="AF117" i="2"/>
  <c r="X118" i="2"/>
  <c r="X117" i="2"/>
  <c r="P94" i="2"/>
  <c r="P93" i="2"/>
  <c r="P106" i="2"/>
  <c r="P105" i="2"/>
  <c r="P118" i="2"/>
  <c r="P117" i="2"/>
  <c r="H118" i="2"/>
  <c r="H117" i="2"/>
  <c r="H106" i="2"/>
  <c r="H105" i="2"/>
  <c r="H94" i="2"/>
  <c r="H93" i="2"/>
  <c r="H82" i="2"/>
  <c r="H81" i="2"/>
  <c r="H70" i="2"/>
  <c r="H69" i="2"/>
  <c r="H58" i="2"/>
  <c r="H57" i="2"/>
  <c r="H46" i="2"/>
  <c r="H45" i="2"/>
  <c r="BD4" i="4" l="1"/>
  <c r="BC9" i="4"/>
  <c r="AN107" i="2"/>
  <c r="H3" i="2"/>
  <c r="H4" i="2"/>
  <c r="H5" i="2"/>
  <c r="H6" i="2"/>
  <c r="H7" i="2"/>
  <c r="AV19" i="2" l="1"/>
  <c r="AV18" i="2"/>
  <c r="AV17" i="2"/>
  <c r="AV16" i="2"/>
  <c r="AV15" i="2"/>
  <c r="AV7" i="2"/>
  <c r="AV6" i="2"/>
  <c r="AV5" i="2"/>
  <c r="AV4" i="2"/>
  <c r="AV3" i="2"/>
  <c r="AN115" i="2"/>
  <c r="AN114" i="2"/>
  <c r="AN113" i="2"/>
  <c r="AN112" i="2"/>
  <c r="AN111" i="2"/>
  <c r="AA119" i="2"/>
  <c r="AB119" i="2"/>
  <c r="AC119" i="2"/>
  <c r="AD119" i="2"/>
  <c r="AE119" i="2"/>
  <c r="AF119" i="2"/>
  <c r="AF115" i="2"/>
  <c r="AF114" i="2"/>
  <c r="AF113" i="2"/>
  <c r="AF112" i="2"/>
  <c r="AF111" i="2"/>
  <c r="AN103" i="2"/>
  <c r="AN102" i="2"/>
  <c r="AN101" i="2"/>
  <c r="AN100" i="2"/>
  <c r="AN99" i="2"/>
  <c r="AF103" i="2"/>
  <c r="AN79" i="2"/>
  <c r="AN78" i="2"/>
  <c r="AN77" i="2"/>
  <c r="AN76" i="2"/>
  <c r="AN75" i="2"/>
  <c r="AN67" i="2"/>
  <c r="AN66" i="2"/>
  <c r="AN65" i="2"/>
  <c r="AN64" i="2"/>
  <c r="AN63" i="2"/>
  <c r="AF55" i="2"/>
  <c r="AF54" i="2"/>
  <c r="AF53" i="2"/>
  <c r="AF52" i="2"/>
  <c r="AF51" i="2"/>
  <c r="AN55" i="2"/>
  <c r="AN54" i="2"/>
  <c r="AN53" i="2"/>
  <c r="AN52" i="2"/>
  <c r="AN51" i="2"/>
  <c r="AN43" i="2"/>
  <c r="AN42" i="2"/>
  <c r="AN41" i="2"/>
  <c r="AN40" i="2"/>
  <c r="AN39" i="2"/>
  <c r="AN31" i="2"/>
  <c r="AN30" i="2"/>
  <c r="AN29" i="2"/>
  <c r="AN28" i="2"/>
  <c r="AN19" i="2"/>
  <c r="AN18" i="2"/>
  <c r="AN17" i="2"/>
  <c r="AN16" i="2"/>
  <c r="AN15" i="2"/>
  <c r="AN6" i="2"/>
  <c r="AN5" i="2"/>
  <c r="AN4" i="2"/>
  <c r="AN3" i="2"/>
  <c r="AF43" i="2"/>
  <c r="AF42" i="2"/>
  <c r="AF41" i="2"/>
  <c r="AF40" i="2"/>
  <c r="AF39" i="2"/>
  <c r="AF7" i="2"/>
  <c r="AF6" i="2"/>
  <c r="AF5" i="2"/>
  <c r="AF4" i="2"/>
  <c r="AF3" i="2"/>
  <c r="H43" i="2"/>
  <c r="H42" i="2"/>
  <c r="H41" i="2"/>
  <c r="H40" i="2"/>
  <c r="H39" i="2"/>
  <c r="H55" i="2"/>
  <c r="H54" i="2"/>
  <c r="H53" i="2"/>
  <c r="H52" i="2"/>
  <c r="H51" i="2"/>
  <c r="H67" i="2"/>
  <c r="H66" i="2"/>
  <c r="H65" i="2"/>
  <c r="H64" i="2"/>
  <c r="H63" i="2"/>
  <c r="H79" i="2"/>
  <c r="H78" i="2"/>
  <c r="H77" i="2"/>
  <c r="H76" i="2"/>
  <c r="H75" i="2"/>
  <c r="H91" i="2"/>
  <c r="H90" i="2"/>
  <c r="H89" i="2"/>
  <c r="H88" i="2"/>
  <c r="H87" i="2"/>
  <c r="H103" i="2"/>
  <c r="H102" i="2"/>
  <c r="H101" i="2"/>
  <c r="H100" i="2"/>
  <c r="H99" i="2"/>
  <c r="H115" i="2"/>
  <c r="H114" i="2"/>
  <c r="H113" i="2"/>
  <c r="H112" i="2"/>
  <c r="H111" i="2"/>
  <c r="X115" i="2"/>
  <c r="X114" i="2"/>
  <c r="X113" i="2"/>
  <c r="X112" i="2"/>
  <c r="P115" i="2"/>
  <c r="P114" i="2"/>
  <c r="P113" i="2"/>
  <c r="P112" i="2"/>
  <c r="P111" i="2"/>
  <c r="X103" i="2"/>
  <c r="X102" i="2"/>
  <c r="X101" i="2"/>
  <c r="X100" i="2"/>
  <c r="X99" i="2"/>
  <c r="P103" i="2"/>
  <c r="P102" i="2"/>
  <c r="P101" i="2"/>
  <c r="P99" i="2"/>
  <c r="X91" i="2"/>
  <c r="X90" i="2"/>
  <c r="X89" i="2"/>
  <c r="X88" i="2"/>
  <c r="X87" i="2"/>
  <c r="P91" i="2"/>
  <c r="P90" i="2"/>
  <c r="P89" i="2"/>
  <c r="P88" i="2"/>
  <c r="P87" i="2"/>
  <c r="X79" i="2"/>
  <c r="X78" i="2"/>
  <c r="X77" i="2"/>
  <c r="X76" i="2"/>
  <c r="X75" i="2"/>
  <c r="P79" i="2"/>
  <c r="P78" i="2"/>
  <c r="P77" i="2"/>
  <c r="P76" i="2"/>
  <c r="P75" i="2"/>
  <c r="X67" i="2"/>
  <c r="X66" i="2"/>
  <c r="X65" i="2"/>
  <c r="X64" i="2"/>
  <c r="X63" i="2"/>
  <c r="P67" i="2"/>
  <c r="P66" i="2"/>
  <c r="P65" i="2"/>
  <c r="P64" i="2"/>
  <c r="P63" i="2"/>
  <c r="X55" i="2"/>
  <c r="X54" i="2"/>
  <c r="X53" i="2"/>
  <c r="X52" i="2"/>
  <c r="X51" i="2"/>
  <c r="P55" i="2"/>
  <c r="P54" i="2"/>
  <c r="P53" i="2"/>
  <c r="P52" i="2"/>
  <c r="P56" i="2" s="1"/>
  <c r="P51" i="2"/>
  <c r="X40" i="2"/>
  <c r="X39" i="2"/>
  <c r="P43" i="2"/>
  <c r="P42" i="2"/>
  <c r="P41" i="2"/>
  <c r="P40" i="2"/>
  <c r="P39" i="2"/>
  <c r="X31" i="2"/>
  <c r="X30" i="2"/>
  <c r="X29" i="2"/>
  <c r="X28" i="2"/>
  <c r="X27" i="2"/>
  <c r="P31" i="2"/>
  <c r="P30" i="2"/>
  <c r="P29" i="2"/>
  <c r="P28" i="2"/>
  <c r="P27" i="2"/>
  <c r="X19" i="2"/>
  <c r="X18" i="2"/>
  <c r="X17" i="2"/>
  <c r="X16" i="2"/>
  <c r="X15" i="2"/>
  <c r="P19" i="2"/>
  <c r="P18" i="2"/>
  <c r="P17" i="2"/>
  <c r="P16" i="2"/>
  <c r="P15" i="2"/>
  <c r="X7" i="2"/>
  <c r="X6" i="2"/>
  <c r="X5" i="2"/>
  <c r="P3" i="2"/>
  <c r="P4" i="2"/>
  <c r="P5" i="2"/>
  <c r="P6" i="2"/>
  <c r="P7" i="2"/>
  <c r="K8" i="2"/>
  <c r="L8" i="2"/>
  <c r="M8" i="2"/>
  <c r="N8" i="2"/>
  <c r="O8" i="2"/>
  <c r="K11" i="2"/>
  <c r="L11" i="2"/>
  <c r="M11" i="2"/>
  <c r="N11" i="2"/>
  <c r="O11" i="2"/>
  <c r="P11" i="2"/>
  <c r="K20" i="2"/>
  <c r="L20" i="2"/>
  <c r="M20" i="2"/>
  <c r="N20" i="2"/>
  <c r="O20" i="2"/>
  <c r="K23" i="2"/>
  <c r="L23" i="2"/>
  <c r="M23" i="2"/>
  <c r="N23" i="2"/>
  <c r="O23" i="2"/>
  <c r="P23" i="2"/>
  <c r="K32" i="2"/>
  <c r="L32" i="2"/>
  <c r="M32" i="2"/>
  <c r="N32" i="2"/>
  <c r="O32" i="2"/>
  <c r="K35" i="2"/>
  <c r="L35" i="2"/>
  <c r="M35" i="2"/>
  <c r="N35" i="2"/>
  <c r="O35" i="2"/>
  <c r="P35" i="2"/>
  <c r="K44" i="2"/>
  <c r="L44" i="2"/>
  <c r="M44" i="2"/>
  <c r="N44" i="2"/>
  <c r="O44" i="2"/>
  <c r="K47" i="2"/>
  <c r="L47" i="2"/>
  <c r="M47" i="2"/>
  <c r="N47" i="2"/>
  <c r="O47" i="2"/>
  <c r="P47" i="2"/>
  <c r="K56" i="2"/>
  <c r="L56" i="2"/>
  <c r="M56" i="2"/>
  <c r="N56" i="2"/>
  <c r="O56" i="2"/>
  <c r="K59" i="2"/>
  <c r="K60" i="2" s="1"/>
  <c r="L59" i="2"/>
  <c r="M59" i="2"/>
  <c r="N59" i="2"/>
  <c r="O59" i="2"/>
  <c r="P59" i="2"/>
  <c r="K68" i="2"/>
  <c r="L68" i="2"/>
  <c r="M68" i="2"/>
  <c r="N68" i="2"/>
  <c r="O68" i="2"/>
  <c r="K71" i="2"/>
  <c r="L71" i="2"/>
  <c r="M71" i="2"/>
  <c r="N71" i="2"/>
  <c r="O71" i="2"/>
  <c r="P71" i="2"/>
  <c r="S8" i="2"/>
  <c r="T8" i="2"/>
  <c r="U8" i="2"/>
  <c r="V8" i="2"/>
  <c r="W8" i="2"/>
  <c r="AA8" i="2"/>
  <c r="AB8" i="2"/>
  <c r="AC8" i="2"/>
  <c r="AD8" i="2"/>
  <c r="AE8" i="2"/>
  <c r="AI8" i="2"/>
  <c r="AJ8" i="2"/>
  <c r="AK8" i="2"/>
  <c r="AL8" i="2"/>
  <c r="AM8" i="2"/>
  <c r="AQ8" i="2"/>
  <c r="AR8" i="2"/>
  <c r="AS8" i="2"/>
  <c r="AT8" i="2"/>
  <c r="AU8" i="2"/>
  <c r="P60" i="2" l="1"/>
  <c r="O60" i="2"/>
  <c r="O72" i="2"/>
  <c r="M72" i="2"/>
  <c r="M60" i="2"/>
  <c r="O48" i="2"/>
  <c r="M48" i="2"/>
  <c r="M36" i="2"/>
  <c r="N36" i="2"/>
  <c r="O36" i="2"/>
  <c r="M12" i="2"/>
  <c r="M24" i="2"/>
  <c r="O24" i="2"/>
  <c r="O12" i="2"/>
  <c r="N12" i="2"/>
  <c r="K12" i="2"/>
  <c r="L36" i="2"/>
  <c r="K36" i="2"/>
  <c r="L12" i="2"/>
  <c r="P32" i="2"/>
  <c r="P36" i="2" s="1"/>
  <c r="N60" i="2"/>
  <c r="N72" i="2"/>
  <c r="L72" i="2"/>
  <c r="N48" i="2"/>
  <c r="L48" i="2"/>
  <c r="L60" i="2"/>
  <c r="K72" i="2"/>
  <c r="K48" i="2"/>
  <c r="N24" i="2"/>
  <c r="K24" i="2"/>
  <c r="AF8" i="2"/>
  <c r="AN8" i="2"/>
  <c r="AV8" i="2"/>
  <c r="P20" i="2"/>
  <c r="P24" i="2" s="1"/>
  <c r="P44" i="2"/>
  <c r="P68" i="2"/>
  <c r="P72" i="2" s="1"/>
  <c r="X8" i="2"/>
  <c r="P48" i="2"/>
  <c r="L24" i="2"/>
  <c r="P8" i="2"/>
  <c r="P12" i="2" s="1"/>
  <c r="G35" i="2"/>
  <c r="F35" i="2"/>
  <c r="E35" i="2"/>
  <c r="D35" i="2"/>
  <c r="C35" i="2"/>
  <c r="H34" i="2"/>
  <c r="H33" i="2"/>
  <c r="G32" i="2"/>
  <c r="F32" i="2"/>
  <c r="E32" i="2"/>
  <c r="D32" i="2"/>
  <c r="C32" i="2"/>
  <c r="H31" i="2"/>
  <c r="H30" i="2"/>
  <c r="H29" i="2"/>
  <c r="H28" i="2"/>
  <c r="H27" i="2"/>
  <c r="G23" i="2"/>
  <c r="F23" i="2"/>
  <c r="E23" i="2"/>
  <c r="D23" i="2"/>
  <c r="C23" i="2"/>
  <c r="H22" i="2"/>
  <c r="H21" i="2"/>
  <c r="G20" i="2"/>
  <c r="F20" i="2"/>
  <c r="E20" i="2"/>
  <c r="D20" i="2"/>
  <c r="C20" i="2"/>
  <c r="H19" i="2"/>
  <c r="H18" i="2"/>
  <c r="H17" i="2"/>
  <c r="H16" i="2"/>
  <c r="H15" i="2"/>
  <c r="G11" i="2"/>
  <c r="F11" i="2"/>
  <c r="E11" i="2"/>
  <c r="D11" i="2"/>
  <c r="C11" i="2"/>
  <c r="H10" i="2"/>
  <c r="H9" i="2"/>
  <c r="G8" i="2"/>
  <c r="F8" i="2"/>
  <c r="E8" i="2"/>
  <c r="D8" i="2"/>
  <c r="C8" i="2"/>
  <c r="H8" i="2"/>
  <c r="H23" i="2" l="1"/>
  <c r="G36" i="2"/>
  <c r="E36" i="2"/>
  <c r="C36" i="2"/>
  <c r="F24" i="2"/>
  <c r="D24" i="2"/>
  <c r="G12" i="2"/>
  <c r="E12" i="2"/>
  <c r="C12" i="2"/>
  <c r="C24" i="2"/>
  <c r="E24" i="2"/>
  <c r="G24" i="2"/>
  <c r="D36" i="2"/>
  <c r="F36" i="2"/>
  <c r="H35" i="2"/>
  <c r="H20" i="2"/>
  <c r="H24" i="2" s="1"/>
  <c r="H32" i="2"/>
  <c r="D12" i="2"/>
  <c r="F12" i="2"/>
  <c r="H11" i="2"/>
  <c r="H12" i="2" s="1"/>
  <c r="D3" i="1"/>
  <c r="E3" i="1"/>
  <c r="F3" i="1"/>
  <c r="G3" i="1"/>
  <c r="H3" i="1"/>
  <c r="D4" i="1"/>
  <c r="E4" i="1"/>
  <c r="F4" i="1"/>
  <c r="G4" i="1"/>
  <c r="D5" i="1"/>
  <c r="E5" i="1"/>
  <c r="F5" i="1"/>
  <c r="G5" i="1"/>
  <c r="H5" i="1"/>
  <c r="D13" i="1"/>
  <c r="E13" i="1"/>
  <c r="F13" i="1"/>
  <c r="G13" i="1"/>
  <c r="H13" i="1"/>
  <c r="D14" i="1"/>
  <c r="E14" i="1"/>
  <c r="F14" i="1"/>
  <c r="G14" i="1"/>
  <c r="H14" i="1"/>
  <c r="D15" i="1"/>
  <c r="E15" i="1"/>
  <c r="F15" i="1"/>
  <c r="G15" i="1"/>
  <c r="H15" i="1"/>
  <c r="D16" i="1"/>
  <c r="E16" i="1"/>
  <c r="F16" i="1"/>
  <c r="G16" i="1"/>
  <c r="H16" i="1"/>
  <c r="D17" i="1"/>
  <c r="E17" i="1"/>
  <c r="F17" i="1"/>
  <c r="G17" i="1"/>
  <c r="H17" i="1"/>
  <c r="D18" i="1"/>
  <c r="E18" i="1"/>
  <c r="F18" i="1"/>
  <c r="G18" i="1"/>
  <c r="H18" i="1"/>
  <c r="D23" i="1"/>
  <c r="E23" i="1"/>
  <c r="F23" i="1"/>
  <c r="G23" i="1"/>
  <c r="H23" i="1"/>
  <c r="D33" i="1"/>
  <c r="E33" i="1"/>
  <c r="F33" i="1"/>
  <c r="G33" i="1"/>
  <c r="H33" i="1"/>
  <c r="D43" i="1"/>
  <c r="E43" i="1"/>
  <c r="F43" i="1"/>
  <c r="G43" i="1"/>
  <c r="H43" i="1"/>
  <c r="AM119" i="2"/>
  <c r="AL119" i="2"/>
  <c r="AK119" i="2"/>
  <c r="AJ119" i="2"/>
  <c r="AI119" i="2"/>
  <c r="W119" i="2"/>
  <c r="V119" i="2"/>
  <c r="U119" i="2"/>
  <c r="T119" i="2"/>
  <c r="S119" i="2"/>
  <c r="O119" i="2"/>
  <c r="N119" i="2"/>
  <c r="M119" i="2"/>
  <c r="L119" i="2"/>
  <c r="K119" i="2"/>
  <c r="G119" i="2"/>
  <c r="F119" i="2"/>
  <c r="E119" i="2"/>
  <c r="D119" i="2"/>
  <c r="C119" i="2"/>
  <c r="AN119" i="2"/>
  <c r="X119" i="2"/>
  <c r="H119" i="2"/>
  <c r="P119" i="2"/>
  <c r="AM116" i="2"/>
  <c r="AM120" i="2" s="1"/>
  <c r="AL116" i="2"/>
  <c r="AL120" i="2" s="1"/>
  <c r="AK116" i="2"/>
  <c r="AK120" i="2" s="1"/>
  <c r="AJ116" i="2"/>
  <c r="AJ120" i="2" s="1"/>
  <c r="AI116" i="2"/>
  <c r="AI120" i="2" s="1"/>
  <c r="AE116" i="2"/>
  <c r="AE120" i="2" s="1"/>
  <c r="AD116" i="2"/>
  <c r="AD120" i="2" s="1"/>
  <c r="AC116" i="2"/>
  <c r="AC120" i="2" s="1"/>
  <c r="AB116" i="2"/>
  <c r="AB120" i="2" s="1"/>
  <c r="AA116" i="2"/>
  <c r="AA120" i="2" s="1"/>
  <c r="W116" i="2"/>
  <c r="V116" i="2"/>
  <c r="U116" i="2"/>
  <c r="T116" i="2"/>
  <c r="S116" i="2"/>
  <c r="O116" i="2"/>
  <c r="N116" i="2"/>
  <c r="M116" i="2"/>
  <c r="L116" i="2"/>
  <c r="K116" i="2"/>
  <c r="C22" i="1" s="1"/>
  <c r="G116" i="2"/>
  <c r="F116" i="2"/>
  <c r="E116" i="2"/>
  <c r="D116" i="2"/>
  <c r="C116" i="2"/>
  <c r="AF116" i="2"/>
  <c r="P116" i="2"/>
  <c r="H22" i="1" s="1"/>
  <c r="AN116" i="2"/>
  <c r="H52" i="1" s="1"/>
  <c r="X116" i="2"/>
  <c r="H32" i="1" s="1"/>
  <c r="H116" i="2"/>
  <c r="H12" i="1" s="1"/>
  <c r="AM107" i="2"/>
  <c r="AL107" i="2"/>
  <c r="AK107" i="2"/>
  <c r="AJ107" i="2"/>
  <c r="AI107" i="2"/>
  <c r="AE107" i="2"/>
  <c r="AD107" i="2"/>
  <c r="AC107" i="2"/>
  <c r="AB107" i="2"/>
  <c r="AA107" i="2"/>
  <c r="W107" i="2"/>
  <c r="V107" i="2"/>
  <c r="U107" i="2"/>
  <c r="T107" i="2"/>
  <c r="S107" i="2"/>
  <c r="O107" i="2"/>
  <c r="N107" i="2"/>
  <c r="M107" i="2"/>
  <c r="L107" i="2"/>
  <c r="K107" i="2"/>
  <c r="G107" i="2"/>
  <c r="N11" i="1" s="1"/>
  <c r="F107" i="2"/>
  <c r="E107" i="2"/>
  <c r="D107" i="2"/>
  <c r="M11" i="1" s="1"/>
  <c r="C107" i="2"/>
  <c r="L11" i="1" s="1"/>
  <c r="X107" i="2"/>
  <c r="H107" i="2"/>
  <c r="O11" i="1" s="1"/>
  <c r="AM104" i="2"/>
  <c r="AL104" i="2"/>
  <c r="AK104" i="2"/>
  <c r="E51" i="1" s="1"/>
  <c r="AJ104" i="2"/>
  <c r="AI104" i="2"/>
  <c r="C51" i="1" s="1"/>
  <c r="AE104" i="2"/>
  <c r="AD104" i="2"/>
  <c r="AC104" i="2"/>
  <c r="AB104" i="2"/>
  <c r="AA104" i="2"/>
  <c r="W104" i="2"/>
  <c r="V104" i="2"/>
  <c r="U104" i="2"/>
  <c r="E31" i="1" s="1"/>
  <c r="T104" i="2"/>
  <c r="S104" i="2"/>
  <c r="C31" i="1" s="1"/>
  <c r="O104" i="2"/>
  <c r="N104" i="2"/>
  <c r="M104" i="2"/>
  <c r="L104" i="2"/>
  <c r="K104" i="2"/>
  <c r="G104" i="2"/>
  <c r="F104" i="2"/>
  <c r="E104" i="2"/>
  <c r="E11" i="1" s="1"/>
  <c r="D104" i="2"/>
  <c r="C104" i="2"/>
  <c r="AN104" i="2"/>
  <c r="AN108" i="2" s="1"/>
  <c r="AF104" i="2"/>
  <c r="H41" i="1" s="1"/>
  <c r="X104" i="2"/>
  <c r="P104" i="2"/>
  <c r="H21" i="1" s="1"/>
  <c r="H104" i="2"/>
  <c r="H108" i="2" s="1"/>
  <c r="AM95" i="2"/>
  <c r="AL95" i="2"/>
  <c r="AK95" i="2"/>
  <c r="AJ95" i="2"/>
  <c r="AI95" i="2"/>
  <c r="AE95" i="2"/>
  <c r="AD95" i="2"/>
  <c r="AC95" i="2"/>
  <c r="AB95" i="2"/>
  <c r="AA95" i="2"/>
  <c r="W95" i="2"/>
  <c r="V95" i="2"/>
  <c r="U95" i="2"/>
  <c r="T95" i="2"/>
  <c r="S95" i="2"/>
  <c r="O95" i="2"/>
  <c r="N95" i="2"/>
  <c r="M95" i="2"/>
  <c r="L95" i="2"/>
  <c r="K95" i="2"/>
  <c r="G95" i="2"/>
  <c r="N10" i="1" s="1"/>
  <c r="F95" i="2"/>
  <c r="E95" i="2"/>
  <c r="D95" i="2"/>
  <c r="M10" i="1" s="1"/>
  <c r="C95" i="2"/>
  <c r="L10" i="1" s="1"/>
  <c r="AN95" i="2"/>
  <c r="X95" i="2"/>
  <c r="H95" i="2"/>
  <c r="O10" i="1" s="1"/>
  <c r="AF95" i="2"/>
  <c r="P95" i="2"/>
  <c r="AM92" i="2"/>
  <c r="AL92" i="2"/>
  <c r="AL96" i="2" s="1"/>
  <c r="AK92" i="2"/>
  <c r="AK96" i="2" s="1"/>
  <c r="AJ92" i="2"/>
  <c r="AI92" i="2"/>
  <c r="AE92" i="2"/>
  <c r="AE96" i="2" s="1"/>
  <c r="AD92" i="2"/>
  <c r="AD96" i="2" s="1"/>
  <c r="AC92" i="2"/>
  <c r="AB92" i="2"/>
  <c r="AA92" i="2"/>
  <c r="AA96" i="2" s="1"/>
  <c r="W92" i="2"/>
  <c r="W96" i="2" s="1"/>
  <c r="V92" i="2"/>
  <c r="U92" i="2"/>
  <c r="T92" i="2"/>
  <c r="T96" i="2" s="1"/>
  <c r="S92" i="2"/>
  <c r="S96" i="2" s="1"/>
  <c r="O92" i="2"/>
  <c r="N92" i="2"/>
  <c r="M92" i="2"/>
  <c r="M96" i="2" s="1"/>
  <c r="L92" i="2"/>
  <c r="L96" i="2" s="1"/>
  <c r="K92" i="2"/>
  <c r="G92" i="2"/>
  <c r="F92" i="2"/>
  <c r="F96" i="2" s="1"/>
  <c r="E92" i="2"/>
  <c r="E96" i="2" s="1"/>
  <c r="D92" i="2"/>
  <c r="C92" i="2"/>
  <c r="AF92" i="2"/>
  <c r="H40" i="1" s="1"/>
  <c r="P92" i="2"/>
  <c r="H20" i="1" s="1"/>
  <c r="AN92" i="2"/>
  <c r="H50" i="1" s="1"/>
  <c r="X92" i="2"/>
  <c r="H30" i="1" s="1"/>
  <c r="H92" i="2"/>
  <c r="H10" i="1" s="1"/>
  <c r="AM83" i="2"/>
  <c r="AL83" i="2"/>
  <c r="AK83" i="2"/>
  <c r="AJ83" i="2"/>
  <c r="AI83" i="2"/>
  <c r="AE83" i="2"/>
  <c r="AD83" i="2"/>
  <c r="AC83" i="2"/>
  <c r="AB83" i="2"/>
  <c r="AA83" i="2"/>
  <c r="W83" i="2"/>
  <c r="V83" i="2"/>
  <c r="U83" i="2"/>
  <c r="T83" i="2"/>
  <c r="S83" i="2"/>
  <c r="O83" i="2"/>
  <c r="N83" i="2"/>
  <c r="M83" i="2"/>
  <c r="L83" i="2"/>
  <c r="K83" i="2"/>
  <c r="G83" i="2"/>
  <c r="F83" i="2"/>
  <c r="E83" i="2"/>
  <c r="D83" i="2"/>
  <c r="C83" i="2"/>
  <c r="AN83" i="2"/>
  <c r="X83" i="2"/>
  <c r="H83" i="2"/>
  <c r="AM80" i="2"/>
  <c r="AM84" i="2" s="1"/>
  <c r="AL80" i="2"/>
  <c r="AL84" i="2" s="1"/>
  <c r="AK80" i="2"/>
  <c r="E49" i="1" s="1"/>
  <c r="AJ80" i="2"/>
  <c r="AJ84" i="2" s="1"/>
  <c r="AI80" i="2"/>
  <c r="AI84" i="2" s="1"/>
  <c r="AE80" i="2"/>
  <c r="AE84" i="2" s="1"/>
  <c r="AD80" i="2"/>
  <c r="AD84" i="2" s="1"/>
  <c r="AC80" i="2"/>
  <c r="AC84" i="2" s="1"/>
  <c r="AB80" i="2"/>
  <c r="AB84" i="2" s="1"/>
  <c r="AA80" i="2"/>
  <c r="AA84" i="2" s="1"/>
  <c r="W80" i="2"/>
  <c r="W84" i="2" s="1"/>
  <c r="V80" i="2"/>
  <c r="V84" i="2" s="1"/>
  <c r="U80" i="2"/>
  <c r="E29" i="1" s="1"/>
  <c r="T80" i="2"/>
  <c r="T84" i="2" s="1"/>
  <c r="S80" i="2"/>
  <c r="S84" i="2" s="1"/>
  <c r="O80" i="2"/>
  <c r="O84" i="2" s="1"/>
  <c r="N80" i="2"/>
  <c r="N84" i="2" s="1"/>
  <c r="M80" i="2"/>
  <c r="M84" i="2" s="1"/>
  <c r="L80" i="2"/>
  <c r="L84" i="2" s="1"/>
  <c r="K80" i="2"/>
  <c r="K84" i="2" s="1"/>
  <c r="G80" i="2"/>
  <c r="G84" i="2" s="1"/>
  <c r="F80" i="2"/>
  <c r="F84" i="2" s="1"/>
  <c r="E80" i="2"/>
  <c r="E9" i="1" s="1"/>
  <c r="D80" i="2"/>
  <c r="D84" i="2" s="1"/>
  <c r="C80" i="2"/>
  <c r="C84" i="2" s="1"/>
  <c r="AN80" i="2"/>
  <c r="AN84" i="2" s="1"/>
  <c r="AF80" i="2"/>
  <c r="H39" i="1" s="1"/>
  <c r="X80" i="2"/>
  <c r="P80" i="2"/>
  <c r="H19" i="1" s="1"/>
  <c r="H80" i="2"/>
  <c r="AM71" i="2"/>
  <c r="AL71" i="2"/>
  <c r="AK71" i="2"/>
  <c r="AJ71" i="2"/>
  <c r="AI71" i="2"/>
  <c r="AE71" i="2"/>
  <c r="AD71" i="2"/>
  <c r="AC71" i="2"/>
  <c r="AB71" i="2"/>
  <c r="AA71" i="2"/>
  <c r="W71" i="2"/>
  <c r="V71" i="2"/>
  <c r="U71" i="2"/>
  <c r="T71" i="2"/>
  <c r="S71" i="2"/>
  <c r="G71" i="2"/>
  <c r="F71" i="2"/>
  <c r="E71" i="2"/>
  <c r="D71" i="2"/>
  <c r="C71" i="2"/>
  <c r="AN71" i="2"/>
  <c r="X71" i="2"/>
  <c r="H71" i="2"/>
  <c r="AF71" i="2"/>
  <c r="AM68" i="2"/>
  <c r="AM72" i="2" s="1"/>
  <c r="AL68" i="2"/>
  <c r="AL72" i="2" s="1"/>
  <c r="AK68" i="2"/>
  <c r="AK72" i="2" s="1"/>
  <c r="AJ68" i="2"/>
  <c r="AJ72" i="2" s="1"/>
  <c r="AI68" i="2"/>
  <c r="AI72" i="2" s="1"/>
  <c r="AE68" i="2"/>
  <c r="AE72" i="2" s="1"/>
  <c r="AD68" i="2"/>
  <c r="AD72" i="2" s="1"/>
  <c r="AC68" i="2"/>
  <c r="AC72" i="2" s="1"/>
  <c r="AB68" i="2"/>
  <c r="AB72" i="2" s="1"/>
  <c r="AA68" i="2"/>
  <c r="AA72" i="2" s="1"/>
  <c r="W68" i="2"/>
  <c r="W72" i="2" s="1"/>
  <c r="V68" i="2"/>
  <c r="V72" i="2" s="1"/>
  <c r="U68" i="2"/>
  <c r="U72" i="2" s="1"/>
  <c r="T68" i="2"/>
  <c r="T72" i="2" s="1"/>
  <c r="S68" i="2"/>
  <c r="S72" i="2" s="1"/>
  <c r="G68" i="2"/>
  <c r="G72" i="2" s="1"/>
  <c r="F68" i="2"/>
  <c r="F72" i="2" s="1"/>
  <c r="E68" i="2"/>
  <c r="E72" i="2" s="1"/>
  <c r="D68" i="2"/>
  <c r="D72" i="2" s="1"/>
  <c r="C68" i="2"/>
  <c r="C72" i="2" s="1"/>
  <c r="AF68" i="2"/>
  <c r="H38" i="1" s="1"/>
  <c r="AN68" i="2"/>
  <c r="H48" i="1" s="1"/>
  <c r="X68" i="2"/>
  <c r="H28" i="1" s="1"/>
  <c r="H68" i="2"/>
  <c r="H8" i="1" s="1"/>
  <c r="AM59" i="2"/>
  <c r="AL59" i="2"/>
  <c r="AK59" i="2"/>
  <c r="AJ59" i="2"/>
  <c r="AI59" i="2"/>
  <c r="AE59" i="2"/>
  <c r="AD59" i="2"/>
  <c r="AC59" i="2"/>
  <c r="AB59" i="2"/>
  <c r="AA59" i="2"/>
  <c r="W59" i="2"/>
  <c r="V59" i="2"/>
  <c r="U59" i="2"/>
  <c r="T59" i="2"/>
  <c r="S59" i="2"/>
  <c r="G59" i="2"/>
  <c r="F59" i="2"/>
  <c r="E59" i="2"/>
  <c r="D59" i="2"/>
  <c r="C59" i="2"/>
  <c r="AN59" i="2"/>
  <c r="X59" i="2"/>
  <c r="H59" i="2"/>
  <c r="AM56" i="2"/>
  <c r="AL56" i="2"/>
  <c r="AK56" i="2"/>
  <c r="AJ56" i="2"/>
  <c r="AI56" i="2"/>
  <c r="AE56" i="2"/>
  <c r="AD56" i="2"/>
  <c r="AC56" i="2"/>
  <c r="AB56" i="2"/>
  <c r="AA56" i="2"/>
  <c r="W56" i="2"/>
  <c r="V56" i="2"/>
  <c r="U56" i="2"/>
  <c r="T56" i="2"/>
  <c r="S56" i="2"/>
  <c r="C27" i="1" s="1"/>
  <c r="G56" i="2"/>
  <c r="G7" i="1" s="1"/>
  <c r="F56" i="2"/>
  <c r="E56" i="2"/>
  <c r="E6" i="1" s="1"/>
  <c r="D56" i="2"/>
  <c r="C56" i="2"/>
  <c r="AN56" i="2"/>
  <c r="AF56" i="2"/>
  <c r="H37" i="1" s="1"/>
  <c r="X56" i="2"/>
  <c r="X60" i="2" s="1"/>
  <c r="H56" i="2"/>
  <c r="AM47" i="2"/>
  <c r="AL47" i="2"/>
  <c r="AK47" i="2"/>
  <c r="AJ47" i="2"/>
  <c r="AI47" i="2"/>
  <c r="AE47" i="2"/>
  <c r="AD47" i="2"/>
  <c r="AC47" i="2"/>
  <c r="AB47" i="2"/>
  <c r="AA47" i="2"/>
  <c r="W47" i="2"/>
  <c r="V47" i="2"/>
  <c r="U47" i="2"/>
  <c r="T47" i="2"/>
  <c r="S47" i="2"/>
  <c r="G47" i="2"/>
  <c r="F47" i="2"/>
  <c r="E47" i="2"/>
  <c r="D47" i="2"/>
  <c r="C47" i="2"/>
  <c r="AN47" i="2"/>
  <c r="X47" i="2"/>
  <c r="H47" i="2"/>
  <c r="AF47" i="2"/>
  <c r="AM44" i="2"/>
  <c r="AM48" i="2" s="1"/>
  <c r="AL44" i="2"/>
  <c r="AL48" i="2" s="1"/>
  <c r="AK44" i="2"/>
  <c r="AK48" i="2" s="1"/>
  <c r="AJ44" i="2"/>
  <c r="AJ48" i="2" s="1"/>
  <c r="AI44" i="2"/>
  <c r="AI48" i="2" s="1"/>
  <c r="AE44" i="2"/>
  <c r="AE48" i="2" s="1"/>
  <c r="AD44" i="2"/>
  <c r="AD48" i="2" s="1"/>
  <c r="AC44" i="2"/>
  <c r="AC48" i="2" s="1"/>
  <c r="AB44" i="2"/>
  <c r="AB48" i="2" s="1"/>
  <c r="AA44" i="2"/>
  <c r="AA48" i="2" s="1"/>
  <c r="W44" i="2"/>
  <c r="W48" i="2" s="1"/>
  <c r="V44" i="2"/>
  <c r="V48" i="2" s="1"/>
  <c r="U44" i="2"/>
  <c r="U48" i="2" s="1"/>
  <c r="T44" i="2"/>
  <c r="T48" i="2" s="1"/>
  <c r="S44" i="2"/>
  <c r="S48" i="2" s="1"/>
  <c r="G44" i="2"/>
  <c r="G6" i="1" s="1"/>
  <c r="F44" i="2"/>
  <c r="E44" i="2"/>
  <c r="D44" i="2"/>
  <c r="C44" i="2"/>
  <c r="AF44" i="2"/>
  <c r="AN44" i="2"/>
  <c r="X44" i="2"/>
  <c r="H44" i="2"/>
  <c r="H6" i="1" s="1"/>
  <c r="AM35" i="2"/>
  <c r="AL35" i="2"/>
  <c r="AK35" i="2"/>
  <c r="AJ35" i="2"/>
  <c r="AI35" i="2"/>
  <c r="AE35" i="2"/>
  <c r="AD35" i="2"/>
  <c r="AC35" i="2"/>
  <c r="AB35" i="2"/>
  <c r="AA35" i="2"/>
  <c r="W35" i="2"/>
  <c r="V35" i="2"/>
  <c r="U35" i="2"/>
  <c r="T35" i="2"/>
  <c r="S35" i="2"/>
  <c r="AN35" i="2"/>
  <c r="AF35" i="2"/>
  <c r="X35" i="2"/>
  <c r="AM32" i="2"/>
  <c r="AM36" i="2" s="1"/>
  <c r="AL32" i="2"/>
  <c r="AK32" i="2"/>
  <c r="AJ32" i="2"/>
  <c r="AI32" i="2"/>
  <c r="AI36" i="2" s="1"/>
  <c r="AE32" i="2"/>
  <c r="AE36" i="2" s="1"/>
  <c r="AD32" i="2"/>
  <c r="AC32" i="2"/>
  <c r="AB32" i="2"/>
  <c r="AB36" i="2" s="1"/>
  <c r="AA32" i="2"/>
  <c r="AA36" i="2" s="1"/>
  <c r="W32" i="2"/>
  <c r="V32" i="2"/>
  <c r="U32" i="2"/>
  <c r="U36" i="2" s="1"/>
  <c r="T32" i="2"/>
  <c r="T36" i="2" s="1"/>
  <c r="S32" i="2"/>
  <c r="AN32" i="2"/>
  <c r="AF32" i="2"/>
  <c r="AF36" i="2" s="1"/>
  <c r="X32" i="2"/>
  <c r="X36" i="2" s="1"/>
  <c r="AM23" i="2"/>
  <c r="AL23" i="2"/>
  <c r="AK23" i="2"/>
  <c r="AJ23" i="2"/>
  <c r="AI23" i="2"/>
  <c r="AE23" i="2"/>
  <c r="AD23" i="2"/>
  <c r="AC23" i="2"/>
  <c r="AB23" i="2"/>
  <c r="AA23" i="2"/>
  <c r="W23" i="2"/>
  <c r="V23" i="2"/>
  <c r="U23" i="2"/>
  <c r="T23" i="2"/>
  <c r="S23" i="2"/>
  <c r="AN23" i="2"/>
  <c r="AF23" i="2"/>
  <c r="X23" i="2"/>
  <c r="AM20" i="2"/>
  <c r="AM24" i="2" s="1"/>
  <c r="AL20" i="2"/>
  <c r="AL24" i="2" s="1"/>
  <c r="AK20" i="2"/>
  <c r="AJ20" i="2"/>
  <c r="AI20" i="2"/>
  <c r="AI24" i="2" s="1"/>
  <c r="AE20" i="2"/>
  <c r="AE24" i="2" s="1"/>
  <c r="AD20" i="2"/>
  <c r="AC20" i="2"/>
  <c r="AB20" i="2"/>
  <c r="AB24" i="2" s="1"/>
  <c r="AA20" i="2"/>
  <c r="AA24" i="2" s="1"/>
  <c r="W20" i="2"/>
  <c r="V20" i="2"/>
  <c r="U20" i="2"/>
  <c r="U24" i="2" s="1"/>
  <c r="T20" i="2"/>
  <c r="T24" i="2" s="1"/>
  <c r="S20" i="2"/>
  <c r="AN20" i="2"/>
  <c r="AF20" i="2"/>
  <c r="AF24" i="2" s="1"/>
  <c r="X20" i="2"/>
  <c r="X24" i="2" s="1"/>
  <c r="AM11" i="2"/>
  <c r="AL11" i="2"/>
  <c r="AK11" i="2"/>
  <c r="AK12" i="2" s="1"/>
  <c r="AJ11" i="2"/>
  <c r="AJ12" i="2" s="1"/>
  <c r="AI11" i="2"/>
  <c r="AE11" i="2"/>
  <c r="AD11" i="2"/>
  <c r="AD12" i="2" s="1"/>
  <c r="AC11" i="2"/>
  <c r="AC12" i="2" s="1"/>
  <c r="AB11" i="2"/>
  <c r="AA11" i="2"/>
  <c r="W11" i="2"/>
  <c r="W12" i="2" s="1"/>
  <c r="V11" i="2"/>
  <c r="V12" i="2" s="1"/>
  <c r="U11" i="2"/>
  <c r="T11" i="2"/>
  <c r="S11" i="2"/>
  <c r="S12" i="2" s="1"/>
  <c r="AN11" i="2"/>
  <c r="AN12" i="2" s="1"/>
  <c r="AF11" i="2"/>
  <c r="AF12" i="2" s="1"/>
  <c r="X11" i="2"/>
  <c r="X12" i="2" s="1"/>
  <c r="AM12" i="2"/>
  <c r="AL12" i="2"/>
  <c r="AI12" i="2"/>
  <c r="AE12" i="2"/>
  <c r="AB12" i="2"/>
  <c r="AA12" i="2"/>
  <c r="U12" i="2"/>
  <c r="T12" i="2"/>
  <c r="C16" i="1"/>
  <c r="C17" i="1"/>
  <c r="C18" i="1"/>
  <c r="C23" i="1"/>
  <c r="C26" i="1"/>
  <c r="C33" i="1"/>
  <c r="C37" i="1"/>
  <c r="C43" i="1"/>
  <c r="C15" i="1"/>
  <c r="C34" i="1" l="1"/>
  <c r="AN24" i="2"/>
  <c r="V24" i="2"/>
  <c r="AC24" i="2"/>
  <c r="AJ24" i="2"/>
  <c r="AN36" i="2"/>
  <c r="V36" i="2"/>
  <c r="AC36" i="2"/>
  <c r="AJ36" i="2"/>
  <c r="C96" i="2"/>
  <c r="G96" i="2"/>
  <c r="N96" i="2"/>
  <c r="U96" i="2"/>
  <c r="AB96" i="2"/>
  <c r="AI96" i="2"/>
  <c r="AM96" i="2"/>
  <c r="H4" i="1"/>
  <c r="C42" i="1"/>
  <c r="S24" i="2"/>
  <c r="W24" i="2"/>
  <c r="AD24" i="2"/>
  <c r="AK24" i="2"/>
  <c r="S36" i="2"/>
  <c r="W36" i="2"/>
  <c r="AD36" i="2"/>
  <c r="AK36" i="2"/>
  <c r="H84" i="2"/>
  <c r="D96" i="2"/>
  <c r="K96" i="2"/>
  <c r="O96" i="2"/>
  <c r="V96" i="2"/>
  <c r="AC96" i="2"/>
  <c r="AJ96" i="2"/>
  <c r="H36" i="2"/>
  <c r="C49" i="1"/>
  <c r="H60" i="2"/>
  <c r="H7" i="1"/>
  <c r="C39" i="1"/>
  <c r="C19" i="1"/>
  <c r="C50" i="1"/>
  <c r="C36" i="1"/>
  <c r="C30" i="1"/>
  <c r="AF48" i="2"/>
  <c r="AB60" i="2"/>
  <c r="AD60" i="2"/>
  <c r="AI60" i="2"/>
  <c r="AK60" i="2"/>
  <c r="AM60" i="2"/>
  <c r="K108" i="2"/>
  <c r="M108" i="2"/>
  <c r="O108" i="2"/>
  <c r="T108" i="2"/>
  <c r="V108" i="2"/>
  <c r="AA108" i="2"/>
  <c r="AC108" i="2"/>
  <c r="AE108" i="2"/>
  <c r="C120" i="2"/>
  <c r="G120" i="2"/>
  <c r="L120" i="2"/>
  <c r="N120" i="2"/>
  <c r="S120" i="2"/>
  <c r="U120" i="2"/>
  <c r="W120" i="2"/>
  <c r="E120" i="2"/>
  <c r="F108" i="2"/>
  <c r="D108" i="2"/>
  <c r="C45" i="1"/>
  <c r="F60" i="2"/>
  <c r="F48" i="2"/>
  <c r="F7" i="1"/>
  <c r="G48" i="2"/>
  <c r="AJ108" i="2"/>
  <c r="AL108" i="2"/>
  <c r="C48" i="1"/>
  <c r="C29" i="1"/>
  <c r="C28" i="1"/>
  <c r="D48" i="2"/>
  <c r="D7" i="1"/>
  <c r="C48" i="2"/>
  <c r="C7" i="1"/>
  <c r="E48" i="2"/>
  <c r="E7" i="1"/>
  <c r="C47" i="1"/>
  <c r="C41" i="1"/>
  <c r="C32" i="1"/>
  <c r="C21" i="1"/>
  <c r="C52" i="1"/>
  <c r="C46" i="1"/>
  <c r="C44" i="1"/>
  <c r="C40" i="1"/>
  <c r="C38" i="1"/>
  <c r="C25" i="1"/>
  <c r="C20" i="1"/>
  <c r="T60" i="2"/>
  <c r="V60" i="2"/>
  <c r="AA60" i="2"/>
  <c r="AC60" i="2"/>
  <c r="AE60" i="2"/>
  <c r="AJ60" i="2"/>
  <c r="AL60" i="2"/>
  <c r="C108" i="2"/>
  <c r="G108" i="2"/>
  <c r="L108" i="2"/>
  <c r="N108" i="2"/>
  <c r="S108" i="2"/>
  <c r="W108" i="2"/>
  <c r="AB108" i="2"/>
  <c r="AD108" i="2"/>
  <c r="AI108" i="2"/>
  <c r="AM108" i="2"/>
  <c r="K120" i="2"/>
  <c r="M120" i="2"/>
  <c r="O120" i="2"/>
  <c r="T120" i="2"/>
  <c r="V120" i="2"/>
  <c r="H42" i="1"/>
  <c r="AF120" i="2"/>
  <c r="AN60" i="2"/>
  <c r="AN48" i="2"/>
  <c r="X48" i="2"/>
  <c r="X84" i="2"/>
  <c r="X108" i="2"/>
  <c r="H48" i="2"/>
  <c r="D60" i="2"/>
  <c r="D120" i="2"/>
  <c r="F120" i="2"/>
  <c r="S60" i="2"/>
  <c r="U60" i="2"/>
  <c r="W60" i="2"/>
  <c r="AL36" i="2"/>
  <c r="F42" i="1"/>
  <c r="D42" i="1"/>
  <c r="G42" i="1"/>
  <c r="E42" i="1"/>
  <c r="F41" i="1"/>
  <c r="D41" i="1"/>
  <c r="G41" i="1"/>
  <c r="E41" i="1"/>
  <c r="F40" i="1"/>
  <c r="D40" i="1"/>
  <c r="G40" i="1"/>
  <c r="E40" i="1"/>
  <c r="F39" i="1"/>
  <c r="D39" i="1"/>
  <c r="G39" i="1"/>
  <c r="E39" i="1"/>
  <c r="F38" i="1"/>
  <c r="D38" i="1"/>
  <c r="G38" i="1"/>
  <c r="E38" i="1"/>
  <c r="F37" i="1"/>
  <c r="D37" i="1"/>
  <c r="G37" i="1"/>
  <c r="E37" i="1"/>
  <c r="G45" i="1"/>
  <c r="E45" i="1"/>
  <c r="H45" i="1"/>
  <c r="F45" i="1"/>
  <c r="D45" i="1"/>
  <c r="G44" i="1"/>
  <c r="E44" i="1"/>
  <c r="H44" i="1"/>
  <c r="F44" i="1"/>
  <c r="D44" i="1"/>
  <c r="H36" i="1"/>
  <c r="F36" i="1"/>
  <c r="D36" i="1"/>
  <c r="G36" i="1"/>
  <c r="E36" i="1"/>
  <c r="G35" i="1"/>
  <c r="E35" i="1"/>
  <c r="C35" i="1"/>
  <c r="H35" i="1"/>
  <c r="F35" i="1"/>
  <c r="D35" i="1"/>
  <c r="H34" i="1"/>
  <c r="F34" i="1"/>
  <c r="D34" i="1"/>
  <c r="G34" i="1"/>
  <c r="E34" i="1"/>
  <c r="F6" i="1"/>
  <c r="D6" i="1"/>
  <c r="F8" i="1"/>
  <c r="D8" i="1"/>
  <c r="G8" i="1"/>
  <c r="E8" i="1"/>
  <c r="G9" i="1"/>
  <c r="E84" i="2"/>
  <c r="H9" i="1"/>
  <c r="F9" i="1"/>
  <c r="D9" i="1"/>
  <c r="F10" i="1"/>
  <c r="D10" i="1"/>
  <c r="G10" i="1"/>
  <c r="E10" i="1"/>
  <c r="G11" i="1"/>
  <c r="E108" i="2"/>
  <c r="H11" i="1"/>
  <c r="F11" i="1"/>
  <c r="D11" i="1"/>
  <c r="F12" i="1"/>
  <c r="D12" i="1"/>
  <c r="G12" i="1"/>
  <c r="E12" i="1"/>
  <c r="F32" i="1"/>
  <c r="D32" i="1"/>
  <c r="G32" i="1"/>
  <c r="E32" i="1"/>
  <c r="G22" i="1"/>
  <c r="E22" i="1"/>
  <c r="F22" i="1"/>
  <c r="D22" i="1"/>
  <c r="G31" i="1"/>
  <c r="U108" i="2"/>
  <c r="H31" i="1"/>
  <c r="F31" i="1"/>
  <c r="D31" i="1"/>
  <c r="G21" i="1"/>
  <c r="E21" i="1"/>
  <c r="F21" i="1"/>
  <c r="D21" i="1"/>
  <c r="F30" i="1"/>
  <c r="D30" i="1"/>
  <c r="G30" i="1"/>
  <c r="E30" i="1"/>
  <c r="G20" i="1"/>
  <c r="E20" i="1"/>
  <c r="F20" i="1"/>
  <c r="D20" i="1"/>
  <c r="G29" i="1"/>
  <c r="U84" i="2"/>
  <c r="H29" i="1"/>
  <c r="F29" i="1"/>
  <c r="D29" i="1"/>
  <c r="G19" i="1"/>
  <c r="E19" i="1"/>
  <c r="F19" i="1"/>
  <c r="D19" i="1"/>
  <c r="F28" i="1"/>
  <c r="D28" i="1"/>
  <c r="G28" i="1"/>
  <c r="E28" i="1"/>
  <c r="H27" i="1"/>
  <c r="F27" i="1"/>
  <c r="D27" i="1"/>
  <c r="G27" i="1"/>
  <c r="E27" i="1"/>
  <c r="H26" i="1"/>
  <c r="F26" i="1"/>
  <c r="D26" i="1"/>
  <c r="G26" i="1"/>
  <c r="E26" i="1"/>
  <c r="H25" i="1"/>
  <c r="F25" i="1"/>
  <c r="D25" i="1"/>
  <c r="G25" i="1"/>
  <c r="E25" i="1"/>
  <c r="C24" i="1"/>
  <c r="F24" i="1"/>
  <c r="D24" i="1"/>
  <c r="G24" i="1"/>
  <c r="E24" i="1"/>
  <c r="H24" i="1"/>
  <c r="F52" i="1"/>
  <c r="D52" i="1"/>
  <c r="G52" i="1"/>
  <c r="E52" i="1"/>
  <c r="H51" i="1"/>
  <c r="F51" i="1"/>
  <c r="D51" i="1"/>
  <c r="AK108" i="2"/>
  <c r="G51" i="1"/>
  <c r="F50" i="1"/>
  <c r="D50" i="1"/>
  <c r="G50" i="1"/>
  <c r="E50" i="1"/>
  <c r="H49" i="1"/>
  <c r="F49" i="1"/>
  <c r="D49" i="1"/>
  <c r="AK84" i="2"/>
  <c r="G49" i="1"/>
  <c r="F48" i="1"/>
  <c r="D48" i="1"/>
  <c r="G48" i="1"/>
  <c r="E48" i="1"/>
  <c r="H47" i="1"/>
  <c r="F47" i="1"/>
  <c r="D47" i="1"/>
  <c r="G47" i="1"/>
  <c r="E47" i="1"/>
  <c r="H46" i="1"/>
  <c r="F46" i="1"/>
  <c r="D46" i="1"/>
  <c r="G46" i="1"/>
  <c r="E46" i="1"/>
  <c r="C60" i="2"/>
  <c r="E60" i="2"/>
  <c r="G60" i="2"/>
  <c r="AF59" i="2"/>
  <c r="AF60" i="2" s="1"/>
  <c r="H72" i="2"/>
  <c r="X72" i="2"/>
  <c r="AN72" i="2"/>
  <c r="AF72" i="2"/>
  <c r="H96" i="2"/>
  <c r="X96" i="2"/>
  <c r="AN96" i="2"/>
  <c r="P96" i="2"/>
  <c r="AF96" i="2"/>
  <c r="H120" i="2"/>
  <c r="X120" i="2"/>
  <c r="AN120" i="2"/>
  <c r="P120" i="2"/>
  <c r="P83" i="2"/>
  <c r="P84" i="2" s="1"/>
  <c r="AF83" i="2"/>
  <c r="AF84" i="2" s="1"/>
  <c r="P107" i="2"/>
  <c r="P108" i="2" s="1"/>
  <c r="AF107" i="2"/>
  <c r="AF108" i="2" s="1"/>
  <c r="AT23" i="2" l="1"/>
  <c r="AS23" i="2"/>
  <c r="AR23" i="2"/>
  <c r="AQ23" i="2"/>
  <c r="AU20" i="2"/>
  <c r="G54" i="1" s="1"/>
  <c r="AT20" i="2"/>
  <c r="F54" i="1" s="1"/>
  <c r="AS20" i="2"/>
  <c r="E54" i="1" s="1"/>
  <c r="AR20" i="2"/>
  <c r="D54" i="1" s="1"/>
  <c r="D58" i="1" s="1"/>
  <c r="AQ20" i="2"/>
  <c r="C54" i="1" s="1"/>
  <c r="AU11" i="2"/>
  <c r="AT11" i="2"/>
  <c r="AS11" i="2"/>
  <c r="AR11" i="2"/>
  <c r="AQ11" i="2"/>
  <c r="AV11" i="2"/>
  <c r="F53" i="1"/>
  <c r="F56" i="1" s="1"/>
  <c r="D53" i="1"/>
  <c r="D56" i="1" l="1"/>
  <c r="F58" i="1"/>
  <c r="AS12" i="2"/>
  <c r="E53" i="1"/>
  <c r="AU12" i="2"/>
  <c r="G53" i="1"/>
  <c r="AQ12" i="2"/>
  <c r="C53" i="1"/>
  <c r="AR24" i="2"/>
  <c r="AT24" i="2"/>
  <c r="AR12" i="2"/>
  <c r="AT12" i="2"/>
  <c r="AV20" i="2"/>
  <c r="H54" i="1" s="1"/>
  <c r="AQ24" i="2"/>
  <c r="AS24" i="2"/>
  <c r="AU24" i="2"/>
  <c r="AV23" i="2"/>
  <c r="N54" i="1"/>
  <c r="T54" i="1" s="1"/>
  <c r="M54" i="1"/>
  <c r="S54" i="1" s="1"/>
  <c r="L54" i="1"/>
  <c r="R54" i="1" s="1"/>
  <c r="O54" i="1"/>
  <c r="N53" i="1"/>
  <c r="M53" i="1"/>
  <c r="L53" i="1"/>
  <c r="N52" i="1"/>
  <c r="T52" i="1" s="1"/>
  <c r="M52" i="1"/>
  <c r="S52" i="1" s="1"/>
  <c r="L52" i="1"/>
  <c r="R52" i="1" s="1"/>
  <c r="N51" i="1"/>
  <c r="M51" i="1"/>
  <c r="L51" i="1"/>
  <c r="N50" i="1"/>
  <c r="T50" i="1" s="1"/>
  <c r="M50" i="1"/>
  <c r="S50" i="1" s="1"/>
  <c r="L50" i="1"/>
  <c r="R50" i="1" s="1"/>
  <c r="O50" i="1"/>
  <c r="N49" i="1"/>
  <c r="T49" i="1" s="1"/>
  <c r="M49" i="1"/>
  <c r="S49" i="1" s="1"/>
  <c r="L49" i="1"/>
  <c r="R49" i="1" s="1"/>
  <c r="O49" i="1"/>
  <c r="N48" i="1"/>
  <c r="T48" i="1" s="1"/>
  <c r="M48" i="1"/>
  <c r="S48" i="1" s="1"/>
  <c r="L48" i="1"/>
  <c r="R48" i="1" s="1"/>
  <c r="O48" i="1"/>
  <c r="N47" i="1"/>
  <c r="T47" i="1" s="1"/>
  <c r="M47" i="1"/>
  <c r="S47" i="1" s="1"/>
  <c r="L47" i="1"/>
  <c r="R47" i="1" s="1"/>
  <c r="O47" i="1"/>
  <c r="N46" i="1"/>
  <c r="T46" i="1" s="1"/>
  <c r="M46" i="1"/>
  <c r="S46" i="1" s="1"/>
  <c r="L46" i="1"/>
  <c r="R46" i="1" s="1"/>
  <c r="O46" i="1"/>
  <c r="N45" i="1"/>
  <c r="T45" i="1" s="1"/>
  <c r="M45" i="1"/>
  <c r="S45" i="1" s="1"/>
  <c r="L45" i="1"/>
  <c r="R45" i="1" s="1"/>
  <c r="O45" i="1"/>
  <c r="N44" i="1"/>
  <c r="T44" i="1" s="1"/>
  <c r="M44" i="1"/>
  <c r="S44" i="1" s="1"/>
  <c r="L44" i="1"/>
  <c r="R44" i="1" s="1"/>
  <c r="O44" i="1"/>
  <c r="N43" i="1"/>
  <c r="T43" i="1" s="1"/>
  <c r="M43" i="1"/>
  <c r="S43" i="1" s="1"/>
  <c r="L43" i="1"/>
  <c r="R43" i="1" s="1"/>
  <c r="O43" i="1"/>
  <c r="N42" i="1"/>
  <c r="T42" i="1" s="1"/>
  <c r="M42" i="1"/>
  <c r="S42" i="1" s="1"/>
  <c r="L42" i="1"/>
  <c r="R42" i="1" s="1"/>
  <c r="N41" i="1"/>
  <c r="T41" i="1" s="1"/>
  <c r="M41" i="1"/>
  <c r="S41" i="1" s="1"/>
  <c r="L41" i="1"/>
  <c r="R41" i="1" s="1"/>
  <c r="O41" i="1"/>
  <c r="N40" i="1"/>
  <c r="T40" i="1" s="1"/>
  <c r="M40" i="1"/>
  <c r="S40" i="1" s="1"/>
  <c r="L40" i="1"/>
  <c r="R40" i="1" s="1"/>
  <c r="O40" i="1"/>
  <c r="N39" i="1"/>
  <c r="T39" i="1" s="1"/>
  <c r="M39" i="1"/>
  <c r="S39" i="1" s="1"/>
  <c r="L39" i="1"/>
  <c r="R39" i="1" s="1"/>
  <c r="O39" i="1"/>
  <c r="N38" i="1"/>
  <c r="T38" i="1" s="1"/>
  <c r="M38" i="1"/>
  <c r="S38" i="1" s="1"/>
  <c r="L38" i="1"/>
  <c r="R38" i="1" s="1"/>
  <c r="N37" i="1"/>
  <c r="T37" i="1" s="1"/>
  <c r="M37" i="1"/>
  <c r="S37" i="1" s="1"/>
  <c r="L37" i="1"/>
  <c r="R37" i="1" s="1"/>
  <c r="O37" i="1"/>
  <c r="N36" i="1"/>
  <c r="T36" i="1" s="1"/>
  <c r="M36" i="1"/>
  <c r="S36" i="1" s="1"/>
  <c r="L36" i="1"/>
  <c r="R36" i="1" s="1"/>
  <c r="N35" i="1"/>
  <c r="T35" i="1" s="1"/>
  <c r="M35" i="1"/>
  <c r="S35" i="1" s="1"/>
  <c r="L35" i="1"/>
  <c r="R35" i="1" s="1"/>
  <c r="O35" i="1"/>
  <c r="N34" i="1"/>
  <c r="T34" i="1" s="1"/>
  <c r="M34" i="1"/>
  <c r="S34" i="1" s="1"/>
  <c r="L34" i="1"/>
  <c r="R34" i="1" s="1"/>
  <c r="N33" i="1"/>
  <c r="T33" i="1" s="1"/>
  <c r="M33" i="1"/>
  <c r="S33" i="1" s="1"/>
  <c r="L33" i="1"/>
  <c r="R33" i="1" s="1"/>
  <c r="O33" i="1"/>
  <c r="N32" i="1"/>
  <c r="T32" i="1" s="1"/>
  <c r="M32" i="1"/>
  <c r="S32" i="1" s="1"/>
  <c r="L32" i="1"/>
  <c r="R32" i="1" s="1"/>
  <c r="O32" i="1"/>
  <c r="N31" i="1"/>
  <c r="T31" i="1" s="1"/>
  <c r="M31" i="1"/>
  <c r="S31" i="1" s="1"/>
  <c r="L31" i="1"/>
  <c r="R31" i="1" s="1"/>
  <c r="N30" i="1"/>
  <c r="T30" i="1" s="1"/>
  <c r="M30" i="1"/>
  <c r="S30" i="1" s="1"/>
  <c r="L30" i="1"/>
  <c r="R30" i="1" s="1"/>
  <c r="O30" i="1"/>
  <c r="N29" i="1"/>
  <c r="T29" i="1" s="1"/>
  <c r="M29" i="1"/>
  <c r="S29" i="1" s="1"/>
  <c r="L29" i="1"/>
  <c r="R29" i="1" s="1"/>
  <c r="N28" i="1"/>
  <c r="T28" i="1" s="1"/>
  <c r="M28" i="1"/>
  <c r="S28" i="1" s="1"/>
  <c r="L28" i="1"/>
  <c r="R28" i="1" s="1"/>
  <c r="O28" i="1"/>
  <c r="N27" i="1"/>
  <c r="T27" i="1" s="1"/>
  <c r="M27" i="1"/>
  <c r="S27" i="1" s="1"/>
  <c r="L27" i="1"/>
  <c r="R27" i="1" s="1"/>
  <c r="N26" i="1"/>
  <c r="T26" i="1" s="1"/>
  <c r="M26" i="1"/>
  <c r="S26" i="1" s="1"/>
  <c r="L26" i="1"/>
  <c r="R26" i="1" s="1"/>
  <c r="O26" i="1"/>
  <c r="N25" i="1"/>
  <c r="T25" i="1" s="1"/>
  <c r="M25" i="1"/>
  <c r="S25" i="1" s="1"/>
  <c r="L25" i="1"/>
  <c r="R25" i="1" s="1"/>
  <c r="N24" i="1"/>
  <c r="T24" i="1" s="1"/>
  <c r="M24" i="1"/>
  <c r="S24" i="1" s="1"/>
  <c r="L24" i="1"/>
  <c r="R24" i="1" s="1"/>
  <c r="O24" i="1"/>
  <c r="N23" i="1"/>
  <c r="T23" i="1" s="1"/>
  <c r="M23" i="1"/>
  <c r="S23" i="1" s="1"/>
  <c r="L23" i="1"/>
  <c r="R23" i="1" s="1"/>
  <c r="N22" i="1"/>
  <c r="T22" i="1" s="1"/>
  <c r="M22" i="1"/>
  <c r="S22" i="1" s="1"/>
  <c r="L22" i="1"/>
  <c r="R22" i="1" s="1"/>
  <c r="N21" i="1"/>
  <c r="T21" i="1" s="1"/>
  <c r="M21" i="1"/>
  <c r="S21" i="1" s="1"/>
  <c r="L21" i="1"/>
  <c r="R21" i="1" s="1"/>
  <c r="O21" i="1"/>
  <c r="N20" i="1"/>
  <c r="T20" i="1" s="1"/>
  <c r="M20" i="1"/>
  <c r="S20" i="1" s="1"/>
  <c r="L20" i="1"/>
  <c r="R20" i="1" s="1"/>
  <c r="N19" i="1"/>
  <c r="T19" i="1" s="1"/>
  <c r="M19" i="1"/>
  <c r="S19" i="1" s="1"/>
  <c r="L19" i="1"/>
  <c r="R19" i="1" s="1"/>
  <c r="O19" i="1"/>
  <c r="N18" i="1"/>
  <c r="T18" i="1" s="1"/>
  <c r="M18" i="1"/>
  <c r="S18" i="1" s="1"/>
  <c r="L18" i="1"/>
  <c r="R18" i="1" s="1"/>
  <c r="N17" i="1"/>
  <c r="T17" i="1" s="1"/>
  <c r="M17" i="1"/>
  <c r="S17" i="1" s="1"/>
  <c r="L17" i="1"/>
  <c r="R17" i="1" s="1"/>
  <c r="O17" i="1"/>
  <c r="N16" i="1"/>
  <c r="T16" i="1" s="1"/>
  <c r="M16" i="1"/>
  <c r="S16" i="1" s="1"/>
  <c r="L16" i="1"/>
  <c r="R16" i="1" s="1"/>
  <c r="N15" i="1"/>
  <c r="T15" i="1" s="1"/>
  <c r="M15" i="1"/>
  <c r="S15" i="1" s="1"/>
  <c r="L15" i="1"/>
  <c r="R15" i="1" s="1"/>
  <c r="O15" i="1"/>
  <c r="N14" i="1"/>
  <c r="T14" i="1" s="1"/>
  <c r="M14" i="1"/>
  <c r="S14" i="1" s="1"/>
  <c r="L14" i="1"/>
  <c r="N13" i="1"/>
  <c r="T13" i="1" s="1"/>
  <c r="M13" i="1"/>
  <c r="S13" i="1" s="1"/>
  <c r="L13" i="1"/>
  <c r="O13" i="1"/>
  <c r="N12" i="1"/>
  <c r="T12" i="1" s="1"/>
  <c r="M12" i="1"/>
  <c r="S12" i="1" s="1"/>
  <c r="L12" i="1"/>
  <c r="O12" i="1"/>
  <c r="C12" i="1"/>
  <c r="T11" i="1"/>
  <c r="C10" i="1"/>
  <c r="N6" i="1"/>
  <c r="T6" i="1" s="1"/>
  <c r="M6" i="1"/>
  <c r="S6" i="1" s="1"/>
  <c r="L6" i="1"/>
  <c r="N5" i="1"/>
  <c r="T5" i="1" s="1"/>
  <c r="M5" i="1"/>
  <c r="S5" i="1" s="1"/>
  <c r="L5" i="1"/>
  <c r="O5" i="1"/>
  <c r="C5" i="1"/>
  <c r="R5" i="1" s="1"/>
  <c r="N4" i="1"/>
  <c r="T4" i="1" s="1"/>
  <c r="M4" i="1"/>
  <c r="S4" i="1" s="1"/>
  <c r="L4" i="1"/>
  <c r="N3" i="1"/>
  <c r="M3" i="1"/>
  <c r="L3" i="1"/>
  <c r="O3" i="1"/>
  <c r="R12" i="1" l="1"/>
  <c r="G58" i="1"/>
  <c r="G56" i="1"/>
  <c r="E56" i="1"/>
  <c r="E58" i="1"/>
  <c r="S51" i="1"/>
  <c r="R51" i="1"/>
  <c r="T51" i="1"/>
  <c r="S53" i="1"/>
  <c r="T53" i="1"/>
  <c r="AV12" i="2"/>
  <c r="H53" i="1"/>
  <c r="R53" i="1"/>
  <c r="O52" i="1"/>
  <c r="AV24" i="2"/>
  <c r="T10" i="1"/>
  <c r="O16" i="1"/>
  <c r="O18" i="1"/>
  <c r="U18" i="1" s="1"/>
  <c r="O20" i="1"/>
  <c r="O22" i="1"/>
  <c r="U22" i="1" s="1"/>
  <c r="O23" i="1"/>
  <c r="U23" i="1" s="1"/>
  <c r="O25" i="1"/>
  <c r="U25" i="1" s="1"/>
  <c r="O34" i="1"/>
  <c r="O36" i="1"/>
  <c r="U36" i="1" s="1"/>
  <c r="T3" i="1"/>
  <c r="S3" i="1"/>
  <c r="C3" i="1"/>
  <c r="O14" i="1"/>
  <c r="O53" i="1"/>
  <c r="U46" i="1"/>
  <c r="U26" i="1"/>
  <c r="O27" i="1"/>
  <c r="U27" i="1" s="1"/>
  <c r="O42" i="1"/>
  <c r="U49" i="1"/>
  <c r="O31" i="1"/>
  <c r="U31" i="1" s="1"/>
  <c r="U35" i="1"/>
  <c r="U54" i="1"/>
  <c r="U48" i="1"/>
  <c r="U50" i="1"/>
  <c r="O51" i="1"/>
  <c r="U37" i="1"/>
  <c r="U12" i="1"/>
  <c r="O38" i="1"/>
  <c r="U38" i="1" s="1"/>
  <c r="U10" i="1"/>
  <c r="S10" i="1"/>
  <c r="U15" i="1"/>
  <c r="U17" i="1"/>
  <c r="U19" i="1"/>
  <c r="U21" i="1"/>
  <c r="U39" i="1"/>
  <c r="U41" i="1"/>
  <c r="U43" i="1"/>
  <c r="C11" i="1"/>
  <c r="C13" i="1"/>
  <c r="R10" i="1"/>
  <c r="S11" i="1"/>
  <c r="O29" i="1"/>
  <c r="U32" i="1"/>
  <c r="U42" i="1"/>
  <c r="U44" i="1"/>
  <c r="C4" i="1"/>
  <c r="R4" i="1" s="1"/>
  <c r="C14" i="1"/>
  <c r="R14" i="1" s="1"/>
  <c r="O4" i="1"/>
  <c r="O6" i="1"/>
  <c r="H56" i="1" l="1"/>
  <c r="H58" i="1"/>
  <c r="U51" i="1"/>
  <c r="R3" i="1"/>
  <c r="U53" i="1"/>
  <c r="R13" i="1"/>
  <c r="R11" i="1"/>
  <c r="U34" i="1"/>
  <c r="U20" i="1"/>
  <c r="U3" i="1"/>
  <c r="U29" i="1"/>
  <c r="U5" i="1"/>
  <c r="U4" i="1"/>
  <c r="U40" i="1"/>
  <c r="U24" i="1"/>
  <c r="U13" i="1"/>
  <c r="U47" i="1"/>
  <c r="U33" i="1"/>
  <c r="U11" i="1"/>
  <c r="U52" i="1"/>
  <c r="U30" i="1"/>
  <c r="U28" i="1"/>
  <c r="U16" i="1"/>
  <c r="U45" i="1"/>
  <c r="U14" i="1"/>
  <c r="O9" i="1" l="1"/>
  <c r="N9" i="1"/>
  <c r="M9" i="1"/>
  <c r="L9" i="1"/>
  <c r="O8" i="1"/>
  <c r="N8" i="1"/>
  <c r="T8" i="1" s="1"/>
  <c r="M8" i="1"/>
  <c r="S8" i="1" s="1"/>
  <c r="L8" i="1"/>
  <c r="N7" i="1"/>
  <c r="O7" i="1"/>
  <c r="M7" i="1"/>
  <c r="L7" i="1"/>
  <c r="M58" i="1" l="1"/>
  <c r="M56" i="1"/>
  <c r="N58" i="1"/>
  <c r="N56" i="1"/>
  <c r="L56" i="1"/>
  <c r="L58" i="1"/>
  <c r="O58" i="1"/>
  <c r="O56" i="1"/>
  <c r="T7" i="1"/>
  <c r="T9" i="1"/>
  <c r="S9" i="1"/>
  <c r="S7" i="1"/>
  <c r="U9" i="1"/>
  <c r="C9" i="1"/>
  <c r="T56" i="1" l="1"/>
  <c r="T58" i="1"/>
  <c r="S58" i="1"/>
  <c r="S56" i="1"/>
  <c r="R9" i="1"/>
  <c r="C6" i="1"/>
  <c r="R7" i="1"/>
  <c r="C8" i="1"/>
  <c r="R8" i="1" s="1"/>
  <c r="U7" i="1"/>
  <c r="C58" i="1" l="1"/>
  <c r="C56" i="1"/>
  <c r="R6" i="1"/>
  <c r="R56" i="1" s="1"/>
  <c r="U6" i="1"/>
  <c r="U8" i="1"/>
  <c r="U58" i="1" l="1"/>
  <c r="U56" i="1"/>
  <c r="R58" i="1"/>
</calcChain>
</file>

<file path=xl/sharedStrings.xml><?xml version="1.0" encoding="utf-8"?>
<sst xmlns="http://schemas.openxmlformats.org/spreadsheetml/2006/main" count="1124" uniqueCount="200">
  <si>
    <t>sem 10</t>
  </si>
  <si>
    <t>sem 11</t>
  </si>
  <si>
    <t>sem 12</t>
  </si>
  <si>
    <t xml:space="preserve">sem 13 </t>
  </si>
  <si>
    <t>sem 14</t>
  </si>
  <si>
    <t>sem 15</t>
  </si>
  <si>
    <t xml:space="preserve">sem 16 </t>
  </si>
  <si>
    <t>sem 17</t>
  </si>
  <si>
    <t>sem 19</t>
  </si>
  <si>
    <t>sem 20</t>
  </si>
  <si>
    <t xml:space="preserve">sem 21 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</si>
  <si>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</si>
  <si>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</si>
  <si>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</si>
  <si>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</si>
  <si>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</si>
  <si>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</si>
  <si>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</si>
  <si>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</si>
  <si>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</si>
  <si>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</si>
  <si>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</si>
  <si>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</si>
  <si>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</si>
  <si>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</si>
  <si>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</si>
  <si>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</si>
  <si>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</si>
  <si>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</si>
  <si>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</si>
  <si>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</si>
  <si>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</si>
  <si>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</si>
  <si>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</si>
  <si>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</si>
  <si>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</si>
  <si>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</si>
  <si>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</si>
  <si>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</si>
  <si>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</si>
  <si>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</si>
  <si>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</si>
  <si>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Entrées</t>
  </si>
  <si>
    <t>Colis</t>
  </si>
  <si>
    <t>Permanences</t>
  </si>
  <si>
    <t>lundi</t>
  </si>
  <si>
    <t xml:space="preserve">mardi </t>
  </si>
  <si>
    <t>mercredi</t>
  </si>
  <si>
    <t>jeudi</t>
  </si>
  <si>
    <t>vendredi</t>
  </si>
  <si>
    <t xml:space="preserve">TOTAL </t>
  </si>
  <si>
    <t>entrées</t>
  </si>
  <si>
    <t>Hommes</t>
  </si>
  <si>
    <t>Femmes</t>
  </si>
  <si>
    <t>hommes</t>
  </si>
  <si>
    <t>femmes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</si>
  <si>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</si>
  <si>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</si>
  <si>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</si>
  <si>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</si>
  <si>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</si>
  <si>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</si>
  <si>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</si>
  <si>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</si>
  <si>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</si>
  <si>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sem 13</t>
  </si>
  <si>
    <t>sem 16</t>
  </si>
  <si>
    <t>sem 18</t>
  </si>
  <si>
    <t>sem 21</t>
  </si>
  <si>
    <t>TOTAL</t>
  </si>
  <si>
    <t xml:space="preserve">sem 02 </t>
  </si>
  <si>
    <t xml:space="preserve">sem 05 </t>
  </si>
  <si>
    <t>dimanche</t>
  </si>
  <si>
    <t>samedi</t>
  </si>
  <si>
    <t>TOTAL sem</t>
  </si>
  <si>
    <t>TOTAL we</t>
  </si>
  <si>
    <t>TOTAL s+we</t>
  </si>
  <si>
    <t>we 01</t>
  </si>
  <si>
    <t xml:space="preserve">we 02 </t>
  </si>
  <si>
    <t>we 03</t>
  </si>
  <si>
    <t>we 04</t>
  </si>
  <si>
    <t xml:space="preserve">we 05 </t>
  </si>
  <si>
    <t>we 06</t>
  </si>
  <si>
    <t>we 07</t>
  </si>
  <si>
    <t>we 08</t>
  </si>
  <si>
    <t>we 09</t>
  </si>
  <si>
    <t>we 10</t>
  </si>
  <si>
    <t>we 11</t>
  </si>
  <si>
    <t>we 12</t>
  </si>
  <si>
    <t xml:space="preserve">we 13 </t>
  </si>
  <si>
    <t>we 14</t>
  </si>
  <si>
    <t>we 15</t>
  </si>
  <si>
    <t xml:space="preserve">we 16 </t>
  </si>
  <si>
    <t>we 17</t>
  </si>
  <si>
    <t>we 18</t>
  </si>
  <si>
    <t>we 19</t>
  </si>
  <si>
    <t>we 20</t>
  </si>
  <si>
    <t xml:space="preserve">we 21 </t>
  </si>
  <si>
    <t>we 22</t>
  </si>
  <si>
    <t>we 23</t>
  </si>
  <si>
    <t>we 24</t>
  </si>
  <si>
    <t>we 25</t>
  </si>
  <si>
    <t>we 26</t>
  </si>
  <si>
    <t>we 27</t>
  </si>
  <si>
    <t>we 28</t>
  </si>
  <si>
    <t>we 29</t>
  </si>
  <si>
    <t>we 30</t>
  </si>
  <si>
    <t>we 31</t>
  </si>
  <si>
    <t>we 32</t>
  </si>
  <si>
    <t>we 33</t>
  </si>
  <si>
    <t>we 34</t>
  </si>
  <si>
    <t>we 35</t>
  </si>
  <si>
    <t>we 36</t>
  </si>
  <si>
    <t>we 37</t>
  </si>
  <si>
    <t>we 38</t>
  </si>
  <si>
    <t>we 39</t>
  </si>
  <si>
    <t>we 40</t>
  </si>
  <si>
    <t>we 41</t>
  </si>
  <si>
    <t>we 42</t>
  </si>
  <si>
    <t>we 43</t>
  </si>
  <si>
    <t>we 44</t>
  </si>
  <si>
    <t>we 45</t>
  </si>
  <si>
    <t>we 46</t>
  </si>
  <si>
    <t>we 47</t>
  </si>
  <si>
    <t>we 48</t>
  </si>
  <si>
    <t>we 49</t>
  </si>
  <si>
    <t>we 50</t>
  </si>
  <si>
    <t>we 51</t>
  </si>
  <si>
    <t>we 52</t>
  </si>
  <si>
    <t>SEMAINES</t>
  </si>
  <si>
    <t>Déjeuners</t>
  </si>
  <si>
    <t>WEEKENDS</t>
  </si>
  <si>
    <t>SEM + WE</t>
  </si>
  <si>
    <t>sem+we 01</t>
  </si>
  <si>
    <t xml:space="preserve">sem+we 02 </t>
  </si>
  <si>
    <t>sem+we 03</t>
  </si>
  <si>
    <t>sem+we 04</t>
  </si>
  <si>
    <t xml:space="preserve">sem+we 05 </t>
  </si>
  <si>
    <t>sem+we 06</t>
  </si>
  <si>
    <t>sem+we 07</t>
  </si>
  <si>
    <t>sem+we 08</t>
  </si>
  <si>
    <t>sem+we 09</t>
  </si>
  <si>
    <t>sem+we 10</t>
  </si>
  <si>
    <t>sem+we 11</t>
  </si>
  <si>
    <t>sem+we 12</t>
  </si>
  <si>
    <t xml:space="preserve">sem+we 13 </t>
  </si>
  <si>
    <t>sem+we 14</t>
  </si>
  <si>
    <t>sem+we 15</t>
  </si>
  <si>
    <t xml:space="preserve">sem+we 16 </t>
  </si>
  <si>
    <t>sem+we 17</t>
  </si>
  <si>
    <t>sem+we 18</t>
  </si>
  <si>
    <t>sem+we 19</t>
  </si>
  <si>
    <t>sem+we 20</t>
  </si>
  <si>
    <t xml:space="preserve">sem+we 21 </t>
  </si>
  <si>
    <t>sem+we 22</t>
  </si>
  <si>
    <t>sem+we 23</t>
  </si>
  <si>
    <t>sem+we 24</t>
  </si>
  <si>
    <t>sem+we 25</t>
  </si>
  <si>
    <t>sem+we 26</t>
  </si>
  <si>
    <t>sem+we 27</t>
  </si>
  <si>
    <t>sem+we 28</t>
  </si>
  <si>
    <t>sem+we 29</t>
  </si>
  <si>
    <t>sem+we 30</t>
  </si>
  <si>
    <t>sem+we 31</t>
  </si>
  <si>
    <t>sem+we 32</t>
  </si>
  <si>
    <t>sem+we 33</t>
  </si>
  <si>
    <t>sem+we 34</t>
  </si>
  <si>
    <t>sem+we 35</t>
  </si>
  <si>
    <t>sem+we 36</t>
  </si>
  <si>
    <t>sem+we 37</t>
  </si>
  <si>
    <t>sem+we 38</t>
  </si>
  <si>
    <t>sem+we 39</t>
  </si>
  <si>
    <t>sem+we 40</t>
  </si>
  <si>
    <t>sem+we 41</t>
  </si>
  <si>
    <t>sem+we 42</t>
  </si>
  <si>
    <t>sem+we 43</t>
  </si>
  <si>
    <t>sem+we 44</t>
  </si>
  <si>
    <t>sem+we 45</t>
  </si>
  <si>
    <t>sem+we 46</t>
  </si>
  <si>
    <t>sem+we 47</t>
  </si>
  <si>
    <t>sem+we 48</t>
  </si>
  <si>
    <t>sem+we 49</t>
  </si>
  <si>
    <t>sem+we 50</t>
  </si>
  <si>
    <t>sem+we 51</t>
  </si>
  <si>
    <t>sem+we 52</t>
  </si>
  <si>
    <t>moyennes</t>
  </si>
  <si>
    <t xml:space="preserve">        </t>
  </si>
  <si>
    <t xml:space="preserve">      </t>
  </si>
  <si>
    <t xml:space="preserve">lundi </t>
  </si>
  <si>
    <t>mardi</t>
  </si>
  <si>
    <t xml:space="preserve">jeudi </t>
  </si>
  <si>
    <t>SEMAINE</t>
  </si>
  <si>
    <t>! Ligne "mercredi" masquée dans le tableau Excel pcq aucun colis donné ce jour là.</t>
  </si>
  <si>
    <t>sem 53</t>
  </si>
  <si>
    <t>we 53</t>
  </si>
  <si>
    <t>sem+we 53</t>
  </si>
  <si>
    <t>Total</t>
  </si>
  <si>
    <t>moyennes calculées en ignorant les valeurs nulles</t>
  </si>
  <si>
    <t xml:space="preserve"> </t>
  </si>
  <si>
    <t xml:space="preserve">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</si>
</sst>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24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63377788628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2">
    <xf numFmtId="0" fontId="0" fillId="0" borderId="0" xfId="0"/>
    <xf numFmtId="0" fontId="0" fillId="3" borderId="0" xfId="0" applyFill="1"/>
    <xf numFmtId="0" fontId="0" fillId="4" borderId="1" xfId="0" applyFill="1" applyBorder="1"/>
    <xf numFmtId="0" fontId="1" fillId="5" borderId="2" xfId="0" applyFont="1" applyFill="1" applyBorder="1"/>
    <xf numFmtId="0" fontId="0" fillId="3" borderId="4" xfId="0" applyFont="1" applyFill="1" applyBorder="1"/>
    <xf numFmtId="0" fontId="1" fillId="5" borderId="4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0" fillId="0" borderId="0" xfId="0" applyFill="1"/>
    <xf numFmtId="0" fontId="0" fillId="4" borderId="12" xfId="0" applyFill="1" applyBorder="1"/>
    <xf numFmtId="0" fontId="0" fillId="4" borderId="1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13" xfId="0" applyFill="1" applyBorder="1"/>
    <xf numFmtId="0" fontId="0" fillId="4" borderId="24" xfId="0" applyFill="1" applyBorder="1"/>
    <xf numFmtId="0" fontId="0" fillId="4" borderId="27" xfId="0" applyFill="1" applyBorder="1"/>
    <xf numFmtId="0" fontId="0" fillId="11" borderId="0" xfId="0" applyFill="1"/>
    <xf numFmtId="0" fontId="0" fillId="11" borderId="0" xfId="0" applyFont="1" applyFill="1" applyBorder="1"/>
    <xf numFmtId="0" fontId="0" fillId="11" borderId="3" xfId="0" applyFont="1" applyFill="1" applyBorder="1"/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0" fillId="3" borderId="11" xfId="0" applyFont="1" applyFill="1" applyBorder="1"/>
    <xf numFmtId="0" fontId="1" fillId="2" borderId="17" xfId="0" applyFont="1" applyFill="1" applyBorder="1"/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2" borderId="9" xfId="0" applyFont="1" applyFill="1" applyBorder="1"/>
    <xf numFmtId="0" fontId="0" fillId="4" borderId="0" xfId="0" applyFill="1" applyBorder="1"/>
    <xf numFmtId="0" fontId="0" fillId="4" borderId="34" xfId="0" applyFill="1" applyBorder="1"/>
    <xf numFmtId="0" fontId="1" fillId="12" borderId="28" xfId="0" applyFont="1" applyFill="1" applyBorder="1"/>
    <xf numFmtId="0" fontId="1" fillId="12" borderId="25" xfId="0" applyFont="1" applyFill="1" applyBorder="1" applyAlignment="1">
      <alignment horizontal="center"/>
    </xf>
    <xf numFmtId="0" fontId="1" fillId="12" borderId="29" xfId="0" applyFont="1" applyFill="1" applyBorder="1"/>
    <xf numFmtId="0" fontId="1" fillId="12" borderId="26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0" fontId="1" fillId="12" borderId="19" xfId="0" applyFont="1" applyFill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2" fillId="9" borderId="9" xfId="0" applyFont="1" applyFill="1" applyBorder="1"/>
    <xf numFmtId="0" fontId="2" fillId="12" borderId="23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0" fontId="2" fillId="12" borderId="16" xfId="0" applyFont="1" applyFill="1" applyBorder="1" applyAlignment="1">
      <alignment horizontal="center"/>
    </xf>
    <xf numFmtId="0" fontId="2" fillId="12" borderId="17" xfId="0" applyFont="1" applyFill="1" applyBorder="1"/>
    <xf numFmtId="0" fontId="2" fillId="12" borderId="9" xfId="0" applyFont="1" applyFill="1" applyBorder="1"/>
    <xf numFmtId="0" fontId="2" fillId="12" borderId="18" xfId="0" applyFont="1" applyFill="1" applyBorder="1" applyAlignment="1">
      <alignment horizontal="center"/>
    </xf>
    <xf numFmtId="0" fontId="2" fillId="12" borderId="16" xfId="0" applyFont="1" applyFill="1" applyBorder="1"/>
    <xf numFmtId="0" fontId="2" fillId="13" borderId="0" xfId="0" applyFont="1" applyFill="1" applyAlignment="1">
      <alignment horizontal="center"/>
    </xf>
    <xf numFmtId="0" fontId="3" fillId="13" borderId="0" xfId="0" applyFont="1" applyFill="1"/>
    <xf numFmtId="0" fontId="0" fillId="13" borderId="0" xfId="0" applyFill="1"/>
    <xf numFmtId="0" fontId="1" fillId="13" borderId="0" xfId="0" applyFont="1" applyFill="1" applyAlignment="1">
      <alignment horizontal="center"/>
    </xf>
    <xf numFmtId="2" fontId="0" fillId="13" borderId="0" xfId="0" applyNumberFormat="1" applyFill="1"/>
    <xf numFmtId="0" fontId="4" fillId="14" borderId="0" xfId="1" applyFill="1"/>
    <xf numFmtId="0" fontId="4" fillId="14" borderId="9" xfId="1" applyFill="1" applyBorder="1" applyAlignment="1">
      <alignment horizontal="center"/>
    </xf>
    <xf numFmtId="0" fontId="1" fillId="5" borderId="2" xfId="0" applyFont="1" applyFill="1" applyBorder="1" applyProtection="1">
      <protection locked="0"/>
    </xf>
    <xf numFmtId="1" fontId="0" fillId="6" borderId="3" xfId="0" applyNumberFormat="1" applyFont="1" applyFill="1" applyBorder="1" applyProtection="1">
      <protection locked="0"/>
    </xf>
    <xf numFmtId="1" fontId="0" fillId="7" borderId="2" xfId="0" applyNumberFormat="1" applyFont="1" applyFill="1" applyBorder="1" applyProtection="1">
      <protection locked="0"/>
    </xf>
    <xf numFmtId="1" fontId="0" fillId="6" borderId="2" xfId="0" applyNumberFormat="1" applyFont="1" applyFill="1" applyBorder="1" applyProtection="1">
      <protection locked="0"/>
    </xf>
    <xf numFmtId="1" fontId="0" fillId="8" borderId="2" xfId="0" applyNumberFormat="1" applyFont="1" applyFill="1" applyBorder="1" applyProtection="1">
      <protection locked="0"/>
    </xf>
    <xf numFmtId="0" fontId="0" fillId="6" borderId="3" xfId="0" applyFont="1" applyFill="1" applyBorder="1" applyProtection="1">
      <protection locked="0"/>
    </xf>
    <xf numFmtId="0" fontId="0" fillId="7" borderId="2" xfId="0" applyFont="1" applyFill="1" applyBorder="1" applyProtection="1">
      <protection locked="0"/>
    </xf>
    <xf numFmtId="0" fontId="0" fillId="6" borderId="2" xfId="0" applyFont="1" applyFill="1" applyBorder="1" applyProtection="1">
      <protection locked="0"/>
    </xf>
    <xf numFmtId="0" fontId="0" fillId="8" borderId="2" xfId="0" applyFont="1" applyFill="1" applyBorder="1" applyProtection="1">
      <protection locked="0"/>
    </xf>
    <xf numFmtId="0" fontId="1" fillId="0" borderId="0" xfId="0" applyFont="1"/>
    <xf numFmtId="0" fontId="1" fillId="15" borderId="9" xfId="0" applyFont="1" applyFill="1" applyBorder="1"/>
    <xf numFmtId="0" fontId="1" fillId="15" borderId="15" xfId="0" applyFont="1" applyFill="1" applyBorder="1"/>
    <xf numFmtId="0" fontId="0" fillId="0" borderId="35" xfId="0" applyBorder="1"/>
    <xf numFmtId="0" fontId="0" fillId="0" borderId="15" xfId="0" applyBorder="1"/>
    <xf numFmtId="0" fontId="1" fillId="15" borderId="23" xfId="0" applyFont="1" applyFill="1" applyBorder="1"/>
    <xf numFmtId="1" fontId="0" fillId="8" borderId="36" xfId="0" applyNumberFormat="1" applyFill="1" applyBorder="1"/>
    <xf numFmtId="1" fontId="0" fillId="16" borderId="37" xfId="0" applyNumberFormat="1" applyFill="1" applyBorder="1"/>
    <xf numFmtId="1" fontId="0" fillId="0" borderId="37" xfId="0" applyNumberFormat="1" applyBorder="1"/>
    <xf numFmtId="1" fontId="0" fillId="8" borderId="37" xfId="0" applyNumberFormat="1" applyFill="1" applyBorder="1"/>
    <xf numFmtId="1" fontId="0" fillId="16" borderId="38" xfId="0" applyNumberFormat="1" applyFill="1" applyBorder="1"/>
    <xf numFmtId="0" fontId="1" fillId="8" borderId="39" xfId="0" applyFont="1" applyFill="1" applyBorder="1"/>
    <xf numFmtId="0" fontId="1" fillId="16" borderId="40" xfId="0" applyFont="1" applyFill="1" applyBorder="1"/>
    <xf numFmtId="0" fontId="1" fillId="8" borderId="40" xfId="0" applyFont="1" applyFill="1" applyBorder="1"/>
    <xf numFmtId="0" fontId="1" fillId="16" borderId="41" xfId="0" applyFont="1" applyFill="1" applyBorder="1"/>
    <xf numFmtId="0" fontId="1" fillId="15" borderId="18" xfId="0" applyFont="1" applyFill="1" applyBorder="1"/>
    <xf numFmtId="1" fontId="0" fillId="4" borderId="24" xfId="0" applyNumberFormat="1" applyFill="1" applyBorder="1"/>
    <xf numFmtId="2" fontId="0" fillId="13" borderId="0" xfId="0" applyNumberFormat="1" applyFill="1" applyAlignment="1">
      <alignment horizontal="center"/>
    </xf>
    <xf numFmtId="0" fontId="0" fillId="12" borderId="0" xfId="0" applyFill="1"/>
    <xf numFmtId="0" fontId="0" fillId="12" borderId="0" xfId="0" applyFill="1" applyAlignment="1">
      <alignment horizontal="left"/>
    </xf>
    <xf numFmtId="0" fontId="1" fillId="12" borderId="0" xfId="0" applyFont="1" applyFill="1"/>
    <xf numFmtId="0" fontId="0" fillId="17" borderId="9" xfId="0" applyFill="1" applyBorder="1"/>
    <xf numFmtId="0" fontId="5" fillId="13" borderId="0" xfId="0" applyFont="1" applyFill="1"/>
    <xf numFmtId="2" fontId="5" fillId="13" borderId="0" xfId="0" applyNumberFormat="1" applyFont="1" applyFill="1"/>
    <xf numFmtId="0" fontId="0" fillId="0" borderId="18" xfId="0" applyBorder="1"/>
    <xf numFmtId="1" fontId="0" fillId="10" borderId="3" xfId="0" applyNumberFormat="1" applyFont="1" applyFill="1" applyBorder="1" applyProtection="1">
      <protection locked="0"/>
    </xf>
    <xf numFmtId="0" fontId="0" fillId="18" borderId="2" xfId="0" applyFont="1" applyFill="1" applyBorder="1" applyProtection="1">
      <protection locked="0"/>
    </xf>
    <xf numFmtId="1" fontId="0" fillId="6" borderId="30" xfId="0" applyNumberFormat="1" applyFont="1" applyFill="1" applyBorder="1" applyProtection="1"/>
    <xf numFmtId="1" fontId="0" fillId="10" borderId="30" xfId="0" applyNumberFormat="1" applyFont="1" applyFill="1" applyBorder="1" applyProtection="1"/>
    <xf numFmtId="1" fontId="0" fillId="8" borderId="5" xfId="0" applyNumberFormat="1" applyFont="1" applyFill="1" applyBorder="1" applyProtection="1"/>
    <xf numFmtId="1" fontId="0" fillId="10" borderId="5" xfId="0" applyNumberFormat="1" applyFont="1" applyFill="1" applyBorder="1" applyProtection="1"/>
    <xf numFmtId="1" fontId="0" fillId="6" borderId="5" xfId="0" applyNumberFormat="1" applyFont="1" applyFill="1" applyBorder="1" applyProtection="1"/>
    <xf numFmtId="0" fontId="0" fillId="11" borderId="0" xfId="0" applyFill="1" applyProtection="1"/>
    <xf numFmtId="0" fontId="1" fillId="2" borderId="32" xfId="0" applyFont="1" applyFill="1" applyBorder="1" applyAlignment="1" applyProtection="1">
      <alignment horizontal="center"/>
    </xf>
    <xf numFmtId="0" fontId="1" fillId="5" borderId="5" xfId="0" applyFont="1" applyFill="1" applyBorder="1" applyProtection="1"/>
    <xf numFmtId="0" fontId="1" fillId="4" borderId="8" xfId="0" applyFont="1" applyFill="1" applyBorder="1" applyProtection="1"/>
    <xf numFmtId="0" fontId="0" fillId="11" borderId="3" xfId="0" applyFont="1" applyFill="1" applyBorder="1" applyProtection="1"/>
    <xf numFmtId="0" fontId="1" fillId="5" borderId="2" xfId="0" applyFont="1" applyFill="1" applyBorder="1" applyProtection="1"/>
    <xf numFmtId="0" fontId="0" fillId="0" borderId="0" xfId="0" applyProtection="1"/>
    <xf numFmtId="0" fontId="1" fillId="2" borderId="9" xfId="0" applyFont="1" applyFill="1" applyBorder="1" applyAlignment="1" applyProtection="1">
      <alignment horizontal="center"/>
    </xf>
    <xf numFmtId="0" fontId="0" fillId="11" borderId="0" xfId="0" applyFill="1" applyProtection="1">
      <protection locked="0"/>
    </xf>
    <xf numFmtId="0" fontId="1" fillId="11" borderId="0" xfId="0" applyFont="1" applyFill="1" applyProtection="1">
      <protection locked="0"/>
    </xf>
    <xf numFmtId="0" fontId="1" fillId="11" borderId="0" xfId="0" applyFont="1" applyFill="1" applyAlignment="1" applyProtection="1">
      <alignment horizontal="center"/>
      <protection locked="0"/>
    </xf>
    <xf numFmtId="1" fontId="0" fillId="16" borderId="2" xfId="0" applyNumberFormat="1" applyFont="1" applyFill="1" applyBorder="1" applyProtection="1">
      <protection locked="0"/>
    </xf>
    <xf numFmtId="1" fontId="0" fillId="16" borderId="5" xfId="0" applyNumberFormat="1" applyFont="1" applyFill="1" applyBorder="1" applyProtection="1"/>
    <xf numFmtId="2" fontId="6" fillId="16" borderId="39" xfId="0" applyNumberFormat="1" applyFont="1" applyFill="1" applyBorder="1" applyAlignment="1">
      <alignment horizontal="center"/>
    </xf>
    <xf numFmtId="2" fontId="6" fillId="17" borderId="9" xfId="0" applyNumberFormat="1" applyFont="1" applyFill="1" applyBorder="1" applyAlignment="1">
      <alignment horizontal="center"/>
    </xf>
    <xf numFmtId="0" fontId="7" fillId="12" borderId="0" xfId="0" applyFont="1" applyFill="1"/>
    <xf numFmtId="0" fontId="6" fillId="15" borderId="9" xfId="0" applyFont="1" applyFill="1" applyBorder="1" applyAlignment="1">
      <alignment wrapText="1"/>
    </xf>
    <xf numFmtId="0" fontId="0" fillId="12" borderId="0" xfId="0" applyFill="1" applyAlignment="1">
      <alignment horizontal="center"/>
    </xf>
    <xf numFmtId="164" fontId="0" fillId="12" borderId="0" xfId="0" applyNumberFormat="1" applyFill="1" applyAlignment="1">
      <alignment horizontal="center"/>
    </xf>
    <xf numFmtId="0" fontId="4" fillId="17" borderId="0" xfId="1" applyFill="1" applyBorder="1"/>
    <xf numFmtId="0" fontId="0" fillId="20" borderId="0" xfId="0" applyFill="1" applyBorder="1"/>
    <xf numFmtId="0" fontId="1" fillId="15" borderId="29" xfId="0" applyFont="1" applyFill="1" applyBorder="1"/>
    <xf numFmtId="0" fontId="1" fillId="15" borderId="26" xfId="0" applyFont="1" applyFill="1" applyBorder="1"/>
    <xf numFmtId="0" fontId="1" fillId="15" borderId="13" xfId="0" applyFont="1" applyFill="1" applyBorder="1"/>
    <xf numFmtId="0" fontId="0" fillId="0" borderId="0" xfId="0" applyBorder="1"/>
    <xf numFmtId="0" fontId="0" fillId="21" borderId="0" xfId="0" applyFont="1" applyFill="1" applyBorder="1" applyAlignment="1">
      <alignment horizontal="center"/>
    </xf>
    <xf numFmtId="0" fontId="0" fillId="21" borderId="0" xfId="0" applyFont="1" applyFill="1" applyBorder="1" applyAlignment="1" applyProtection="1">
      <alignment horizontal="center"/>
    </xf>
    <xf numFmtId="2" fontId="6" fillId="19" borderId="28" xfId="0" applyNumberFormat="1" applyFont="1" applyFill="1" applyBorder="1" applyAlignment="1">
      <alignment horizontal="center" vertical="center"/>
    </xf>
    <xf numFmtId="2" fontId="6" fillId="19" borderId="27" xfId="0" applyNumberFormat="1" applyFont="1" applyFill="1" applyBorder="1" applyAlignment="1">
      <alignment horizontal="center" vertical="center"/>
    </xf>
    <xf numFmtId="2" fontId="6" fillId="19" borderId="29" xfId="0" applyNumberFormat="1" applyFont="1" applyFill="1" applyBorder="1" applyAlignment="1">
      <alignment horizontal="center" vertical="center"/>
    </xf>
    <xf numFmtId="0" fontId="8" fillId="12" borderId="42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A2E"/>
      <color rgb="FFFF3300"/>
      <color rgb="FFF2F7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171289</xdr:colOff>
      <xdr:row>2</xdr:row>
      <xdr:rowOff>145675</xdr:rowOff>
    </xdr:from>
    <xdr:to>
      <xdr:col>23</xdr:col>
      <xdr:colOff>605118</xdr:colOff>
      <xdr:row>9</xdr:row>
      <xdr:rowOff>112058</xdr:rowOff>
    </xdr:to>
    <xdr:sp macro="" textlink="" fLocksText="0">
      <xdr:nvSpPr>
        <xdr:cNvPr id="2" name="ZoneTexte 1"/>
        <xdr:cNvSpPr txBox="1"/>
      </xdr:nvSpPr>
      <xdr:spPr>
        <a:xfrm>
          <a:off x="15825907" y="571499"/>
          <a:ext cx="2383652" cy="1299883"/>
        </a:xfrm>
        <a:prstGeom prst="rect">
          <a:avLst/>
        </a:prstGeom>
        <a:gradFill flip="none" rotWithShape="1">
          <a:gsLst>
            <a:gs pos="92000">
              <a:schemeClr val="accent2">
                <a:lumMod val="40000"/>
                <a:lumOff val="60000"/>
              </a:schemeClr>
            </a:gs>
            <a:gs pos="13000">
              <a:schemeClr val="accent2">
                <a:lumMod val="60000"/>
                <a:lumOff val="40000"/>
              </a:schemeClr>
            </a:gs>
            <a:gs pos="56000">
              <a:schemeClr val="accent2">
                <a:lumMod val="20000"/>
                <a:lumOff val="80000"/>
              </a:schemeClr>
            </a:gs>
            <a:gs pos="100000">
              <a:srgbClr val="D1C39F"/>
            </a:gs>
          </a:gsLst>
          <a:lin ang="5400000" scaled="0"/>
          <a:tileRect/>
        </a:gradFill>
        <a:ln w="19050" cmpd="dbl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2400" b="0">
              <a:latin typeface="Rockwell Extra Bold" panose="02060903040505020403" pitchFamily="18" charset="0"/>
              <a:ea typeface="Segoe UI" panose="020B0502040204020203" pitchFamily="34" charset="0"/>
              <a:cs typeface="Segoe UI" panose="020B0502040204020203" pitchFamily="34" charset="0"/>
            </a:rPr>
            <a:t>Statistiques </a:t>
          </a:r>
        </a:p>
        <a:p>
          <a:pPr algn="ctr"/>
          <a:r>
            <a:rPr lang="fr-BE" sz="2400" b="0">
              <a:latin typeface="Rockwell Extra Bold" panose="02060903040505020403" pitchFamily="18" charset="0"/>
              <a:ea typeface="Segoe UI" panose="020B0502040204020203" pitchFamily="34" charset="0"/>
              <a:cs typeface="Segoe UI" panose="020B0502040204020203" pitchFamily="34" charset="0"/>
            </a:rPr>
            <a:t>accueil </a:t>
          </a:r>
        </a:p>
        <a:p>
          <a:pPr algn="ctr"/>
          <a:r>
            <a:rPr lang="fr-BE" sz="2400" b="0">
              <a:latin typeface="Rockwell Extra Bold" panose="02060903040505020403" pitchFamily="18" charset="0"/>
              <a:ea typeface="Segoe UI" panose="020B0502040204020203" pitchFamily="34" charset="0"/>
              <a:cs typeface="Segoe UI" panose="020B0502040204020203" pitchFamily="34" charset="0"/>
            </a:rPr>
            <a:t>2015</a:t>
          </a:r>
        </a:p>
      </xdr:txBody>
    </xdr:sp>
    <xdr:clientData/>
  </xdr:twoCellAnchor>
  <xdr:twoCellAnchor>
    <xdr:from>
      <xdr:col>22</xdr:col>
      <xdr:colOff>857251</xdr:colOff>
      <xdr:row>50</xdr:row>
      <xdr:rowOff>0</xdr:rowOff>
    </xdr:from>
    <xdr:to>
      <xdr:col>27</xdr:col>
      <xdr:colOff>285750</xdr:colOff>
      <xdr:row>52</xdr:row>
      <xdr:rowOff>163286</xdr:rowOff>
    </xdr:to>
    <xdr:sp macro="" textlink="">
      <xdr:nvSpPr>
        <xdr:cNvPr id="3" name="ZoneTexte 2"/>
        <xdr:cNvSpPr txBox="1"/>
      </xdr:nvSpPr>
      <xdr:spPr>
        <a:xfrm>
          <a:off x="17253858" y="9579429"/>
          <a:ext cx="3864428" cy="54428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Pour basculer entre la feuille "DONNEES" et la feuille "TOTAUX" (= cellle-ci),</a:t>
          </a:r>
          <a:r>
            <a:rPr lang="fr-BE" sz="1100" baseline="0"/>
            <a:t> cliquer sur la </a:t>
          </a:r>
          <a:r>
            <a:rPr lang="fr-BE" sz="1100" baseline="0">
              <a:solidFill>
                <a:srgbClr val="FF0000"/>
              </a:solidFill>
            </a:rPr>
            <a:t>cellule rouge</a:t>
          </a:r>
          <a:r>
            <a:rPr lang="fr-BE" sz="1100" baseline="0"/>
            <a:t>, en haut à gauche.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228600</xdr:colOff>
          <xdr:row>0</xdr:row>
          <xdr:rowOff>22860</xdr:rowOff>
        </xdr:from>
        <xdr:to>
          <xdr:col>25</xdr:col>
          <xdr:colOff>220980</xdr:colOff>
          <xdr:row>1</xdr:row>
          <xdr:rowOff>114300</xdr:rowOff>
        </xdr:to>
        <xdr:sp macro="" textlink="">
          <xdr:nvSpPr>
            <xdr:cNvPr id="2057" name="ComboBox1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83820</xdr:colOff>
      <xdr:row>10</xdr:row>
      <xdr:rowOff>121920</xdr:rowOff>
    </xdr:from>
    <xdr:ext cx="6899453" cy="1814599"/>
    <xdr:sp macro="" textlink="">
      <xdr:nvSpPr>
        <xdr:cNvPr id="3" name="ZoneTexte 2"/>
        <xdr:cNvSpPr txBox="1"/>
      </xdr:nvSpPr>
      <xdr:spPr>
        <a:xfrm>
          <a:off x="670560" y="2095500"/>
          <a:ext cx="6899453" cy="181459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EXPLICATIONS</a:t>
          </a:r>
        </a:p>
        <a:p>
          <a:r>
            <a:rPr lang="fr-FR" sz="1100"/>
            <a:t>La Zone de liste (Combobox1) en ligne 1</a:t>
          </a:r>
          <a:r>
            <a:rPr lang="fr-FR" sz="1100" baseline="0"/>
            <a:t> affiche la liste des Items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qui sont listés  sur cette page en </a:t>
          </a:r>
          <a:r>
            <a:rPr lang="fr-FR" sz="1100" baseline="0"/>
            <a:t>BH4:BH9.</a:t>
          </a:r>
        </a:p>
        <a:p>
          <a:r>
            <a:rPr lang="fr-FR" sz="1100" baseline="0"/>
            <a:t>Le Choix fait dans cette liste est récupéré en T1 (Caché derrière le Combobox)</a:t>
          </a:r>
        </a:p>
        <a:p>
          <a:r>
            <a:rPr lang="fr-FR" sz="1100" baseline="0"/>
            <a:t>La formule en U1</a:t>
          </a:r>
        </a:p>
        <a:p>
          <a:r>
            <a:rPr lang="fr-FR" sz="1100" baseline="0"/>
            <a:t>=EQUIV($T$1;MonChoix;0)+1</a:t>
          </a:r>
        </a:p>
        <a:p>
          <a:r>
            <a:rPr lang="fr-FR" sz="1100" baseline="0"/>
            <a:t>Permet de calculer le décalage renvoyé par les formules (L'expression $U$1 est en fin des formules)</a:t>
          </a:r>
        </a:p>
        <a:p>
          <a:r>
            <a:rPr lang="fr-FR" sz="1100" baseline="0"/>
            <a:t>J'ai laissé en ligne 9 les totaux que tu avais et , pour contôle, en ligne 23, les totaux récupérés sur la Feuille "ACCUEIL"</a:t>
          </a:r>
        </a:p>
        <a:p>
          <a:endParaRPr lang="fr-FR" sz="1100" baseline="0"/>
        </a:p>
        <a:p>
          <a:r>
            <a:rPr lang="fr-FR" sz="1100" baseline="0"/>
            <a:t>Selon le Choix fait dans la liste, lindication du "Nombre de...." est modifiée par une formule</a:t>
          </a:r>
        </a:p>
        <a:p>
          <a:r>
            <a:rPr lang="fr-FR" sz="1100" baseline="0"/>
            <a:t>="Nombre de "&amp;$T$1&amp;"/jour"&amp;CAR(10)&amp;"2016"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J122"/>
  <sheetViews>
    <sheetView zoomScale="85" zoomScaleNormal="85" workbookViewId="0">
      <pane ySplit="2" topLeftCell="A36" activePane="bottomLeft" state="frozen"/>
      <selection pane="bottomLeft" activeCell="H56" sqref="H56"/>
    </sheetView>
  </sheetViews>
  <sheetFormatPr baseColWidth="10" defaultRowHeight="14.4" x14ac:dyDescent="0.3"/>
  <cols>
    <col min="1" max="1" width="4.6640625" style="47" customWidth="1"/>
    <col min="2" max="2" width="12.6640625" customWidth="1"/>
    <col min="3" max="3" width="11.44140625" customWidth="1"/>
    <col min="4" max="4" width="12.6640625" customWidth="1"/>
    <col min="6" max="6" width="16" customWidth="1"/>
    <col min="9" max="9" width="3.88671875" style="47" customWidth="1"/>
    <col min="10" max="10" width="8.44140625" style="47" customWidth="1"/>
    <col min="11" max="11" width="14.6640625" style="8" customWidth="1"/>
    <col min="12" max="12" width="11.44140625" style="8" customWidth="1"/>
    <col min="13" max="13" width="12.33203125" style="8" customWidth="1"/>
    <col min="14" max="14" width="11.44140625" style="8" customWidth="1"/>
    <col min="15" max="15" width="13" style="8" customWidth="1"/>
    <col min="16" max="16" width="11.44140625" style="47" customWidth="1"/>
    <col min="17" max="17" width="12.44140625" style="8" customWidth="1"/>
    <col min="18" max="18" width="9.5546875" style="8" customWidth="1"/>
    <col min="19" max="21" width="11.44140625" style="8" customWidth="1"/>
    <col min="22" max="22" width="11.44140625" style="47" customWidth="1"/>
    <col min="23" max="23" width="17.88671875" style="47" customWidth="1"/>
    <col min="24" max="24" width="13.88671875" style="47" customWidth="1"/>
    <col min="25" max="25" width="11.44140625" style="47" customWidth="1"/>
    <col min="26" max="26" width="11.88671875" style="47" customWidth="1"/>
    <col min="27" max="30" width="11.44140625" style="47" customWidth="1"/>
    <col min="31" max="31" width="18.44140625" style="47" customWidth="1"/>
    <col min="32" max="34" width="11.44140625" style="8" customWidth="1"/>
    <col min="35" max="38" width="11.44140625" style="8"/>
    <col min="39" max="39" width="17.33203125" style="8" customWidth="1"/>
    <col min="40" max="46" width="11.44140625" style="8"/>
    <col min="47" max="47" width="16.5546875" style="8" customWidth="1"/>
    <col min="48" max="63" width="11.44140625" style="8"/>
  </cols>
  <sheetData>
    <row r="1" spans="1:21" s="47" customFormat="1" ht="13.5" customHeight="1" thickBot="1" x14ac:dyDescent="0.35">
      <c r="A1" s="50" t="s">
        <v>186</v>
      </c>
    </row>
    <row r="2" spans="1:21" ht="20.25" customHeight="1" thickBot="1" x14ac:dyDescent="0.4">
      <c r="B2" s="37" t="s">
        <v>129</v>
      </c>
      <c r="C2" s="38" t="s">
        <v>42</v>
      </c>
      <c r="D2" s="39" t="s">
        <v>130</v>
      </c>
      <c r="E2" s="39" t="s">
        <v>43</v>
      </c>
      <c r="F2" s="39" t="s">
        <v>44</v>
      </c>
      <c r="G2" s="39" t="s">
        <v>52</v>
      </c>
      <c r="H2" s="40" t="s">
        <v>53</v>
      </c>
      <c r="I2" s="45"/>
      <c r="J2" s="46"/>
      <c r="K2" s="37" t="s">
        <v>131</v>
      </c>
      <c r="L2" s="38" t="s">
        <v>42</v>
      </c>
      <c r="M2" s="40" t="s">
        <v>130</v>
      </c>
      <c r="N2" s="41" t="s">
        <v>52</v>
      </c>
      <c r="O2" s="42" t="s">
        <v>53</v>
      </c>
      <c r="P2" s="46"/>
      <c r="Q2" s="37" t="s">
        <v>132</v>
      </c>
      <c r="R2" s="38" t="s">
        <v>42</v>
      </c>
      <c r="S2" s="43" t="s">
        <v>130</v>
      </c>
      <c r="T2" s="41" t="s">
        <v>52</v>
      </c>
      <c r="U2" s="44" t="s">
        <v>53</v>
      </c>
    </row>
    <row r="3" spans="1:21" x14ac:dyDescent="0.3">
      <c r="B3" s="15" t="s">
        <v>56</v>
      </c>
      <c r="C3" s="14">
        <f>' ACCUEIL'!C8</f>
        <v>61</v>
      </c>
      <c r="D3" s="14">
        <f>' ACCUEIL'!D8</f>
        <v>51</v>
      </c>
      <c r="E3" s="14">
        <f>' ACCUEIL'!E8</f>
        <v>0</v>
      </c>
      <c r="F3" s="14">
        <f>' ACCUEIL'!F8</f>
        <v>0</v>
      </c>
      <c r="G3" s="14">
        <f>' ACCUEIL'!G8</f>
        <v>56</v>
      </c>
      <c r="H3" s="28">
        <f>' ACCUEIL'!H8</f>
        <v>5</v>
      </c>
      <c r="K3" s="15" t="s">
        <v>77</v>
      </c>
      <c r="L3" s="14">
        <f>' ACCUEIL'!C11</f>
        <v>151</v>
      </c>
      <c r="M3" s="10">
        <f>' ACCUEIL'!D11</f>
        <v>132</v>
      </c>
      <c r="N3" s="12">
        <f>' ACCUEIL'!G11</f>
        <v>143</v>
      </c>
      <c r="O3" s="11">
        <f>' ACCUEIL'!H11</f>
        <v>8</v>
      </c>
      <c r="Q3" s="15" t="s">
        <v>133</v>
      </c>
      <c r="R3" s="14">
        <f t="shared" ref="R3:R54" si="0">C3+L3</f>
        <v>212</v>
      </c>
      <c r="S3" s="10">
        <f t="shared" ref="S3:S55" si="1">D3+M3</f>
        <v>183</v>
      </c>
      <c r="T3" s="12">
        <f t="shared" ref="T3:T34" si="2">G3+N3</f>
        <v>199</v>
      </c>
      <c r="U3" s="9">
        <f t="shared" ref="U3:U34" si="3">H3+O3</f>
        <v>13</v>
      </c>
    </row>
    <row r="4" spans="1:21" x14ac:dyDescent="0.3">
      <c r="B4" s="15" t="s">
        <v>70</v>
      </c>
      <c r="C4" s="14">
        <f>' ACCUEIL'!C20</f>
        <v>646</v>
      </c>
      <c r="D4" s="14">
        <f>' ACCUEIL'!D20</f>
        <v>459</v>
      </c>
      <c r="E4" s="14">
        <f>' ACCUEIL'!E20</f>
        <v>54</v>
      </c>
      <c r="F4" s="14">
        <f>' ACCUEIL'!F20</f>
        <v>20</v>
      </c>
      <c r="G4" s="14">
        <f>' ACCUEIL'!G20</f>
        <v>558</v>
      </c>
      <c r="H4" s="28">
        <f>' ACCUEIL'!H20</f>
        <v>88</v>
      </c>
      <c r="K4" s="15" t="s">
        <v>78</v>
      </c>
      <c r="L4" s="14">
        <f>' ACCUEIL'!C23</f>
        <v>154</v>
      </c>
      <c r="M4" s="10">
        <f>' ACCUEIL'!D23</f>
        <v>139</v>
      </c>
      <c r="N4" s="2">
        <f>' ACCUEIL'!G23</f>
        <v>144</v>
      </c>
      <c r="O4" s="9">
        <f>' ACCUEIL'!H23</f>
        <v>10</v>
      </c>
      <c r="Q4" s="15" t="s">
        <v>134</v>
      </c>
      <c r="R4" s="14">
        <f t="shared" si="0"/>
        <v>800</v>
      </c>
      <c r="S4" s="10">
        <f t="shared" si="1"/>
        <v>598</v>
      </c>
      <c r="T4" s="2">
        <f t="shared" si="2"/>
        <v>702</v>
      </c>
      <c r="U4" s="9">
        <f t="shared" si="3"/>
        <v>98</v>
      </c>
    </row>
    <row r="5" spans="1:21" x14ac:dyDescent="0.3">
      <c r="B5" s="15" t="s">
        <v>58</v>
      </c>
      <c r="C5" s="14">
        <f>' ACCUEIL'!C32</f>
        <v>599</v>
      </c>
      <c r="D5" s="14">
        <f>' ACCUEIL'!D32</f>
        <v>454</v>
      </c>
      <c r="E5" s="14">
        <f>' ACCUEIL'!E32</f>
        <v>87</v>
      </c>
      <c r="F5" s="14">
        <f>' ACCUEIL'!F32</f>
        <v>23</v>
      </c>
      <c r="G5" s="14">
        <f>' ACCUEIL'!G32</f>
        <v>507</v>
      </c>
      <c r="H5" s="28">
        <f>' ACCUEIL'!H32</f>
        <v>92</v>
      </c>
      <c r="K5" s="15" t="s">
        <v>79</v>
      </c>
      <c r="L5" s="14">
        <f>' ACCUEIL'!C35</f>
        <v>202</v>
      </c>
      <c r="M5" s="10">
        <f>' ACCUEIL'!D35</f>
        <v>141</v>
      </c>
      <c r="N5" s="2">
        <f>' ACCUEIL'!G35</f>
        <v>182</v>
      </c>
      <c r="O5" s="9">
        <f>' ACCUEIL'!H35</f>
        <v>20</v>
      </c>
      <c r="Q5" s="15" t="s">
        <v>135</v>
      </c>
      <c r="R5" s="14">
        <f t="shared" si="0"/>
        <v>801</v>
      </c>
      <c r="S5" s="10">
        <f t="shared" si="1"/>
        <v>595</v>
      </c>
      <c r="T5" s="2">
        <f t="shared" si="2"/>
        <v>689</v>
      </c>
      <c r="U5" s="9">
        <f t="shared" si="3"/>
        <v>112</v>
      </c>
    </row>
    <row r="6" spans="1:21" x14ac:dyDescent="0.3">
      <c r="B6" s="15" t="s">
        <v>59</v>
      </c>
      <c r="C6" s="14">
        <f>' ACCUEIL'!C56</f>
        <v>647</v>
      </c>
      <c r="D6" s="14">
        <f>' ACCUEIL'!D56</f>
        <v>448</v>
      </c>
      <c r="E6" s="14">
        <f>' ACCUEIL'!E56</f>
        <v>87</v>
      </c>
      <c r="F6" s="14">
        <f>' ACCUEIL'!F56</f>
        <v>34</v>
      </c>
      <c r="G6" s="14">
        <f>' ACCUEIL'!G44</f>
        <v>604</v>
      </c>
      <c r="H6" s="28">
        <f>' ACCUEIL'!H44</f>
        <v>105</v>
      </c>
      <c r="K6" s="15" t="s">
        <v>80</v>
      </c>
      <c r="L6" s="14">
        <f>' ACCUEIL'!C47</f>
        <v>191</v>
      </c>
      <c r="M6" s="10">
        <f>' ACCUEIL'!D47</f>
        <v>162</v>
      </c>
      <c r="N6" s="2">
        <f>' ACCUEIL'!G47</f>
        <v>178</v>
      </c>
      <c r="O6" s="9">
        <f>' ACCUEIL'!H47</f>
        <v>13</v>
      </c>
      <c r="Q6" s="15" t="s">
        <v>136</v>
      </c>
      <c r="R6" s="14">
        <f t="shared" si="0"/>
        <v>838</v>
      </c>
      <c r="S6" s="10">
        <f t="shared" si="1"/>
        <v>610</v>
      </c>
      <c r="T6" s="2">
        <f t="shared" si="2"/>
        <v>782</v>
      </c>
      <c r="U6" s="9">
        <f t="shared" si="3"/>
        <v>118</v>
      </c>
    </row>
    <row r="7" spans="1:21" x14ac:dyDescent="0.3">
      <c r="B7" s="15" t="s">
        <v>71</v>
      </c>
      <c r="C7" s="14">
        <f>' ACCUEIL'!C44</f>
        <v>709</v>
      </c>
      <c r="D7" s="14">
        <f>' ACCUEIL'!D44</f>
        <v>575</v>
      </c>
      <c r="E7" s="14">
        <f>' ACCUEIL'!E44</f>
        <v>100</v>
      </c>
      <c r="F7" s="14">
        <f>' ACCUEIL'!F44</f>
        <v>32</v>
      </c>
      <c r="G7" s="14">
        <f>' ACCUEIL'!G56</f>
        <v>551</v>
      </c>
      <c r="H7" s="14">
        <f>' ACCUEIL'!H56</f>
        <v>96</v>
      </c>
      <c r="K7" s="15" t="s">
        <v>81</v>
      </c>
      <c r="L7" s="14">
        <f>' ACCUEIL'!C59</f>
        <v>143</v>
      </c>
      <c r="M7" s="10">
        <f>' ACCUEIL'!D59</f>
        <v>124</v>
      </c>
      <c r="N7" s="2">
        <f>' ACCUEIL'!G59</f>
        <v>134</v>
      </c>
      <c r="O7" s="9">
        <f>' ACCUEIL'!H59</f>
        <v>9</v>
      </c>
      <c r="Q7" s="15" t="s">
        <v>137</v>
      </c>
      <c r="R7" s="14">
        <f t="shared" si="0"/>
        <v>852</v>
      </c>
      <c r="S7" s="10">
        <f t="shared" si="1"/>
        <v>699</v>
      </c>
      <c r="T7" s="2">
        <f t="shared" si="2"/>
        <v>685</v>
      </c>
      <c r="U7" s="9">
        <f t="shared" si="3"/>
        <v>105</v>
      </c>
    </row>
    <row r="8" spans="1:21" x14ac:dyDescent="0.3">
      <c r="B8" s="15" t="s">
        <v>61</v>
      </c>
      <c r="C8" s="14">
        <f>' ACCUEIL'!C68</f>
        <v>573</v>
      </c>
      <c r="D8" s="14">
        <f>' ACCUEIL'!D68</f>
        <v>371</v>
      </c>
      <c r="E8" s="14">
        <f>' ACCUEIL'!E68</f>
        <v>84</v>
      </c>
      <c r="F8" s="14">
        <f>' ACCUEIL'!F68</f>
        <v>6</v>
      </c>
      <c r="G8" s="14">
        <f>' ACCUEIL'!G68</f>
        <v>487</v>
      </c>
      <c r="H8" s="28">
        <f>' ACCUEIL'!H68</f>
        <v>86</v>
      </c>
      <c r="K8" s="15" t="s">
        <v>82</v>
      </c>
      <c r="L8" s="14">
        <f>' ACCUEIL'!C71</f>
        <v>161</v>
      </c>
      <c r="M8" s="10">
        <f>' ACCUEIL'!D71</f>
        <v>127</v>
      </c>
      <c r="N8" s="2">
        <f>' ACCUEIL'!G71</f>
        <v>149</v>
      </c>
      <c r="O8" s="9">
        <f>' ACCUEIL'!H71</f>
        <v>12</v>
      </c>
      <c r="Q8" s="15" t="s">
        <v>138</v>
      </c>
      <c r="R8" s="14">
        <f t="shared" si="0"/>
        <v>734</v>
      </c>
      <c r="S8" s="10">
        <f t="shared" si="1"/>
        <v>498</v>
      </c>
      <c r="T8" s="2">
        <f t="shared" si="2"/>
        <v>636</v>
      </c>
      <c r="U8" s="9">
        <f t="shared" si="3"/>
        <v>98</v>
      </c>
    </row>
    <row r="9" spans="1:21" x14ac:dyDescent="0.3">
      <c r="B9" s="15" t="s">
        <v>62</v>
      </c>
      <c r="C9" s="14">
        <f>' ACCUEIL'!C80</f>
        <v>660</v>
      </c>
      <c r="D9" s="14">
        <f>' ACCUEIL'!D80</f>
        <v>424</v>
      </c>
      <c r="E9" s="14">
        <f>' ACCUEIL'!E80</f>
        <v>87</v>
      </c>
      <c r="F9" s="14">
        <f>' ACCUEIL'!F80</f>
        <v>0</v>
      </c>
      <c r="G9" s="14">
        <f>' ACCUEIL'!G80</f>
        <v>542</v>
      </c>
      <c r="H9" s="28">
        <f>' ACCUEIL'!H80</f>
        <v>118</v>
      </c>
      <c r="K9" s="15" t="s">
        <v>83</v>
      </c>
      <c r="L9" s="14">
        <f>' ACCUEIL'!C83</f>
        <v>180</v>
      </c>
      <c r="M9" s="10">
        <f>' ACCUEIL'!D83</f>
        <v>147</v>
      </c>
      <c r="N9" s="2">
        <f>' ACCUEIL'!G83</f>
        <v>160</v>
      </c>
      <c r="O9" s="9">
        <f>' ACCUEIL'!H83</f>
        <v>20</v>
      </c>
      <c r="Q9" s="15" t="s">
        <v>139</v>
      </c>
      <c r="R9" s="14">
        <f t="shared" si="0"/>
        <v>840</v>
      </c>
      <c r="S9" s="10">
        <f t="shared" si="1"/>
        <v>571</v>
      </c>
      <c r="T9" s="2">
        <f t="shared" si="2"/>
        <v>702</v>
      </c>
      <c r="U9" s="9">
        <f t="shared" si="3"/>
        <v>138</v>
      </c>
    </row>
    <row r="10" spans="1:21" x14ac:dyDescent="0.3">
      <c r="B10" s="15" t="s">
        <v>63</v>
      </c>
      <c r="C10" s="14">
        <f>' ACCUEIL'!C92</f>
        <v>710</v>
      </c>
      <c r="D10" s="14">
        <f>' ACCUEIL'!D92</f>
        <v>497</v>
      </c>
      <c r="E10" s="14">
        <f>' ACCUEIL'!E92</f>
        <v>92</v>
      </c>
      <c r="F10" s="14">
        <f>' ACCUEIL'!F92</f>
        <v>0</v>
      </c>
      <c r="G10" s="14">
        <f>' ACCUEIL'!G92</f>
        <v>569</v>
      </c>
      <c r="H10" s="28">
        <f>' ACCUEIL'!H92</f>
        <v>141</v>
      </c>
      <c r="K10" s="15" t="s">
        <v>84</v>
      </c>
      <c r="L10" s="77">
        <f>' ACCUEIL'!C95</f>
        <v>202</v>
      </c>
      <c r="M10" s="77">
        <f>' ACCUEIL'!D95</f>
        <v>167</v>
      </c>
      <c r="N10" s="77">
        <f>' ACCUEIL'!G95</f>
        <v>180</v>
      </c>
      <c r="O10" s="77">
        <f>' ACCUEIL'!H95</f>
        <v>22</v>
      </c>
      <c r="Q10" s="15" t="s">
        <v>140</v>
      </c>
      <c r="R10" s="14">
        <f>C10+L10</f>
        <v>912</v>
      </c>
      <c r="S10" s="10">
        <f t="shared" si="1"/>
        <v>664</v>
      </c>
      <c r="T10" s="2">
        <f t="shared" si="2"/>
        <v>749</v>
      </c>
      <c r="U10" s="9">
        <f>H10+O10</f>
        <v>163</v>
      </c>
    </row>
    <row r="11" spans="1:21" x14ac:dyDescent="0.3">
      <c r="B11" s="15" t="s">
        <v>64</v>
      </c>
      <c r="C11" s="14">
        <f>' ACCUEIL'!C104</f>
        <v>649</v>
      </c>
      <c r="D11" s="14">
        <f>' ACCUEIL'!D104</f>
        <v>463</v>
      </c>
      <c r="E11" s="14">
        <f>' ACCUEIL'!E104</f>
        <v>82</v>
      </c>
      <c r="F11" s="14">
        <f>' ACCUEIL'!F104</f>
        <v>0</v>
      </c>
      <c r="G11" s="14">
        <f>' ACCUEIL'!G104</f>
        <v>547</v>
      </c>
      <c r="H11" s="28">
        <f>' ACCUEIL'!H104</f>
        <v>102</v>
      </c>
      <c r="K11" s="15" t="s">
        <v>85</v>
      </c>
      <c r="L11" s="77">
        <f>' ACCUEIL'!C107</f>
        <v>175</v>
      </c>
      <c r="M11" s="77">
        <f>' ACCUEIL'!D107</f>
        <v>154</v>
      </c>
      <c r="N11" s="77">
        <f>' ACCUEIL'!G107</f>
        <v>160</v>
      </c>
      <c r="O11" s="77">
        <f>' ACCUEIL'!H107</f>
        <v>15</v>
      </c>
      <c r="Q11" s="15" t="s">
        <v>141</v>
      </c>
      <c r="R11" s="14">
        <f t="shared" si="0"/>
        <v>824</v>
      </c>
      <c r="S11" s="10">
        <f t="shared" si="1"/>
        <v>617</v>
      </c>
      <c r="T11" s="2">
        <f t="shared" si="2"/>
        <v>707</v>
      </c>
      <c r="U11" s="9">
        <f t="shared" si="3"/>
        <v>117</v>
      </c>
    </row>
    <row r="12" spans="1:21" x14ac:dyDescent="0.3">
      <c r="B12" s="15" t="s">
        <v>0</v>
      </c>
      <c r="C12" s="14">
        <f>' ACCUEIL'!C116</f>
        <v>644</v>
      </c>
      <c r="D12" s="14">
        <f>' ACCUEIL'!D116</f>
        <v>434</v>
      </c>
      <c r="E12" s="14">
        <f>' ACCUEIL'!E116</f>
        <v>77</v>
      </c>
      <c r="F12" s="14">
        <f>' ACCUEIL'!F116</f>
        <v>9</v>
      </c>
      <c r="G12" s="14">
        <f>' ACCUEIL'!G116</f>
        <v>556</v>
      </c>
      <c r="H12" s="28">
        <f>' ACCUEIL'!H116</f>
        <v>88</v>
      </c>
      <c r="K12" s="15" t="s">
        <v>86</v>
      </c>
      <c r="L12" s="14">
        <f>' ACCUEIL'!C119</f>
        <v>144</v>
      </c>
      <c r="M12" s="10">
        <f>' ACCUEIL'!D119</f>
        <v>130</v>
      </c>
      <c r="N12" s="2">
        <f>' ACCUEIL'!G119</f>
        <v>127</v>
      </c>
      <c r="O12" s="9">
        <f>' ACCUEIL'!H119</f>
        <v>17</v>
      </c>
      <c r="Q12" s="15" t="s">
        <v>142</v>
      </c>
      <c r="R12" s="14">
        <f t="shared" si="0"/>
        <v>788</v>
      </c>
      <c r="S12" s="10">
        <f t="shared" si="1"/>
        <v>564</v>
      </c>
      <c r="T12" s="2">
        <f t="shared" si="2"/>
        <v>683</v>
      </c>
      <c r="U12" s="9">
        <f t="shared" si="3"/>
        <v>105</v>
      </c>
    </row>
    <row r="13" spans="1:21" x14ac:dyDescent="0.3">
      <c r="B13" s="15" t="s">
        <v>1</v>
      </c>
      <c r="C13" s="14">
        <f>' ACCUEIL'!K8</f>
        <v>573</v>
      </c>
      <c r="D13" s="14">
        <f>' ACCUEIL'!L8</f>
        <v>402</v>
      </c>
      <c r="E13" s="14">
        <f>' ACCUEIL'!M8</f>
        <v>81</v>
      </c>
      <c r="F13" s="14">
        <f>' ACCUEIL'!N8</f>
        <v>7</v>
      </c>
      <c r="G13" s="14">
        <f>' ACCUEIL'!O8</f>
        <v>497</v>
      </c>
      <c r="H13" s="28">
        <f>' ACCUEIL'!P8</f>
        <v>76</v>
      </c>
      <c r="K13" s="15" t="s">
        <v>87</v>
      </c>
      <c r="L13" s="14">
        <f>' ACCUEIL'!K11</f>
        <v>179</v>
      </c>
      <c r="M13" s="10">
        <f>' ACCUEIL'!L11</f>
        <v>137</v>
      </c>
      <c r="N13" s="2">
        <f>' ACCUEIL'!O11</f>
        <v>169</v>
      </c>
      <c r="O13" s="9">
        <f>' ACCUEIL'!P11</f>
        <v>10</v>
      </c>
      <c r="Q13" s="15" t="s">
        <v>143</v>
      </c>
      <c r="R13" s="14">
        <f t="shared" si="0"/>
        <v>752</v>
      </c>
      <c r="S13" s="10">
        <f t="shared" si="1"/>
        <v>539</v>
      </c>
      <c r="T13" s="2">
        <f t="shared" si="2"/>
        <v>666</v>
      </c>
      <c r="U13" s="9">
        <f t="shared" si="3"/>
        <v>86</v>
      </c>
    </row>
    <row r="14" spans="1:21" x14ac:dyDescent="0.3">
      <c r="B14" s="15" t="s">
        <v>2</v>
      </c>
      <c r="C14" s="14">
        <f>' ACCUEIL'!K20</f>
        <v>634</v>
      </c>
      <c r="D14" s="14">
        <f>' ACCUEIL'!L20</f>
        <v>445</v>
      </c>
      <c r="E14" s="14">
        <f>' ACCUEIL'!M20</f>
        <v>100</v>
      </c>
      <c r="F14" s="14">
        <f>' ACCUEIL'!N20</f>
        <v>15</v>
      </c>
      <c r="G14" s="14">
        <f>' ACCUEIL'!O20</f>
        <v>564</v>
      </c>
      <c r="H14" s="28">
        <f>' ACCUEIL'!P20</f>
        <v>70</v>
      </c>
      <c r="K14" s="15" t="s">
        <v>88</v>
      </c>
      <c r="L14" s="14">
        <f>' ACCUEIL'!K23</f>
        <v>175</v>
      </c>
      <c r="M14" s="10">
        <f>' ACCUEIL'!L23</f>
        <v>137</v>
      </c>
      <c r="N14" s="2">
        <f>' ACCUEIL'!O23</f>
        <v>163</v>
      </c>
      <c r="O14" s="9">
        <f>' ACCUEIL'!P23</f>
        <v>12</v>
      </c>
      <c r="Q14" s="15" t="s">
        <v>144</v>
      </c>
      <c r="R14" s="14">
        <f t="shared" si="0"/>
        <v>809</v>
      </c>
      <c r="S14" s="10">
        <f t="shared" si="1"/>
        <v>582</v>
      </c>
      <c r="T14" s="2">
        <f t="shared" si="2"/>
        <v>727</v>
      </c>
      <c r="U14" s="9">
        <f t="shared" si="3"/>
        <v>82</v>
      </c>
    </row>
    <row r="15" spans="1:21" x14ac:dyDescent="0.3">
      <c r="B15" s="15" t="s">
        <v>3</v>
      </c>
      <c r="C15" s="27">
        <f>' ACCUEIL'!K32</f>
        <v>619</v>
      </c>
      <c r="D15" s="2">
        <f>' ACCUEIL'!L32</f>
        <v>440</v>
      </c>
      <c r="E15" s="2">
        <f>' ACCUEIL'!M32</f>
        <v>102</v>
      </c>
      <c r="F15" s="2">
        <f>' ACCUEIL'!N32</f>
        <v>14</v>
      </c>
      <c r="G15" s="2">
        <f>' ACCUEIL'!O32</f>
        <v>541</v>
      </c>
      <c r="H15" s="9">
        <f>' ACCUEIL'!P32</f>
        <v>78</v>
      </c>
      <c r="K15" s="15" t="s">
        <v>89</v>
      </c>
      <c r="L15" s="14">
        <f>' ACCUEIL'!K35</f>
        <v>179</v>
      </c>
      <c r="M15" s="10">
        <f>' ACCUEIL'!L35</f>
        <v>142</v>
      </c>
      <c r="N15" s="2">
        <f>' ACCUEIL'!O35</f>
        <v>162</v>
      </c>
      <c r="O15" s="9">
        <f>' ACCUEIL'!P35</f>
        <v>17</v>
      </c>
      <c r="Q15" s="15" t="s">
        <v>145</v>
      </c>
      <c r="R15" s="14">
        <f t="shared" si="0"/>
        <v>798</v>
      </c>
      <c r="S15" s="10">
        <f t="shared" si="1"/>
        <v>582</v>
      </c>
      <c r="T15" s="2">
        <f t="shared" si="2"/>
        <v>703</v>
      </c>
      <c r="U15" s="9">
        <f t="shared" si="3"/>
        <v>95</v>
      </c>
    </row>
    <row r="16" spans="1:21" x14ac:dyDescent="0.3">
      <c r="B16" s="15" t="s">
        <v>4</v>
      </c>
      <c r="C16" s="14">
        <f>' ACCUEIL'!K44</f>
        <v>589</v>
      </c>
      <c r="D16" s="14">
        <f>' ACCUEIL'!L44</f>
        <v>413</v>
      </c>
      <c r="E16" s="14">
        <f>' ACCUEIL'!M44</f>
        <v>88</v>
      </c>
      <c r="F16" s="14">
        <f>' ACCUEIL'!N44</f>
        <v>15</v>
      </c>
      <c r="G16" s="14">
        <f>' ACCUEIL'!O44</f>
        <v>518</v>
      </c>
      <c r="H16" s="28">
        <f>' ACCUEIL'!P44</f>
        <v>71</v>
      </c>
      <c r="K16" s="15" t="s">
        <v>90</v>
      </c>
      <c r="L16" s="14">
        <f>' ACCUEIL'!K47</f>
        <v>0</v>
      </c>
      <c r="M16" s="10">
        <f>' ACCUEIL'!L47</f>
        <v>0</v>
      </c>
      <c r="N16" s="2">
        <f>' ACCUEIL'!O47</f>
        <v>0</v>
      </c>
      <c r="O16" s="9">
        <f>' ACCUEIL'!P47</f>
        <v>0</v>
      </c>
      <c r="Q16" s="15" t="s">
        <v>146</v>
      </c>
      <c r="R16" s="14">
        <f t="shared" si="0"/>
        <v>589</v>
      </c>
      <c r="S16" s="10">
        <f t="shared" si="1"/>
        <v>413</v>
      </c>
      <c r="T16" s="2">
        <f t="shared" si="2"/>
        <v>518</v>
      </c>
      <c r="U16" s="9">
        <f t="shared" si="3"/>
        <v>71</v>
      </c>
    </row>
    <row r="17" spans="2:21" x14ac:dyDescent="0.3">
      <c r="B17" s="15" t="s">
        <v>5</v>
      </c>
      <c r="C17" s="14">
        <f>' ACCUEIL'!K56</f>
        <v>456</v>
      </c>
      <c r="D17" s="14">
        <f>' ACCUEIL'!L56</f>
        <v>325</v>
      </c>
      <c r="E17" s="14">
        <f>' ACCUEIL'!M56</f>
        <v>95</v>
      </c>
      <c r="F17" s="14">
        <f>' ACCUEIL'!N56</f>
        <v>8</v>
      </c>
      <c r="G17" s="14">
        <f>' ACCUEIL'!O56</f>
        <v>401</v>
      </c>
      <c r="H17" s="28">
        <f>' ACCUEIL'!P56</f>
        <v>55</v>
      </c>
      <c r="K17" s="15" t="s">
        <v>91</v>
      </c>
      <c r="L17" s="14">
        <f>' ACCUEIL'!K59</f>
        <v>0</v>
      </c>
      <c r="M17" s="10">
        <f>' ACCUEIL'!L59</f>
        <v>0</v>
      </c>
      <c r="N17" s="2">
        <f>' ACCUEIL'!O59</f>
        <v>0</v>
      </c>
      <c r="O17" s="9">
        <f>' ACCUEIL'!P59</f>
        <v>0</v>
      </c>
      <c r="Q17" s="15" t="s">
        <v>147</v>
      </c>
      <c r="R17" s="14">
        <f t="shared" si="0"/>
        <v>456</v>
      </c>
      <c r="S17" s="10">
        <f t="shared" si="1"/>
        <v>325</v>
      </c>
      <c r="T17" s="2">
        <f t="shared" si="2"/>
        <v>401</v>
      </c>
      <c r="U17" s="9">
        <f t="shared" si="3"/>
        <v>55</v>
      </c>
    </row>
    <row r="18" spans="2:21" x14ac:dyDescent="0.3">
      <c r="B18" s="15" t="s">
        <v>6</v>
      </c>
      <c r="C18" s="14">
        <f>' ACCUEIL'!K68</f>
        <v>490</v>
      </c>
      <c r="D18" s="14">
        <f>' ACCUEIL'!L68</f>
        <v>346</v>
      </c>
      <c r="E18" s="14">
        <f>' ACCUEIL'!M68</f>
        <v>98</v>
      </c>
      <c r="F18" s="14">
        <f>' ACCUEIL'!N68</f>
        <v>14</v>
      </c>
      <c r="G18" s="14">
        <f>' ACCUEIL'!O68</f>
        <v>426</v>
      </c>
      <c r="H18" s="28">
        <f>' ACCUEIL'!P68</f>
        <v>64</v>
      </c>
      <c r="K18" s="15" t="s">
        <v>92</v>
      </c>
      <c r="L18" s="14">
        <f>' ACCUEIL'!K71</f>
        <v>0</v>
      </c>
      <c r="M18" s="10">
        <f>' ACCUEIL'!L71</f>
        <v>0</v>
      </c>
      <c r="N18" s="2">
        <f>' ACCUEIL'!O71</f>
        <v>0</v>
      </c>
      <c r="O18" s="9">
        <f>' ACCUEIL'!P71</f>
        <v>0</v>
      </c>
      <c r="Q18" s="15" t="s">
        <v>148</v>
      </c>
      <c r="R18" s="14">
        <f t="shared" si="0"/>
        <v>490</v>
      </c>
      <c r="S18" s="10">
        <f t="shared" si="1"/>
        <v>346</v>
      </c>
      <c r="T18" s="2">
        <f t="shared" si="2"/>
        <v>426</v>
      </c>
      <c r="U18" s="9">
        <f t="shared" si="3"/>
        <v>64</v>
      </c>
    </row>
    <row r="19" spans="2:21" x14ac:dyDescent="0.3">
      <c r="B19" s="15" t="s">
        <v>7</v>
      </c>
      <c r="C19" s="14">
        <f>' ACCUEIL'!K80</f>
        <v>514</v>
      </c>
      <c r="D19" s="14">
        <f>' ACCUEIL'!L80</f>
        <v>359</v>
      </c>
      <c r="E19" s="14">
        <f>' ACCUEIL'!M80</f>
        <v>94</v>
      </c>
      <c r="F19" s="14">
        <f>' ACCUEIL'!N80</f>
        <v>3</v>
      </c>
      <c r="G19" s="14">
        <f>' ACCUEIL'!O80</f>
        <v>465</v>
      </c>
      <c r="H19" s="28">
        <f>' ACCUEIL'!P80</f>
        <v>49</v>
      </c>
      <c r="K19" s="15" t="s">
        <v>93</v>
      </c>
      <c r="L19" s="14">
        <f>' ACCUEIL'!K83</f>
        <v>0</v>
      </c>
      <c r="M19" s="10">
        <f>' ACCUEIL'!L83</f>
        <v>0</v>
      </c>
      <c r="N19" s="2">
        <f>' ACCUEIL'!O83</f>
        <v>0</v>
      </c>
      <c r="O19" s="9">
        <f>' ACCUEIL'!P83</f>
        <v>0</v>
      </c>
      <c r="Q19" s="15" t="s">
        <v>149</v>
      </c>
      <c r="R19" s="14">
        <f t="shared" si="0"/>
        <v>514</v>
      </c>
      <c r="S19" s="10">
        <f t="shared" si="1"/>
        <v>359</v>
      </c>
      <c r="T19" s="2">
        <f t="shared" si="2"/>
        <v>465</v>
      </c>
      <c r="U19" s="9">
        <f t="shared" si="3"/>
        <v>49</v>
      </c>
    </row>
    <row r="20" spans="2:21" x14ac:dyDescent="0.3">
      <c r="B20" s="15" t="s">
        <v>67</v>
      </c>
      <c r="C20" s="14">
        <f>' ACCUEIL'!K92</f>
        <v>478</v>
      </c>
      <c r="D20" s="14">
        <f>' ACCUEIL'!L92</f>
        <v>347</v>
      </c>
      <c r="E20" s="14">
        <f>' ACCUEIL'!M92</f>
        <v>100</v>
      </c>
      <c r="F20" s="14">
        <f>' ACCUEIL'!N92</f>
        <v>6</v>
      </c>
      <c r="G20" s="14">
        <f>' ACCUEIL'!O92</f>
        <v>418</v>
      </c>
      <c r="H20" s="28">
        <f>' ACCUEIL'!P92</f>
        <v>60</v>
      </c>
      <c r="K20" s="15" t="s">
        <v>94</v>
      </c>
      <c r="L20" s="14">
        <f>' ACCUEIL'!K95</f>
        <v>0</v>
      </c>
      <c r="M20" s="10">
        <f>' ACCUEIL'!L95</f>
        <v>0</v>
      </c>
      <c r="N20" s="2">
        <f>' ACCUEIL'!O95</f>
        <v>0</v>
      </c>
      <c r="O20" s="9">
        <f>' ACCUEIL'!P95</f>
        <v>0</v>
      </c>
      <c r="Q20" s="15" t="s">
        <v>150</v>
      </c>
      <c r="R20" s="14">
        <f t="shared" si="0"/>
        <v>478</v>
      </c>
      <c r="S20" s="10">
        <f t="shared" si="1"/>
        <v>347</v>
      </c>
      <c r="T20" s="2">
        <f t="shared" si="2"/>
        <v>418</v>
      </c>
      <c r="U20" s="9">
        <f t="shared" si="3"/>
        <v>60</v>
      </c>
    </row>
    <row r="21" spans="2:21" x14ac:dyDescent="0.3">
      <c r="B21" s="15" t="s">
        <v>8</v>
      </c>
      <c r="C21" s="14">
        <f>' ACCUEIL'!K104</f>
        <v>341</v>
      </c>
      <c r="D21" s="14">
        <f>' ACCUEIL'!L104</f>
        <v>222</v>
      </c>
      <c r="E21" s="14">
        <f>' ACCUEIL'!M104</f>
        <v>84</v>
      </c>
      <c r="F21" s="14">
        <f>' ACCUEIL'!N104</f>
        <v>6</v>
      </c>
      <c r="G21" s="14">
        <f>' ACCUEIL'!O104</f>
        <v>288</v>
      </c>
      <c r="H21" s="28">
        <f>' ACCUEIL'!P104</f>
        <v>53</v>
      </c>
      <c r="K21" s="15" t="s">
        <v>95</v>
      </c>
      <c r="L21" s="14">
        <f>' ACCUEIL'!K107</f>
        <v>0</v>
      </c>
      <c r="M21" s="10">
        <f>' ACCUEIL'!L107</f>
        <v>0</v>
      </c>
      <c r="N21" s="2">
        <f>' ACCUEIL'!O107</f>
        <v>0</v>
      </c>
      <c r="O21" s="9">
        <f>' ACCUEIL'!P107</f>
        <v>0</v>
      </c>
      <c r="Q21" s="15" t="s">
        <v>151</v>
      </c>
      <c r="R21" s="14">
        <f t="shared" si="0"/>
        <v>341</v>
      </c>
      <c r="S21" s="10">
        <f t="shared" si="1"/>
        <v>222</v>
      </c>
      <c r="T21" s="2">
        <f t="shared" si="2"/>
        <v>288</v>
      </c>
      <c r="U21" s="9">
        <f t="shared" si="3"/>
        <v>53</v>
      </c>
    </row>
    <row r="22" spans="2:21" x14ac:dyDescent="0.3">
      <c r="B22" s="15" t="s">
        <v>9</v>
      </c>
      <c r="C22" s="14">
        <f>' ACCUEIL'!K116</f>
        <v>471</v>
      </c>
      <c r="D22" s="14">
        <f>' ACCUEIL'!L116</f>
        <v>322</v>
      </c>
      <c r="E22" s="14">
        <f>' ACCUEIL'!M116</f>
        <v>89</v>
      </c>
      <c r="F22" s="14">
        <f>' ACCUEIL'!N116</f>
        <v>10</v>
      </c>
      <c r="G22" s="14">
        <f>' ACCUEIL'!O116</f>
        <v>410</v>
      </c>
      <c r="H22" s="28">
        <f>' ACCUEIL'!P116</f>
        <v>61</v>
      </c>
      <c r="K22" s="15" t="s">
        <v>96</v>
      </c>
      <c r="L22" s="14">
        <f>' ACCUEIL'!K119</f>
        <v>0</v>
      </c>
      <c r="M22" s="10">
        <f>' ACCUEIL'!L119</f>
        <v>0</v>
      </c>
      <c r="N22" s="2">
        <f>' ACCUEIL'!O119</f>
        <v>0</v>
      </c>
      <c r="O22" s="9">
        <f>' ACCUEIL'!P119</f>
        <v>0</v>
      </c>
      <c r="Q22" s="15" t="s">
        <v>152</v>
      </c>
      <c r="R22" s="14">
        <f t="shared" si="0"/>
        <v>471</v>
      </c>
      <c r="S22" s="10">
        <f t="shared" si="1"/>
        <v>322</v>
      </c>
      <c r="T22" s="2">
        <f t="shared" si="2"/>
        <v>410</v>
      </c>
      <c r="U22" s="9">
        <f t="shared" si="3"/>
        <v>61</v>
      </c>
    </row>
    <row r="23" spans="2:21" x14ac:dyDescent="0.3">
      <c r="B23" s="15" t="s">
        <v>10</v>
      </c>
      <c r="C23" s="14">
        <f>' ACCUEIL'!S8</f>
        <v>412</v>
      </c>
      <c r="D23" s="14">
        <f>' ACCUEIL'!T8</f>
        <v>312</v>
      </c>
      <c r="E23" s="14">
        <f>' ACCUEIL'!U8</f>
        <v>107</v>
      </c>
      <c r="F23" s="14">
        <f>' ACCUEIL'!V8</f>
        <v>3</v>
      </c>
      <c r="G23" s="14">
        <f>' ACCUEIL'!W8</f>
        <v>347</v>
      </c>
      <c r="H23" s="28">
        <f>' ACCUEIL'!X8</f>
        <v>65</v>
      </c>
      <c r="K23" s="15" t="s">
        <v>97</v>
      </c>
      <c r="L23" s="14">
        <f>' ACCUEIL'!S11</f>
        <v>0</v>
      </c>
      <c r="M23" s="10">
        <f>' ACCUEIL'!T11</f>
        <v>0</v>
      </c>
      <c r="N23" s="2">
        <f>' ACCUEIL'!W11</f>
        <v>0</v>
      </c>
      <c r="O23" s="9">
        <f>' ACCUEIL'!X11</f>
        <v>0</v>
      </c>
      <c r="Q23" s="15" t="s">
        <v>153</v>
      </c>
      <c r="R23" s="14">
        <f t="shared" si="0"/>
        <v>412</v>
      </c>
      <c r="S23" s="10">
        <f t="shared" si="1"/>
        <v>312</v>
      </c>
      <c r="T23" s="2">
        <f t="shared" si="2"/>
        <v>347</v>
      </c>
      <c r="U23" s="9">
        <f t="shared" si="3"/>
        <v>65</v>
      </c>
    </row>
    <row r="24" spans="2:21" x14ac:dyDescent="0.3">
      <c r="B24" s="15" t="s">
        <v>11</v>
      </c>
      <c r="C24" s="14">
        <f>' ACCUEIL'!S20</f>
        <v>495</v>
      </c>
      <c r="D24" s="14">
        <f>' ACCUEIL'!T20</f>
        <v>363</v>
      </c>
      <c r="E24" s="14">
        <f>' ACCUEIL'!U20</f>
        <v>110</v>
      </c>
      <c r="F24" s="14">
        <f>' ACCUEIL'!V20</f>
        <v>4</v>
      </c>
      <c r="G24" s="14">
        <f>' ACCUEIL'!W20</f>
        <v>424</v>
      </c>
      <c r="H24" s="28">
        <f>' ACCUEIL'!X20</f>
        <v>71</v>
      </c>
      <c r="K24" s="15" t="s">
        <v>98</v>
      </c>
      <c r="L24" s="14">
        <f>' ACCUEIL'!S23</f>
        <v>0</v>
      </c>
      <c r="M24" s="10">
        <f>' ACCUEIL'!T23</f>
        <v>0</v>
      </c>
      <c r="N24" s="2">
        <f>' ACCUEIL'!W23</f>
        <v>0</v>
      </c>
      <c r="O24" s="9">
        <f>' ACCUEIL'!X23</f>
        <v>0</v>
      </c>
      <c r="Q24" s="15" t="s">
        <v>154</v>
      </c>
      <c r="R24" s="14">
        <f t="shared" si="0"/>
        <v>495</v>
      </c>
      <c r="S24" s="10">
        <f t="shared" si="1"/>
        <v>363</v>
      </c>
      <c r="T24" s="2">
        <f t="shared" si="2"/>
        <v>424</v>
      </c>
      <c r="U24" s="9">
        <f t="shared" si="3"/>
        <v>71</v>
      </c>
    </row>
    <row r="25" spans="2:21" x14ac:dyDescent="0.3">
      <c r="B25" s="15" t="s">
        <v>12</v>
      </c>
      <c r="C25" s="14">
        <f>' ACCUEIL'!S32</f>
        <v>418</v>
      </c>
      <c r="D25" s="14">
        <f>' ACCUEIL'!T32</f>
        <v>305</v>
      </c>
      <c r="E25" s="14">
        <f>' ACCUEIL'!U32</f>
        <v>92</v>
      </c>
      <c r="F25" s="14">
        <f>' ACCUEIL'!V32</f>
        <v>9</v>
      </c>
      <c r="G25" s="14">
        <f>' ACCUEIL'!W32</f>
        <v>363</v>
      </c>
      <c r="H25" s="28">
        <f>' ACCUEIL'!X32</f>
        <v>55</v>
      </c>
      <c r="K25" s="15" t="s">
        <v>99</v>
      </c>
      <c r="L25" s="14">
        <f>' ACCUEIL'!S35</f>
        <v>0</v>
      </c>
      <c r="M25" s="10">
        <f>' ACCUEIL'!T35</f>
        <v>0</v>
      </c>
      <c r="N25" s="2">
        <f>' ACCUEIL'!W35</f>
        <v>0</v>
      </c>
      <c r="O25" s="9">
        <f>' ACCUEIL'!X35</f>
        <v>0</v>
      </c>
      <c r="Q25" s="15" t="s">
        <v>155</v>
      </c>
      <c r="R25" s="14">
        <f t="shared" si="0"/>
        <v>418</v>
      </c>
      <c r="S25" s="10">
        <f t="shared" si="1"/>
        <v>305</v>
      </c>
      <c r="T25" s="2">
        <f t="shared" si="2"/>
        <v>363</v>
      </c>
      <c r="U25" s="9">
        <f t="shared" si="3"/>
        <v>55</v>
      </c>
    </row>
    <row r="26" spans="2:21" x14ac:dyDescent="0.3">
      <c r="B26" s="15" t="s">
        <v>13</v>
      </c>
      <c r="C26" s="14">
        <f>' ACCUEIL'!S44</f>
        <v>379</v>
      </c>
      <c r="D26" s="14">
        <f>' ACCUEIL'!T44</f>
        <v>272</v>
      </c>
      <c r="E26" s="14">
        <f>' ACCUEIL'!U44</f>
        <v>99</v>
      </c>
      <c r="F26" s="14">
        <f>' ACCUEIL'!V44</f>
        <v>8</v>
      </c>
      <c r="G26" s="14">
        <f>' ACCUEIL'!W44</f>
        <v>316</v>
      </c>
      <c r="H26" s="28">
        <f>' ACCUEIL'!X44</f>
        <v>63</v>
      </c>
      <c r="K26" s="15" t="s">
        <v>100</v>
      </c>
      <c r="L26" s="14">
        <f>' ACCUEIL'!S47</f>
        <v>0</v>
      </c>
      <c r="M26" s="10">
        <f>' ACCUEIL'!T47</f>
        <v>0</v>
      </c>
      <c r="N26" s="2">
        <f>' ACCUEIL'!W47</f>
        <v>0</v>
      </c>
      <c r="O26" s="9">
        <f>' ACCUEIL'!X47</f>
        <v>0</v>
      </c>
      <c r="Q26" s="15" t="s">
        <v>156</v>
      </c>
      <c r="R26" s="14">
        <f t="shared" si="0"/>
        <v>379</v>
      </c>
      <c r="S26" s="10">
        <f t="shared" si="1"/>
        <v>272</v>
      </c>
      <c r="T26" s="2">
        <f t="shared" si="2"/>
        <v>316</v>
      </c>
      <c r="U26" s="9">
        <f t="shared" si="3"/>
        <v>63</v>
      </c>
    </row>
    <row r="27" spans="2:21" x14ac:dyDescent="0.3">
      <c r="B27" s="15" t="s">
        <v>14</v>
      </c>
      <c r="C27" s="14">
        <f>' ACCUEIL'!S56</f>
        <v>462</v>
      </c>
      <c r="D27" s="14">
        <f>' ACCUEIL'!T56</f>
        <v>298</v>
      </c>
      <c r="E27" s="14">
        <f>' ACCUEIL'!U56</f>
        <v>102</v>
      </c>
      <c r="F27" s="14">
        <f>' ACCUEIL'!V56</f>
        <v>2</v>
      </c>
      <c r="G27" s="14">
        <f>' ACCUEIL'!W56</f>
        <v>379</v>
      </c>
      <c r="H27" s="28">
        <f>' ACCUEIL'!X56</f>
        <v>83</v>
      </c>
      <c r="K27" s="15" t="s">
        <v>101</v>
      </c>
      <c r="L27" s="14">
        <f>' ACCUEIL'!S59</f>
        <v>0</v>
      </c>
      <c r="M27" s="10">
        <f>' ACCUEIL'!T59</f>
        <v>0</v>
      </c>
      <c r="N27" s="2">
        <f>' ACCUEIL'!W59</f>
        <v>0</v>
      </c>
      <c r="O27" s="9">
        <f>' ACCUEIL'!X59</f>
        <v>0</v>
      </c>
      <c r="Q27" s="15" t="s">
        <v>157</v>
      </c>
      <c r="R27" s="14">
        <f t="shared" si="0"/>
        <v>462</v>
      </c>
      <c r="S27" s="10">
        <f t="shared" si="1"/>
        <v>298</v>
      </c>
      <c r="T27" s="2">
        <f t="shared" si="2"/>
        <v>379</v>
      </c>
      <c r="U27" s="9">
        <f t="shared" si="3"/>
        <v>83</v>
      </c>
    </row>
    <row r="28" spans="2:21" x14ac:dyDescent="0.3">
      <c r="B28" s="15" t="s">
        <v>15</v>
      </c>
      <c r="C28" s="14">
        <f>' ACCUEIL'!S68</f>
        <v>0</v>
      </c>
      <c r="D28" s="14">
        <f>' ACCUEIL'!T68</f>
        <v>0</v>
      </c>
      <c r="E28" s="14">
        <f>' ACCUEIL'!U68</f>
        <v>0</v>
      </c>
      <c r="F28" s="14">
        <f>' ACCUEIL'!V68</f>
        <v>0</v>
      </c>
      <c r="G28" s="14">
        <f>' ACCUEIL'!W68</f>
        <v>0</v>
      </c>
      <c r="H28" s="28">
        <f>' ACCUEIL'!X68</f>
        <v>0</v>
      </c>
      <c r="K28" s="15" t="s">
        <v>102</v>
      </c>
      <c r="L28" s="14">
        <f>' ACCUEIL'!S71</f>
        <v>0</v>
      </c>
      <c r="M28" s="10">
        <f>' ACCUEIL'!T71</f>
        <v>0</v>
      </c>
      <c r="N28" s="2">
        <f>' ACCUEIL'!W71</f>
        <v>0</v>
      </c>
      <c r="O28" s="9">
        <f>' ACCUEIL'!X71</f>
        <v>0</v>
      </c>
      <c r="Q28" s="15" t="s">
        <v>158</v>
      </c>
      <c r="R28" s="14">
        <f t="shared" si="0"/>
        <v>0</v>
      </c>
      <c r="S28" s="10">
        <f t="shared" si="1"/>
        <v>0</v>
      </c>
      <c r="T28" s="2">
        <f t="shared" si="2"/>
        <v>0</v>
      </c>
      <c r="U28" s="9">
        <f t="shared" si="3"/>
        <v>0</v>
      </c>
    </row>
    <row r="29" spans="2:21" x14ac:dyDescent="0.3">
      <c r="B29" s="15" t="s">
        <v>16</v>
      </c>
      <c r="C29" s="14">
        <f>' ACCUEIL'!S80</f>
        <v>0</v>
      </c>
      <c r="D29" s="14">
        <f>' ACCUEIL'!T80</f>
        <v>0</v>
      </c>
      <c r="E29" s="14">
        <f>' ACCUEIL'!U80</f>
        <v>0</v>
      </c>
      <c r="F29" s="14">
        <f>' ACCUEIL'!V80</f>
        <v>0</v>
      </c>
      <c r="G29" s="14">
        <f>' ACCUEIL'!W80</f>
        <v>0</v>
      </c>
      <c r="H29" s="28">
        <f>' ACCUEIL'!X80</f>
        <v>0</v>
      </c>
      <c r="K29" s="15" t="s">
        <v>103</v>
      </c>
      <c r="L29" s="14">
        <f>' ACCUEIL'!S83</f>
        <v>0</v>
      </c>
      <c r="M29" s="10">
        <f>' ACCUEIL'!T83</f>
        <v>0</v>
      </c>
      <c r="N29" s="2">
        <f>' ACCUEIL'!W83</f>
        <v>0</v>
      </c>
      <c r="O29" s="9">
        <f>' ACCUEIL'!X83</f>
        <v>0</v>
      </c>
      <c r="Q29" s="15" t="s">
        <v>159</v>
      </c>
      <c r="R29" s="14">
        <f t="shared" si="0"/>
        <v>0</v>
      </c>
      <c r="S29" s="10">
        <f t="shared" si="1"/>
        <v>0</v>
      </c>
      <c r="T29" s="2">
        <f t="shared" si="2"/>
        <v>0</v>
      </c>
      <c r="U29" s="9">
        <f t="shared" si="3"/>
        <v>0</v>
      </c>
    </row>
    <row r="30" spans="2:21" x14ac:dyDescent="0.3">
      <c r="B30" s="15" t="s">
        <v>17</v>
      </c>
      <c r="C30" s="14">
        <f>' ACCUEIL'!S92</f>
        <v>406</v>
      </c>
      <c r="D30" s="14">
        <f>' ACCUEIL'!T92</f>
        <v>268</v>
      </c>
      <c r="E30" s="14">
        <f>' ACCUEIL'!U92</f>
        <v>77</v>
      </c>
      <c r="F30" s="14">
        <f>' ACCUEIL'!V92</f>
        <v>11</v>
      </c>
      <c r="G30" s="14">
        <f>' ACCUEIL'!W92</f>
        <v>336</v>
      </c>
      <c r="H30" s="28">
        <f>' ACCUEIL'!X92</f>
        <v>70</v>
      </c>
      <c r="K30" s="15" t="s">
        <v>104</v>
      </c>
      <c r="L30" s="14">
        <f>' ACCUEIL'!S95</f>
        <v>0</v>
      </c>
      <c r="M30" s="10">
        <f>' ACCUEIL'!T95</f>
        <v>0</v>
      </c>
      <c r="N30" s="2">
        <f>' ACCUEIL'!W95</f>
        <v>0</v>
      </c>
      <c r="O30" s="9">
        <f>' ACCUEIL'!X95</f>
        <v>0</v>
      </c>
      <c r="Q30" s="15" t="s">
        <v>160</v>
      </c>
      <c r="R30" s="14">
        <f t="shared" si="0"/>
        <v>406</v>
      </c>
      <c r="S30" s="10">
        <f t="shared" si="1"/>
        <v>268</v>
      </c>
      <c r="T30" s="2">
        <f t="shared" si="2"/>
        <v>336</v>
      </c>
      <c r="U30" s="9">
        <f t="shared" si="3"/>
        <v>70</v>
      </c>
    </row>
    <row r="31" spans="2:21" x14ac:dyDescent="0.3">
      <c r="B31" s="15" t="s">
        <v>18</v>
      </c>
      <c r="C31" s="14">
        <f>' ACCUEIL'!S104</f>
        <v>472</v>
      </c>
      <c r="D31" s="14">
        <f>' ACCUEIL'!T104</f>
        <v>360</v>
      </c>
      <c r="E31" s="14">
        <f>' ACCUEIL'!U104</f>
        <v>84</v>
      </c>
      <c r="F31" s="14">
        <f>' ACCUEIL'!V104</f>
        <v>15</v>
      </c>
      <c r="G31" s="14">
        <f>' ACCUEIL'!W104</f>
        <v>405</v>
      </c>
      <c r="H31" s="28">
        <f>' ACCUEIL'!X104</f>
        <v>67</v>
      </c>
      <c r="K31" s="15" t="s">
        <v>105</v>
      </c>
      <c r="L31" s="14">
        <f>' ACCUEIL'!S107</f>
        <v>0</v>
      </c>
      <c r="M31" s="10">
        <f>' ACCUEIL'!T107</f>
        <v>0</v>
      </c>
      <c r="N31" s="2">
        <f>' ACCUEIL'!W107</f>
        <v>0</v>
      </c>
      <c r="O31" s="9">
        <f>' ACCUEIL'!X107</f>
        <v>0</v>
      </c>
      <c r="Q31" s="15" t="s">
        <v>161</v>
      </c>
      <c r="R31" s="14">
        <f t="shared" si="0"/>
        <v>472</v>
      </c>
      <c r="S31" s="10">
        <f t="shared" si="1"/>
        <v>360</v>
      </c>
      <c r="T31" s="2">
        <f t="shared" si="2"/>
        <v>405</v>
      </c>
      <c r="U31" s="9">
        <f t="shared" si="3"/>
        <v>67</v>
      </c>
    </row>
    <row r="32" spans="2:21" x14ac:dyDescent="0.3">
      <c r="B32" s="15" t="s">
        <v>19</v>
      </c>
      <c r="C32" s="14">
        <f>' ACCUEIL'!S116</f>
        <v>424</v>
      </c>
      <c r="D32" s="14">
        <f>' ACCUEIL'!T116</f>
        <v>340</v>
      </c>
      <c r="E32" s="14">
        <f>' ACCUEIL'!U116</f>
        <v>91</v>
      </c>
      <c r="F32" s="14">
        <f>' ACCUEIL'!V116</f>
        <v>0</v>
      </c>
      <c r="G32" s="14">
        <f>' ACCUEIL'!W116</f>
        <v>362</v>
      </c>
      <c r="H32" s="28">
        <f>' ACCUEIL'!X116</f>
        <v>62</v>
      </c>
      <c r="K32" s="15" t="s">
        <v>106</v>
      </c>
      <c r="L32" s="14">
        <f>' ACCUEIL'!S119</f>
        <v>0</v>
      </c>
      <c r="M32" s="10">
        <f>' ACCUEIL'!T119</f>
        <v>0</v>
      </c>
      <c r="N32" s="2">
        <f>' ACCUEIL'!W119</f>
        <v>0</v>
      </c>
      <c r="O32" s="9">
        <f>' ACCUEIL'!X119</f>
        <v>0</v>
      </c>
      <c r="Q32" s="15" t="s">
        <v>162</v>
      </c>
      <c r="R32" s="14">
        <f t="shared" si="0"/>
        <v>424</v>
      </c>
      <c r="S32" s="10">
        <f t="shared" si="1"/>
        <v>340</v>
      </c>
      <c r="T32" s="2">
        <f t="shared" si="2"/>
        <v>362</v>
      </c>
      <c r="U32" s="9">
        <f t="shared" si="3"/>
        <v>62</v>
      </c>
    </row>
    <row r="33" spans="2:21" x14ac:dyDescent="0.3">
      <c r="B33" s="15" t="s">
        <v>20</v>
      </c>
      <c r="C33" s="14">
        <f>' ACCUEIL'!AA8</f>
        <v>475</v>
      </c>
      <c r="D33" s="14">
        <f>' ACCUEIL'!AB8</f>
        <v>375</v>
      </c>
      <c r="E33" s="14">
        <f>' ACCUEIL'!AC8</f>
        <v>101</v>
      </c>
      <c r="F33" s="14">
        <f>' ACCUEIL'!AD8</f>
        <v>0</v>
      </c>
      <c r="G33" s="14">
        <f>' ACCUEIL'!AE8</f>
        <v>416</v>
      </c>
      <c r="H33" s="28">
        <f>' ACCUEIL'!AF8</f>
        <v>59</v>
      </c>
      <c r="K33" s="15" t="s">
        <v>107</v>
      </c>
      <c r="L33" s="14">
        <f>' ACCUEIL'!AA11</f>
        <v>0</v>
      </c>
      <c r="M33" s="10">
        <f>' ACCUEIL'!AB11</f>
        <v>0</v>
      </c>
      <c r="N33" s="2">
        <f>' ACCUEIL'!AE11</f>
        <v>0</v>
      </c>
      <c r="O33" s="9">
        <f>' ACCUEIL'!AF11</f>
        <v>0</v>
      </c>
      <c r="Q33" s="15" t="s">
        <v>163</v>
      </c>
      <c r="R33" s="14">
        <f t="shared" si="0"/>
        <v>475</v>
      </c>
      <c r="S33" s="10">
        <f t="shared" si="1"/>
        <v>375</v>
      </c>
      <c r="T33" s="2">
        <f t="shared" si="2"/>
        <v>416</v>
      </c>
      <c r="U33" s="9">
        <f t="shared" si="3"/>
        <v>59</v>
      </c>
    </row>
    <row r="34" spans="2:21" x14ac:dyDescent="0.3">
      <c r="B34" s="15" t="s">
        <v>21</v>
      </c>
      <c r="C34" s="14">
        <f>' ACCUEIL'!AA20</f>
        <v>437</v>
      </c>
      <c r="D34" s="14">
        <f>' ACCUEIL'!AB20</f>
        <v>323</v>
      </c>
      <c r="E34" s="14">
        <f>' ACCUEIL'!AC20</f>
        <v>95</v>
      </c>
      <c r="F34" s="14">
        <f>' ACCUEIL'!AD20</f>
        <v>12</v>
      </c>
      <c r="G34" s="14">
        <f>' ACCUEIL'!AE20</f>
        <v>369</v>
      </c>
      <c r="H34" s="28">
        <f>' ACCUEIL'!AF20</f>
        <v>68</v>
      </c>
      <c r="K34" s="15" t="s">
        <v>108</v>
      </c>
      <c r="L34" s="14">
        <f>' ACCUEIL'!AA23</f>
        <v>0</v>
      </c>
      <c r="M34" s="10">
        <f>' ACCUEIL'!AB23</f>
        <v>0</v>
      </c>
      <c r="N34" s="2">
        <f>' ACCUEIL'!AE23</f>
        <v>0</v>
      </c>
      <c r="O34" s="9">
        <f>' ACCUEIL'!AF23</f>
        <v>0</v>
      </c>
      <c r="Q34" s="15" t="s">
        <v>164</v>
      </c>
      <c r="R34" s="14">
        <f t="shared" si="0"/>
        <v>437</v>
      </c>
      <c r="S34" s="10">
        <f t="shared" si="1"/>
        <v>323</v>
      </c>
      <c r="T34" s="2">
        <f t="shared" si="2"/>
        <v>369</v>
      </c>
      <c r="U34" s="9">
        <f t="shared" si="3"/>
        <v>68</v>
      </c>
    </row>
    <row r="35" spans="2:21" x14ac:dyDescent="0.3">
      <c r="B35" s="15" t="s">
        <v>22</v>
      </c>
      <c r="C35" s="14">
        <f>' ACCUEIL'!AA32</f>
        <v>396</v>
      </c>
      <c r="D35" s="14">
        <f>' ACCUEIL'!AB32</f>
        <v>336</v>
      </c>
      <c r="E35" s="14">
        <f>' ACCUEIL'!AC32</f>
        <v>95</v>
      </c>
      <c r="F35" s="14">
        <f>' ACCUEIL'!AD32</f>
        <v>18</v>
      </c>
      <c r="G35" s="14">
        <f>' ACCUEIL'!AE32</f>
        <v>342</v>
      </c>
      <c r="H35" s="28">
        <f>' ACCUEIL'!AF32</f>
        <v>54</v>
      </c>
      <c r="K35" s="15" t="s">
        <v>109</v>
      </c>
      <c r="L35" s="14">
        <f>' ACCUEIL'!AA35</f>
        <v>0</v>
      </c>
      <c r="M35" s="10">
        <f>' ACCUEIL'!AB35</f>
        <v>0</v>
      </c>
      <c r="N35" s="2">
        <f>' ACCUEIL'!AE35</f>
        <v>0</v>
      </c>
      <c r="O35" s="9">
        <f>' ACCUEIL'!AF35</f>
        <v>0</v>
      </c>
      <c r="Q35" s="15" t="s">
        <v>165</v>
      </c>
      <c r="R35" s="14">
        <f t="shared" si="0"/>
        <v>396</v>
      </c>
      <c r="S35" s="10">
        <f t="shared" si="1"/>
        <v>336</v>
      </c>
      <c r="T35" s="2">
        <f t="shared" ref="T35:T51" si="4">G35+N35</f>
        <v>342</v>
      </c>
      <c r="U35" s="9">
        <f t="shared" ref="U35:U51" si="5">H35+O35</f>
        <v>54</v>
      </c>
    </row>
    <row r="36" spans="2:21" x14ac:dyDescent="0.3">
      <c r="B36" s="15" t="s">
        <v>23</v>
      </c>
      <c r="C36" s="14">
        <f>' ACCUEIL'!AA44</f>
        <v>0</v>
      </c>
      <c r="D36" s="14">
        <f>' ACCUEIL'!AB44</f>
        <v>0</v>
      </c>
      <c r="E36" s="14">
        <f>' ACCUEIL'!AC44</f>
        <v>95</v>
      </c>
      <c r="F36" s="14">
        <f>' ACCUEIL'!AD44</f>
        <v>0</v>
      </c>
      <c r="G36" s="14">
        <f>' ACCUEIL'!AE44</f>
        <v>0</v>
      </c>
      <c r="H36" s="28">
        <f>' ACCUEIL'!AF44</f>
        <v>0</v>
      </c>
      <c r="K36" s="15" t="s">
        <v>110</v>
      </c>
      <c r="L36" s="14">
        <f>' ACCUEIL'!AA47</f>
        <v>0</v>
      </c>
      <c r="M36" s="10">
        <f>' ACCUEIL'!AB47</f>
        <v>0</v>
      </c>
      <c r="N36" s="2">
        <f>' ACCUEIL'!AE47</f>
        <v>0</v>
      </c>
      <c r="O36" s="9">
        <f>' ACCUEIL'!AF47</f>
        <v>0</v>
      </c>
      <c r="Q36" s="15" t="s">
        <v>166</v>
      </c>
      <c r="R36" s="14">
        <f t="shared" si="0"/>
        <v>0</v>
      </c>
      <c r="S36" s="10">
        <f t="shared" si="1"/>
        <v>0</v>
      </c>
      <c r="T36" s="2">
        <f t="shared" si="4"/>
        <v>0</v>
      </c>
      <c r="U36" s="9">
        <f t="shared" si="5"/>
        <v>0</v>
      </c>
    </row>
    <row r="37" spans="2:21" x14ac:dyDescent="0.3">
      <c r="B37" s="15" t="s">
        <v>24</v>
      </c>
      <c r="C37" s="14">
        <f>' ACCUEIL'!AA56</f>
        <v>0</v>
      </c>
      <c r="D37" s="14">
        <f>' ACCUEIL'!AB56</f>
        <v>0</v>
      </c>
      <c r="E37" s="14">
        <f>' ACCUEIL'!AC56</f>
        <v>77</v>
      </c>
      <c r="F37" s="14">
        <f>' ACCUEIL'!AD56</f>
        <v>0</v>
      </c>
      <c r="G37" s="14">
        <f>' ACCUEIL'!AE56</f>
        <v>0</v>
      </c>
      <c r="H37" s="28">
        <f>' ACCUEIL'!AF56</f>
        <v>0</v>
      </c>
      <c r="K37" s="15" t="s">
        <v>111</v>
      </c>
      <c r="L37" s="14">
        <f>' ACCUEIL'!AA59</f>
        <v>0</v>
      </c>
      <c r="M37" s="10">
        <f>' ACCUEIL'!AB59</f>
        <v>0</v>
      </c>
      <c r="N37" s="2">
        <f>' ACCUEIL'!AE59</f>
        <v>0</v>
      </c>
      <c r="O37" s="9">
        <f>' ACCUEIL'!AF59</f>
        <v>0</v>
      </c>
      <c r="Q37" s="15" t="s">
        <v>167</v>
      </c>
      <c r="R37" s="14">
        <f t="shared" si="0"/>
        <v>0</v>
      </c>
      <c r="S37" s="10">
        <f t="shared" si="1"/>
        <v>0</v>
      </c>
      <c r="T37" s="2">
        <f t="shared" si="4"/>
        <v>0</v>
      </c>
      <c r="U37" s="9">
        <f t="shared" si="5"/>
        <v>0</v>
      </c>
    </row>
    <row r="38" spans="2:21" x14ac:dyDescent="0.3">
      <c r="B38" s="15" t="s">
        <v>25</v>
      </c>
      <c r="C38" s="14">
        <f>' ACCUEIL'!AA68</f>
        <v>434</v>
      </c>
      <c r="D38" s="14">
        <f>' ACCUEIL'!AB68</f>
        <v>320</v>
      </c>
      <c r="E38" s="14">
        <f>' ACCUEIL'!AC68</f>
        <v>79</v>
      </c>
      <c r="F38" s="14">
        <f>' ACCUEIL'!AD68</f>
        <v>18</v>
      </c>
      <c r="G38" s="14">
        <f>' ACCUEIL'!AE68</f>
        <v>375</v>
      </c>
      <c r="H38" s="28">
        <f>' ACCUEIL'!AF68</f>
        <v>59</v>
      </c>
      <c r="K38" s="15" t="s">
        <v>112</v>
      </c>
      <c r="L38" s="14">
        <f>' ACCUEIL'!AA71</f>
        <v>0</v>
      </c>
      <c r="M38" s="10">
        <f>' ACCUEIL'!AB71</f>
        <v>0</v>
      </c>
      <c r="N38" s="2">
        <f>' ACCUEIL'!AE71</f>
        <v>0</v>
      </c>
      <c r="O38" s="9">
        <f>' ACCUEIL'!AF71</f>
        <v>0</v>
      </c>
      <c r="Q38" s="15" t="s">
        <v>168</v>
      </c>
      <c r="R38" s="14">
        <f t="shared" si="0"/>
        <v>434</v>
      </c>
      <c r="S38" s="10">
        <f t="shared" si="1"/>
        <v>320</v>
      </c>
      <c r="T38" s="2">
        <f t="shared" si="4"/>
        <v>375</v>
      </c>
      <c r="U38" s="9">
        <f t="shared" si="5"/>
        <v>59</v>
      </c>
    </row>
    <row r="39" spans="2:21" x14ac:dyDescent="0.3">
      <c r="B39" s="15" t="s">
        <v>26</v>
      </c>
      <c r="C39" s="14">
        <f>' ACCUEIL'!AA80</f>
        <v>371</v>
      </c>
      <c r="D39" s="14">
        <f>' ACCUEIL'!AB80</f>
        <v>256</v>
      </c>
      <c r="E39" s="14">
        <f>' ACCUEIL'!AC80</f>
        <v>65</v>
      </c>
      <c r="F39" s="14">
        <f>' ACCUEIL'!AD80</f>
        <v>17</v>
      </c>
      <c r="G39" s="14">
        <f>' ACCUEIL'!AE80</f>
        <v>311</v>
      </c>
      <c r="H39" s="28">
        <f>' ACCUEIL'!AF80</f>
        <v>60</v>
      </c>
      <c r="K39" s="15" t="s">
        <v>113</v>
      </c>
      <c r="L39" s="14">
        <f>' ACCUEIL'!AA83</f>
        <v>0</v>
      </c>
      <c r="M39" s="10">
        <f>' ACCUEIL'!AB83</f>
        <v>0</v>
      </c>
      <c r="N39" s="2">
        <f>' ACCUEIL'!AE83</f>
        <v>0</v>
      </c>
      <c r="O39" s="9">
        <f>' ACCUEIL'!AF83</f>
        <v>0</v>
      </c>
      <c r="Q39" s="15" t="s">
        <v>169</v>
      </c>
      <c r="R39" s="14">
        <f t="shared" si="0"/>
        <v>371</v>
      </c>
      <c r="S39" s="10">
        <f t="shared" si="1"/>
        <v>256</v>
      </c>
      <c r="T39" s="2">
        <f t="shared" si="4"/>
        <v>311</v>
      </c>
      <c r="U39" s="9">
        <f t="shared" si="5"/>
        <v>60</v>
      </c>
    </row>
    <row r="40" spans="2:21" x14ac:dyDescent="0.3">
      <c r="B40" s="15" t="s">
        <v>27</v>
      </c>
      <c r="C40" s="14">
        <f>' ACCUEIL'!AA92</f>
        <v>410</v>
      </c>
      <c r="D40" s="14">
        <f>' ACCUEIL'!AB92</f>
        <v>297</v>
      </c>
      <c r="E40" s="14">
        <f>' ACCUEIL'!AC92</f>
        <v>79</v>
      </c>
      <c r="F40" s="14">
        <f>' ACCUEIL'!AD92</f>
        <v>14</v>
      </c>
      <c r="G40" s="14">
        <f>' ACCUEIL'!AE92</f>
        <v>345</v>
      </c>
      <c r="H40" s="28">
        <f>' ACCUEIL'!AF92</f>
        <v>65</v>
      </c>
      <c r="K40" s="15" t="s">
        <v>114</v>
      </c>
      <c r="L40" s="14">
        <f>' ACCUEIL'!AA95</f>
        <v>0</v>
      </c>
      <c r="M40" s="10">
        <f>' ACCUEIL'!AB95</f>
        <v>0</v>
      </c>
      <c r="N40" s="2">
        <f>' ACCUEIL'!AE95</f>
        <v>0</v>
      </c>
      <c r="O40" s="9">
        <f>' ACCUEIL'!AF95</f>
        <v>0</v>
      </c>
      <c r="Q40" s="15" t="s">
        <v>170</v>
      </c>
      <c r="R40" s="14">
        <f t="shared" si="0"/>
        <v>410</v>
      </c>
      <c r="S40" s="10">
        <f t="shared" si="1"/>
        <v>297</v>
      </c>
      <c r="T40" s="2">
        <f t="shared" si="4"/>
        <v>345</v>
      </c>
      <c r="U40" s="9">
        <f t="shared" si="5"/>
        <v>65</v>
      </c>
    </row>
    <row r="41" spans="2:21" x14ac:dyDescent="0.3">
      <c r="B41" s="15" t="s">
        <v>28</v>
      </c>
      <c r="C41" s="14">
        <f>' ACCUEIL'!AA104</f>
        <v>497</v>
      </c>
      <c r="D41" s="14">
        <f>' ACCUEIL'!AB104</f>
        <v>360</v>
      </c>
      <c r="E41" s="14">
        <f>' ACCUEIL'!AC104</f>
        <v>77</v>
      </c>
      <c r="F41" s="14">
        <f>' ACCUEIL'!AD104</f>
        <v>13</v>
      </c>
      <c r="G41" s="14">
        <f>' ACCUEIL'!AE104</f>
        <v>417</v>
      </c>
      <c r="H41" s="28">
        <f>' ACCUEIL'!AF104</f>
        <v>80</v>
      </c>
      <c r="K41" s="15" t="s">
        <v>115</v>
      </c>
      <c r="L41" s="14">
        <f>' ACCUEIL'!AA107</f>
        <v>0</v>
      </c>
      <c r="M41" s="10">
        <f>' ACCUEIL'!AB107</f>
        <v>0</v>
      </c>
      <c r="N41" s="2">
        <f>' ACCUEIL'!AE107</f>
        <v>0</v>
      </c>
      <c r="O41" s="9">
        <f>' ACCUEIL'!AF107</f>
        <v>0</v>
      </c>
      <c r="Q41" s="15" t="s">
        <v>171</v>
      </c>
      <c r="R41" s="14">
        <f t="shared" si="0"/>
        <v>497</v>
      </c>
      <c r="S41" s="10">
        <f t="shared" si="1"/>
        <v>360</v>
      </c>
      <c r="T41" s="2">
        <f t="shared" si="4"/>
        <v>417</v>
      </c>
      <c r="U41" s="9">
        <f t="shared" si="5"/>
        <v>80</v>
      </c>
    </row>
    <row r="42" spans="2:21" x14ac:dyDescent="0.3">
      <c r="B42" s="15" t="s">
        <v>29</v>
      </c>
      <c r="C42" s="14">
        <f>' ACCUEIL'!AA116</f>
        <v>385</v>
      </c>
      <c r="D42" s="14">
        <f>' ACCUEIL'!AB116</f>
        <v>277</v>
      </c>
      <c r="E42" s="14">
        <f>' ACCUEIL'!AC116</f>
        <v>84</v>
      </c>
      <c r="F42" s="14">
        <f>' ACCUEIL'!AD116</f>
        <v>11</v>
      </c>
      <c r="G42" s="14">
        <f>' ACCUEIL'!AE116</f>
        <v>331</v>
      </c>
      <c r="H42" s="28">
        <f>' ACCUEIL'!AF116</f>
        <v>54</v>
      </c>
      <c r="K42" s="15" t="s">
        <v>116</v>
      </c>
      <c r="L42" s="14">
        <f>' ACCUEIL'!AA119</f>
        <v>0</v>
      </c>
      <c r="M42" s="10">
        <f>' ACCUEIL'!AB119</f>
        <v>0</v>
      </c>
      <c r="N42" s="2">
        <f>' ACCUEIL'!AE119</f>
        <v>0</v>
      </c>
      <c r="O42" s="9">
        <f>' ACCUEIL'!AF119</f>
        <v>0</v>
      </c>
      <c r="Q42" s="15" t="s">
        <v>172</v>
      </c>
      <c r="R42" s="14">
        <f t="shared" si="0"/>
        <v>385</v>
      </c>
      <c r="S42" s="10">
        <f t="shared" si="1"/>
        <v>277</v>
      </c>
      <c r="T42" s="2">
        <f t="shared" si="4"/>
        <v>331</v>
      </c>
      <c r="U42" s="9">
        <f t="shared" si="5"/>
        <v>54</v>
      </c>
    </row>
    <row r="43" spans="2:21" x14ac:dyDescent="0.3">
      <c r="B43" s="15" t="s">
        <v>30</v>
      </c>
      <c r="C43" s="14">
        <f>' ACCUEIL'!AI8</f>
        <v>441</v>
      </c>
      <c r="D43" s="14">
        <f>' ACCUEIL'!AJ8</f>
        <v>312</v>
      </c>
      <c r="E43" s="14">
        <f>' ACCUEIL'!AK8</f>
        <v>84</v>
      </c>
      <c r="F43" s="14">
        <f>' ACCUEIL'!AL8</f>
        <v>12</v>
      </c>
      <c r="G43" s="14">
        <f>' ACCUEIL'!AM8</f>
        <v>371</v>
      </c>
      <c r="H43" s="28">
        <f>' ACCUEIL'!AN8</f>
        <v>70</v>
      </c>
      <c r="K43" s="15" t="s">
        <v>117</v>
      </c>
      <c r="L43" s="14">
        <f>' ACCUEIL'!AI11</f>
        <v>0</v>
      </c>
      <c r="M43" s="10">
        <f>' ACCUEIL'!AJ11</f>
        <v>0</v>
      </c>
      <c r="N43" s="2">
        <f>' ACCUEIL'!AM11</f>
        <v>0</v>
      </c>
      <c r="O43" s="9">
        <f>' ACCUEIL'!AN11</f>
        <v>0</v>
      </c>
      <c r="Q43" s="15" t="s">
        <v>173</v>
      </c>
      <c r="R43" s="14">
        <f t="shared" si="0"/>
        <v>441</v>
      </c>
      <c r="S43" s="10">
        <f t="shared" si="1"/>
        <v>312</v>
      </c>
      <c r="T43" s="2">
        <f t="shared" si="4"/>
        <v>371</v>
      </c>
      <c r="U43" s="9">
        <f t="shared" si="5"/>
        <v>70</v>
      </c>
    </row>
    <row r="44" spans="2:21" x14ac:dyDescent="0.3">
      <c r="B44" s="15" t="s">
        <v>31</v>
      </c>
      <c r="C44" s="14">
        <f>' ACCUEIL'!AI20</f>
        <v>448</v>
      </c>
      <c r="D44" s="14">
        <f>' ACCUEIL'!AJ20</f>
        <v>327</v>
      </c>
      <c r="E44" s="14">
        <f>' ACCUEIL'!AK20</f>
        <v>94</v>
      </c>
      <c r="F44" s="14">
        <f>' ACCUEIL'!AL20</f>
        <v>22</v>
      </c>
      <c r="G44" s="14">
        <f>' ACCUEIL'!AM20</f>
        <v>383</v>
      </c>
      <c r="H44" s="28">
        <f>' ACCUEIL'!AN20</f>
        <v>65</v>
      </c>
      <c r="K44" s="15" t="s">
        <v>118</v>
      </c>
      <c r="L44" s="14">
        <f>' ACCUEIL'!AI23</f>
        <v>0</v>
      </c>
      <c r="M44" s="10">
        <f>' ACCUEIL'!AJ23</f>
        <v>0</v>
      </c>
      <c r="N44" s="2">
        <f>' ACCUEIL'!AM23</f>
        <v>0</v>
      </c>
      <c r="O44" s="9">
        <f>' ACCUEIL'!AN23</f>
        <v>0</v>
      </c>
      <c r="Q44" s="15" t="s">
        <v>174</v>
      </c>
      <c r="R44" s="14">
        <f t="shared" si="0"/>
        <v>448</v>
      </c>
      <c r="S44" s="10">
        <f t="shared" si="1"/>
        <v>327</v>
      </c>
      <c r="T44" s="2">
        <f t="shared" si="4"/>
        <v>383</v>
      </c>
      <c r="U44" s="9">
        <f t="shared" si="5"/>
        <v>65</v>
      </c>
    </row>
    <row r="45" spans="2:21" x14ac:dyDescent="0.3">
      <c r="B45" s="15" t="s">
        <v>32</v>
      </c>
      <c r="C45" s="14">
        <f>' ACCUEIL'!AI32</f>
        <v>488</v>
      </c>
      <c r="D45" s="14">
        <f>' ACCUEIL'!AJ32</f>
        <v>395</v>
      </c>
      <c r="E45" s="14">
        <f>' ACCUEIL'!AK32</f>
        <v>93</v>
      </c>
      <c r="F45" s="14">
        <f>' ACCUEIL'!AL32</f>
        <v>9</v>
      </c>
      <c r="G45" s="14">
        <f>' ACCUEIL'!AM32</f>
        <v>419</v>
      </c>
      <c r="H45" s="28">
        <f>' ACCUEIL'!AN32</f>
        <v>69</v>
      </c>
      <c r="K45" s="15" t="s">
        <v>119</v>
      </c>
      <c r="L45" s="14">
        <f>' ACCUEIL'!AI35</f>
        <v>0</v>
      </c>
      <c r="M45" s="10">
        <f>' ACCUEIL'!AJ35</f>
        <v>0</v>
      </c>
      <c r="N45" s="2">
        <f>' ACCUEIL'!AM35</f>
        <v>0</v>
      </c>
      <c r="O45" s="9">
        <f>' ACCUEIL'!AN35</f>
        <v>0</v>
      </c>
      <c r="Q45" s="15" t="s">
        <v>175</v>
      </c>
      <c r="R45" s="14">
        <f t="shared" si="0"/>
        <v>488</v>
      </c>
      <c r="S45" s="10">
        <f t="shared" si="1"/>
        <v>395</v>
      </c>
      <c r="T45" s="2">
        <f t="shared" si="4"/>
        <v>419</v>
      </c>
      <c r="U45" s="9">
        <f t="shared" si="5"/>
        <v>69</v>
      </c>
    </row>
    <row r="46" spans="2:21" x14ac:dyDescent="0.3">
      <c r="B46" s="15" t="s">
        <v>33</v>
      </c>
      <c r="C46" s="14">
        <f>' ACCUEIL'!AI44</f>
        <v>500</v>
      </c>
      <c r="D46" s="14">
        <f>' ACCUEIL'!AJ44</f>
        <v>377</v>
      </c>
      <c r="E46" s="14">
        <f>' ACCUEIL'!AK44</f>
        <v>86</v>
      </c>
      <c r="F46" s="14">
        <f>' ACCUEIL'!AL44</f>
        <v>9</v>
      </c>
      <c r="G46" s="14">
        <f>' ACCUEIL'!AM44</f>
        <v>403</v>
      </c>
      <c r="H46" s="28">
        <f>' ACCUEIL'!AN44</f>
        <v>97</v>
      </c>
      <c r="K46" s="15" t="s">
        <v>120</v>
      </c>
      <c r="L46" s="14">
        <f>' ACCUEIL'!AI47</f>
        <v>0</v>
      </c>
      <c r="M46" s="10">
        <f>' ACCUEIL'!AJ47</f>
        <v>0</v>
      </c>
      <c r="N46" s="2">
        <f>' ACCUEIL'!AM47</f>
        <v>0</v>
      </c>
      <c r="O46" s="9">
        <f>' ACCUEIL'!AN47</f>
        <v>0</v>
      </c>
      <c r="Q46" s="15" t="s">
        <v>176</v>
      </c>
      <c r="R46" s="14">
        <f t="shared" si="0"/>
        <v>500</v>
      </c>
      <c r="S46" s="10">
        <f t="shared" si="1"/>
        <v>377</v>
      </c>
      <c r="T46" s="2">
        <f t="shared" si="4"/>
        <v>403</v>
      </c>
      <c r="U46" s="9">
        <f t="shared" si="5"/>
        <v>97</v>
      </c>
    </row>
    <row r="47" spans="2:21" x14ac:dyDescent="0.3">
      <c r="B47" s="15" t="s">
        <v>34</v>
      </c>
      <c r="C47" s="14">
        <f>' ACCUEIL'!AI56</f>
        <v>400</v>
      </c>
      <c r="D47" s="14">
        <f>' ACCUEIL'!AJ56</f>
        <v>288</v>
      </c>
      <c r="E47" s="14">
        <f>' ACCUEIL'!AK56</f>
        <v>80</v>
      </c>
      <c r="F47" s="14">
        <f>' ACCUEIL'!AL56</f>
        <v>8</v>
      </c>
      <c r="G47" s="14">
        <f>' ACCUEIL'!AM56</f>
        <v>335</v>
      </c>
      <c r="H47" s="28">
        <f>' ACCUEIL'!AN56</f>
        <v>65</v>
      </c>
      <c r="K47" s="15" t="s">
        <v>121</v>
      </c>
      <c r="L47" s="14">
        <f>' ACCUEIL'!AI59</f>
        <v>0</v>
      </c>
      <c r="M47" s="10">
        <f>' ACCUEIL'!AJ59</f>
        <v>0</v>
      </c>
      <c r="N47" s="2">
        <f>' ACCUEIL'!AM59</f>
        <v>0</v>
      </c>
      <c r="O47" s="9">
        <f>' ACCUEIL'!AN59</f>
        <v>0</v>
      </c>
      <c r="Q47" s="15" t="s">
        <v>177</v>
      </c>
      <c r="R47" s="14">
        <f t="shared" si="0"/>
        <v>400</v>
      </c>
      <c r="S47" s="10">
        <f t="shared" si="1"/>
        <v>288</v>
      </c>
      <c r="T47" s="2">
        <f t="shared" si="4"/>
        <v>335</v>
      </c>
      <c r="U47" s="9">
        <f t="shared" si="5"/>
        <v>65</v>
      </c>
    </row>
    <row r="48" spans="2:21" x14ac:dyDescent="0.3">
      <c r="B48" s="15" t="s">
        <v>35</v>
      </c>
      <c r="C48" s="14">
        <f>' ACCUEIL'!AI68</f>
        <v>394</v>
      </c>
      <c r="D48" s="14">
        <f>' ACCUEIL'!AJ68</f>
        <v>270</v>
      </c>
      <c r="E48" s="14">
        <f>' ACCUEIL'!AK68</f>
        <v>81</v>
      </c>
      <c r="F48" s="14">
        <f>' ACCUEIL'!AL68</f>
        <v>9</v>
      </c>
      <c r="G48" s="14">
        <f>' ACCUEIL'!AM68</f>
        <v>332</v>
      </c>
      <c r="H48" s="28">
        <f>' ACCUEIL'!AN68</f>
        <v>62</v>
      </c>
      <c r="K48" s="15" t="s">
        <v>122</v>
      </c>
      <c r="L48" s="14">
        <f>' ACCUEIL'!AI71</f>
        <v>0</v>
      </c>
      <c r="M48" s="10">
        <f>' ACCUEIL'!AJ71</f>
        <v>0</v>
      </c>
      <c r="N48" s="2">
        <f>' ACCUEIL'!AM71</f>
        <v>0</v>
      </c>
      <c r="O48" s="9">
        <f>' ACCUEIL'!AN71</f>
        <v>0</v>
      </c>
      <c r="Q48" s="15" t="s">
        <v>178</v>
      </c>
      <c r="R48" s="14">
        <f t="shared" si="0"/>
        <v>394</v>
      </c>
      <c r="S48" s="10">
        <f t="shared" si="1"/>
        <v>270</v>
      </c>
      <c r="T48" s="2">
        <f t="shared" si="4"/>
        <v>332</v>
      </c>
      <c r="U48" s="9">
        <f t="shared" si="5"/>
        <v>62</v>
      </c>
    </row>
    <row r="49" spans="2:21" x14ac:dyDescent="0.3">
      <c r="B49" s="15" t="s">
        <v>36</v>
      </c>
      <c r="C49" s="14">
        <f>' ACCUEIL'!AI80</f>
        <v>523</v>
      </c>
      <c r="D49" s="14">
        <f>' ACCUEIL'!AJ80</f>
        <v>395</v>
      </c>
      <c r="E49" s="14">
        <f>' ACCUEIL'!AK80</f>
        <v>92</v>
      </c>
      <c r="F49" s="14">
        <f>' ACCUEIL'!AL80</f>
        <v>12</v>
      </c>
      <c r="G49" s="14">
        <f>' ACCUEIL'!AM80</f>
        <v>431</v>
      </c>
      <c r="H49" s="28">
        <f>' ACCUEIL'!AN80</f>
        <v>92</v>
      </c>
      <c r="K49" s="15" t="s">
        <v>123</v>
      </c>
      <c r="L49" s="14">
        <f>' ACCUEIL'!AI83</f>
        <v>0</v>
      </c>
      <c r="M49" s="10">
        <f>' ACCUEIL'!AJ83</f>
        <v>0</v>
      </c>
      <c r="N49" s="2">
        <f>' ACCUEIL'!AM83</f>
        <v>0</v>
      </c>
      <c r="O49" s="9">
        <f>' ACCUEIL'!AN83</f>
        <v>0</v>
      </c>
      <c r="Q49" s="15" t="s">
        <v>179</v>
      </c>
      <c r="R49" s="14">
        <f t="shared" si="0"/>
        <v>523</v>
      </c>
      <c r="S49" s="10">
        <f t="shared" si="1"/>
        <v>395</v>
      </c>
      <c r="T49" s="2">
        <f t="shared" si="4"/>
        <v>431</v>
      </c>
      <c r="U49" s="9">
        <f t="shared" si="5"/>
        <v>92</v>
      </c>
    </row>
    <row r="50" spans="2:21" x14ac:dyDescent="0.3">
      <c r="B50" s="15" t="s">
        <v>37</v>
      </c>
      <c r="C50" s="14">
        <f>' ACCUEIL'!AI92</f>
        <v>557</v>
      </c>
      <c r="D50" s="14">
        <f>' ACCUEIL'!AJ92</f>
        <v>380</v>
      </c>
      <c r="E50" s="14">
        <f>' ACCUEIL'!AK92</f>
        <v>98</v>
      </c>
      <c r="F50" s="14">
        <f>' ACCUEIL'!AL92</f>
        <v>12</v>
      </c>
      <c r="G50" s="14">
        <f>' ACCUEIL'!AM92</f>
        <v>468</v>
      </c>
      <c r="H50" s="28">
        <f>' ACCUEIL'!AN92</f>
        <v>89</v>
      </c>
      <c r="K50" s="15" t="s">
        <v>124</v>
      </c>
      <c r="L50" s="14">
        <f>' ACCUEIL'!AI95</f>
        <v>0</v>
      </c>
      <c r="M50" s="10">
        <f>' ACCUEIL'!AJ95</f>
        <v>0</v>
      </c>
      <c r="N50" s="2">
        <f>' ACCUEIL'!AM95</f>
        <v>0</v>
      </c>
      <c r="O50" s="9">
        <f>' ACCUEIL'!AN95</f>
        <v>0</v>
      </c>
      <c r="Q50" s="15" t="s">
        <v>180</v>
      </c>
      <c r="R50" s="14">
        <f t="shared" si="0"/>
        <v>557</v>
      </c>
      <c r="S50" s="10">
        <f t="shared" si="1"/>
        <v>380</v>
      </c>
      <c r="T50" s="2">
        <f t="shared" si="4"/>
        <v>468</v>
      </c>
      <c r="U50" s="9">
        <f t="shared" si="5"/>
        <v>89</v>
      </c>
    </row>
    <row r="51" spans="2:21" x14ac:dyDescent="0.3">
      <c r="B51" s="15" t="s">
        <v>38</v>
      </c>
      <c r="C51" s="14">
        <f>' ACCUEIL'!AI104</f>
        <v>542</v>
      </c>
      <c r="D51" s="14">
        <f>' ACCUEIL'!AJ104</f>
        <v>413</v>
      </c>
      <c r="E51" s="14">
        <f>' ACCUEIL'!AK104</f>
        <v>84</v>
      </c>
      <c r="F51" s="14">
        <f>' ACCUEIL'!AL104</f>
        <v>6</v>
      </c>
      <c r="G51" s="14">
        <f>' ACCUEIL'!AM104</f>
        <v>448</v>
      </c>
      <c r="H51" s="28">
        <f>' ACCUEIL'!AN104</f>
        <v>94</v>
      </c>
      <c r="K51" s="15" t="s">
        <v>125</v>
      </c>
      <c r="L51" s="14">
        <f>' ACCUEIL'!AI107</f>
        <v>135</v>
      </c>
      <c r="M51" s="10">
        <f>' ACCUEIL'!AJ107</f>
        <v>113</v>
      </c>
      <c r="N51" s="2">
        <f>' ACCUEIL'!AM107</f>
        <v>122</v>
      </c>
      <c r="O51" s="9">
        <f>' ACCUEIL'!AN107</f>
        <v>13</v>
      </c>
      <c r="Q51" s="15" t="s">
        <v>181</v>
      </c>
      <c r="R51" s="14">
        <f t="shared" si="0"/>
        <v>677</v>
      </c>
      <c r="S51" s="10">
        <f t="shared" si="1"/>
        <v>526</v>
      </c>
      <c r="T51" s="2">
        <f t="shared" si="4"/>
        <v>570</v>
      </c>
      <c r="U51" s="9">
        <f t="shared" si="5"/>
        <v>107</v>
      </c>
    </row>
    <row r="52" spans="2:21" x14ac:dyDescent="0.3">
      <c r="B52" s="15" t="s">
        <v>39</v>
      </c>
      <c r="C52" s="14">
        <f>' ACCUEIL'!AI116</f>
        <v>560</v>
      </c>
      <c r="D52" s="14">
        <f>' ACCUEIL'!AJ116</f>
        <v>375</v>
      </c>
      <c r="E52" s="14">
        <f>' ACCUEIL'!AK116</f>
        <v>82</v>
      </c>
      <c r="F52" s="14">
        <f>' ACCUEIL'!AL116</f>
        <v>14</v>
      </c>
      <c r="G52" s="14">
        <f>' ACCUEIL'!AM116</f>
        <v>469</v>
      </c>
      <c r="H52" s="28">
        <f>' ACCUEIL'!AN116</f>
        <v>91</v>
      </c>
      <c r="K52" s="15" t="s">
        <v>126</v>
      </c>
      <c r="L52" s="14">
        <f>' ACCUEIL'!AI119</f>
        <v>165</v>
      </c>
      <c r="M52" s="10">
        <f>' ACCUEIL'!AJ119</f>
        <v>140</v>
      </c>
      <c r="N52" s="2">
        <f>' ACCUEIL'!AM119</f>
        <v>130</v>
      </c>
      <c r="O52" s="9">
        <f>' ACCUEIL'!AN119</f>
        <v>35</v>
      </c>
      <c r="Q52" s="15" t="s">
        <v>182</v>
      </c>
      <c r="R52" s="14">
        <f t="shared" si="0"/>
        <v>725</v>
      </c>
      <c r="S52" s="10">
        <f t="shared" si="1"/>
        <v>515</v>
      </c>
      <c r="T52" s="2">
        <f t="shared" ref="T52:U54" si="6">G52+N52</f>
        <v>599</v>
      </c>
      <c r="U52" s="9">
        <f t="shared" si="6"/>
        <v>126</v>
      </c>
    </row>
    <row r="53" spans="2:21" x14ac:dyDescent="0.3">
      <c r="B53" s="15" t="s">
        <v>40</v>
      </c>
      <c r="C53" s="14">
        <f>' ACCUEIL'!AQ8</f>
        <v>581</v>
      </c>
      <c r="D53" s="14">
        <f>' ACCUEIL'!AR8</f>
        <v>407</v>
      </c>
      <c r="E53" s="14">
        <f>' ACCUEIL'!AS8</f>
        <v>90</v>
      </c>
      <c r="F53" s="14">
        <f>' ACCUEIL'!AT8</f>
        <v>13</v>
      </c>
      <c r="G53" s="14">
        <f>' ACCUEIL'!AU8</f>
        <v>508</v>
      </c>
      <c r="H53" s="28">
        <f>' ACCUEIL'!AV8</f>
        <v>73</v>
      </c>
      <c r="K53" s="15" t="s">
        <v>127</v>
      </c>
      <c r="L53" s="14">
        <f>' ACCUEIL'!AQ11</f>
        <v>154</v>
      </c>
      <c r="M53" s="10">
        <f>' ACCUEIL'!AR11</f>
        <v>142</v>
      </c>
      <c r="N53" s="2">
        <f>' ACCUEIL'!AU11</f>
        <v>142</v>
      </c>
      <c r="O53" s="9">
        <f>' ACCUEIL'!AV11</f>
        <v>12</v>
      </c>
      <c r="Q53" s="15" t="s">
        <v>183</v>
      </c>
      <c r="R53" s="14">
        <f t="shared" si="0"/>
        <v>735</v>
      </c>
      <c r="S53" s="10">
        <f t="shared" si="1"/>
        <v>549</v>
      </c>
      <c r="T53" s="2">
        <f t="shared" si="6"/>
        <v>650</v>
      </c>
      <c r="U53" s="9">
        <f t="shared" si="6"/>
        <v>85</v>
      </c>
    </row>
    <row r="54" spans="2:21" x14ac:dyDescent="0.3">
      <c r="B54" s="15" t="s">
        <v>41</v>
      </c>
      <c r="C54" s="14">
        <f>' ACCUEIL'!AQ20</f>
        <v>603</v>
      </c>
      <c r="D54" s="14">
        <f>' ACCUEIL'!AR20</f>
        <v>458</v>
      </c>
      <c r="E54" s="14">
        <f>' ACCUEIL'!AS20</f>
        <v>92</v>
      </c>
      <c r="F54" s="14">
        <f>' ACCUEIL'!AT20</f>
        <v>9</v>
      </c>
      <c r="G54" s="14">
        <f>' ACCUEIL'!AU20</f>
        <v>535</v>
      </c>
      <c r="H54" s="28">
        <f>' ACCUEIL'!AV20</f>
        <v>68</v>
      </c>
      <c r="K54" s="15" t="s">
        <v>128</v>
      </c>
      <c r="L54" s="14">
        <f>' ACCUEIL'!AQ23</f>
        <v>124</v>
      </c>
      <c r="M54" s="10">
        <f>' ACCUEIL'!AR23</f>
        <v>124</v>
      </c>
      <c r="N54" s="2">
        <f>' ACCUEIL'!AU23</f>
        <v>117</v>
      </c>
      <c r="O54" s="9">
        <f>' ACCUEIL'!AV23</f>
        <v>7</v>
      </c>
      <c r="Q54" s="15" t="s">
        <v>184</v>
      </c>
      <c r="R54" s="14">
        <f t="shared" si="0"/>
        <v>727</v>
      </c>
      <c r="S54" s="10">
        <f t="shared" si="1"/>
        <v>582</v>
      </c>
      <c r="T54" s="2">
        <f t="shared" si="6"/>
        <v>652</v>
      </c>
      <c r="U54" s="28">
        <f t="shared" si="6"/>
        <v>75</v>
      </c>
    </row>
    <row r="55" spans="2:21" ht="15" thickBot="1" x14ac:dyDescent="0.35">
      <c r="B55" s="15" t="s">
        <v>193</v>
      </c>
      <c r="C55" s="14">
        <f>' ACCUEIL'!AQ32</f>
        <v>522</v>
      </c>
      <c r="D55" s="14">
        <f>' ACCUEIL'!AR32</f>
        <v>331</v>
      </c>
      <c r="E55" s="14">
        <f>' ACCUEIL'!AS32</f>
        <v>77</v>
      </c>
      <c r="F55" s="14">
        <f>' ACCUEIL'!AT32</f>
        <v>11</v>
      </c>
      <c r="G55" s="14">
        <f>' ACCUEIL'!AU32</f>
        <v>448</v>
      </c>
      <c r="H55" s="14">
        <f>' ACCUEIL'!AV32</f>
        <v>74</v>
      </c>
      <c r="K55" s="15" t="s">
        <v>194</v>
      </c>
      <c r="L55" s="14">
        <f>' ACCUEIL'!AQ35</f>
        <v>79</v>
      </c>
      <c r="M55" s="14">
        <f>' ACCUEIL'!AR35</f>
        <v>79</v>
      </c>
      <c r="N55" s="14">
        <f>' ACCUEIL'!AU35</f>
        <v>70</v>
      </c>
      <c r="O55" s="14">
        <f>' ACCUEIL'!AV35</f>
        <v>9</v>
      </c>
      <c r="Q55" s="15" t="s">
        <v>195</v>
      </c>
      <c r="R55" s="14">
        <f>C55+L55</f>
        <v>601</v>
      </c>
      <c r="S55" s="14">
        <f t="shared" si="1"/>
        <v>410</v>
      </c>
      <c r="T55" s="13">
        <f>G55+N55</f>
        <v>518</v>
      </c>
      <c r="U55" s="14">
        <f>H55+O55</f>
        <v>83</v>
      </c>
    </row>
    <row r="56" spans="2:21" x14ac:dyDescent="0.3">
      <c r="B56" s="29" t="s">
        <v>50</v>
      </c>
      <c r="C56" s="30">
        <f t="shared" ref="C56:H56" si="7">SUM(C3:C55)</f>
        <v>24495</v>
      </c>
      <c r="D56" s="30">
        <f t="shared" si="7"/>
        <v>17587</v>
      </c>
      <c r="E56" s="30">
        <f t="shared" si="7"/>
        <v>4423</v>
      </c>
      <c r="F56" s="30">
        <f t="shared" si="7"/>
        <v>523</v>
      </c>
      <c r="G56" s="30">
        <f t="shared" si="7"/>
        <v>20893</v>
      </c>
      <c r="H56" s="30">
        <f t="shared" si="7"/>
        <v>3602</v>
      </c>
      <c r="I56" s="48"/>
      <c r="K56" s="29" t="s">
        <v>50</v>
      </c>
      <c r="L56" s="30">
        <f>SUM(L3:L55)</f>
        <v>2893</v>
      </c>
      <c r="M56" s="30">
        <f>SUM(M3:M55)</f>
        <v>2437</v>
      </c>
      <c r="N56" s="30">
        <f>SUM(N3:N55)</f>
        <v>2632</v>
      </c>
      <c r="O56" s="30">
        <f>SUM(O3:O55)</f>
        <v>261</v>
      </c>
      <c r="Q56" s="29" t="s">
        <v>50</v>
      </c>
      <c r="R56" s="30">
        <f>SUM(R3:R55)</f>
        <v>27388</v>
      </c>
      <c r="S56" s="30">
        <f>SUM(S3:S55)</f>
        <v>20024</v>
      </c>
      <c r="T56" s="30">
        <f>SUM(T3:T55)</f>
        <v>23525</v>
      </c>
      <c r="U56" s="30">
        <f>SUM(U3:U55)</f>
        <v>3863</v>
      </c>
    </row>
    <row r="57" spans="2:21" ht="15" thickBot="1" x14ac:dyDescent="0.35">
      <c r="B57" s="31" t="s">
        <v>129</v>
      </c>
      <c r="C57" s="32" t="s">
        <v>51</v>
      </c>
      <c r="D57" s="33" t="s">
        <v>130</v>
      </c>
      <c r="E57" s="33" t="s">
        <v>43</v>
      </c>
      <c r="F57" s="33" t="s">
        <v>44</v>
      </c>
      <c r="G57" s="33" t="s">
        <v>54</v>
      </c>
      <c r="H57" s="34" t="s">
        <v>55</v>
      </c>
      <c r="I57" s="48"/>
      <c r="K57" s="31" t="s">
        <v>131</v>
      </c>
      <c r="L57" s="32" t="s">
        <v>42</v>
      </c>
      <c r="M57" s="35" t="s">
        <v>130</v>
      </c>
      <c r="N57" s="33" t="s">
        <v>52</v>
      </c>
      <c r="O57" s="36" t="s">
        <v>53</v>
      </c>
      <c r="Q57" s="31" t="s">
        <v>132</v>
      </c>
      <c r="R57" s="32" t="s">
        <v>42</v>
      </c>
      <c r="S57" s="35" t="s">
        <v>130</v>
      </c>
      <c r="T57" s="35" t="s">
        <v>52</v>
      </c>
      <c r="U57" s="34" t="s">
        <v>53</v>
      </c>
    </row>
    <row r="58" spans="2:21" s="47" customFormat="1" x14ac:dyDescent="0.3">
      <c r="B58" s="83" t="s">
        <v>185</v>
      </c>
      <c r="C58" s="78">
        <f t="shared" ref="C58:H58" si="8">SUM(C3:C55)/COUNTIF(C3:C55,"&gt;0")</f>
        <v>499.89795918367349</v>
      </c>
      <c r="D58" s="78">
        <f t="shared" si="8"/>
        <v>358.91836734693879</v>
      </c>
      <c r="E58" s="78">
        <f t="shared" si="8"/>
        <v>88.46</v>
      </c>
      <c r="F58" s="78">
        <f t="shared" si="8"/>
        <v>12.162790697674419</v>
      </c>
      <c r="G58" s="78">
        <f t="shared" si="8"/>
        <v>426.38775510204084</v>
      </c>
      <c r="H58" s="78">
        <f t="shared" si="8"/>
        <v>73.510204081632651</v>
      </c>
      <c r="I58" s="49"/>
      <c r="J58" s="49"/>
      <c r="K58" s="84" t="s">
        <v>185</v>
      </c>
      <c r="L58" s="78">
        <f>SUM(L3:L55)/COUNTIF(L3:L55,"&gt;0")</f>
        <v>160.72222222222223</v>
      </c>
      <c r="M58" s="78">
        <f>SUM(M3:M55)/COUNTIF(M3:M55,"&gt;0")</f>
        <v>135.38888888888889</v>
      </c>
      <c r="N58" s="78">
        <f>SUM(N3:N55)/COUNTIF(N3:N55,"&gt;0")</f>
        <v>146.22222222222223</v>
      </c>
      <c r="O58" s="78">
        <f>SUM(O3:O55)/COUNTIF(O3:O55,"&gt;0")</f>
        <v>14.5</v>
      </c>
      <c r="P58" s="49"/>
      <c r="Q58" s="84" t="s">
        <v>185</v>
      </c>
      <c r="R58" s="78">
        <f>SUM(R3:R55)/COUNTIF(R3:R55,"&gt;0")</f>
        <v>558.9387755102041</v>
      </c>
      <c r="S58" s="78">
        <f>SUM(S3:S55)/COUNTIF(S3:S55,"&gt;0")</f>
        <v>408.65306122448982</v>
      </c>
      <c r="T58" s="78">
        <f>SUM(T3:T55)/COUNTIF(T3:T55,"&gt;0")</f>
        <v>480.10204081632651</v>
      </c>
      <c r="U58" s="78">
        <f>SUM(U3:U55)/COUNTIF(U3:U55,"&gt;0")</f>
        <v>78.836734693877546</v>
      </c>
    </row>
    <row r="59" spans="2:21" s="47" customFormat="1" x14ac:dyDescent="0.3"/>
    <row r="60" spans="2:21" s="47" customFormat="1" x14ac:dyDescent="0.3">
      <c r="B60" s="47" t="s">
        <v>197</v>
      </c>
    </row>
    <row r="61" spans="2:21" s="47" customFormat="1" x14ac:dyDescent="0.3"/>
    <row r="62" spans="2:21" s="47" customFormat="1" x14ac:dyDescent="0.3"/>
    <row r="63" spans="2:21" s="47" customFormat="1" x14ac:dyDescent="0.3"/>
    <row r="64" spans="2:21" s="47" customFormat="1" x14ac:dyDescent="0.3"/>
    <row r="65" spans="2:21" s="47" customFormat="1" x14ac:dyDescent="0.3"/>
    <row r="66" spans="2:21" x14ac:dyDescent="0.3">
      <c r="B66" s="47"/>
      <c r="C66" s="47"/>
      <c r="D66" s="47"/>
      <c r="E66" s="47"/>
      <c r="F66" s="47"/>
      <c r="G66" s="47"/>
      <c r="H66" s="47"/>
      <c r="K66" s="47"/>
      <c r="L66" s="47"/>
      <c r="M66" s="47"/>
      <c r="N66" s="47"/>
      <c r="O66" s="47"/>
      <c r="Q66" s="47"/>
      <c r="R66" s="47"/>
      <c r="S66" s="47"/>
      <c r="T66" s="47"/>
      <c r="U66" s="47"/>
    </row>
    <row r="67" spans="2:21" x14ac:dyDescent="0.3">
      <c r="B67" s="47"/>
      <c r="C67" s="47"/>
      <c r="D67" s="47"/>
      <c r="E67" s="47"/>
      <c r="F67" s="47"/>
      <c r="G67" s="47"/>
      <c r="H67" s="47"/>
      <c r="K67" s="47"/>
      <c r="L67" s="47"/>
      <c r="M67" s="47"/>
      <c r="N67" s="47"/>
      <c r="O67" s="47"/>
      <c r="Q67" s="47"/>
      <c r="R67" s="47"/>
      <c r="S67" s="47"/>
      <c r="T67" s="47"/>
      <c r="U67" s="47"/>
    </row>
    <row r="68" spans="2:21" x14ac:dyDescent="0.3">
      <c r="B68" s="47"/>
      <c r="C68" s="47"/>
      <c r="D68" s="47"/>
      <c r="E68" s="47"/>
      <c r="F68" s="47"/>
      <c r="G68" s="47"/>
      <c r="H68" s="47"/>
      <c r="K68" s="47"/>
      <c r="L68" s="47"/>
      <c r="M68" s="47"/>
      <c r="N68" s="47"/>
      <c r="O68" s="47"/>
      <c r="Q68" s="47"/>
      <c r="R68" s="47"/>
      <c r="S68" s="47"/>
      <c r="T68" s="47"/>
      <c r="U68" s="47"/>
    </row>
    <row r="69" spans="2:21" x14ac:dyDescent="0.3">
      <c r="B69" s="47"/>
      <c r="C69" s="47"/>
      <c r="D69" s="47"/>
      <c r="E69" s="47"/>
      <c r="F69" s="47"/>
      <c r="G69" s="47"/>
      <c r="H69" s="47"/>
      <c r="K69" s="47"/>
      <c r="L69" s="47"/>
      <c r="M69" s="47"/>
      <c r="N69" s="47"/>
      <c r="O69" s="47"/>
      <c r="Q69" s="47"/>
      <c r="R69" s="47"/>
      <c r="S69" s="47"/>
      <c r="T69" s="47"/>
      <c r="U69" s="47"/>
    </row>
    <row r="70" spans="2:21" x14ac:dyDescent="0.3">
      <c r="B70" s="47"/>
      <c r="C70" s="47"/>
      <c r="D70" s="47"/>
      <c r="E70" s="47"/>
      <c r="F70" s="47"/>
      <c r="G70" s="47"/>
      <c r="H70" s="47"/>
      <c r="K70" s="47"/>
      <c r="L70" s="47"/>
      <c r="M70" s="47"/>
      <c r="N70" s="47"/>
      <c r="O70" s="47"/>
      <c r="Q70" s="47"/>
      <c r="R70" s="47"/>
      <c r="S70" s="47"/>
      <c r="T70" s="47"/>
      <c r="U70" s="47"/>
    </row>
    <row r="71" spans="2:21" x14ac:dyDescent="0.3">
      <c r="B71" s="47"/>
      <c r="C71" s="47"/>
      <c r="D71" s="47"/>
      <c r="E71" s="47"/>
      <c r="F71" s="47"/>
      <c r="G71" s="47"/>
      <c r="H71" s="47"/>
      <c r="K71" s="47"/>
      <c r="L71" s="47"/>
      <c r="M71" s="47"/>
      <c r="N71" s="47"/>
      <c r="O71" s="47"/>
      <c r="Q71" s="47"/>
      <c r="R71" s="47"/>
      <c r="S71" s="47"/>
      <c r="T71" s="47"/>
      <c r="U71" s="47"/>
    </row>
    <row r="72" spans="2:21" x14ac:dyDescent="0.3">
      <c r="B72" s="47"/>
      <c r="C72" s="47"/>
      <c r="D72" s="47"/>
      <c r="E72" s="47"/>
      <c r="F72" s="47"/>
      <c r="G72" s="47"/>
      <c r="H72" s="47"/>
      <c r="K72" s="47"/>
      <c r="L72" s="47"/>
      <c r="M72" s="47"/>
      <c r="N72" s="47"/>
      <c r="O72" s="47"/>
      <c r="Q72" s="47"/>
      <c r="R72" s="47"/>
      <c r="S72" s="47"/>
      <c r="T72" s="47"/>
      <c r="U72" s="47"/>
    </row>
    <row r="73" spans="2:21" x14ac:dyDescent="0.3">
      <c r="B73" s="47"/>
      <c r="C73" s="47"/>
      <c r="D73" s="47"/>
      <c r="E73" s="47"/>
      <c r="F73" s="47"/>
      <c r="G73" s="47"/>
      <c r="H73" s="47"/>
      <c r="K73" s="47"/>
      <c r="L73" s="47"/>
      <c r="M73" s="47"/>
      <c r="N73" s="47"/>
      <c r="O73" s="47"/>
      <c r="Q73" s="47"/>
      <c r="R73" s="47"/>
      <c r="S73" s="47"/>
      <c r="T73" s="47"/>
      <c r="U73" s="47"/>
    </row>
    <row r="74" spans="2:21" x14ac:dyDescent="0.3">
      <c r="B74" s="47"/>
      <c r="C74" s="47"/>
      <c r="D74" s="47"/>
      <c r="E74" s="47"/>
      <c r="F74" s="47"/>
      <c r="G74" s="47"/>
      <c r="H74" s="47"/>
      <c r="K74" s="47"/>
      <c r="L74" s="47"/>
      <c r="M74" s="47"/>
      <c r="N74" s="47"/>
      <c r="O74" s="47"/>
      <c r="Q74" s="47"/>
      <c r="R74" s="47"/>
      <c r="S74" s="47"/>
      <c r="T74" s="47"/>
      <c r="U74" s="47"/>
    </row>
    <row r="75" spans="2:21" x14ac:dyDescent="0.3">
      <c r="B75" s="47"/>
      <c r="C75" s="47"/>
      <c r="D75" s="47"/>
      <c r="E75" s="47"/>
      <c r="F75" s="47"/>
      <c r="G75" s="47"/>
      <c r="H75" s="47"/>
      <c r="K75" s="47"/>
      <c r="L75" s="47"/>
      <c r="M75" s="47"/>
      <c r="N75" s="47"/>
      <c r="O75" s="47"/>
      <c r="Q75" s="47"/>
      <c r="R75" s="47"/>
      <c r="S75" s="47"/>
      <c r="T75" s="47"/>
      <c r="U75" s="47"/>
    </row>
    <row r="76" spans="2:21" x14ac:dyDescent="0.3">
      <c r="B76" s="47"/>
      <c r="C76" s="47"/>
      <c r="D76" s="47"/>
      <c r="E76" s="47"/>
      <c r="F76" s="47"/>
      <c r="G76" s="47"/>
      <c r="H76" s="47"/>
      <c r="K76" s="47"/>
      <c r="L76" s="47"/>
      <c r="M76" s="47"/>
      <c r="N76" s="47"/>
      <c r="O76" s="47"/>
      <c r="Q76" s="47"/>
      <c r="R76" s="47"/>
      <c r="S76" s="47"/>
      <c r="T76" s="47"/>
      <c r="U76" s="47"/>
    </row>
    <row r="77" spans="2:21" x14ac:dyDescent="0.3">
      <c r="B77" s="47"/>
      <c r="C77" s="47"/>
      <c r="D77" s="47"/>
      <c r="E77" s="47"/>
      <c r="F77" s="47"/>
      <c r="G77" s="47"/>
      <c r="H77" s="47"/>
      <c r="K77" s="47"/>
      <c r="L77" s="47"/>
      <c r="M77" s="47"/>
      <c r="N77" s="47"/>
      <c r="O77" s="47"/>
      <c r="Q77" s="47"/>
      <c r="R77" s="47"/>
      <c r="S77" s="47"/>
      <c r="T77" s="47"/>
      <c r="U77" s="47"/>
    </row>
    <row r="78" spans="2:21" x14ac:dyDescent="0.3">
      <c r="B78" s="47"/>
      <c r="C78" s="47"/>
      <c r="D78" s="47"/>
      <c r="E78" s="47"/>
      <c r="F78" s="47"/>
      <c r="G78" s="47"/>
      <c r="H78" s="47"/>
      <c r="K78" s="47"/>
      <c r="L78" s="47"/>
      <c r="M78" s="47"/>
      <c r="N78" s="47"/>
      <c r="O78" s="47"/>
      <c r="Q78" s="47"/>
      <c r="R78" s="47"/>
      <c r="S78" s="47"/>
      <c r="T78" s="47"/>
      <c r="U78" s="47"/>
    </row>
    <row r="79" spans="2:21" x14ac:dyDescent="0.3">
      <c r="B79" s="47"/>
      <c r="C79" s="47"/>
      <c r="D79" s="47"/>
      <c r="E79" s="47"/>
      <c r="F79" s="47"/>
      <c r="G79" s="47"/>
      <c r="H79" s="47"/>
      <c r="K79" s="47"/>
      <c r="L79" s="47"/>
      <c r="M79" s="47"/>
      <c r="N79" s="47"/>
      <c r="O79" s="47"/>
      <c r="Q79" s="47"/>
      <c r="R79" s="47"/>
      <c r="S79" s="47"/>
      <c r="T79" s="47"/>
      <c r="U79" s="47"/>
    </row>
    <row r="80" spans="2:21" x14ac:dyDescent="0.3">
      <c r="B80" s="47"/>
      <c r="C80" s="47"/>
      <c r="D80" s="47"/>
      <c r="E80" s="47"/>
      <c r="F80" s="47"/>
      <c r="G80" s="47"/>
      <c r="H80" s="47"/>
      <c r="K80" s="47"/>
      <c r="L80" s="47"/>
      <c r="M80" s="47"/>
      <c r="N80" s="47"/>
      <c r="O80" s="47"/>
      <c r="Q80" s="47"/>
      <c r="R80" s="47"/>
      <c r="S80" s="47"/>
      <c r="T80" s="47"/>
      <c r="U80" s="47"/>
    </row>
    <row r="81" spans="2:21" x14ac:dyDescent="0.3">
      <c r="B81" s="47"/>
      <c r="C81" s="47"/>
      <c r="D81" s="47"/>
      <c r="E81" s="47"/>
      <c r="F81" s="47"/>
      <c r="G81" s="47"/>
      <c r="H81" s="47"/>
      <c r="K81" s="47"/>
      <c r="L81" s="47"/>
      <c r="M81" s="47"/>
      <c r="N81" s="47"/>
      <c r="O81" s="47"/>
      <c r="Q81" s="47"/>
      <c r="R81" s="47"/>
      <c r="S81" s="47"/>
      <c r="T81" s="47"/>
      <c r="U81" s="47"/>
    </row>
    <row r="82" spans="2:21" x14ac:dyDescent="0.3">
      <c r="B82" s="47"/>
      <c r="C82" s="47"/>
      <c r="D82" s="47"/>
      <c r="E82" s="47"/>
      <c r="F82" s="47"/>
      <c r="G82" s="47"/>
      <c r="H82" s="47"/>
      <c r="K82" s="47"/>
      <c r="L82" s="47"/>
      <c r="M82" s="47"/>
      <c r="N82" s="47"/>
      <c r="O82" s="47"/>
      <c r="Q82" s="47"/>
      <c r="R82" s="47"/>
      <c r="S82" s="47"/>
      <c r="T82" s="47"/>
      <c r="U82" s="47"/>
    </row>
    <row r="83" spans="2:21" x14ac:dyDescent="0.3">
      <c r="B83" s="47"/>
      <c r="C83" s="47"/>
      <c r="D83" s="47"/>
      <c r="E83" s="47"/>
      <c r="F83" s="47"/>
      <c r="G83" s="47"/>
      <c r="H83" s="47"/>
      <c r="K83" s="47"/>
      <c r="L83" s="47"/>
      <c r="M83" s="47"/>
      <c r="N83" s="47"/>
      <c r="O83" s="47"/>
      <c r="Q83" s="47"/>
      <c r="R83" s="47"/>
      <c r="S83" s="47"/>
      <c r="T83" s="47"/>
      <c r="U83" s="47"/>
    </row>
    <row r="84" spans="2:21" x14ac:dyDescent="0.3">
      <c r="B84" s="47"/>
      <c r="C84" s="47"/>
      <c r="D84" s="47"/>
      <c r="E84" s="47"/>
      <c r="F84" s="47"/>
      <c r="G84" s="47"/>
      <c r="H84" s="47"/>
      <c r="K84" s="47"/>
      <c r="L84" s="47"/>
      <c r="M84" s="47"/>
      <c r="N84" s="47"/>
      <c r="O84" s="47"/>
      <c r="Q84" s="47"/>
      <c r="R84" s="47"/>
      <c r="S84" s="47"/>
      <c r="T84" s="47"/>
      <c r="U84" s="47"/>
    </row>
    <row r="85" spans="2:21" x14ac:dyDescent="0.3">
      <c r="B85" s="47"/>
      <c r="C85" s="47"/>
      <c r="D85" s="47"/>
      <c r="E85" s="47"/>
      <c r="F85" s="47"/>
      <c r="G85" s="47"/>
      <c r="H85" s="47"/>
      <c r="K85" s="47"/>
      <c r="L85" s="47"/>
      <c r="M85" s="47"/>
      <c r="N85" s="47"/>
      <c r="O85" s="47"/>
      <c r="Q85" s="47"/>
      <c r="R85" s="47"/>
      <c r="S85" s="47"/>
      <c r="T85" s="47"/>
      <c r="U85" s="47"/>
    </row>
    <row r="86" spans="2:21" x14ac:dyDescent="0.3">
      <c r="B86" s="47"/>
      <c r="C86" s="47"/>
      <c r="D86" s="47"/>
      <c r="E86" s="47"/>
      <c r="F86" s="47"/>
      <c r="G86" s="47"/>
      <c r="H86" s="47"/>
      <c r="K86" s="47"/>
      <c r="L86" s="47"/>
      <c r="M86" s="47"/>
      <c r="N86" s="47"/>
      <c r="O86" s="47"/>
      <c r="Q86" s="47"/>
      <c r="R86" s="47"/>
      <c r="S86" s="47"/>
      <c r="T86" s="47"/>
      <c r="U86" s="47"/>
    </row>
    <row r="87" spans="2:21" x14ac:dyDescent="0.3">
      <c r="B87" s="47"/>
      <c r="C87" s="47"/>
      <c r="D87" s="47"/>
      <c r="E87" s="47"/>
      <c r="F87" s="47"/>
      <c r="G87" s="47"/>
      <c r="H87" s="47"/>
      <c r="K87" s="47"/>
      <c r="L87" s="47"/>
      <c r="M87" s="47"/>
      <c r="N87" s="47"/>
      <c r="O87" s="47"/>
      <c r="Q87" s="47"/>
      <c r="R87" s="47"/>
      <c r="S87" s="47"/>
      <c r="T87" s="47"/>
      <c r="U87" s="47"/>
    </row>
    <row r="88" spans="2:21" x14ac:dyDescent="0.3">
      <c r="B88" s="47"/>
      <c r="C88" s="47"/>
      <c r="D88" s="47"/>
      <c r="E88" s="47"/>
      <c r="F88" s="47"/>
      <c r="G88" s="47"/>
      <c r="H88" s="47"/>
      <c r="K88" s="47"/>
      <c r="L88" s="47"/>
      <c r="M88" s="47"/>
      <c r="N88" s="47"/>
      <c r="O88" s="47"/>
      <c r="Q88" s="47"/>
      <c r="R88" s="47"/>
      <c r="S88" s="47"/>
      <c r="T88" s="47"/>
      <c r="U88" s="47"/>
    </row>
    <row r="89" spans="2:21" x14ac:dyDescent="0.3">
      <c r="B89" s="47"/>
      <c r="C89" s="47"/>
      <c r="D89" s="47"/>
      <c r="E89" s="47"/>
      <c r="F89" s="47"/>
      <c r="G89" s="47"/>
      <c r="H89" s="47"/>
      <c r="K89" s="47"/>
      <c r="L89" s="47"/>
      <c r="M89" s="47"/>
      <c r="N89" s="47"/>
      <c r="O89" s="47"/>
      <c r="Q89" s="47"/>
      <c r="R89" s="47"/>
      <c r="S89" s="47"/>
      <c r="T89" s="47"/>
      <c r="U89" s="47"/>
    </row>
    <row r="90" spans="2:21" x14ac:dyDescent="0.3">
      <c r="B90" s="47"/>
      <c r="C90" s="47"/>
      <c r="D90" s="47"/>
      <c r="E90" s="47"/>
      <c r="F90" s="47"/>
      <c r="G90" s="47"/>
      <c r="H90" s="47"/>
      <c r="K90" s="47"/>
      <c r="L90" s="47"/>
      <c r="M90" s="47"/>
      <c r="N90" s="47"/>
      <c r="O90" s="47"/>
      <c r="Q90" s="47"/>
      <c r="R90" s="47"/>
      <c r="S90" s="47"/>
      <c r="T90" s="47"/>
      <c r="U90" s="47"/>
    </row>
    <row r="91" spans="2:21" x14ac:dyDescent="0.3">
      <c r="B91" s="47"/>
      <c r="C91" s="47"/>
      <c r="D91" s="47"/>
      <c r="E91" s="47"/>
      <c r="F91" s="47"/>
      <c r="G91" s="47"/>
      <c r="H91" s="47"/>
      <c r="K91" s="47"/>
      <c r="L91" s="47"/>
      <c r="M91" s="47"/>
      <c r="N91" s="47"/>
      <c r="O91" s="47"/>
      <c r="Q91" s="47"/>
      <c r="R91" s="47"/>
      <c r="S91" s="47"/>
      <c r="T91" s="47"/>
      <c r="U91" s="47"/>
    </row>
    <row r="92" spans="2:21" x14ac:dyDescent="0.3">
      <c r="B92" s="47"/>
      <c r="C92" s="47"/>
      <c r="D92" s="47"/>
      <c r="E92" s="47"/>
      <c r="F92" s="47"/>
      <c r="G92" s="47"/>
      <c r="H92" s="47"/>
      <c r="K92" s="47"/>
      <c r="L92" s="47"/>
      <c r="M92" s="47"/>
      <c r="N92" s="47"/>
      <c r="O92" s="47"/>
      <c r="Q92" s="47"/>
      <c r="R92" s="47"/>
      <c r="S92" s="47"/>
      <c r="T92" s="47"/>
      <c r="U92" s="47"/>
    </row>
    <row r="93" spans="2:21" x14ac:dyDescent="0.3">
      <c r="B93" s="47"/>
      <c r="C93" s="47"/>
      <c r="D93" s="47"/>
      <c r="E93" s="47"/>
      <c r="F93" s="47"/>
      <c r="G93" s="47"/>
      <c r="H93" s="47"/>
      <c r="K93" s="47"/>
      <c r="L93" s="47"/>
      <c r="M93" s="47"/>
      <c r="N93" s="47"/>
      <c r="O93" s="47"/>
      <c r="Q93" s="47"/>
      <c r="R93" s="47"/>
      <c r="S93" s="47"/>
      <c r="T93" s="47"/>
      <c r="U93" s="47"/>
    </row>
    <row r="94" spans="2:21" x14ac:dyDescent="0.3">
      <c r="B94" s="47"/>
      <c r="C94" s="47"/>
      <c r="D94" s="47"/>
      <c r="E94" s="47"/>
      <c r="F94" s="47"/>
      <c r="G94" s="47"/>
      <c r="H94" s="47"/>
      <c r="K94" s="47"/>
      <c r="L94" s="47"/>
      <c r="M94" s="47"/>
      <c r="N94" s="47"/>
      <c r="O94" s="47"/>
      <c r="Q94" s="47"/>
      <c r="R94" s="47"/>
      <c r="S94" s="47"/>
      <c r="T94" s="47"/>
      <c r="U94" s="47"/>
    </row>
    <row r="95" spans="2:21" x14ac:dyDescent="0.3">
      <c r="B95" s="47"/>
      <c r="C95" s="47"/>
      <c r="D95" s="47"/>
      <c r="E95" s="47"/>
      <c r="F95" s="47"/>
      <c r="G95" s="47"/>
      <c r="H95" s="47"/>
      <c r="K95" s="47"/>
      <c r="L95" s="47"/>
      <c r="M95" s="47"/>
      <c r="N95" s="47"/>
      <c r="O95" s="47"/>
      <c r="Q95" s="47"/>
      <c r="R95" s="47"/>
      <c r="S95" s="47"/>
      <c r="T95" s="47"/>
      <c r="U95" s="47"/>
    </row>
    <row r="96" spans="2:21" x14ac:dyDescent="0.3">
      <c r="B96" s="47"/>
      <c r="C96" s="47"/>
      <c r="D96" s="47"/>
      <c r="E96" s="47"/>
      <c r="F96" s="47"/>
      <c r="G96" s="47"/>
      <c r="H96" s="47"/>
      <c r="K96" s="47"/>
      <c r="L96" s="47"/>
      <c r="M96" s="47"/>
      <c r="N96" s="47"/>
      <c r="O96" s="47"/>
      <c r="Q96" s="47"/>
      <c r="R96" s="47"/>
      <c r="S96" s="47"/>
      <c r="T96" s="47"/>
      <c r="U96" s="47"/>
    </row>
    <row r="97" spans="2:21" x14ac:dyDescent="0.3">
      <c r="B97" s="47"/>
      <c r="C97" s="47"/>
      <c r="D97" s="47"/>
      <c r="E97" s="47"/>
      <c r="F97" s="47"/>
      <c r="G97" s="47"/>
      <c r="H97" s="47"/>
      <c r="K97" s="47"/>
      <c r="L97" s="47"/>
      <c r="M97" s="47"/>
      <c r="N97" s="47"/>
      <c r="O97" s="47"/>
      <c r="Q97" s="47"/>
      <c r="R97" s="47"/>
      <c r="S97" s="47"/>
      <c r="T97" s="47"/>
      <c r="U97" s="47"/>
    </row>
    <row r="98" spans="2:21" x14ac:dyDescent="0.3">
      <c r="B98" s="47"/>
      <c r="C98" s="47"/>
      <c r="D98" s="47"/>
      <c r="E98" s="47"/>
      <c r="F98" s="47"/>
      <c r="G98" s="47"/>
      <c r="H98" s="47"/>
      <c r="K98" s="47"/>
      <c r="L98" s="47"/>
      <c r="M98" s="47"/>
      <c r="N98" s="47"/>
      <c r="O98" s="47"/>
      <c r="Q98" s="47"/>
      <c r="R98" s="47"/>
      <c r="S98" s="47"/>
      <c r="T98" s="47"/>
      <c r="U98" s="47"/>
    </row>
    <row r="99" spans="2:21" x14ac:dyDescent="0.3">
      <c r="B99" s="47"/>
      <c r="C99" s="47"/>
      <c r="D99" s="47"/>
      <c r="E99" s="47"/>
      <c r="F99" s="47"/>
      <c r="G99" s="47"/>
      <c r="H99" s="47"/>
      <c r="K99" s="47"/>
      <c r="L99" s="47"/>
      <c r="M99" s="47"/>
      <c r="N99" s="47"/>
      <c r="O99" s="47"/>
      <c r="Q99" s="47"/>
      <c r="R99" s="47"/>
      <c r="S99" s="47"/>
      <c r="T99" s="47"/>
      <c r="U99" s="47"/>
    </row>
    <row r="100" spans="2:21" x14ac:dyDescent="0.3">
      <c r="B100" s="47"/>
      <c r="C100" s="47"/>
      <c r="D100" s="47"/>
      <c r="E100" s="47"/>
      <c r="F100" s="47"/>
      <c r="G100" s="47"/>
      <c r="H100" s="47"/>
      <c r="K100" s="47"/>
      <c r="L100" s="47"/>
      <c r="M100" s="47"/>
      <c r="N100" s="47"/>
      <c r="O100" s="47"/>
      <c r="Q100" s="47"/>
      <c r="R100" s="47"/>
      <c r="S100" s="47"/>
      <c r="T100" s="47"/>
      <c r="U100" s="47"/>
    </row>
    <row r="101" spans="2:21" x14ac:dyDescent="0.3">
      <c r="B101" s="47"/>
      <c r="C101" s="47"/>
      <c r="D101" s="47"/>
      <c r="E101" s="47"/>
      <c r="F101" s="47"/>
      <c r="G101" s="47"/>
      <c r="H101" s="47"/>
      <c r="K101" s="47"/>
      <c r="L101" s="47"/>
      <c r="M101" s="47"/>
      <c r="N101" s="47"/>
      <c r="O101" s="47"/>
      <c r="Q101" s="47"/>
      <c r="R101" s="47"/>
      <c r="S101" s="47"/>
      <c r="T101" s="47"/>
      <c r="U101" s="47"/>
    </row>
    <row r="102" spans="2:21" x14ac:dyDescent="0.3">
      <c r="B102" s="47"/>
      <c r="C102" s="47"/>
      <c r="D102" s="47"/>
      <c r="E102" s="47"/>
      <c r="F102" s="47"/>
      <c r="G102" s="47"/>
      <c r="H102" s="47"/>
      <c r="K102" s="47"/>
      <c r="L102" s="47"/>
      <c r="M102" s="47"/>
      <c r="N102" s="47"/>
      <c r="O102" s="47"/>
      <c r="Q102" s="47"/>
      <c r="R102" s="47"/>
      <c r="S102" s="47"/>
      <c r="T102" s="47"/>
      <c r="U102" s="47"/>
    </row>
    <row r="103" spans="2:21" x14ac:dyDescent="0.3">
      <c r="B103" s="47"/>
      <c r="C103" s="47"/>
      <c r="D103" s="47"/>
      <c r="E103" s="47"/>
      <c r="F103" s="47"/>
      <c r="G103" s="47"/>
      <c r="H103" s="47"/>
      <c r="K103" s="47"/>
      <c r="L103" s="47"/>
      <c r="M103" s="47"/>
      <c r="N103" s="47"/>
      <c r="O103" s="47"/>
      <c r="Q103" s="47"/>
      <c r="R103" s="47"/>
      <c r="S103" s="47"/>
      <c r="T103" s="47"/>
      <c r="U103" s="47"/>
    </row>
    <row r="104" spans="2:21" x14ac:dyDescent="0.3">
      <c r="B104" s="47"/>
      <c r="C104" s="47"/>
      <c r="D104" s="47"/>
      <c r="E104" s="47"/>
      <c r="F104" s="47"/>
      <c r="G104" s="47"/>
      <c r="H104" s="47"/>
      <c r="K104" s="47"/>
      <c r="L104" s="47"/>
      <c r="M104" s="47"/>
      <c r="N104" s="47"/>
      <c r="O104" s="47"/>
      <c r="Q104" s="47"/>
      <c r="R104" s="47"/>
      <c r="S104" s="47"/>
      <c r="T104" s="47"/>
      <c r="U104" s="47"/>
    </row>
    <row r="105" spans="2:21" x14ac:dyDescent="0.3">
      <c r="B105" s="47"/>
      <c r="C105" s="47"/>
      <c r="D105" s="47"/>
      <c r="E105" s="47"/>
      <c r="F105" s="47"/>
      <c r="G105" s="47"/>
      <c r="H105" s="47"/>
      <c r="K105" s="47"/>
      <c r="L105" s="47"/>
      <c r="M105" s="47"/>
      <c r="N105" s="47"/>
      <c r="O105" s="47"/>
      <c r="Q105" s="47"/>
      <c r="R105" s="47"/>
      <c r="S105" s="47"/>
      <c r="T105" s="47"/>
      <c r="U105" s="47"/>
    </row>
    <row r="106" spans="2:21" x14ac:dyDescent="0.3">
      <c r="B106" s="47"/>
      <c r="C106" s="47"/>
      <c r="D106" s="47"/>
      <c r="E106" s="47"/>
      <c r="F106" s="47"/>
      <c r="G106" s="47"/>
      <c r="H106" s="47"/>
      <c r="K106" s="47"/>
      <c r="L106" s="47"/>
      <c r="M106" s="47"/>
      <c r="N106" s="47"/>
      <c r="O106" s="47"/>
      <c r="Q106" s="47"/>
      <c r="R106" s="47"/>
      <c r="S106" s="47"/>
      <c r="T106" s="47"/>
      <c r="U106" s="47"/>
    </row>
    <row r="107" spans="2:21" x14ac:dyDescent="0.3">
      <c r="B107" s="47"/>
      <c r="C107" s="47"/>
      <c r="D107" s="47"/>
      <c r="E107" s="47"/>
      <c r="F107" s="47"/>
      <c r="G107" s="47"/>
      <c r="H107" s="47"/>
      <c r="K107" s="47"/>
      <c r="L107" s="47"/>
      <c r="M107" s="47"/>
      <c r="N107" s="47"/>
      <c r="O107" s="47"/>
      <c r="Q107" s="47"/>
      <c r="R107" s="47"/>
      <c r="S107" s="47"/>
      <c r="T107" s="47"/>
      <c r="U107" s="47"/>
    </row>
    <row r="108" spans="2:21" x14ac:dyDescent="0.3">
      <c r="B108" s="47"/>
      <c r="C108" s="47"/>
      <c r="D108" s="47"/>
      <c r="E108" s="47"/>
      <c r="F108" s="47"/>
      <c r="G108" s="47"/>
      <c r="H108" s="47"/>
      <c r="K108" s="47"/>
      <c r="L108" s="47"/>
      <c r="M108" s="47"/>
      <c r="N108" s="47"/>
      <c r="O108" s="47"/>
      <c r="Q108" s="47"/>
      <c r="R108" s="47"/>
      <c r="S108" s="47"/>
      <c r="T108" s="47"/>
      <c r="U108" s="47"/>
    </row>
    <row r="109" spans="2:21" x14ac:dyDescent="0.3">
      <c r="B109" s="47"/>
      <c r="C109" s="47"/>
      <c r="D109" s="47"/>
      <c r="E109" s="47"/>
      <c r="F109" s="47"/>
      <c r="G109" s="47"/>
      <c r="H109" s="47"/>
      <c r="K109" s="47"/>
      <c r="L109" s="47"/>
      <c r="M109" s="47"/>
      <c r="N109" s="47"/>
      <c r="O109" s="47"/>
      <c r="Q109" s="47"/>
      <c r="R109" s="47"/>
      <c r="S109" s="47"/>
      <c r="T109" s="47"/>
      <c r="U109" s="47"/>
    </row>
    <row r="110" spans="2:21" x14ac:dyDescent="0.3">
      <c r="B110" s="47"/>
      <c r="C110" s="47"/>
      <c r="D110" s="47"/>
      <c r="E110" s="47"/>
      <c r="F110" s="47"/>
      <c r="G110" s="47"/>
      <c r="H110" s="47"/>
      <c r="K110" s="47"/>
      <c r="L110" s="47"/>
      <c r="M110" s="47"/>
      <c r="N110" s="47"/>
      <c r="O110" s="47"/>
      <c r="Q110" s="47"/>
      <c r="R110" s="47"/>
      <c r="S110" s="47"/>
      <c r="T110" s="47"/>
      <c r="U110" s="47"/>
    </row>
    <row r="111" spans="2:21" x14ac:dyDescent="0.3">
      <c r="B111" s="47"/>
      <c r="C111" s="47"/>
      <c r="D111" s="47"/>
      <c r="E111" s="47"/>
      <c r="F111" s="47"/>
      <c r="G111" s="47"/>
      <c r="H111" s="47"/>
      <c r="K111" s="47"/>
      <c r="L111" s="47"/>
      <c r="M111" s="47"/>
      <c r="N111" s="47"/>
      <c r="O111" s="47"/>
      <c r="Q111" s="47"/>
      <c r="R111" s="47"/>
      <c r="S111" s="47"/>
      <c r="T111" s="47"/>
      <c r="U111" s="47"/>
    </row>
    <row r="112" spans="2:21" x14ac:dyDescent="0.3">
      <c r="B112" s="47"/>
      <c r="C112" s="47"/>
      <c r="D112" s="47"/>
      <c r="E112" s="47"/>
      <c r="F112" s="47"/>
      <c r="G112" s="47"/>
      <c r="H112" s="47"/>
      <c r="K112" s="47"/>
      <c r="L112" s="47"/>
      <c r="M112" s="47"/>
      <c r="N112" s="47"/>
      <c r="O112" s="47"/>
      <c r="Q112" s="47"/>
      <c r="R112" s="47"/>
      <c r="S112" s="47"/>
      <c r="T112" s="47"/>
      <c r="U112" s="47"/>
    </row>
    <row r="121" spans="1:218" x14ac:dyDescent="0.3"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</row>
    <row r="122" spans="1:218" s="1" customFormat="1" x14ac:dyDescent="0.3">
      <c r="A122" s="47"/>
      <c r="I122" s="47"/>
      <c r="J122" s="47"/>
      <c r="P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</row>
  </sheetData>
  <conditionalFormatting sqref="C16:H55 C3:H14">
    <cfRule type="dataBar" priority="3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{67414EEC-C3AC-4877-A1F3-D212F086EDC9}</x14:id>
        </ext>
      </extLst>
    </cfRule>
  </conditionalFormatting>
  <conditionalFormatting sqref="L3:O55">
    <cfRule type="dataBar" priority="3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{5C97E18E-AE1F-4A5F-86E3-AF0C1A63E2E6}</x14:id>
        </ext>
      </extLst>
    </cfRule>
  </conditionalFormatting>
  <conditionalFormatting sqref="R3:S54 R55:U55">
    <cfRule type="dataBar" priority="3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{B01EFAB8-A133-4600-B87D-6F2270CF4770}</x14:id>
        </ext>
      </extLst>
    </cfRule>
  </conditionalFormatting>
  <conditionalFormatting sqref="D2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{B3BB3CF9-2C8B-4A37-AAFA-8A887EB5691A}</x14:id>
        </ext>
      </extLst>
    </cfRule>
  </conditionalFormatting>
  <conditionalFormatting sqref="L3:L55 M55:O55 M10:O11">
    <cfRule type="dataBar" priority="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{7BFC66B0-E083-4EE0-A6A8-A69BE8690537}</x14:id>
        </ext>
      </extLst>
    </cfRule>
  </conditionalFormatting>
  <conditionalFormatting sqref="R3:R55 S55:U55">
    <cfRule type="dataBar" priority="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{0837E146-AECC-4B41-8722-A2EB3E203A90}</x14:id>
        </ext>
      </extLst>
    </cfRule>
  </conditionalFormatting>
  <conditionalFormatting sqref="M3:M55">
    <cfRule type="dataBar" priority="2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{235DE312-EB43-4869-AE1D-67D444CDA5D0}</x14:id>
        </ext>
      </extLst>
    </cfRule>
  </conditionalFormatting>
  <conditionalFormatting sqref="S3:S54"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{A783EAF3-0FC1-46BB-9501-0496FC547670}</x14:id>
        </ext>
      </extLst>
    </cfRule>
  </conditionalFormatting>
  <conditionalFormatting sqref="G2">
    <cfRule type="dataBar" priority="2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{DDC7BAE1-4B64-4839-B8CF-9833025860DC}</x14:id>
        </ext>
      </extLst>
    </cfRule>
  </conditionalFormatting>
  <conditionalFormatting sqref="N3:N55 O10:O11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{BFBBE461-5222-44B5-84DF-F84B16184ECD}</x14:id>
        </ext>
      </extLst>
    </cfRule>
  </conditionalFormatting>
  <conditionalFormatting sqref="T3:T54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{2E1C650E-62C1-414B-9206-563B3DB0DEE2}</x14:id>
        </ext>
      </extLst>
    </cfRule>
  </conditionalFormatting>
  <conditionalFormatting sqref="U3:U54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{D993E3FA-DBAF-4004-9171-0C461ED0DD29}</x14:id>
        </ext>
      </extLst>
    </cfRule>
  </conditionalFormatting>
  <conditionalFormatting sqref="O3:O55">
    <cfRule type="dataBar" priority="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{AC0FB014-5F8B-46D5-BF1E-89B71C84B90E}</x14:id>
        </ext>
      </extLst>
    </cfRule>
  </conditionalFormatting>
  <conditionalFormatting sqref="C16:H55 C3:H14">
    <cfRule type="dataBar" priority="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{B318D72C-F72F-4E78-86F2-3EFCA0E43A1F}</x14:id>
        </ext>
      </extLst>
    </cfRule>
  </conditionalFormatting>
  <conditionalFormatting sqref="D3:D55">
    <cfRule type="dataBar" priority="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{40F1020D-0F05-4BD0-8370-0C262C35ACAD}</x14:id>
        </ext>
      </extLst>
    </cfRule>
  </conditionalFormatting>
  <conditionalFormatting sqref="G3:G55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{50E4A7F5-F48E-4E80-8D25-9A0F2EC07C64}</x14:id>
        </ext>
      </extLst>
    </cfRule>
  </conditionalFormatting>
  <conditionalFormatting sqref="H3:H55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{EEB3934C-27FC-4859-A699-A54213ADEAAB}</x14:id>
        </ext>
      </extLst>
    </cfRule>
  </conditionalFormatting>
  <conditionalFormatting sqref="E3:E55">
    <cfRule type="dataBar" priority="4">
      <dataBar>
        <cfvo type="min"/>
        <cfvo type="max"/>
        <color theme="0" tint="-0.249977111117893"/>
      </dataBar>
      <extLst>
        <ext xmlns:x14="http://schemas.microsoft.com/office/spreadsheetml/2009/9/main" uri="{B025F937-C7B1-47D3-B67F-A62EFF666E3E}">
          <x14:id>{239DC697-0BB0-476C-8B89-E092094C3398}</x14:id>
        </ext>
      </extLst>
    </cfRule>
  </conditionalFormatting>
  <conditionalFormatting sqref="F3:F55">
    <cfRule type="dataBar" priority="3">
      <dataBar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{D6DA2873-B863-459B-87CC-C7EA88409FD3}</x14:id>
        </ext>
      </extLst>
    </cfRule>
  </conditionalFormatting>
  <conditionalFormatting sqref="C15">
    <cfRule type="dataBar" priority="2">
      <dataBar>
        <cfvo type="min"/>
        <cfvo type="max"/>
        <color rgb="FFD6007B"/>
      </dataBar>
    </cfRule>
  </conditionalFormatting>
  <conditionalFormatting sqref="C3:C55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{EE04B2B8-880C-4974-8B79-ADDC5B8B4AC4}</x14:id>
        </ext>
      </extLst>
    </cfRule>
  </conditionalFormatting>
  <hyperlinks>
    <hyperlink ref="A1" location="' ACCUEIL'!A1" tooltip="Vers encodage données" display="        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414EEC-C3AC-4877-A1F3-D212F086EDC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C16:H55 C3:H14</xm:sqref>
        </x14:conditionalFormatting>
        <x14:conditionalFormatting xmlns:xm="http://schemas.microsoft.com/office/excel/2006/main">
          <x14:cfRule type="dataBar" id="{5C97E18E-AE1F-4A5F-86E3-AF0C1A63E2E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L3:O55</xm:sqref>
        </x14:conditionalFormatting>
        <x14:conditionalFormatting xmlns:xm="http://schemas.microsoft.com/office/excel/2006/main">
          <x14:cfRule type="dataBar" id="{B01EFAB8-A133-4600-B87D-6F2270CF4770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R3:S54 R55:U55</xm:sqref>
        </x14:conditionalFormatting>
        <x14:conditionalFormatting xmlns:xm="http://schemas.microsoft.com/office/excel/2006/main">
          <x14:cfRule type="dataBar" id="{B3BB3CF9-2C8B-4A37-AAFA-8A887EB5691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D2</xm:sqref>
        </x14:conditionalFormatting>
        <x14:conditionalFormatting xmlns:xm="http://schemas.microsoft.com/office/excel/2006/main">
          <x14:cfRule type="dataBar" id="{7BFC66B0-E083-4EE0-A6A8-A69BE869053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L3:L55 M55:O55 M10:O11</xm:sqref>
        </x14:conditionalFormatting>
        <x14:conditionalFormatting xmlns:xm="http://schemas.microsoft.com/office/excel/2006/main">
          <x14:cfRule type="dataBar" id="{0837E146-AECC-4B41-8722-A2EB3E203A90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R3:R55 S55:U55</xm:sqref>
        </x14:conditionalFormatting>
        <x14:conditionalFormatting xmlns:xm="http://schemas.microsoft.com/office/excel/2006/main">
          <x14:cfRule type="dataBar" id="{235DE312-EB43-4869-AE1D-67D444CDA5D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M3:M55</xm:sqref>
        </x14:conditionalFormatting>
        <x14:conditionalFormatting xmlns:xm="http://schemas.microsoft.com/office/excel/2006/main">
          <x14:cfRule type="dataBar" id="{A783EAF3-0FC1-46BB-9501-0496FC54767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S3:S54</xm:sqref>
        </x14:conditionalFormatting>
        <x14:conditionalFormatting xmlns:xm="http://schemas.microsoft.com/office/excel/2006/main">
          <x14:cfRule type="dataBar" id="{DDC7BAE1-4B64-4839-B8CF-9833025860D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G2</xm:sqref>
        </x14:conditionalFormatting>
        <x14:conditionalFormatting xmlns:xm="http://schemas.microsoft.com/office/excel/2006/main">
          <x14:cfRule type="dataBar" id="{BFBBE461-5222-44B5-84DF-F84B16184EC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N3:N55 O10:O11</xm:sqref>
        </x14:conditionalFormatting>
        <x14:conditionalFormatting xmlns:xm="http://schemas.microsoft.com/office/excel/2006/main">
          <x14:cfRule type="dataBar" id="{2E1C650E-62C1-414B-9206-563B3DB0DEE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T3:T54</xm:sqref>
        </x14:conditionalFormatting>
        <x14:conditionalFormatting xmlns:xm="http://schemas.microsoft.com/office/excel/2006/main">
          <x14:cfRule type="dataBar" id="{D993E3FA-DBAF-4004-9171-0C461ED0DD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U3:U54</xm:sqref>
        </x14:conditionalFormatting>
        <x14:conditionalFormatting xmlns:xm="http://schemas.microsoft.com/office/excel/2006/main">
          <x14:cfRule type="dataBar" id="{AC0FB014-5F8B-46D5-BF1E-89B71C84B90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O3:O55</xm:sqref>
        </x14:conditionalFormatting>
        <x14:conditionalFormatting xmlns:xm="http://schemas.microsoft.com/office/excel/2006/main">
          <x14:cfRule type="dataBar" id="{B318D72C-F72F-4E78-86F2-3EFCA0E43A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C16:H55 C3:H14</xm:sqref>
        </x14:conditionalFormatting>
        <x14:conditionalFormatting xmlns:xm="http://schemas.microsoft.com/office/excel/2006/main">
          <x14:cfRule type="dataBar" id="{40F1020D-0F05-4BD0-8370-0C262C35ACA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D3:D55</xm:sqref>
        </x14:conditionalFormatting>
        <x14:conditionalFormatting xmlns:xm="http://schemas.microsoft.com/office/excel/2006/main">
          <x14:cfRule type="dataBar" id="{50E4A7F5-F48E-4E80-8D25-9A0F2EC07C6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G3:G55</xm:sqref>
        </x14:conditionalFormatting>
        <x14:conditionalFormatting xmlns:xm="http://schemas.microsoft.com/office/excel/2006/main">
          <x14:cfRule type="dataBar" id="{EEB3934C-27FC-4859-A699-A54213ADEAA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H3:H55</xm:sqref>
        </x14:conditionalFormatting>
        <x14:conditionalFormatting xmlns:xm="http://schemas.microsoft.com/office/excel/2006/main">
          <x14:cfRule type="dataBar" id="{239DC697-0BB0-476C-8B89-E092094C339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E3:E55</xm:sqref>
        </x14:conditionalFormatting>
        <x14:conditionalFormatting xmlns:xm="http://schemas.microsoft.com/office/excel/2006/main">
          <x14:cfRule type="dataBar" id="{D6DA2873-B863-459B-87CC-C7EA88409FD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F3:F55</xm:sqref>
        </x14:conditionalFormatting>
        <x14:conditionalFormatting xmlns:xm="http://schemas.microsoft.com/office/excel/2006/main">
          <x14:cfRule type="dataBar" id="{EE04B2B8-880C-4974-8B79-ADDC5B8B4AC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C3:C55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Y126"/>
  <sheetViews>
    <sheetView zoomScale="70" zoomScaleNormal="70" workbookViewId="0">
      <pane xSplit="1" topLeftCell="AK1" activePane="topRight" state="frozen"/>
      <selection pane="topRight" activeCell="C2" sqref="C2:H2"/>
    </sheetView>
  </sheetViews>
  <sheetFormatPr baseColWidth="10" defaultRowHeight="14.4" x14ac:dyDescent="0.3"/>
  <cols>
    <col min="1" max="1" width="4.6640625" style="16" customWidth="1"/>
    <col min="2" max="2" width="14.88671875" customWidth="1"/>
    <col min="4" max="4" width="12" customWidth="1"/>
    <col min="6" max="6" width="17.33203125" customWidth="1"/>
    <col min="8" max="8" width="11.44140625" style="99"/>
    <col min="9" max="9" width="4.6640625" style="16" customWidth="1"/>
    <col min="10" max="10" width="15.5546875" customWidth="1"/>
    <col min="12" max="12" width="12.44140625" customWidth="1"/>
    <col min="14" max="14" width="17" customWidth="1"/>
    <col min="16" max="16" width="11.44140625" style="99"/>
    <col min="17" max="17" width="4.5546875" style="16" customWidth="1"/>
    <col min="18" max="18" width="15.109375" customWidth="1"/>
    <col min="20" max="20" width="12.44140625" customWidth="1"/>
    <col min="22" max="22" width="16.44140625" customWidth="1"/>
    <col min="24" max="24" width="11.44140625" style="99"/>
    <col min="25" max="25" width="4.6640625" style="16" customWidth="1"/>
    <col min="26" max="26" width="15.33203125" customWidth="1"/>
    <col min="28" max="28" width="12.6640625" customWidth="1"/>
    <col min="30" max="30" width="16.6640625" customWidth="1"/>
    <col min="32" max="32" width="11.44140625" style="99"/>
    <col min="33" max="33" width="5.33203125" style="16" customWidth="1"/>
    <col min="34" max="34" width="15.109375" customWidth="1"/>
    <col min="38" max="38" width="16.5546875" customWidth="1"/>
    <col min="40" max="40" width="11.44140625" style="99"/>
    <col min="41" max="41" width="4.88671875" style="16" customWidth="1"/>
    <col min="42" max="42" width="15.6640625" customWidth="1"/>
    <col min="46" max="46" width="17.109375" customWidth="1"/>
    <col min="48" max="48" width="11.44140625" style="99"/>
    <col min="49" max="50" width="11.44140625" style="16"/>
    <col min="51" max="51" width="48" style="16" customWidth="1"/>
  </cols>
  <sheetData>
    <row r="1" spans="1:48" s="16" customFormat="1" ht="13.5" customHeight="1" thickBot="1" x14ac:dyDescent="0.35">
      <c r="A1" s="51" t="s">
        <v>187</v>
      </c>
      <c r="H1" s="93"/>
      <c r="P1" s="93"/>
      <c r="X1" s="93"/>
      <c r="AF1" s="93"/>
      <c r="AN1" s="93"/>
      <c r="AV1" s="93"/>
    </row>
    <row r="2" spans="1:48" ht="15" thickBot="1" x14ac:dyDescent="0.35">
      <c r="B2" s="22" t="s">
        <v>56</v>
      </c>
      <c r="C2" s="23" t="s">
        <v>42</v>
      </c>
      <c r="D2" s="23" t="s">
        <v>130</v>
      </c>
      <c r="E2" s="23" t="s">
        <v>43</v>
      </c>
      <c r="F2" s="23" t="s">
        <v>44</v>
      </c>
      <c r="G2" s="23" t="s">
        <v>52</v>
      </c>
      <c r="H2" s="94" t="s">
        <v>53</v>
      </c>
      <c r="J2" s="22" t="s">
        <v>1</v>
      </c>
      <c r="K2" s="23" t="s">
        <v>42</v>
      </c>
      <c r="L2" s="23" t="s">
        <v>130</v>
      </c>
      <c r="M2" s="23" t="s">
        <v>43</v>
      </c>
      <c r="N2" s="23" t="s">
        <v>44</v>
      </c>
      <c r="O2" s="23" t="s">
        <v>52</v>
      </c>
      <c r="P2" s="94" t="s">
        <v>53</v>
      </c>
      <c r="R2" s="26" t="s">
        <v>68</v>
      </c>
      <c r="S2" s="25" t="s">
        <v>42</v>
      </c>
      <c r="T2" s="23" t="s">
        <v>130</v>
      </c>
      <c r="U2" s="23" t="s">
        <v>43</v>
      </c>
      <c r="V2" s="23" t="s">
        <v>44</v>
      </c>
      <c r="W2" s="23" t="s">
        <v>52</v>
      </c>
      <c r="X2" s="94" t="s">
        <v>53</v>
      </c>
      <c r="Z2" s="22" t="s">
        <v>20</v>
      </c>
      <c r="AA2" s="23" t="s">
        <v>42</v>
      </c>
      <c r="AB2" s="23" t="s">
        <v>130</v>
      </c>
      <c r="AC2" s="23" t="s">
        <v>43</v>
      </c>
      <c r="AD2" s="23" t="s">
        <v>44</v>
      </c>
      <c r="AE2" s="23" t="s">
        <v>52</v>
      </c>
      <c r="AF2" s="94" t="s">
        <v>53</v>
      </c>
      <c r="AH2" s="22" t="s">
        <v>30</v>
      </c>
      <c r="AI2" s="23" t="s">
        <v>42</v>
      </c>
      <c r="AJ2" s="23" t="s">
        <v>130</v>
      </c>
      <c r="AK2" s="23" t="s">
        <v>43</v>
      </c>
      <c r="AL2" s="23" t="s">
        <v>44</v>
      </c>
      <c r="AM2" s="23" t="s">
        <v>52</v>
      </c>
      <c r="AN2" s="94" t="s">
        <v>53</v>
      </c>
      <c r="AP2" s="22" t="s">
        <v>40</v>
      </c>
      <c r="AQ2" s="23" t="s">
        <v>42</v>
      </c>
      <c r="AR2" s="23" t="s">
        <v>130</v>
      </c>
      <c r="AS2" s="23" t="s">
        <v>43</v>
      </c>
      <c r="AT2" s="23" t="s">
        <v>44</v>
      </c>
      <c r="AU2" s="23" t="s">
        <v>52</v>
      </c>
      <c r="AV2" s="94" t="s">
        <v>53</v>
      </c>
    </row>
    <row r="3" spans="1:48" x14ac:dyDescent="0.3">
      <c r="B3" s="21" t="s">
        <v>45</v>
      </c>
      <c r="C3" s="53"/>
      <c r="D3" s="53"/>
      <c r="E3" s="53"/>
      <c r="F3" s="53"/>
      <c r="G3" s="53"/>
      <c r="H3" s="88">
        <f>C3-G3</f>
        <v>0</v>
      </c>
      <c r="J3" s="21" t="s">
        <v>45</v>
      </c>
      <c r="K3" s="53">
        <v>114</v>
      </c>
      <c r="L3" s="53">
        <v>79</v>
      </c>
      <c r="M3" s="53">
        <v>14</v>
      </c>
      <c r="N3" s="53">
        <v>2</v>
      </c>
      <c r="O3" s="53">
        <v>95</v>
      </c>
      <c r="P3" s="88">
        <f>K3-O3</f>
        <v>19</v>
      </c>
      <c r="R3" s="21" t="s">
        <v>45</v>
      </c>
      <c r="S3" s="56">
        <v>0</v>
      </c>
      <c r="T3" s="56">
        <v>0</v>
      </c>
      <c r="U3" s="56">
        <v>0</v>
      </c>
      <c r="V3" s="56">
        <v>0</v>
      </c>
      <c r="W3" s="56">
        <v>0</v>
      </c>
      <c r="X3" s="90">
        <f>S3-W3</f>
        <v>0</v>
      </c>
      <c r="Z3" s="21" t="s">
        <v>45</v>
      </c>
      <c r="AA3" s="53">
        <v>96</v>
      </c>
      <c r="AB3" s="53">
        <v>79</v>
      </c>
      <c r="AC3" s="53">
        <v>24</v>
      </c>
      <c r="AD3" s="53">
        <v>0</v>
      </c>
      <c r="AE3" s="53">
        <v>83</v>
      </c>
      <c r="AF3" s="88">
        <f>AA3-AE3</f>
        <v>13</v>
      </c>
      <c r="AH3" s="21" t="s">
        <v>45</v>
      </c>
      <c r="AI3" s="53">
        <v>92</v>
      </c>
      <c r="AJ3" s="53">
        <v>69</v>
      </c>
      <c r="AK3" s="53">
        <v>13</v>
      </c>
      <c r="AL3" s="53">
        <v>0</v>
      </c>
      <c r="AM3" s="53">
        <v>79</v>
      </c>
      <c r="AN3" s="88">
        <f>AI3-AM3</f>
        <v>13</v>
      </c>
      <c r="AP3" s="21" t="s">
        <v>45</v>
      </c>
      <c r="AQ3" s="59">
        <v>117</v>
      </c>
      <c r="AR3" s="59">
        <v>85</v>
      </c>
      <c r="AS3" s="59">
        <v>19</v>
      </c>
      <c r="AT3" s="59">
        <v>0</v>
      </c>
      <c r="AU3" s="59">
        <v>101</v>
      </c>
      <c r="AV3" s="88">
        <f>AQ3-AU3</f>
        <v>16</v>
      </c>
    </row>
    <row r="4" spans="1:48" x14ac:dyDescent="0.3">
      <c r="B4" s="4" t="s">
        <v>46</v>
      </c>
      <c r="C4" s="54"/>
      <c r="D4" s="54"/>
      <c r="E4" s="54"/>
      <c r="F4" s="54"/>
      <c r="G4" s="54"/>
      <c r="H4" s="91">
        <f>C4-G4</f>
        <v>0</v>
      </c>
      <c r="J4" s="4" t="s">
        <v>46</v>
      </c>
      <c r="K4" s="54">
        <v>101</v>
      </c>
      <c r="L4" s="54">
        <v>71</v>
      </c>
      <c r="M4" s="54">
        <v>23</v>
      </c>
      <c r="N4" s="54">
        <v>0</v>
      </c>
      <c r="O4" s="54">
        <v>91</v>
      </c>
      <c r="P4" s="91">
        <f>K4-O4</f>
        <v>10</v>
      </c>
      <c r="R4" s="4" t="s">
        <v>46</v>
      </c>
      <c r="S4" s="104">
        <v>98</v>
      </c>
      <c r="T4" s="104">
        <v>76</v>
      </c>
      <c r="U4" s="104">
        <v>30</v>
      </c>
      <c r="V4" s="104">
        <v>3</v>
      </c>
      <c r="W4" s="104">
        <v>85</v>
      </c>
      <c r="X4" s="105">
        <f>S4-W4</f>
        <v>13</v>
      </c>
      <c r="Z4" s="4" t="s">
        <v>46</v>
      </c>
      <c r="AA4" s="54">
        <v>91</v>
      </c>
      <c r="AB4" s="54">
        <v>78</v>
      </c>
      <c r="AC4" s="54">
        <v>22</v>
      </c>
      <c r="AD4" s="54">
        <v>0</v>
      </c>
      <c r="AE4" s="54">
        <v>79</v>
      </c>
      <c r="AF4" s="91">
        <f>AA4-AE4</f>
        <v>12</v>
      </c>
      <c r="AH4" s="4" t="s">
        <v>46</v>
      </c>
      <c r="AI4" s="54">
        <v>92</v>
      </c>
      <c r="AJ4" s="54">
        <v>64</v>
      </c>
      <c r="AK4" s="54">
        <v>14</v>
      </c>
      <c r="AL4" s="54">
        <v>3</v>
      </c>
      <c r="AM4" s="54">
        <v>81</v>
      </c>
      <c r="AN4" s="91">
        <f>AI4-AM4</f>
        <v>11</v>
      </c>
      <c r="AP4" s="4" t="s">
        <v>46</v>
      </c>
      <c r="AQ4" s="58">
        <v>122</v>
      </c>
      <c r="AR4" s="58">
        <v>80</v>
      </c>
      <c r="AS4" s="58">
        <v>16</v>
      </c>
      <c r="AT4" s="58">
        <v>6</v>
      </c>
      <c r="AU4" s="58">
        <v>112</v>
      </c>
      <c r="AV4" s="91">
        <f>AQ4-AU4</f>
        <v>10</v>
      </c>
    </row>
    <row r="5" spans="1:48" x14ac:dyDescent="0.3">
      <c r="B5" s="4" t="s">
        <v>47</v>
      </c>
      <c r="C5" s="55"/>
      <c r="D5" s="55"/>
      <c r="E5" s="55"/>
      <c r="F5" s="55"/>
      <c r="G5" s="55"/>
      <c r="H5" s="92">
        <f>C5-G5</f>
        <v>0</v>
      </c>
      <c r="J5" s="4" t="s">
        <v>47</v>
      </c>
      <c r="K5" s="55">
        <v>131</v>
      </c>
      <c r="L5" s="55">
        <v>88</v>
      </c>
      <c r="M5" s="55">
        <v>10</v>
      </c>
      <c r="N5" s="55">
        <v>0</v>
      </c>
      <c r="O5" s="55">
        <v>113</v>
      </c>
      <c r="P5" s="92">
        <f>K5-O5</f>
        <v>18</v>
      </c>
      <c r="R5" s="4" t="s">
        <v>47</v>
      </c>
      <c r="S5" s="55">
        <v>103</v>
      </c>
      <c r="T5" s="55">
        <v>83</v>
      </c>
      <c r="U5" s="55">
        <v>23</v>
      </c>
      <c r="V5" s="55">
        <v>0</v>
      </c>
      <c r="W5" s="55">
        <v>83</v>
      </c>
      <c r="X5" s="92">
        <f>S5-W5</f>
        <v>20</v>
      </c>
      <c r="Z5" s="4" t="s">
        <v>47</v>
      </c>
      <c r="AA5" s="55">
        <v>101</v>
      </c>
      <c r="AB5" s="55">
        <v>82</v>
      </c>
      <c r="AC5" s="55">
        <v>18</v>
      </c>
      <c r="AD5" s="55">
        <v>0</v>
      </c>
      <c r="AE5" s="55">
        <v>88</v>
      </c>
      <c r="AF5" s="92">
        <f>AA5-AE5</f>
        <v>13</v>
      </c>
      <c r="AH5" s="4" t="s">
        <v>47</v>
      </c>
      <c r="AI5" s="55">
        <v>98</v>
      </c>
      <c r="AJ5" s="55">
        <v>68</v>
      </c>
      <c r="AK5" s="55">
        <v>22</v>
      </c>
      <c r="AL5" s="55">
        <v>2</v>
      </c>
      <c r="AM5" s="55">
        <v>86</v>
      </c>
      <c r="AN5" s="92">
        <f>AI5-AM5</f>
        <v>12</v>
      </c>
      <c r="AP5" s="4" t="s">
        <v>47</v>
      </c>
      <c r="AQ5" s="59">
        <v>127</v>
      </c>
      <c r="AR5" s="59">
        <v>85</v>
      </c>
      <c r="AS5" s="59">
        <v>18</v>
      </c>
      <c r="AT5" s="59">
        <v>2</v>
      </c>
      <c r="AU5" s="59">
        <v>111</v>
      </c>
      <c r="AV5" s="92">
        <f>AQ5-AU5</f>
        <v>16</v>
      </c>
    </row>
    <row r="6" spans="1:48" x14ac:dyDescent="0.3">
      <c r="B6" s="4" t="s">
        <v>48</v>
      </c>
      <c r="C6" s="54"/>
      <c r="D6" s="54"/>
      <c r="E6" s="54"/>
      <c r="F6" s="54"/>
      <c r="G6" s="54"/>
      <c r="H6" s="91">
        <f>C6-G6</f>
        <v>0</v>
      </c>
      <c r="J6" s="4" t="s">
        <v>48</v>
      </c>
      <c r="K6" s="54">
        <v>110</v>
      </c>
      <c r="L6" s="54">
        <v>86</v>
      </c>
      <c r="M6" s="54">
        <v>19</v>
      </c>
      <c r="N6" s="54">
        <v>5</v>
      </c>
      <c r="O6" s="54">
        <v>92</v>
      </c>
      <c r="P6" s="91">
        <f>K6-O6</f>
        <v>18</v>
      </c>
      <c r="R6" s="4" t="s">
        <v>48</v>
      </c>
      <c r="S6" s="54">
        <v>94</v>
      </c>
      <c r="T6" s="54">
        <v>70</v>
      </c>
      <c r="U6" s="54">
        <v>25</v>
      </c>
      <c r="V6" s="54">
        <v>0</v>
      </c>
      <c r="W6" s="54">
        <v>81</v>
      </c>
      <c r="X6" s="91">
        <f>S6-W6</f>
        <v>13</v>
      </c>
      <c r="Z6" s="4" t="s">
        <v>48</v>
      </c>
      <c r="AA6" s="54">
        <v>94</v>
      </c>
      <c r="AB6" s="54">
        <v>67</v>
      </c>
      <c r="AC6" s="54">
        <v>14</v>
      </c>
      <c r="AD6" s="54">
        <v>0</v>
      </c>
      <c r="AE6" s="54">
        <v>80</v>
      </c>
      <c r="AF6" s="91">
        <f>AA6-AE6</f>
        <v>14</v>
      </c>
      <c r="AH6" s="4" t="s">
        <v>48</v>
      </c>
      <c r="AI6" s="54">
        <v>81</v>
      </c>
      <c r="AJ6" s="54">
        <v>62</v>
      </c>
      <c r="AK6" s="54">
        <v>21</v>
      </c>
      <c r="AL6" s="54">
        <v>7</v>
      </c>
      <c r="AM6" s="54">
        <v>66</v>
      </c>
      <c r="AN6" s="91">
        <f>AI6-AM6</f>
        <v>15</v>
      </c>
      <c r="AP6" s="4" t="s">
        <v>48</v>
      </c>
      <c r="AQ6" s="58">
        <v>102</v>
      </c>
      <c r="AR6" s="58">
        <v>77</v>
      </c>
      <c r="AS6" s="58">
        <v>19</v>
      </c>
      <c r="AT6" s="58">
        <v>5</v>
      </c>
      <c r="AU6" s="58">
        <v>85</v>
      </c>
      <c r="AV6" s="91">
        <f>AQ6-AU6</f>
        <v>17</v>
      </c>
    </row>
    <row r="7" spans="1:48" x14ac:dyDescent="0.3">
      <c r="B7" s="4" t="s">
        <v>49</v>
      </c>
      <c r="C7" s="55">
        <v>61</v>
      </c>
      <c r="D7" s="55">
        <v>51</v>
      </c>
      <c r="E7" s="55">
        <v>0</v>
      </c>
      <c r="F7" s="55">
        <v>0</v>
      </c>
      <c r="G7" s="55">
        <v>56</v>
      </c>
      <c r="H7" s="92">
        <f>C7-G7</f>
        <v>5</v>
      </c>
      <c r="J7" s="4" t="s">
        <v>49</v>
      </c>
      <c r="K7" s="55">
        <v>117</v>
      </c>
      <c r="L7" s="55">
        <v>78</v>
      </c>
      <c r="M7" s="55">
        <v>15</v>
      </c>
      <c r="N7" s="55">
        <v>0</v>
      </c>
      <c r="O7" s="55">
        <v>106</v>
      </c>
      <c r="P7" s="92">
        <f>K7-O7</f>
        <v>11</v>
      </c>
      <c r="R7" s="4" t="s">
        <v>49</v>
      </c>
      <c r="S7" s="55">
        <v>117</v>
      </c>
      <c r="T7" s="55">
        <v>83</v>
      </c>
      <c r="U7" s="55">
        <v>29</v>
      </c>
      <c r="V7" s="55">
        <v>0</v>
      </c>
      <c r="W7" s="55">
        <v>98</v>
      </c>
      <c r="X7" s="92">
        <f>S7-W7</f>
        <v>19</v>
      </c>
      <c r="Z7" s="4" t="s">
        <v>49</v>
      </c>
      <c r="AA7" s="55">
        <v>93</v>
      </c>
      <c r="AB7" s="55">
        <v>69</v>
      </c>
      <c r="AC7" s="55">
        <v>23</v>
      </c>
      <c r="AD7" s="55">
        <v>0</v>
      </c>
      <c r="AE7" s="55">
        <v>86</v>
      </c>
      <c r="AF7" s="92">
        <f>AA7-AE7</f>
        <v>7</v>
      </c>
      <c r="AH7" s="4" t="s">
        <v>49</v>
      </c>
      <c r="AI7" s="54">
        <v>78</v>
      </c>
      <c r="AJ7" s="54">
        <v>49</v>
      </c>
      <c r="AK7" s="54">
        <v>14</v>
      </c>
      <c r="AL7" s="54">
        <v>0</v>
      </c>
      <c r="AM7" s="54">
        <v>59</v>
      </c>
      <c r="AN7" s="91">
        <f>AI7-AM7</f>
        <v>19</v>
      </c>
      <c r="AP7" s="4" t="s">
        <v>49</v>
      </c>
      <c r="AQ7" s="59">
        <v>113</v>
      </c>
      <c r="AR7" s="59">
        <v>80</v>
      </c>
      <c r="AS7" s="59">
        <v>18</v>
      </c>
      <c r="AT7" s="59">
        <v>0</v>
      </c>
      <c r="AU7" s="59">
        <v>99</v>
      </c>
      <c r="AV7" s="92">
        <f>AQ7-AU7</f>
        <v>14</v>
      </c>
    </row>
    <row r="8" spans="1:48" x14ac:dyDescent="0.3">
      <c r="B8" s="5" t="s">
        <v>69</v>
      </c>
      <c r="C8" s="3">
        <f t="shared" ref="C8:H8" si="0">SUM(C3:C7)</f>
        <v>61</v>
      </c>
      <c r="D8" s="3">
        <f t="shared" si="0"/>
        <v>51</v>
      </c>
      <c r="E8" s="3">
        <f t="shared" si="0"/>
        <v>0</v>
      </c>
      <c r="F8" s="3">
        <f t="shared" si="0"/>
        <v>0</v>
      </c>
      <c r="G8" s="3">
        <f t="shared" si="0"/>
        <v>56</v>
      </c>
      <c r="H8" s="95">
        <f t="shared" si="0"/>
        <v>5</v>
      </c>
      <c r="J8" s="5" t="s">
        <v>69</v>
      </c>
      <c r="K8" s="3">
        <f t="shared" ref="K8:P8" si="1">SUM(K3:K7)</f>
        <v>573</v>
      </c>
      <c r="L8" s="3">
        <f t="shared" si="1"/>
        <v>402</v>
      </c>
      <c r="M8" s="3">
        <f t="shared" si="1"/>
        <v>81</v>
      </c>
      <c r="N8" s="3">
        <f t="shared" si="1"/>
        <v>7</v>
      </c>
      <c r="O8" s="3">
        <f t="shared" si="1"/>
        <v>497</v>
      </c>
      <c r="P8" s="95">
        <f t="shared" si="1"/>
        <v>76</v>
      </c>
      <c r="R8" s="5" t="s">
        <v>69</v>
      </c>
      <c r="S8" s="3">
        <f t="shared" ref="S8:X8" si="2">SUM(S3:S7)</f>
        <v>412</v>
      </c>
      <c r="T8" s="3">
        <f t="shared" si="2"/>
        <v>312</v>
      </c>
      <c r="U8" s="3">
        <f t="shared" si="2"/>
        <v>107</v>
      </c>
      <c r="V8" s="3">
        <f t="shared" si="2"/>
        <v>3</v>
      </c>
      <c r="W8" s="3">
        <f t="shared" si="2"/>
        <v>347</v>
      </c>
      <c r="X8" s="95">
        <f t="shared" si="2"/>
        <v>65</v>
      </c>
      <c r="Z8" s="5" t="s">
        <v>69</v>
      </c>
      <c r="AA8" s="3">
        <f t="shared" ref="AA8:AF8" si="3">SUM(AA3:AA7)</f>
        <v>475</v>
      </c>
      <c r="AB8" s="3">
        <f t="shared" si="3"/>
        <v>375</v>
      </c>
      <c r="AC8" s="3">
        <f t="shared" si="3"/>
        <v>101</v>
      </c>
      <c r="AD8" s="3">
        <f t="shared" si="3"/>
        <v>0</v>
      </c>
      <c r="AE8" s="3">
        <f t="shared" si="3"/>
        <v>416</v>
      </c>
      <c r="AF8" s="95">
        <f t="shared" si="3"/>
        <v>59</v>
      </c>
      <c r="AH8" s="5" t="s">
        <v>69</v>
      </c>
      <c r="AI8" s="3">
        <f t="shared" ref="AI8:AN8" si="4">SUM(AI3:AI7)</f>
        <v>441</v>
      </c>
      <c r="AJ8" s="3">
        <f t="shared" si="4"/>
        <v>312</v>
      </c>
      <c r="AK8" s="3">
        <f t="shared" si="4"/>
        <v>84</v>
      </c>
      <c r="AL8" s="3">
        <f t="shared" si="4"/>
        <v>12</v>
      </c>
      <c r="AM8" s="3">
        <f t="shared" si="4"/>
        <v>371</v>
      </c>
      <c r="AN8" s="95">
        <f t="shared" si="4"/>
        <v>70</v>
      </c>
      <c r="AP8" s="5" t="s">
        <v>69</v>
      </c>
      <c r="AQ8" s="3">
        <f t="shared" ref="AQ8:AV8" si="5">SUM(AQ3:AQ7)</f>
        <v>581</v>
      </c>
      <c r="AR8" s="3">
        <f t="shared" si="5"/>
        <v>407</v>
      </c>
      <c r="AS8" s="3">
        <f t="shared" si="5"/>
        <v>90</v>
      </c>
      <c r="AT8" s="3">
        <f t="shared" si="5"/>
        <v>13</v>
      </c>
      <c r="AU8" s="3">
        <f t="shared" si="5"/>
        <v>508</v>
      </c>
      <c r="AV8" s="95">
        <f t="shared" si="5"/>
        <v>73</v>
      </c>
    </row>
    <row r="9" spans="1:48" x14ac:dyDescent="0.3">
      <c r="B9" s="4" t="s">
        <v>73</v>
      </c>
      <c r="C9" s="56">
        <v>71</v>
      </c>
      <c r="D9" s="56">
        <v>61</v>
      </c>
      <c r="E9" s="56">
        <v>0</v>
      </c>
      <c r="F9" s="56">
        <v>0</v>
      </c>
      <c r="G9" s="56">
        <v>68</v>
      </c>
      <c r="H9" s="92">
        <f>C9-G9</f>
        <v>3</v>
      </c>
      <c r="J9" s="4" t="s">
        <v>73</v>
      </c>
      <c r="K9" s="56">
        <v>92</v>
      </c>
      <c r="L9" s="56">
        <v>65</v>
      </c>
      <c r="M9" s="56">
        <v>0</v>
      </c>
      <c r="N9" s="56">
        <v>0</v>
      </c>
      <c r="O9" s="56">
        <v>86</v>
      </c>
      <c r="P9" s="90">
        <f>K9-O9</f>
        <v>6</v>
      </c>
      <c r="R9" s="4" t="s">
        <v>73</v>
      </c>
      <c r="S9" s="56"/>
      <c r="T9" s="56"/>
      <c r="U9" s="56"/>
      <c r="V9" s="56"/>
      <c r="W9" s="56"/>
      <c r="X9" s="90">
        <f>S9-W9</f>
        <v>0</v>
      </c>
      <c r="Z9" s="4" t="s">
        <v>73</v>
      </c>
      <c r="AA9" s="56"/>
      <c r="AB9" s="56"/>
      <c r="AC9" s="56"/>
      <c r="AD9" s="56"/>
      <c r="AE9" s="56"/>
      <c r="AF9" s="90">
        <f>AA9-AE9</f>
        <v>0</v>
      </c>
      <c r="AH9" s="4" t="s">
        <v>73</v>
      </c>
      <c r="AI9" s="56"/>
      <c r="AJ9" s="56"/>
      <c r="AK9" s="56"/>
      <c r="AL9" s="56"/>
      <c r="AM9" s="56"/>
      <c r="AN9" s="90">
        <f>AI9-AM9</f>
        <v>0</v>
      </c>
      <c r="AP9" s="4" t="s">
        <v>73</v>
      </c>
      <c r="AQ9" s="60">
        <v>77</v>
      </c>
      <c r="AR9" s="60">
        <v>75</v>
      </c>
      <c r="AS9" s="60">
        <v>0</v>
      </c>
      <c r="AT9" s="60">
        <v>0</v>
      </c>
      <c r="AU9" s="60">
        <v>71</v>
      </c>
      <c r="AV9" s="90">
        <f>AQ9-AU9</f>
        <v>6</v>
      </c>
    </row>
    <row r="10" spans="1:48" x14ac:dyDescent="0.3">
      <c r="B10" s="4" t="s">
        <v>72</v>
      </c>
      <c r="C10" s="56">
        <v>80</v>
      </c>
      <c r="D10" s="56">
        <v>71</v>
      </c>
      <c r="E10" s="56">
        <v>0</v>
      </c>
      <c r="F10" s="56">
        <v>0</v>
      </c>
      <c r="G10" s="56">
        <v>75</v>
      </c>
      <c r="H10" s="92">
        <f>C10-G10</f>
        <v>5</v>
      </c>
      <c r="J10" s="4" t="s">
        <v>72</v>
      </c>
      <c r="K10" s="56">
        <v>87</v>
      </c>
      <c r="L10" s="56">
        <v>72</v>
      </c>
      <c r="M10" s="56">
        <v>0</v>
      </c>
      <c r="N10" s="56">
        <v>0</v>
      </c>
      <c r="O10" s="56">
        <v>83</v>
      </c>
      <c r="P10" s="90">
        <f>K10-O10</f>
        <v>4</v>
      </c>
      <c r="R10" s="4" t="s">
        <v>72</v>
      </c>
      <c r="S10" s="56"/>
      <c r="T10" s="56"/>
      <c r="U10" s="56"/>
      <c r="V10" s="56"/>
      <c r="W10" s="56"/>
      <c r="X10" s="90">
        <f>S10-W10</f>
        <v>0</v>
      </c>
      <c r="Z10" s="4" t="s">
        <v>72</v>
      </c>
      <c r="AA10" s="56"/>
      <c r="AB10" s="56"/>
      <c r="AC10" s="56"/>
      <c r="AD10" s="56"/>
      <c r="AE10" s="56"/>
      <c r="AF10" s="90">
        <f>AA10-AE10</f>
        <v>0</v>
      </c>
      <c r="AH10" s="4" t="s">
        <v>72</v>
      </c>
      <c r="AI10" s="56"/>
      <c r="AJ10" s="56"/>
      <c r="AK10" s="56"/>
      <c r="AL10" s="56"/>
      <c r="AM10" s="56"/>
      <c r="AN10" s="90">
        <f>AI10-AM10</f>
        <v>0</v>
      </c>
      <c r="AP10" s="4" t="s">
        <v>72</v>
      </c>
      <c r="AQ10" s="60">
        <v>77</v>
      </c>
      <c r="AR10" s="60">
        <v>67</v>
      </c>
      <c r="AS10" s="60">
        <v>0</v>
      </c>
      <c r="AT10" s="60">
        <v>0</v>
      </c>
      <c r="AU10" s="60">
        <v>71</v>
      </c>
      <c r="AV10" s="90">
        <f>AQ10-AU10</f>
        <v>6</v>
      </c>
    </row>
    <row r="11" spans="1:48" x14ac:dyDescent="0.3">
      <c r="B11" s="5" t="s">
        <v>75</v>
      </c>
      <c r="C11" s="3">
        <f t="shared" ref="C11:H11" si="6">SUBTOTAL(109,C9:C10)</f>
        <v>151</v>
      </c>
      <c r="D11" s="3">
        <f t="shared" si="6"/>
        <v>132</v>
      </c>
      <c r="E11" s="3">
        <f t="shared" si="6"/>
        <v>0</v>
      </c>
      <c r="F11" s="3">
        <f t="shared" si="6"/>
        <v>0</v>
      </c>
      <c r="G11" s="3">
        <f t="shared" si="6"/>
        <v>143</v>
      </c>
      <c r="H11" s="95">
        <f t="shared" si="6"/>
        <v>8</v>
      </c>
      <c r="J11" s="5" t="s">
        <v>75</v>
      </c>
      <c r="K11" s="3">
        <f t="shared" ref="K11:P11" si="7">SUBTOTAL(109,K9:K10)</f>
        <v>179</v>
      </c>
      <c r="L11" s="3">
        <f t="shared" si="7"/>
        <v>137</v>
      </c>
      <c r="M11" s="3">
        <f t="shared" si="7"/>
        <v>0</v>
      </c>
      <c r="N11" s="3">
        <f t="shared" si="7"/>
        <v>0</v>
      </c>
      <c r="O11" s="3">
        <f t="shared" si="7"/>
        <v>169</v>
      </c>
      <c r="P11" s="95">
        <f t="shared" si="7"/>
        <v>10</v>
      </c>
      <c r="R11" s="5" t="s">
        <v>75</v>
      </c>
      <c r="S11" s="3">
        <f t="shared" ref="S11:X11" si="8">SUBTOTAL(109,S9:S10)</f>
        <v>0</v>
      </c>
      <c r="T11" s="3">
        <f t="shared" si="8"/>
        <v>0</v>
      </c>
      <c r="U11" s="3">
        <f t="shared" si="8"/>
        <v>0</v>
      </c>
      <c r="V11" s="3">
        <f t="shared" si="8"/>
        <v>0</v>
      </c>
      <c r="W11" s="3">
        <f t="shared" si="8"/>
        <v>0</v>
      </c>
      <c r="X11" s="95">
        <f t="shared" si="8"/>
        <v>0</v>
      </c>
      <c r="Z11" s="5" t="s">
        <v>75</v>
      </c>
      <c r="AA11" s="3">
        <f t="shared" ref="AA11:AF11" si="9">SUBTOTAL(109,AA9:AA10)</f>
        <v>0</v>
      </c>
      <c r="AB11" s="3">
        <f t="shared" si="9"/>
        <v>0</v>
      </c>
      <c r="AC11" s="3">
        <f t="shared" si="9"/>
        <v>0</v>
      </c>
      <c r="AD11" s="3">
        <f t="shared" si="9"/>
        <v>0</v>
      </c>
      <c r="AE11" s="3">
        <f t="shared" si="9"/>
        <v>0</v>
      </c>
      <c r="AF11" s="95">
        <f t="shared" si="9"/>
        <v>0</v>
      </c>
      <c r="AH11" s="5" t="s">
        <v>75</v>
      </c>
      <c r="AI11" s="3">
        <f t="shared" ref="AI11:AN11" si="10">SUBTOTAL(109,AI9:AI10)</f>
        <v>0</v>
      </c>
      <c r="AJ11" s="3">
        <f t="shared" si="10"/>
        <v>0</v>
      </c>
      <c r="AK11" s="3">
        <f t="shared" si="10"/>
        <v>0</v>
      </c>
      <c r="AL11" s="3">
        <f t="shared" si="10"/>
        <v>0</v>
      </c>
      <c r="AM11" s="3">
        <f t="shared" si="10"/>
        <v>0</v>
      </c>
      <c r="AN11" s="95">
        <f t="shared" si="10"/>
        <v>0</v>
      </c>
      <c r="AP11" s="5" t="s">
        <v>75</v>
      </c>
      <c r="AQ11" s="3">
        <f t="shared" ref="AQ11:AV11" si="11">SUBTOTAL(109,AQ9:AQ10)</f>
        <v>154</v>
      </c>
      <c r="AR11" s="3">
        <f t="shared" si="11"/>
        <v>142</v>
      </c>
      <c r="AS11" s="3">
        <f t="shared" si="11"/>
        <v>0</v>
      </c>
      <c r="AT11" s="3">
        <f t="shared" si="11"/>
        <v>0</v>
      </c>
      <c r="AU11" s="3">
        <f t="shared" si="11"/>
        <v>142</v>
      </c>
      <c r="AV11" s="95">
        <f t="shared" si="11"/>
        <v>12</v>
      </c>
    </row>
    <row r="12" spans="1:48" ht="15" thickBot="1" x14ac:dyDescent="0.35">
      <c r="B12" s="6" t="s">
        <v>76</v>
      </c>
      <c r="C12" s="7">
        <f t="shared" ref="C12:H12" si="12">SUM(C8,C11)</f>
        <v>212</v>
      </c>
      <c r="D12" s="7">
        <f t="shared" si="12"/>
        <v>183</v>
      </c>
      <c r="E12" s="7">
        <f t="shared" si="12"/>
        <v>0</v>
      </c>
      <c r="F12" s="7">
        <f t="shared" si="12"/>
        <v>0</v>
      </c>
      <c r="G12" s="7">
        <f t="shared" si="12"/>
        <v>199</v>
      </c>
      <c r="H12" s="96">
        <f t="shared" si="12"/>
        <v>13</v>
      </c>
      <c r="J12" s="6" t="s">
        <v>76</v>
      </c>
      <c r="K12" s="7">
        <f t="shared" ref="K12:P12" si="13">SUM(K8,K11)</f>
        <v>752</v>
      </c>
      <c r="L12" s="7">
        <f t="shared" si="13"/>
        <v>539</v>
      </c>
      <c r="M12" s="7">
        <f t="shared" si="13"/>
        <v>81</v>
      </c>
      <c r="N12" s="7">
        <f t="shared" si="13"/>
        <v>7</v>
      </c>
      <c r="O12" s="7">
        <f t="shared" si="13"/>
        <v>666</v>
      </c>
      <c r="P12" s="96">
        <f t="shared" si="13"/>
        <v>86</v>
      </c>
      <c r="R12" s="6" t="s">
        <v>76</v>
      </c>
      <c r="S12" s="7">
        <f t="shared" ref="S12:X12" si="14">SUM(S8,S11)</f>
        <v>412</v>
      </c>
      <c r="T12" s="7">
        <f t="shared" si="14"/>
        <v>312</v>
      </c>
      <c r="U12" s="7">
        <f t="shared" si="14"/>
        <v>107</v>
      </c>
      <c r="V12" s="7">
        <f t="shared" si="14"/>
        <v>3</v>
      </c>
      <c r="W12" s="7">
        <f t="shared" si="14"/>
        <v>347</v>
      </c>
      <c r="X12" s="96">
        <f t="shared" si="14"/>
        <v>65</v>
      </c>
      <c r="Z12" s="6" t="s">
        <v>76</v>
      </c>
      <c r="AA12" s="7">
        <f t="shared" ref="AA12:AF12" si="15">SUM(AA8,AA11)</f>
        <v>475</v>
      </c>
      <c r="AB12" s="7">
        <f t="shared" si="15"/>
        <v>375</v>
      </c>
      <c r="AC12" s="7">
        <f t="shared" si="15"/>
        <v>101</v>
      </c>
      <c r="AD12" s="7">
        <f t="shared" si="15"/>
        <v>0</v>
      </c>
      <c r="AE12" s="7">
        <f t="shared" si="15"/>
        <v>416</v>
      </c>
      <c r="AF12" s="96">
        <f t="shared" si="15"/>
        <v>59</v>
      </c>
      <c r="AH12" s="6" t="s">
        <v>76</v>
      </c>
      <c r="AI12" s="7">
        <f t="shared" ref="AI12:AN12" si="16">SUM(AI8,AI11)</f>
        <v>441</v>
      </c>
      <c r="AJ12" s="7">
        <f t="shared" si="16"/>
        <v>312</v>
      </c>
      <c r="AK12" s="7">
        <f t="shared" si="16"/>
        <v>84</v>
      </c>
      <c r="AL12" s="7">
        <f t="shared" si="16"/>
        <v>12</v>
      </c>
      <c r="AM12" s="7">
        <f t="shared" si="16"/>
        <v>371</v>
      </c>
      <c r="AN12" s="96">
        <f t="shared" si="16"/>
        <v>70</v>
      </c>
      <c r="AP12" s="6" t="s">
        <v>76</v>
      </c>
      <c r="AQ12" s="7">
        <f t="shared" ref="AQ12:AV12" si="17">SUM(AQ8,AQ11)</f>
        <v>735</v>
      </c>
      <c r="AR12" s="7">
        <f t="shared" si="17"/>
        <v>549</v>
      </c>
      <c r="AS12" s="7">
        <f t="shared" si="17"/>
        <v>90</v>
      </c>
      <c r="AT12" s="7">
        <f t="shared" si="17"/>
        <v>13</v>
      </c>
      <c r="AU12" s="7">
        <f t="shared" si="17"/>
        <v>650</v>
      </c>
      <c r="AV12" s="96">
        <f t="shared" si="17"/>
        <v>85</v>
      </c>
    </row>
    <row r="13" spans="1:48" s="16" customFormat="1" ht="6.75" customHeight="1" thickBot="1" x14ac:dyDescent="0.35">
      <c r="B13" s="17"/>
      <c r="C13" s="18"/>
      <c r="D13" s="18"/>
      <c r="E13" s="18"/>
      <c r="F13" s="18"/>
      <c r="G13" s="18"/>
      <c r="H13" s="97"/>
      <c r="J13" s="17"/>
      <c r="K13" s="18"/>
      <c r="L13" s="18"/>
      <c r="M13" s="18"/>
      <c r="N13" s="18"/>
      <c r="O13" s="18"/>
      <c r="P13" s="97"/>
      <c r="R13" s="17"/>
      <c r="S13" s="18"/>
      <c r="T13" s="18"/>
      <c r="U13" s="18"/>
      <c r="V13" s="18"/>
      <c r="W13" s="18"/>
      <c r="X13" s="97"/>
      <c r="Z13" s="17"/>
      <c r="AA13" s="18"/>
      <c r="AB13" s="18"/>
      <c r="AC13" s="18"/>
      <c r="AD13" s="18"/>
      <c r="AE13" s="18"/>
      <c r="AF13" s="97"/>
      <c r="AH13" s="17"/>
      <c r="AI13" s="18"/>
      <c r="AJ13" s="18"/>
      <c r="AK13" s="18"/>
      <c r="AL13" s="18"/>
      <c r="AM13" s="18"/>
      <c r="AN13" s="97"/>
      <c r="AP13" s="17"/>
      <c r="AQ13" s="18"/>
      <c r="AR13" s="18"/>
      <c r="AS13" s="18"/>
      <c r="AT13" s="18"/>
      <c r="AU13" s="18"/>
      <c r="AV13" s="97"/>
    </row>
    <row r="14" spans="1:48" ht="15" thickBot="1" x14ac:dyDescent="0.35">
      <c r="B14" s="22" t="s">
        <v>57</v>
      </c>
      <c r="C14" s="23" t="s">
        <v>42</v>
      </c>
      <c r="D14" s="23" t="s">
        <v>130</v>
      </c>
      <c r="E14" s="23" t="s">
        <v>43</v>
      </c>
      <c r="F14" s="23" t="s">
        <v>44</v>
      </c>
      <c r="G14" s="23" t="s">
        <v>52</v>
      </c>
      <c r="H14" s="94" t="s">
        <v>53</v>
      </c>
      <c r="J14" s="22" t="s">
        <v>2</v>
      </c>
      <c r="K14" s="23" t="s">
        <v>42</v>
      </c>
      <c r="L14" s="23" t="s">
        <v>130</v>
      </c>
      <c r="M14" s="23" t="s">
        <v>43</v>
      </c>
      <c r="N14" s="23" t="s">
        <v>44</v>
      </c>
      <c r="O14" s="23" t="s">
        <v>52</v>
      </c>
      <c r="P14" s="94" t="s">
        <v>53</v>
      </c>
      <c r="R14" s="22" t="s">
        <v>11</v>
      </c>
      <c r="S14" s="23" t="s">
        <v>42</v>
      </c>
      <c r="T14" s="23" t="s">
        <v>130</v>
      </c>
      <c r="U14" s="23" t="s">
        <v>43</v>
      </c>
      <c r="V14" s="23" t="s">
        <v>44</v>
      </c>
      <c r="W14" s="23" t="s">
        <v>52</v>
      </c>
      <c r="X14" s="94" t="s">
        <v>53</v>
      </c>
      <c r="Z14" s="22" t="s">
        <v>21</v>
      </c>
      <c r="AA14" s="23" t="s">
        <v>42</v>
      </c>
      <c r="AB14" s="23" t="s">
        <v>130</v>
      </c>
      <c r="AC14" s="23" t="s">
        <v>43</v>
      </c>
      <c r="AD14" s="23" t="s">
        <v>44</v>
      </c>
      <c r="AE14" s="23" t="s">
        <v>52</v>
      </c>
      <c r="AF14" s="94" t="s">
        <v>53</v>
      </c>
      <c r="AH14" s="22" t="s">
        <v>31</v>
      </c>
      <c r="AI14" s="23" t="s">
        <v>42</v>
      </c>
      <c r="AJ14" s="23" t="s">
        <v>130</v>
      </c>
      <c r="AK14" s="23" t="s">
        <v>43</v>
      </c>
      <c r="AL14" s="23" t="s">
        <v>44</v>
      </c>
      <c r="AM14" s="23" t="s">
        <v>52</v>
      </c>
      <c r="AN14" s="94" t="s">
        <v>53</v>
      </c>
      <c r="AP14" s="22" t="s">
        <v>41</v>
      </c>
      <c r="AQ14" s="23" t="s">
        <v>42</v>
      </c>
      <c r="AR14" s="23" t="s">
        <v>130</v>
      </c>
      <c r="AS14" s="23" t="s">
        <v>43</v>
      </c>
      <c r="AT14" s="23" t="s">
        <v>44</v>
      </c>
      <c r="AU14" s="23" t="s">
        <v>52</v>
      </c>
      <c r="AV14" s="94" t="s">
        <v>53</v>
      </c>
    </row>
    <row r="15" spans="1:48" x14ac:dyDescent="0.3">
      <c r="B15" s="21" t="s">
        <v>45</v>
      </c>
      <c r="C15" s="53">
        <v>157</v>
      </c>
      <c r="D15" s="53">
        <v>90</v>
      </c>
      <c r="E15" s="53">
        <v>17</v>
      </c>
      <c r="F15" s="53">
        <v>6</v>
      </c>
      <c r="G15" s="53">
        <v>133</v>
      </c>
      <c r="H15" s="88">
        <f>C15-G15</f>
        <v>24</v>
      </c>
      <c r="J15" s="21" t="s">
        <v>45</v>
      </c>
      <c r="K15" s="53">
        <v>130</v>
      </c>
      <c r="L15" s="53">
        <v>90</v>
      </c>
      <c r="M15" s="53">
        <v>17</v>
      </c>
      <c r="N15" s="53">
        <v>2</v>
      </c>
      <c r="O15" s="53">
        <v>114</v>
      </c>
      <c r="P15" s="88">
        <f>K15-O15</f>
        <v>16</v>
      </c>
      <c r="R15" s="21" t="s">
        <v>45</v>
      </c>
      <c r="S15" s="53">
        <v>101</v>
      </c>
      <c r="T15" s="53">
        <v>83</v>
      </c>
      <c r="U15" s="53">
        <v>16</v>
      </c>
      <c r="V15" s="53">
        <v>1</v>
      </c>
      <c r="W15" s="53">
        <v>92</v>
      </c>
      <c r="X15" s="88">
        <f>S15-W15</f>
        <v>9</v>
      </c>
      <c r="Z15" s="21" t="s">
        <v>45</v>
      </c>
      <c r="AA15" s="53">
        <v>91</v>
      </c>
      <c r="AB15" s="53">
        <v>58</v>
      </c>
      <c r="AC15" s="53">
        <v>22</v>
      </c>
      <c r="AD15" s="53">
        <v>0</v>
      </c>
      <c r="AE15" s="53">
        <v>74</v>
      </c>
      <c r="AF15" s="88">
        <f>AA15-AE15</f>
        <v>17</v>
      </c>
      <c r="AH15" s="21" t="s">
        <v>45</v>
      </c>
      <c r="AI15" s="53">
        <v>83</v>
      </c>
      <c r="AJ15" s="53">
        <v>70</v>
      </c>
      <c r="AK15" s="53">
        <v>15</v>
      </c>
      <c r="AL15" s="53">
        <v>2</v>
      </c>
      <c r="AM15" s="53">
        <v>72</v>
      </c>
      <c r="AN15" s="88">
        <f>AI15-AM15</f>
        <v>11</v>
      </c>
      <c r="AP15" s="21" t="s">
        <v>45</v>
      </c>
      <c r="AQ15" s="59">
        <v>137</v>
      </c>
      <c r="AR15" s="59">
        <v>94</v>
      </c>
      <c r="AS15" s="59">
        <v>19</v>
      </c>
      <c r="AT15" s="59">
        <v>0</v>
      </c>
      <c r="AU15" s="59">
        <v>120</v>
      </c>
      <c r="AV15" s="88">
        <f>AQ15-AU15</f>
        <v>17</v>
      </c>
    </row>
    <row r="16" spans="1:48" x14ac:dyDescent="0.3">
      <c r="B16" s="4" t="s">
        <v>46</v>
      </c>
      <c r="C16" s="54">
        <v>123</v>
      </c>
      <c r="D16" s="54">
        <v>88</v>
      </c>
      <c r="E16" s="54">
        <v>17</v>
      </c>
      <c r="F16" s="54">
        <v>6</v>
      </c>
      <c r="G16" s="54">
        <v>111</v>
      </c>
      <c r="H16" s="91">
        <f>C16-G16</f>
        <v>12</v>
      </c>
      <c r="J16" s="4" t="s">
        <v>46</v>
      </c>
      <c r="K16" s="54">
        <v>123</v>
      </c>
      <c r="L16" s="54">
        <v>87</v>
      </c>
      <c r="M16" s="54">
        <v>25</v>
      </c>
      <c r="N16" s="54">
        <v>2</v>
      </c>
      <c r="O16" s="54">
        <v>111</v>
      </c>
      <c r="P16" s="91">
        <f>K16-O16</f>
        <v>12</v>
      </c>
      <c r="R16" s="4" t="s">
        <v>46</v>
      </c>
      <c r="S16" s="54">
        <v>103</v>
      </c>
      <c r="T16" s="54">
        <v>69</v>
      </c>
      <c r="U16" s="54">
        <v>21</v>
      </c>
      <c r="V16" s="54">
        <v>0</v>
      </c>
      <c r="W16" s="54">
        <v>90</v>
      </c>
      <c r="X16" s="91">
        <f>S16-W16</f>
        <v>13</v>
      </c>
      <c r="Z16" s="4" t="s">
        <v>46</v>
      </c>
      <c r="AA16" s="86">
        <v>80</v>
      </c>
      <c r="AB16" s="86">
        <v>65</v>
      </c>
      <c r="AC16" s="86">
        <v>20</v>
      </c>
      <c r="AD16" s="86">
        <v>0</v>
      </c>
      <c r="AE16" s="86">
        <v>66</v>
      </c>
      <c r="AF16" s="89">
        <f>AA16-AE16</f>
        <v>14</v>
      </c>
      <c r="AH16" s="4" t="s">
        <v>46</v>
      </c>
      <c r="AI16" s="54">
        <v>89</v>
      </c>
      <c r="AJ16" s="54">
        <v>57</v>
      </c>
      <c r="AK16" s="54">
        <v>20</v>
      </c>
      <c r="AL16" s="54">
        <v>7</v>
      </c>
      <c r="AM16" s="54">
        <v>72</v>
      </c>
      <c r="AN16" s="91">
        <f>AI16-AM16</f>
        <v>17</v>
      </c>
      <c r="AP16" s="4" t="s">
        <v>46</v>
      </c>
      <c r="AQ16" s="58">
        <v>120</v>
      </c>
      <c r="AR16" s="58">
        <v>85</v>
      </c>
      <c r="AS16" s="58">
        <v>19</v>
      </c>
      <c r="AT16" s="58">
        <v>3</v>
      </c>
      <c r="AU16" s="58">
        <v>106</v>
      </c>
      <c r="AV16" s="91">
        <f>AQ16-AU16</f>
        <v>14</v>
      </c>
    </row>
    <row r="17" spans="2:48" x14ac:dyDescent="0.3">
      <c r="B17" s="4" t="s">
        <v>47</v>
      </c>
      <c r="C17" s="55">
        <v>117</v>
      </c>
      <c r="D17" s="55">
        <v>85</v>
      </c>
      <c r="E17" s="55">
        <v>5</v>
      </c>
      <c r="F17" s="55">
        <v>0</v>
      </c>
      <c r="G17" s="55">
        <v>105</v>
      </c>
      <c r="H17" s="92">
        <f>C17-G17</f>
        <v>12</v>
      </c>
      <c r="J17" s="4" t="s">
        <v>47</v>
      </c>
      <c r="K17" s="55">
        <v>117</v>
      </c>
      <c r="L17" s="55">
        <v>89</v>
      </c>
      <c r="M17" s="55">
        <v>12</v>
      </c>
      <c r="N17" s="55">
        <v>8</v>
      </c>
      <c r="O17" s="55">
        <v>100</v>
      </c>
      <c r="P17" s="92">
        <f>K17-O17</f>
        <v>17</v>
      </c>
      <c r="R17" s="4" t="s">
        <v>47</v>
      </c>
      <c r="S17" s="55">
        <v>98</v>
      </c>
      <c r="T17" s="55">
        <v>74</v>
      </c>
      <c r="U17" s="55">
        <v>26</v>
      </c>
      <c r="V17" s="55">
        <v>2</v>
      </c>
      <c r="W17" s="55">
        <v>82</v>
      </c>
      <c r="X17" s="92">
        <f>S17-W17</f>
        <v>16</v>
      </c>
      <c r="Z17" s="4" t="s">
        <v>47</v>
      </c>
      <c r="AA17" s="53">
        <v>94</v>
      </c>
      <c r="AB17" s="53">
        <v>68</v>
      </c>
      <c r="AC17" s="53">
        <v>18</v>
      </c>
      <c r="AD17" s="53">
        <v>0</v>
      </c>
      <c r="AE17" s="53">
        <v>83</v>
      </c>
      <c r="AF17" s="88">
        <f>AA17-AE17</f>
        <v>11</v>
      </c>
      <c r="AH17" s="4" t="s">
        <v>47</v>
      </c>
      <c r="AI17" s="55">
        <v>86</v>
      </c>
      <c r="AJ17" s="55">
        <v>60</v>
      </c>
      <c r="AK17" s="55">
        <v>17</v>
      </c>
      <c r="AL17" s="55">
        <v>5</v>
      </c>
      <c r="AM17" s="55">
        <v>86</v>
      </c>
      <c r="AN17" s="92">
        <f>AI17-AM17</f>
        <v>0</v>
      </c>
      <c r="AP17" s="4" t="s">
        <v>47</v>
      </c>
      <c r="AQ17" s="59">
        <v>128</v>
      </c>
      <c r="AR17" s="59">
        <v>124</v>
      </c>
      <c r="AS17" s="59">
        <v>21</v>
      </c>
      <c r="AT17" s="59">
        <v>1</v>
      </c>
      <c r="AU17" s="59">
        <v>114</v>
      </c>
      <c r="AV17" s="92">
        <f>AQ17-AU17</f>
        <v>14</v>
      </c>
    </row>
    <row r="18" spans="2:48" x14ac:dyDescent="0.3">
      <c r="B18" s="4" t="s">
        <v>48</v>
      </c>
      <c r="C18" s="54">
        <v>127</v>
      </c>
      <c r="D18" s="54">
        <v>98</v>
      </c>
      <c r="E18" s="54">
        <v>15</v>
      </c>
      <c r="F18" s="54">
        <v>8</v>
      </c>
      <c r="G18" s="54">
        <v>101</v>
      </c>
      <c r="H18" s="91">
        <f>C18-G18</f>
        <v>26</v>
      </c>
      <c r="J18" s="4" t="s">
        <v>48</v>
      </c>
      <c r="K18" s="54">
        <v>133</v>
      </c>
      <c r="L18" s="54">
        <v>100</v>
      </c>
      <c r="M18" s="54">
        <v>24</v>
      </c>
      <c r="N18" s="54">
        <v>3</v>
      </c>
      <c r="O18" s="54">
        <v>122</v>
      </c>
      <c r="P18" s="91">
        <f>K18-O18</f>
        <v>11</v>
      </c>
      <c r="R18" s="4" t="s">
        <v>48</v>
      </c>
      <c r="S18" s="54">
        <v>94</v>
      </c>
      <c r="T18" s="54">
        <v>69</v>
      </c>
      <c r="U18" s="54">
        <v>24</v>
      </c>
      <c r="V18" s="54">
        <v>0</v>
      </c>
      <c r="W18" s="54">
        <v>77</v>
      </c>
      <c r="X18" s="91">
        <f>S18-W18</f>
        <v>17</v>
      </c>
      <c r="Z18" s="4" t="s">
        <v>48</v>
      </c>
      <c r="AA18" s="86">
        <v>88</v>
      </c>
      <c r="AB18" s="86">
        <v>68</v>
      </c>
      <c r="AC18" s="86">
        <v>18</v>
      </c>
      <c r="AD18" s="86">
        <v>10</v>
      </c>
      <c r="AE18" s="86">
        <v>76</v>
      </c>
      <c r="AF18" s="89">
        <f>AA18-AE18</f>
        <v>12</v>
      </c>
      <c r="AH18" s="4" t="s">
        <v>48</v>
      </c>
      <c r="AI18" s="54">
        <v>94</v>
      </c>
      <c r="AJ18" s="54">
        <v>70</v>
      </c>
      <c r="AK18" s="54">
        <v>20</v>
      </c>
      <c r="AL18" s="54">
        <v>8</v>
      </c>
      <c r="AM18" s="54">
        <v>75</v>
      </c>
      <c r="AN18" s="91">
        <f>AI18-AM18</f>
        <v>19</v>
      </c>
      <c r="AP18" s="4" t="s">
        <v>48</v>
      </c>
      <c r="AQ18" s="58">
        <v>108</v>
      </c>
      <c r="AR18" s="58">
        <v>82</v>
      </c>
      <c r="AS18" s="58">
        <v>12</v>
      </c>
      <c r="AT18" s="58">
        <v>5</v>
      </c>
      <c r="AU18" s="58">
        <v>95</v>
      </c>
      <c r="AV18" s="91">
        <f>AQ18-AU18</f>
        <v>13</v>
      </c>
    </row>
    <row r="19" spans="2:48" x14ac:dyDescent="0.3">
      <c r="B19" s="4" t="s">
        <v>49</v>
      </c>
      <c r="C19" s="55">
        <v>122</v>
      </c>
      <c r="D19" s="55">
        <v>98</v>
      </c>
      <c r="E19" s="55">
        <v>0</v>
      </c>
      <c r="F19" s="55">
        <v>0</v>
      </c>
      <c r="G19" s="55">
        <v>108</v>
      </c>
      <c r="H19" s="92">
        <f>C19-G19</f>
        <v>14</v>
      </c>
      <c r="J19" s="4" t="s">
        <v>49</v>
      </c>
      <c r="K19" s="55">
        <v>131</v>
      </c>
      <c r="L19" s="55">
        <v>79</v>
      </c>
      <c r="M19" s="55">
        <v>22</v>
      </c>
      <c r="N19" s="55">
        <v>0</v>
      </c>
      <c r="O19" s="55">
        <v>117</v>
      </c>
      <c r="P19" s="92">
        <f>K19-O19</f>
        <v>14</v>
      </c>
      <c r="R19" s="4" t="s">
        <v>49</v>
      </c>
      <c r="S19" s="55">
        <v>99</v>
      </c>
      <c r="T19" s="55">
        <v>68</v>
      </c>
      <c r="U19" s="55">
        <v>23</v>
      </c>
      <c r="V19" s="55">
        <v>1</v>
      </c>
      <c r="W19" s="55">
        <v>83</v>
      </c>
      <c r="X19" s="92">
        <f>S19-W19</f>
        <v>16</v>
      </c>
      <c r="Z19" s="4" t="s">
        <v>49</v>
      </c>
      <c r="AA19" s="53">
        <v>84</v>
      </c>
      <c r="AB19" s="53">
        <v>64</v>
      </c>
      <c r="AC19" s="53">
        <v>17</v>
      </c>
      <c r="AD19" s="53">
        <v>2</v>
      </c>
      <c r="AE19" s="53">
        <v>70</v>
      </c>
      <c r="AF19" s="88">
        <f>AA19-AE19</f>
        <v>14</v>
      </c>
      <c r="AH19" s="4" t="s">
        <v>49</v>
      </c>
      <c r="AI19" s="55">
        <v>96</v>
      </c>
      <c r="AJ19" s="55">
        <v>70</v>
      </c>
      <c r="AK19" s="55">
        <v>22</v>
      </c>
      <c r="AL19" s="55">
        <v>0</v>
      </c>
      <c r="AM19" s="55">
        <v>78</v>
      </c>
      <c r="AN19" s="92">
        <f>AI19-AM19</f>
        <v>18</v>
      </c>
      <c r="AP19" s="4" t="s">
        <v>49</v>
      </c>
      <c r="AQ19" s="59">
        <v>110</v>
      </c>
      <c r="AR19" s="59">
        <v>73</v>
      </c>
      <c r="AS19" s="59">
        <v>21</v>
      </c>
      <c r="AT19" s="59">
        <v>0</v>
      </c>
      <c r="AU19" s="59">
        <v>100</v>
      </c>
      <c r="AV19" s="92">
        <f>AQ19-AU19</f>
        <v>10</v>
      </c>
    </row>
    <row r="20" spans="2:48" x14ac:dyDescent="0.3">
      <c r="B20" s="5" t="s">
        <v>74</v>
      </c>
      <c r="C20" s="3">
        <f t="shared" ref="C20:H20" si="18">SUM(C15:C19)</f>
        <v>646</v>
      </c>
      <c r="D20" s="3">
        <f t="shared" si="18"/>
        <v>459</v>
      </c>
      <c r="E20" s="3">
        <f t="shared" si="18"/>
        <v>54</v>
      </c>
      <c r="F20" s="3">
        <f t="shared" si="18"/>
        <v>20</v>
      </c>
      <c r="G20" s="3">
        <f t="shared" si="18"/>
        <v>558</v>
      </c>
      <c r="H20" s="95">
        <f t="shared" si="18"/>
        <v>88</v>
      </c>
      <c r="J20" s="5" t="s">
        <v>74</v>
      </c>
      <c r="K20" s="3">
        <f t="shared" ref="K20:P20" si="19">SUM(K15:K19)</f>
        <v>634</v>
      </c>
      <c r="L20" s="3">
        <f t="shared" si="19"/>
        <v>445</v>
      </c>
      <c r="M20" s="3">
        <f t="shared" si="19"/>
        <v>100</v>
      </c>
      <c r="N20" s="3">
        <f t="shared" si="19"/>
        <v>15</v>
      </c>
      <c r="O20" s="3">
        <f t="shared" si="19"/>
        <v>564</v>
      </c>
      <c r="P20" s="95">
        <f t="shared" si="19"/>
        <v>70</v>
      </c>
      <c r="R20" s="5" t="s">
        <v>74</v>
      </c>
      <c r="S20" s="3">
        <f t="shared" ref="S20:X20" si="20">SUM(S15:S19)</f>
        <v>495</v>
      </c>
      <c r="T20" s="3">
        <f t="shared" si="20"/>
        <v>363</v>
      </c>
      <c r="U20" s="3">
        <f t="shared" si="20"/>
        <v>110</v>
      </c>
      <c r="V20" s="3">
        <f t="shared" si="20"/>
        <v>4</v>
      </c>
      <c r="W20" s="3">
        <f t="shared" si="20"/>
        <v>424</v>
      </c>
      <c r="X20" s="95">
        <f t="shared" si="20"/>
        <v>71</v>
      </c>
      <c r="Z20" s="5" t="s">
        <v>74</v>
      </c>
      <c r="AA20" s="3">
        <f t="shared" ref="AA20:AF20" si="21">SUM(AA15:AA19)</f>
        <v>437</v>
      </c>
      <c r="AB20" s="3">
        <f t="shared" si="21"/>
        <v>323</v>
      </c>
      <c r="AC20" s="3">
        <f t="shared" si="21"/>
        <v>95</v>
      </c>
      <c r="AD20" s="3">
        <f t="shared" si="21"/>
        <v>12</v>
      </c>
      <c r="AE20" s="3">
        <f t="shared" si="21"/>
        <v>369</v>
      </c>
      <c r="AF20" s="95">
        <f t="shared" si="21"/>
        <v>68</v>
      </c>
      <c r="AH20" s="5" t="s">
        <v>74</v>
      </c>
      <c r="AI20" s="3">
        <f t="shared" ref="AI20:AN20" si="22">SUM(AI15:AI19)</f>
        <v>448</v>
      </c>
      <c r="AJ20" s="3">
        <f t="shared" si="22"/>
        <v>327</v>
      </c>
      <c r="AK20" s="3">
        <f t="shared" si="22"/>
        <v>94</v>
      </c>
      <c r="AL20" s="3">
        <f t="shared" si="22"/>
        <v>22</v>
      </c>
      <c r="AM20" s="3">
        <f t="shared" si="22"/>
        <v>383</v>
      </c>
      <c r="AN20" s="95">
        <f t="shared" si="22"/>
        <v>65</v>
      </c>
      <c r="AP20" s="5" t="s">
        <v>74</v>
      </c>
      <c r="AQ20" s="3">
        <f t="shared" ref="AQ20:AV20" si="23">SUM(AQ15:AQ19)</f>
        <v>603</v>
      </c>
      <c r="AR20" s="3">
        <f t="shared" si="23"/>
        <v>458</v>
      </c>
      <c r="AS20" s="3">
        <f t="shared" si="23"/>
        <v>92</v>
      </c>
      <c r="AT20" s="3">
        <f t="shared" si="23"/>
        <v>9</v>
      </c>
      <c r="AU20" s="3">
        <f t="shared" si="23"/>
        <v>535</v>
      </c>
      <c r="AV20" s="95">
        <f t="shared" si="23"/>
        <v>68</v>
      </c>
    </row>
    <row r="21" spans="2:48" x14ac:dyDescent="0.3">
      <c r="B21" s="4" t="s">
        <v>73</v>
      </c>
      <c r="C21" s="56">
        <v>80</v>
      </c>
      <c r="D21" s="56">
        <v>70</v>
      </c>
      <c r="E21" s="56">
        <v>0</v>
      </c>
      <c r="F21" s="56">
        <v>0</v>
      </c>
      <c r="G21" s="56">
        <v>74</v>
      </c>
      <c r="H21" s="90">
        <f>C21-G21</f>
        <v>6</v>
      </c>
      <c r="J21" s="4" t="s">
        <v>73</v>
      </c>
      <c r="K21" s="56">
        <v>93</v>
      </c>
      <c r="L21" s="56">
        <v>80</v>
      </c>
      <c r="M21" s="56">
        <v>0</v>
      </c>
      <c r="N21" s="56">
        <v>0</v>
      </c>
      <c r="O21" s="56">
        <v>86</v>
      </c>
      <c r="P21" s="90">
        <f>K21-O21</f>
        <v>7</v>
      </c>
      <c r="R21" s="4" t="s">
        <v>73</v>
      </c>
      <c r="S21" s="56"/>
      <c r="T21" s="56"/>
      <c r="U21" s="56"/>
      <c r="V21" s="56"/>
      <c r="W21" s="56"/>
      <c r="X21" s="90">
        <f>S21-W21</f>
        <v>0</v>
      </c>
      <c r="Z21" s="4" t="s">
        <v>73</v>
      </c>
      <c r="AA21" s="56"/>
      <c r="AB21" s="56"/>
      <c r="AC21" s="56"/>
      <c r="AD21" s="56"/>
      <c r="AE21" s="56"/>
      <c r="AF21" s="90">
        <f>AA21-AE21</f>
        <v>0</v>
      </c>
      <c r="AH21" s="4" t="s">
        <v>73</v>
      </c>
      <c r="AI21" s="56"/>
      <c r="AJ21" s="56"/>
      <c r="AK21" s="56"/>
      <c r="AL21" s="56"/>
      <c r="AM21" s="56"/>
      <c r="AN21" s="90">
        <f>AI21-AM21</f>
        <v>0</v>
      </c>
      <c r="AP21" s="4" t="s">
        <v>73</v>
      </c>
      <c r="AQ21" s="60">
        <v>63</v>
      </c>
      <c r="AR21" s="60">
        <v>63</v>
      </c>
      <c r="AS21" s="60"/>
      <c r="AT21" s="60"/>
      <c r="AU21" s="60">
        <v>58</v>
      </c>
      <c r="AV21" s="90">
        <f>AQ21-AU21</f>
        <v>5</v>
      </c>
    </row>
    <row r="22" spans="2:48" x14ac:dyDescent="0.3">
      <c r="B22" s="4" t="s">
        <v>72</v>
      </c>
      <c r="C22" s="56">
        <v>74</v>
      </c>
      <c r="D22" s="56">
        <v>69</v>
      </c>
      <c r="E22" s="56">
        <v>0</v>
      </c>
      <c r="F22" s="56">
        <v>0</v>
      </c>
      <c r="G22" s="56">
        <v>70</v>
      </c>
      <c r="H22" s="90">
        <f>C22-G22</f>
        <v>4</v>
      </c>
      <c r="J22" s="4" t="s">
        <v>72</v>
      </c>
      <c r="K22" s="56">
        <v>82</v>
      </c>
      <c r="L22" s="56">
        <v>57</v>
      </c>
      <c r="M22" s="56">
        <v>0</v>
      </c>
      <c r="N22" s="56">
        <v>0</v>
      </c>
      <c r="O22" s="56">
        <v>77</v>
      </c>
      <c r="P22" s="90">
        <f>K22-O22</f>
        <v>5</v>
      </c>
      <c r="R22" s="4" t="s">
        <v>72</v>
      </c>
      <c r="S22" s="56"/>
      <c r="T22" s="56"/>
      <c r="U22" s="56"/>
      <c r="V22" s="56"/>
      <c r="W22" s="56"/>
      <c r="X22" s="90">
        <f>S22-W22</f>
        <v>0</v>
      </c>
      <c r="Z22" s="4" t="s">
        <v>72</v>
      </c>
      <c r="AA22" s="56"/>
      <c r="AB22" s="56"/>
      <c r="AC22" s="56"/>
      <c r="AD22" s="56"/>
      <c r="AE22" s="56"/>
      <c r="AF22" s="90">
        <f>AA22-AE22</f>
        <v>0</v>
      </c>
      <c r="AH22" s="4" t="s">
        <v>72</v>
      </c>
      <c r="AI22" s="56"/>
      <c r="AJ22" s="56"/>
      <c r="AK22" s="56"/>
      <c r="AL22" s="56"/>
      <c r="AM22" s="56"/>
      <c r="AN22" s="90">
        <f>AI22-AM22</f>
        <v>0</v>
      </c>
      <c r="AP22" s="4" t="s">
        <v>72</v>
      </c>
      <c r="AQ22" s="60">
        <v>61</v>
      </c>
      <c r="AR22" s="60">
        <v>61</v>
      </c>
      <c r="AS22" s="60"/>
      <c r="AT22" s="60"/>
      <c r="AU22" s="60">
        <v>59</v>
      </c>
      <c r="AV22" s="90">
        <f>AQ22-AU22</f>
        <v>2</v>
      </c>
    </row>
    <row r="23" spans="2:48" x14ac:dyDescent="0.3">
      <c r="B23" s="5" t="s">
        <v>75</v>
      </c>
      <c r="C23" s="3">
        <f t="shared" ref="C23:H23" si="24">SUBTOTAL(109,C21:C22)</f>
        <v>154</v>
      </c>
      <c r="D23" s="3">
        <f t="shared" si="24"/>
        <v>139</v>
      </c>
      <c r="E23" s="3">
        <f t="shared" si="24"/>
        <v>0</v>
      </c>
      <c r="F23" s="3">
        <f t="shared" si="24"/>
        <v>0</v>
      </c>
      <c r="G23" s="3">
        <f t="shared" si="24"/>
        <v>144</v>
      </c>
      <c r="H23" s="95">
        <f t="shared" si="24"/>
        <v>10</v>
      </c>
      <c r="J23" s="5" t="s">
        <v>75</v>
      </c>
      <c r="K23" s="3">
        <f t="shared" ref="K23:P23" si="25">SUBTOTAL(109,K21:K22)</f>
        <v>175</v>
      </c>
      <c r="L23" s="3">
        <f t="shared" si="25"/>
        <v>137</v>
      </c>
      <c r="M23" s="3">
        <f t="shared" si="25"/>
        <v>0</v>
      </c>
      <c r="N23" s="3">
        <f t="shared" si="25"/>
        <v>0</v>
      </c>
      <c r="O23" s="3">
        <f t="shared" si="25"/>
        <v>163</v>
      </c>
      <c r="P23" s="95">
        <f t="shared" si="25"/>
        <v>12</v>
      </c>
      <c r="R23" s="5" t="s">
        <v>75</v>
      </c>
      <c r="S23" s="3">
        <f t="shared" ref="S23:X23" si="26">SUBTOTAL(109,S21:S22)</f>
        <v>0</v>
      </c>
      <c r="T23" s="3">
        <f t="shared" si="26"/>
        <v>0</v>
      </c>
      <c r="U23" s="3">
        <f t="shared" si="26"/>
        <v>0</v>
      </c>
      <c r="V23" s="3">
        <f t="shared" si="26"/>
        <v>0</v>
      </c>
      <c r="W23" s="3">
        <f t="shared" si="26"/>
        <v>0</v>
      </c>
      <c r="X23" s="95">
        <f t="shared" si="26"/>
        <v>0</v>
      </c>
      <c r="Z23" s="5" t="s">
        <v>75</v>
      </c>
      <c r="AA23" s="3">
        <f t="shared" ref="AA23:AF23" si="27">SUBTOTAL(109,AA21:AA22)</f>
        <v>0</v>
      </c>
      <c r="AB23" s="3">
        <f t="shared" si="27"/>
        <v>0</v>
      </c>
      <c r="AC23" s="3">
        <f t="shared" si="27"/>
        <v>0</v>
      </c>
      <c r="AD23" s="3">
        <f t="shared" si="27"/>
        <v>0</v>
      </c>
      <c r="AE23" s="3">
        <f t="shared" si="27"/>
        <v>0</v>
      </c>
      <c r="AF23" s="95">
        <f t="shared" si="27"/>
        <v>0</v>
      </c>
      <c r="AH23" s="5" t="s">
        <v>75</v>
      </c>
      <c r="AI23" s="3">
        <f t="shared" ref="AI23:AN23" si="28">SUBTOTAL(109,AI21:AI22)</f>
        <v>0</v>
      </c>
      <c r="AJ23" s="3">
        <f t="shared" si="28"/>
        <v>0</v>
      </c>
      <c r="AK23" s="3">
        <f t="shared" si="28"/>
        <v>0</v>
      </c>
      <c r="AL23" s="3">
        <f t="shared" si="28"/>
        <v>0</v>
      </c>
      <c r="AM23" s="3">
        <f t="shared" si="28"/>
        <v>0</v>
      </c>
      <c r="AN23" s="95">
        <f t="shared" si="28"/>
        <v>0</v>
      </c>
      <c r="AP23" s="5" t="s">
        <v>75</v>
      </c>
      <c r="AQ23" s="3">
        <f t="shared" ref="AQ23:AV23" si="29">SUBTOTAL(109,AQ21:AQ22)</f>
        <v>124</v>
      </c>
      <c r="AR23" s="3">
        <f t="shared" si="29"/>
        <v>124</v>
      </c>
      <c r="AS23" s="3">
        <f t="shared" si="29"/>
        <v>0</v>
      </c>
      <c r="AT23" s="3">
        <f t="shared" si="29"/>
        <v>0</v>
      </c>
      <c r="AU23" s="3">
        <f t="shared" si="29"/>
        <v>117</v>
      </c>
      <c r="AV23" s="95">
        <f t="shared" si="29"/>
        <v>7</v>
      </c>
    </row>
    <row r="24" spans="2:48" ht="15" thickBot="1" x14ac:dyDescent="0.35">
      <c r="B24" s="6" t="s">
        <v>76</v>
      </c>
      <c r="C24" s="7">
        <f t="shared" ref="C24:H24" si="30">SUM(C20,C23)</f>
        <v>800</v>
      </c>
      <c r="D24" s="7">
        <f t="shared" si="30"/>
        <v>598</v>
      </c>
      <c r="E24" s="7">
        <f t="shared" si="30"/>
        <v>54</v>
      </c>
      <c r="F24" s="7">
        <f t="shared" si="30"/>
        <v>20</v>
      </c>
      <c r="G24" s="7">
        <f t="shared" si="30"/>
        <v>702</v>
      </c>
      <c r="H24" s="96">
        <f t="shared" si="30"/>
        <v>98</v>
      </c>
      <c r="J24" s="6" t="s">
        <v>76</v>
      </c>
      <c r="K24" s="7">
        <f t="shared" ref="K24:P24" si="31">SUM(K20,K23)</f>
        <v>809</v>
      </c>
      <c r="L24" s="7">
        <f t="shared" si="31"/>
        <v>582</v>
      </c>
      <c r="M24" s="7">
        <f t="shared" si="31"/>
        <v>100</v>
      </c>
      <c r="N24" s="7">
        <f t="shared" si="31"/>
        <v>15</v>
      </c>
      <c r="O24" s="7">
        <f t="shared" si="31"/>
        <v>727</v>
      </c>
      <c r="P24" s="96">
        <f t="shared" si="31"/>
        <v>82</v>
      </c>
      <c r="R24" s="6" t="s">
        <v>76</v>
      </c>
      <c r="S24" s="7">
        <f t="shared" ref="S24:X24" si="32">SUM(S20,S23)</f>
        <v>495</v>
      </c>
      <c r="T24" s="7">
        <f t="shared" si="32"/>
        <v>363</v>
      </c>
      <c r="U24" s="7">
        <f t="shared" si="32"/>
        <v>110</v>
      </c>
      <c r="V24" s="7">
        <f t="shared" si="32"/>
        <v>4</v>
      </c>
      <c r="W24" s="7">
        <f t="shared" si="32"/>
        <v>424</v>
      </c>
      <c r="X24" s="96">
        <f t="shared" si="32"/>
        <v>71</v>
      </c>
      <c r="Z24" s="6" t="s">
        <v>76</v>
      </c>
      <c r="AA24" s="7">
        <f t="shared" ref="AA24:AF24" si="33">SUM(AA20,AA23)</f>
        <v>437</v>
      </c>
      <c r="AB24" s="7">
        <f t="shared" si="33"/>
        <v>323</v>
      </c>
      <c r="AC24" s="7">
        <f t="shared" si="33"/>
        <v>95</v>
      </c>
      <c r="AD24" s="7">
        <f t="shared" si="33"/>
        <v>12</v>
      </c>
      <c r="AE24" s="7">
        <f t="shared" si="33"/>
        <v>369</v>
      </c>
      <c r="AF24" s="96">
        <f t="shared" si="33"/>
        <v>68</v>
      </c>
      <c r="AH24" s="6" t="s">
        <v>76</v>
      </c>
      <c r="AI24" s="7">
        <f t="shared" ref="AI24:AN24" si="34">SUM(AI20,AI23)</f>
        <v>448</v>
      </c>
      <c r="AJ24" s="7">
        <f t="shared" si="34"/>
        <v>327</v>
      </c>
      <c r="AK24" s="7">
        <f t="shared" si="34"/>
        <v>94</v>
      </c>
      <c r="AL24" s="7">
        <f t="shared" si="34"/>
        <v>22</v>
      </c>
      <c r="AM24" s="7">
        <f t="shared" si="34"/>
        <v>383</v>
      </c>
      <c r="AN24" s="96">
        <f t="shared" si="34"/>
        <v>65</v>
      </c>
      <c r="AP24" s="6" t="s">
        <v>76</v>
      </c>
      <c r="AQ24" s="7">
        <f t="shared" ref="AQ24:AV24" si="35">SUM(AQ20,AQ23)</f>
        <v>727</v>
      </c>
      <c r="AR24" s="7">
        <f t="shared" si="35"/>
        <v>582</v>
      </c>
      <c r="AS24" s="7">
        <f t="shared" si="35"/>
        <v>92</v>
      </c>
      <c r="AT24" s="7">
        <f t="shared" si="35"/>
        <v>9</v>
      </c>
      <c r="AU24" s="7">
        <f t="shared" si="35"/>
        <v>652</v>
      </c>
      <c r="AV24" s="96">
        <f t="shared" si="35"/>
        <v>75</v>
      </c>
    </row>
    <row r="25" spans="2:48" s="16" customFormat="1" ht="5.25" customHeight="1" thickBot="1" x14ac:dyDescent="0.35">
      <c r="B25" s="17"/>
      <c r="C25" s="18"/>
      <c r="D25" s="18"/>
      <c r="E25" s="18"/>
      <c r="F25" s="18"/>
      <c r="G25" s="18"/>
      <c r="H25" s="97"/>
      <c r="J25" s="17"/>
      <c r="K25" s="18"/>
      <c r="L25" s="18"/>
      <c r="M25" s="18"/>
      <c r="N25" s="18"/>
      <c r="O25" s="18"/>
      <c r="P25" s="97"/>
      <c r="R25" s="17"/>
      <c r="S25" s="18"/>
      <c r="T25" s="18"/>
      <c r="U25" s="18"/>
      <c r="V25" s="18"/>
      <c r="W25" s="18"/>
      <c r="X25" s="97"/>
      <c r="Z25" s="17"/>
      <c r="AA25" s="18"/>
      <c r="AB25" s="18"/>
      <c r="AC25" s="18"/>
      <c r="AD25" s="18"/>
      <c r="AE25" s="18"/>
      <c r="AF25" s="97"/>
      <c r="AH25" s="17"/>
      <c r="AI25" s="18"/>
      <c r="AJ25" s="18"/>
      <c r="AK25" s="18"/>
      <c r="AL25" s="18"/>
      <c r="AM25" s="18"/>
      <c r="AN25" s="97"/>
      <c r="AV25" s="93"/>
    </row>
    <row r="26" spans="2:48" ht="15" thickBot="1" x14ac:dyDescent="0.35">
      <c r="B26" s="22" t="s">
        <v>58</v>
      </c>
      <c r="C26" s="23" t="s">
        <v>42</v>
      </c>
      <c r="D26" s="23" t="s">
        <v>130</v>
      </c>
      <c r="E26" s="23" t="s">
        <v>43</v>
      </c>
      <c r="F26" s="23" t="s">
        <v>44</v>
      </c>
      <c r="G26" s="23" t="s">
        <v>52</v>
      </c>
      <c r="H26" s="94" t="s">
        <v>53</v>
      </c>
      <c r="J26" s="22" t="s">
        <v>65</v>
      </c>
      <c r="K26" s="23" t="s">
        <v>42</v>
      </c>
      <c r="L26" s="23" t="s">
        <v>130</v>
      </c>
      <c r="M26" s="23" t="s">
        <v>43</v>
      </c>
      <c r="N26" s="23" t="s">
        <v>44</v>
      </c>
      <c r="O26" s="23" t="s">
        <v>52</v>
      </c>
      <c r="P26" s="94" t="s">
        <v>53</v>
      </c>
      <c r="R26" s="22" t="s">
        <v>12</v>
      </c>
      <c r="S26" s="23" t="s">
        <v>42</v>
      </c>
      <c r="T26" s="23" t="s">
        <v>130</v>
      </c>
      <c r="U26" s="23" t="s">
        <v>43</v>
      </c>
      <c r="V26" s="23" t="s">
        <v>44</v>
      </c>
      <c r="W26" s="23" t="s">
        <v>52</v>
      </c>
      <c r="X26" s="94" t="s">
        <v>53</v>
      </c>
      <c r="Z26" s="22" t="s">
        <v>22</v>
      </c>
      <c r="AA26" s="23" t="s">
        <v>42</v>
      </c>
      <c r="AB26" s="23" t="s">
        <v>130</v>
      </c>
      <c r="AC26" s="23" t="s">
        <v>43</v>
      </c>
      <c r="AD26" s="23" t="s">
        <v>44</v>
      </c>
      <c r="AE26" s="23" t="s">
        <v>52</v>
      </c>
      <c r="AF26" s="94" t="s">
        <v>53</v>
      </c>
      <c r="AH26" s="22" t="s">
        <v>32</v>
      </c>
      <c r="AI26" s="23" t="s">
        <v>42</v>
      </c>
      <c r="AJ26" s="23" t="s">
        <v>130</v>
      </c>
      <c r="AK26" s="23" t="s">
        <v>43</v>
      </c>
      <c r="AL26" s="23" t="s">
        <v>44</v>
      </c>
      <c r="AM26" s="23" t="s">
        <v>52</v>
      </c>
      <c r="AN26" s="94" t="s">
        <v>53</v>
      </c>
      <c r="AP26" s="22" t="s">
        <v>193</v>
      </c>
      <c r="AQ26" s="23" t="s">
        <v>42</v>
      </c>
      <c r="AR26" s="23" t="s">
        <v>130</v>
      </c>
      <c r="AS26" s="23" t="s">
        <v>43</v>
      </c>
      <c r="AT26" s="23" t="s">
        <v>44</v>
      </c>
      <c r="AU26" s="23" t="s">
        <v>52</v>
      </c>
      <c r="AV26" s="94" t="s">
        <v>53</v>
      </c>
    </row>
    <row r="27" spans="2:48" x14ac:dyDescent="0.3">
      <c r="B27" s="21" t="s">
        <v>45</v>
      </c>
      <c r="C27" s="53">
        <v>125</v>
      </c>
      <c r="D27" s="53">
        <v>85</v>
      </c>
      <c r="E27" s="53">
        <v>20</v>
      </c>
      <c r="F27" s="53">
        <v>5</v>
      </c>
      <c r="G27" s="53">
        <v>105</v>
      </c>
      <c r="H27" s="88">
        <f>C27-G27</f>
        <v>20</v>
      </c>
      <c r="J27" s="21" t="s">
        <v>45</v>
      </c>
      <c r="K27" s="53">
        <v>139</v>
      </c>
      <c r="L27" s="53">
        <v>94</v>
      </c>
      <c r="M27" s="53">
        <v>21</v>
      </c>
      <c r="N27" s="53">
        <v>4</v>
      </c>
      <c r="O27" s="53">
        <v>116</v>
      </c>
      <c r="P27" s="88">
        <f>K27-O27</f>
        <v>23</v>
      </c>
      <c r="R27" s="21" t="s">
        <v>45</v>
      </c>
      <c r="S27" s="53">
        <v>91</v>
      </c>
      <c r="T27" s="53">
        <v>70</v>
      </c>
      <c r="U27" s="53">
        <v>16</v>
      </c>
      <c r="V27" s="53">
        <v>1</v>
      </c>
      <c r="W27" s="53">
        <v>75</v>
      </c>
      <c r="X27" s="88">
        <f>S27-W27</f>
        <v>16</v>
      </c>
      <c r="Z27" s="21" t="s">
        <v>45</v>
      </c>
      <c r="AA27" s="53">
        <v>73</v>
      </c>
      <c r="AB27" s="53">
        <v>65</v>
      </c>
      <c r="AC27" s="53">
        <v>17</v>
      </c>
      <c r="AD27" s="53">
        <v>2</v>
      </c>
      <c r="AE27" s="53">
        <v>61</v>
      </c>
      <c r="AF27" s="88">
        <f>AA27-AE27</f>
        <v>12</v>
      </c>
      <c r="AH27" s="21" t="s">
        <v>45</v>
      </c>
      <c r="AI27" s="53">
        <v>101</v>
      </c>
      <c r="AJ27" s="53">
        <v>80</v>
      </c>
      <c r="AK27" s="53">
        <v>20</v>
      </c>
      <c r="AL27" s="53">
        <v>3</v>
      </c>
      <c r="AM27" s="53">
        <v>86</v>
      </c>
      <c r="AN27" s="91">
        <f>AI27-AM27</f>
        <v>15</v>
      </c>
      <c r="AP27" s="21" t="s">
        <v>45</v>
      </c>
      <c r="AQ27" s="59">
        <v>97</v>
      </c>
      <c r="AR27" s="59">
        <v>74</v>
      </c>
      <c r="AS27" s="59">
        <v>13</v>
      </c>
      <c r="AT27" s="59">
        <v>0</v>
      </c>
      <c r="AU27" s="59">
        <v>74</v>
      </c>
      <c r="AV27" s="88">
        <f>AQ27-AU27</f>
        <v>23</v>
      </c>
    </row>
    <row r="28" spans="2:48" x14ac:dyDescent="0.3">
      <c r="B28" s="4" t="s">
        <v>46</v>
      </c>
      <c r="C28" s="54">
        <v>130</v>
      </c>
      <c r="D28" s="54">
        <v>88</v>
      </c>
      <c r="E28" s="54">
        <v>16</v>
      </c>
      <c r="F28" s="54">
        <v>8</v>
      </c>
      <c r="G28" s="54">
        <v>106</v>
      </c>
      <c r="H28" s="91">
        <f>C28-G28</f>
        <v>24</v>
      </c>
      <c r="J28" s="4" t="s">
        <v>46</v>
      </c>
      <c r="K28" s="54">
        <v>131</v>
      </c>
      <c r="L28" s="54">
        <v>95</v>
      </c>
      <c r="M28" s="54">
        <v>23</v>
      </c>
      <c r="N28" s="54">
        <v>0</v>
      </c>
      <c r="O28" s="54">
        <v>114</v>
      </c>
      <c r="P28" s="91">
        <f>K28-O28</f>
        <v>17</v>
      </c>
      <c r="R28" s="4" t="s">
        <v>46</v>
      </c>
      <c r="S28" s="54">
        <v>80</v>
      </c>
      <c r="T28" s="54">
        <v>61</v>
      </c>
      <c r="U28" s="54">
        <v>15</v>
      </c>
      <c r="V28" s="54">
        <v>0</v>
      </c>
      <c r="W28" s="54">
        <v>71</v>
      </c>
      <c r="X28" s="91">
        <f>S28-W28</f>
        <v>9</v>
      </c>
      <c r="Z28" s="4" t="s">
        <v>46</v>
      </c>
      <c r="AA28" s="86">
        <v>82</v>
      </c>
      <c r="AB28" s="86">
        <v>68</v>
      </c>
      <c r="AC28" s="86">
        <v>20</v>
      </c>
      <c r="AD28" s="86">
        <v>6</v>
      </c>
      <c r="AE28" s="86">
        <v>68</v>
      </c>
      <c r="AF28" s="89">
        <f>AA28-AE28</f>
        <v>14</v>
      </c>
      <c r="AH28" s="4" t="s">
        <v>46</v>
      </c>
      <c r="AI28" s="54">
        <v>93</v>
      </c>
      <c r="AJ28" s="54">
        <v>74</v>
      </c>
      <c r="AK28" s="54">
        <v>17</v>
      </c>
      <c r="AL28" s="54">
        <v>3</v>
      </c>
      <c r="AM28" s="54">
        <v>78</v>
      </c>
      <c r="AN28" s="91">
        <f>AI28-AM28</f>
        <v>15</v>
      </c>
      <c r="AP28" s="4" t="s">
        <v>46</v>
      </c>
      <c r="AQ28" s="58">
        <v>97</v>
      </c>
      <c r="AR28" s="58">
        <v>64</v>
      </c>
      <c r="AS28" s="58">
        <v>17</v>
      </c>
      <c r="AT28" s="58">
        <v>5</v>
      </c>
      <c r="AU28" s="58">
        <v>90</v>
      </c>
      <c r="AV28" s="91">
        <f>AQ28-AU28</f>
        <v>7</v>
      </c>
    </row>
    <row r="29" spans="2:48" x14ac:dyDescent="0.3">
      <c r="B29" s="4" t="s">
        <v>47</v>
      </c>
      <c r="C29" s="55">
        <v>102</v>
      </c>
      <c r="D29" s="55">
        <v>83</v>
      </c>
      <c r="E29" s="55">
        <v>8</v>
      </c>
      <c r="F29" s="55">
        <v>0</v>
      </c>
      <c r="G29" s="55">
        <v>93</v>
      </c>
      <c r="H29" s="92">
        <f>C29-G29</f>
        <v>9</v>
      </c>
      <c r="J29" s="4" t="s">
        <v>47</v>
      </c>
      <c r="K29" s="55">
        <v>123</v>
      </c>
      <c r="L29" s="55">
        <v>91</v>
      </c>
      <c r="M29" s="55">
        <v>11</v>
      </c>
      <c r="N29" s="55">
        <v>3</v>
      </c>
      <c r="O29" s="55">
        <v>111</v>
      </c>
      <c r="P29" s="92">
        <f>K29-O29</f>
        <v>12</v>
      </c>
      <c r="R29" s="4" t="s">
        <v>47</v>
      </c>
      <c r="S29" s="55">
        <v>92</v>
      </c>
      <c r="T29" s="55">
        <v>60</v>
      </c>
      <c r="U29" s="55">
        <v>18</v>
      </c>
      <c r="V29" s="55">
        <v>1</v>
      </c>
      <c r="W29" s="55">
        <v>84</v>
      </c>
      <c r="X29" s="92">
        <f>S29-W29</f>
        <v>8</v>
      </c>
      <c r="Z29" s="4" t="s">
        <v>47</v>
      </c>
      <c r="AA29" s="53">
        <v>80</v>
      </c>
      <c r="AB29" s="53">
        <v>70</v>
      </c>
      <c r="AC29" s="53">
        <v>19</v>
      </c>
      <c r="AD29" s="53">
        <v>3</v>
      </c>
      <c r="AE29" s="53">
        <v>72</v>
      </c>
      <c r="AF29" s="88">
        <f>AA29-AE29</f>
        <v>8</v>
      </c>
      <c r="AH29" s="4" t="s">
        <v>47</v>
      </c>
      <c r="AI29" s="55">
        <v>106</v>
      </c>
      <c r="AJ29" s="55">
        <v>80</v>
      </c>
      <c r="AK29" s="55">
        <v>18</v>
      </c>
      <c r="AL29" s="55">
        <v>3</v>
      </c>
      <c r="AM29" s="55">
        <v>92</v>
      </c>
      <c r="AN29" s="92">
        <f>AI29-AM29</f>
        <v>14</v>
      </c>
      <c r="AP29" s="4" t="s">
        <v>47</v>
      </c>
      <c r="AQ29" s="59">
        <v>121</v>
      </c>
      <c r="AR29" s="59">
        <v>62</v>
      </c>
      <c r="AS29" s="59">
        <v>17</v>
      </c>
      <c r="AT29" s="59">
        <v>0</v>
      </c>
      <c r="AU29" s="59">
        <v>107</v>
      </c>
      <c r="AV29" s="92">
        <f>AQ29-AU29</f>
        <v>14</v>
      </c>
    </row>
    <row r="30" spans="2:48" x14ac:dyDescent="0.3">
      <c r="B30" s="4" t="s">
        <v>48</v>
      </c>
      <c r="C30" s="54">
        <v>116</v>
      </c>
      <c r="D30" s="54">
        <v>97</v>
      </c>
      <c r="E30" s="54">
        <v>22</v>
      </c>
      <c r="F30" s="54">
        <v>7</v>
      </c>
      <c r="G30" s="54">
        <v>100</v>
      </c>
      <c r="H30" s="91">
        <f>C30-G30</f>
        <v>16</v>
      </c>
      <c r="J30" s="4" t="s">
        <v>48</v>
      </c>
      <c r="K30" s="54">
        <v>114</v>
      </c>
      <c r="L30" s="54">
        <v>84</v>
      </c>
      <c r="M30" s="54">
        <v>25</v>
      </c>
      <c r="N30" s="54">
        <v>4</v>
      </c>
      <c r="O30" s="54">
        <v>103</v>
      </c>
      <c r="P30" s="91">
        <f>K30-O30</f>
        <v>11</v>
      </c>
      <c r="R30" s="4" t="s">
        <v>48</v>
      </c>
      <c r="S30" s="54">
        <v>72</v>
      </c>
      <c r="T30" s="54">
        <v>57</v>
      </c>
      <c r="U30" s="54">
        <v>21</v>
      </c>
      <c r="V30" s="54">
        <v>4</v>
      </c>
      <c r="W30" s="54">
        <v>63</v>
      </c>
      <c r="X30" s="91">
        <f>S30-W30</f>
        <v>9</v>
      </c>
      <c r="Z30" s="4" t="s">
        <v>48</v>
      </c>
      <c r="AA30" s="86">
        <v>79</v>
      </c>
      <c r="AB30" s="86">
        <v>63</v>
      </c>
      <c r="AC30" s="86">
        <v>17</v>
      </c>
      <c r="AD30" s="86">
        <v>6</v>
      </c>
      <c r="AE30" s="86">
        <v>67</v>
      </c>
      <c r="AF30" s="89">
        <f>AA30-AE30</f>
        <v>12</v>
      </c>
      <c r="AH30" s="4" t="s">
        <v>48</v>
      </c>
      <c r="AI30" s="54">
        <v>99</v>
      </c>
      <c r="AJ30" s="54">
        <v>92</v>
      </c>
      <c r="AK30" s="54">
        <v>17</v>
      </c>
      <c r="AL30" s="54">
        <v>0</v>
      </c>
      <c r="AM30" s="54">
        <v>85</v>
      </c>
      <c r="AN30" s="91">
        <f>AI30-AM30</f>
        <v>14</v>
      </c>
      <c r="AP30" s="4" t="s">
        <v>48</v>
      </c>
      <c r="AQ30" s="58">
        <v>104</v>
      </c>
      <c r="AR30" s="58">
        <v>66</v>
      </c>
      <c r="AS30" s="58">
        <v>14</v>
      </c>
      <c r="AT30" s="58">
        <v>6</v>
      </c>
      <c r="AU30" s="58">
        <v>87</v>
      </c>
      <c r="AV30" s="91">
        <f>AQ30-AU30</f>
        <v>17</v>
      </c>
    </row>
    <row r="31" spans="2:48" x14ac:dyDescent="0.3">
      <c r="B31" s="4" t="s">
        <v>49</v>
      </c>
      <c r="C31" s="55">
        <v>126</v>
      </c>
      <c r="D31" s="55">
        <v>101</v>
      </c>
      <c r="E31" s="55">
        <v>21</v>
      </c>
      <c r="F31" s="55">
        <v>3</v>
      </c>
      <c r="G31" s="55">
        <v>103</v>
      </c>
      <c r="H31" s="92">
        <f>C31-G31</f>
        <v>23</v>
      </c>
      <c r="J31" s="4" t="s">
        <v>49</v>
      </c>
      <c r="K31" s="55">
        <v>112</v>
      </c>
      <c r="L31" s="55">
        <v>76</v>
      </c>
      <c r="M31" s="55">
        <v>22</v>
      </c>
      <c r="N31" s="55">
        <v>3</v>
      </c>
      <c r="O31" s="55">
        <v>97</v>
      </c>
      <c r="P31" s="92">
        <f>K31-O31</f>
        <v>15</v>
      </c>
      <c r="R31" s="4" t="s">
        <v>49</v>
      </c>
      <c r="S31" s="55">
        <v>83</v>
      </c>
      <c r="T31" s="55">
        <v>57</v>
      </c>
      <c r="U31" s="55">
        <v>22</v>
      </c>
      <c r="V31" s="55">
        <v>3</v>
      </c>
      <c r="W31" s="55">
        <v>70</v>
      </c>
      <c r="X31" s="92">
        <f>S31-W31</f>
        <v>13</v>
      </c>
      <c r="Z31" s="4" t="s">
        <v>49</v>
      </c>
      <c r="AA31" s="53">
        <v>82</v>
      </c>
      <c r="AB31" s="53">
        <v>70</v>
      </c>
      <c r="AC31" s="53">
        <v>22</v>
      </c>
      <c r="AD31" s="53">
        <v>1</v>
      </c>
      <c r="AE31" s="53">
        <v>74</v>
      </c>
      <c r="AF31" s="88">
        <f>AA31-AE31</f>
        <v>8</v>
      </c>
      <c r="AH31" s="4" t="s">
        <v>49</v>
      </c>
      <c r="AI31" s="55">
        <v>89</v>
      </c>
      <c r="AJ31" s="55">
        <v>69</v>
      </c>
      <c r="AK31" s="55">
        <v>21</v>
      </c>
      <c r="AL31" s="55">
        <v>0</v>
      </c>
      <c r="AM31" s="55">
        <v>78</v>
      </c>
      <c r="AN31" s="92">
        <f>AI31-AM31</f>
        <v>11</v>
      </c>
      <c r="AP31" s="4" t="s">
        <v>49</v>
      </c>
      <c r="AQ31" s="59">
        <v>103</v>
      </c>
      <c r="AR31" s="59">
        <v>65</v>
      </c>
      <c r="AS31" s="59">
        <v>16</v>
      </c>
      <c r="AT31" s="59">
        <v>0</v>
      </c>
      <c r="AU31" s="59">
        <v>90</v>
      </c>
      <c r="AV31" s="92">
        <f>AQ31-AU31</f>
        <v>13</v>
      </c>
    </row>
    <row r="32" spans="2:48" x14ac:dyDescent="0.3">
      <c r="B32" s="5" t="s">
        <v>69</v>
      </c>
      <c r="C32" s="3">
        <f t="shared" ref="C32:H32" si="36">SUM(C27:C31)</f>
        <v>599</v>
      </c>
      <c r="D32" s="3">
        <f t="shared" si="36"/>
        <v>454</v>
      </c>
      <c r="E32" s="3">
        <f t="shared" si="36"/>
        <v>87</v>
      </c>
      <c r="F32" s="3">
        <f t="shared" si="36"/>
        <v>23</v>
      </c>
      <c r="G32" s="3">
        <f t="shared" si="36"/>
        <v>507</v>
      </c>
      <c r="H32" s="95">
        <f t="shared" si="36"/>
        <v>92</v>
      </c>
      <c r="J32" s="5" t="s">
        <v>69</v>
      </c>
      <c r="K32" s="3">
        <f t="shared" ref="K32:P32" si="37">SUM(K27:K31)</f>
        <v>619</v>
      </c>
      <c r="L32" s="3">
        <f t="shared" si="37"/>
        <v>440</v>
      </c>
      <c r="M32" s="3">
        <f t="shared" si="37"/>
        <v>102</v>
      </c>
      <c r="N32" s="3">
        <f t="shared" si="37"/>
        <v>14</v>
      </c>
      <c r="O32" s="3">
        <f t="shared" si="37"/>
        <v>541</v>
      </c>
      <c r="P32" s="95">
        <f t="shared" si="37"/>
        <v>78</v>
      </c>
      <c r="R32" s="5" t="s">
        <v>69</v>
      </c>
      <c r="S32" s="3">
        <f t="shared" ref="S32:X32" si="38">SUM(S27:S31)</f>
        <v>418</v>
      </c>
      <c r="T32" s="3">
        <f t="shared" si="38"/>
        <v>305</v>
      </c>
      <c r="U32" s="3">
        <f t="shared" si="38"/>
        <v>92</v>
      </c>
      <c r="V32" s="3">
        <f t="shared" si="38"/>
        <v>9</v>
      </c>
      <c r="W32" s="3">
        <f t="shared" si="38"/>
        <v>363</v>
      </c>
      <c r="X32" s="95">
        <f t="shared" si="38"/>
        <v>55</v>
      </c>
      <c r="Z32" s="5" t="s">
        <v>69</v>
      </c>
      <c r="AA32" s="3">
        <f t="shared" ref="AA32:AF32" si="39">SUM(AA27:AA31)</f>
        <v>396</v>
      </c>
      <c r="AB32" s="3">
        <f t="shared" si="39"/>
        <v>336</v>
      </c>
      <c r="AC32" s="3">
        <f t="shared" si="39"/>
        <v>95</v>
      </c>
      <c r="AD32" s="3">
        <f t="shared" si="39"/>
        <v>18</v>
      </c>
      <c r="AE32" s="3">
        <f t="shared" si="39"/>
        <v>342</v>
      </c>
      <c r="AF32" s="95">
        <f t="shared" si="39"/>
        <v>54</v>
      </c>
      <c r="AH32" s="5" t="s">
        <v>69</v>
      </c>
      <c r="AI32" s="3">
        <f t="shared" ref="AI32:AN32" si="40">SUM(AI27:AI31)</f>
        <v>488</v>
      </c>
      <c r="AJ32" s="3">
        <f t="shared" si="40"/>
        <v>395</v>
      </c>
      <c r="AK32" s="3">
        <f t="shared" si="40"/>
        <v>93</v>
      </c>
      <c r="AL32" s="3">
        <f t="shared" si="40"/>
        <v>9</v>
      </c>
      <c r="AM32" s="3">
        <f t="shared" si="40"/>
        <v>419</v>
      </c>
      <c r="AN32" s="95">
        <f t="shared" si="40"/>
        <v>69</v>
      </c>
      <c r="AP32" s="5" t="s">
        <v>74</v>
      </c>
      <c r="AQ32" s="3">
        <f t="shared" ref="AQ32:AV32" si="41">SUM(AQ27:AQ31)</f>
        <v>522</v>
      </c>
      <c r="AR32" s="3">
        <f t="shared" si="41"/>
        <v>331</v>
      </c>
      <c r="AS32" s="3">
        <f t="shared" si="41"/>
        <v>77</v>
      </c>
      <c r="AT32" s="3">
        <f t="shared" si="41"/>
        <v>11</v>
      </c>
      <c r="AU32" s="3">
        <f t="shared" si="41"/>
        <v>448</v>
      </c>
      <c r="AV32" s="95">
        <f t="shared" si="41"/>
        <v>74</v>
      </c>
    </row>
    <row r="33" spans="2:48" x14ac:dyDescent="0.3">
      <c r="B33" s="4" t="s">
        <v>73</v>
      </c>
      <c r="C33" s="56">
        <v>105</v>
      </c>
      <c r="D33" s="56">
        <v>72</v>
      </c>
      <c r="E33" s="56">
        <v>0</v>
      </c>
      <c r="F33" s="56">
        <v>0</v>
      </c>
      <c r="G33" s="56">
        <v>93</v>
      </c>
      <c r="H33" s="90">
        <f>C33-G33</f>
        <v>12</v>
      </c>
      <c r="J33" s="4" t="s">
        <v>73</v>
      </c>
      <c r="K33" s="56">
        <v>90</v>
      </c>
      <c r="L33" s="56">
        <v>76</v>
      </c>
      <c r="M33" s="56">
        <v>0</v>
      </c>
      <c r="N33" s="56">
        <v>0</v>
      </c>
      <c r="O33" s="56">
        <v>79</v>
      </c>
      <c r="P33" s="90">
        <f>K33-O33</f>
        <v>11</v>
      </c>
      <c r="R33" s="4" t="s">
        <v>73</v>
      </c>
      <c r="S33" s="56"/>
      <c r="T33" s="56"/>
      <c r="U33" s="56"/>
      <c r="V33" s="56"/>
      <c r="W33" s="56"/>
      <c r="X33" s="90">
        <f>S33-W33</f>
        <v>0</v>
      </c>
      <c r="Z33" s="4" t="s">
        <v>73</v>
      </c>
      <c r="AA33" s="56"/>
      <c r="AB33" s="56"/>
      <c r="AC33" s="56"/>
      <c r="AD33" s="56"/>
      <c r="AE33" s="56"/>
      <c r="AF33" s="90">
        <f>AA33-AE33</f>
        <v>0</v>
      </c>
      <c r="AH33" s="4" t="s">
        <v>73</v>
      </c>
      <c r="AI33" s="56"/>
      <c r="AJ33" s="56"/>
      <c r="AK33" s="56"/>
      <c r="AL33" s="56"/>
      <c r="AM33" s="56"/>
      <c r="AN33" s="90">
        <f>AI33-AM33</f>
        <v>0</v>
      </c>
      <c r="AP33" s="4" t="s">
        <v>73</v>
      </c>
      <c r="AQ33" s="87">
        <v>79</v>
      </c>
      <c r="AR33" s="87">
        <v>79</v>
      </c>
      <c r="AS33" s="87">
        <v>0</v>
      </c>
      <c r="AT33" s="87">
        <v>0</v>
      </c>
      <c r="AU33" s="87">
        <v>70</v>
      </c>
      <c r="AV33" s="90">
        <f>AQ33-AU33</f>
        <v>9</v>
      </c>
    </row>
    <row r="34" spans="2:48" x14ac:dyDescent="0.3">
      <c r="B34" s="4" t="s">
        <v>72</v>
      </c>
      <c r="C34" s="56">
        <v>97</v>
      </c>
      <c r="D34" s="56">
        <v>69</v>
      </c>
      <c r="E34" s="56">
        <v>0</v>
      </c>
      <c r="F34" s="56">
        <v>0</v>
      </c>
      <c r="G34" s="56">
        <v>89</v>
      </c>
      <c r="H34" s="90">
        <f>C34-G34</f>
        <v>8</v>
      </c>
      <c r="J34" s="4" t="s">
        <v>72</v>
      </c>
      <c r="K34" s="56">
        <v>89</v>
      </c>
      <c r="L34" s="56">
        <v>66</v>
      </c>
      <c r="M34" s="56">
        <v>0</v>
      </c>
      <c r="N34" s="56">
        <v>0</v>
      </c>
      <c r="O34" s="56">
        <v>83</v>
      </c>
      <c r="P34" s="90">
        <f>K34-O34</f>
        <v>6</v>
      </c>
      <c r="R34" s="4" t="s">
        <v>72</v>
      </c>
      <c r="S34" s="56"/>
      <c r="T34" s="56"/>
      <c r="U34" s="56"/>
      <c r="V34" s="56"/>
      <c r="W34" s="56"/>
      <c r="X34" s="90">
        <f>S34-W34</f>
        <v>0</v>
      </c>
      <c r="Z34" s="4" t="s">
        <v>72</v>
      </c>
      <c r="AA34" s="56"/>
      <c r="AB34" s="56"/>
      <c r="AC34" s="56"/>
      <c r="AD34" s="56"/>
      <c r="AE34" s="56"/>
      <c r="AF34" s="90">
        <f>AA34-AE34</f>
        <v>0</v>
      </c>
      <c r="AH34" s="4" t="s">
        <v>72</v>
      </c>
      <c r="AI34" s="56"/>
      <c r="AJ34" s="56"/>
      <c r="AK34" s="56"/>
      <c r="AL34" s="56"/>
      <c r="AM34" s="56"/>
      <c r="AN34" s="90">
        <f>AI34-AM34</f>
        <v>0</v>
      </c>
      <c r="AP34" s="4" t="s">
        <v>72</v>
      </c>
      <c r="AQ34" s="59"/>
      <c r="AR34" s="59"/>
      <c r="AS34" s="59"/>
      <c r="AT34" s="59"/>
      <c r="AU34" s="59"/>
      <c r="AV34" s="90">
        <f>AQ34-AU34</f>
        <v>0</v>
      </c>
    </row>
    <row r="35" spans="2:48" x14ac:dyDescent="0.3">
      <c r="B35" s="5" t="s">
        <v>75</v>
      </c>
      <c r="C35" s="3">
        <f t="shared" ref="C35:H35" si="42">SUBTOTAL(109,C33:C34)</f>
        <v>202</v>
      </c>
      <c r="D35" s="3">
        <f t="shared" si="42"/>
        <v>141</v>
      </c>
      <c r="E35" s="3">
        <f t="shared" si="42"/>
        <v>0</v>
      </c>
      <c r="F35" s="3">
        <f t="shared" si="42"/>
        <v>0</v>
      </c>
      <c r="G35" s="3">
        <f t="shared" si="42"/>
        <v>182</v>
      </c>
      <c r="H35" s="95">
        <f t="shared" si="42"/>
        <v>20</v>
      </c>
      <c r="J35" s="5" t="s">
        <v>75</v>
      </c>
      <c r="K35" s="3">
        <f t="shared" ref="K35:P35" si="43">SUBTOTAL(109,K33:K34)</f>
        <v>179</v>
      </c>
      <c r="L35" s="3">
        <f t="shared" si="43"/>
        <v>142</v>
      </c>
      <c r="M35" s="3">
        <f t="shared" si="43"/>
        <v>0</v>
      </c>
      <c r="N35" s="3">
        <f t="shared" si="43"/>
        <v>0</v>
      </c>
      <c r="O35" s="3">
        <f t="shared" si="43"/>
        <v>162</v>
      </c>
      <c r="P35" s="95">
        <f t="shared" si="43"/>
        <v>17</v>
      </c>
      <c r="R35" s="5" t="s">
        <v>75</v>
      </c>
      <c r="S35" s="3">
        <f t="shared" ref="S35:X35" si="44">SUBTOTAL(109,S33:S34)</f>
        <v>0</v>
      </c>
      <c r="T35" s="3">
        <f t="shared" si="44"/>
        <v>0</v>
      </c>
      <c r="U35" s="3">
        <f t="shared" si="44"/>
        <v>0</v>
      </c>
      <c r="V35" s="3">
        <f t="shared" si="44"/>
        <v>0</v>
      </c>
      <c r="W35" s="3">
        <f t="shared" si="44"/>
        <v>0</v>
      </c>
      <c r="X35" s="95">
        <f t="shared" si="44"/>
        <v>0</v>
      </c>
      <c r="Z35" s="5" t="s">
        <v>75</v>
      </c>
      <c r="AA35" s="3">
        <f t="shared" ref="AA35:AF35" si="45">SUBTOTAL(109,AA33:AA34)</f>
        <v>0</v>
      </c>
      <c r="AB35" s="3">
        <f t="shared" si="45"/>
        <v>0</v>
      </c>
      <c r="AC35" s="3">
        <f t="shared" si="45"/>
        <v>0</v>
      </c>
      <c r="AD35" s="3">
        <f t="shared" si="45"/>
        <v>0</v>
      </c>
      <c r="AE35" s="3">
        <f t="shared" si="45"/>
        <v>0</v>
      </c>
      <c r="AF35" s="95">
        <f t="shared" si="45"/>
        <v>0</v>
      </c>
      <c r="AH35" s="5" t="s">
        <v>75</v>
      </c>
      <c r="AI35" s="3">
        <f t="shared" ref="AI35:AN35" si="46">SUBTOTAL(109,AI33:AI34)</f>
        <v>0</v>
      </c>
      <c r="AJ35" s="3">
        <f t="shared" si="46"/>
        <v>0</v>
      </c>
      <c r="AK35" s="3">
        <f t="shared" si="46"/>
        <v>0</v>
      </c>
      <c r="AL35" s="3">
        <f t="shared" si="46"/>
        <v>0</v>
      </c>
      <c r="AM35" s="3">
        <f t="shared" si="46"/>
        <v>0</v>
      </c>
      <c r="AN35" s="95">
        <f t="shared" si="46"/>
        <v>0</v>
      </c>
      <c r="AP35" s="5" t="s">
        <v>75</v>
      </c>
      <c r="AQ35" s="3">
        <f t="shared" ref="AQ35:AV35" si="47">SUBTOTAL(109,AQ33:AQ34)</f>
        <v>79</v>
      </c>
      <c r="AR35" s="3">
        <f t="shared" si="47"/>
        <v>79</v>
      </c>
      <c r="AS35" s="3">
        <f t="shared" si="47"/>
        <v>0</v>
      </c>
      <c r="AT35" s="3">
        <f t="shared" si="47"/>
        <v>0</v>
      </c>
      <c r="AU35" s="3">
        <f t="shared" si="47"/>
        <v>70</v>
      </c>
      <c r="AV35" s="95">
        <f t="shared" si="47"/>
        <v>9</v>
      </c>
    </row>
    <row r="36" spans="2:48" ht="15" thickBot="1" x14ac:dyDescent="0.35">
      <c r="B36" s="6" t="s">
        <v>76</v>
      </c>
      <c r="C36" s="7">
        <f t="shared" ref="C36:H36" si="48">SUM(C32,C35)</f>
        <v>801</v>
      </c>
      <c r="D36" s="7">
        <f t="shared" si="48"/>
        <v>595</v>
      </c>
      <c r="E36" s="7">
        <f t="shared" si="48"/>
        <v>87</v>
      </c>
      <c r="F36" s="7">
        <f t="shared" si="48"/>
        <v>23</v>
      </c>
      <c r="G36" s="7">
        <f t="shared" si="48"/>
        <v>689</v>
      </c>
      <c r="H36" s="96">
        <f t="shared" si="48"/>
        <v>112</v>
      </c>
      <c r="J36" s="6" t="s">
        <v>76</v>
      </c>
      <c r="K36" s="7">
        <f t="shared" ref="K36:P36" si="49">SUM(K32,K35)</f>
        <v>798</v>
      </c>
      <c r="L36" s="7">
        <f t="shared" si="49"/>
        <v>582</v>
      </c>
      <c r="M36" s="7">
        <f t="shared" si="49"/>
        <v>102</v>
      </c>
      <c r="N36" s="7">
        <f t="shared" si="49"/>
        <v>14</v>
      </c>
      <c r="O36" s="7">
        <f t="shared" si="49"/>
        <v>703</v>
      </c>
      <c r="P36" s="96">
        <f t="shared" si="49"/>
        <v>95</v>
      </c>
      <c r="R36" s="6" t="s">
        <v>76</v>
      </c>
      <c r="S36" s="7">
        <f t="shared" ref="S36:X36" si="50">SUM(S32,S35)</f>
        <v>418</v>
      </c>
      <c r="T36" s="7">
        <f t="shared" si="50"/>
        <v>305</v>
      </c>
      <c r="U36" s="7">
        <f t="shared" si="50"/>
        <v>92</v>
      </c>
      <c r="V36" s="7">
        <f t="shared" si="50"/>
        <v>9</v>
      </c>
      <c r="W36" s="7">
        <f t="shared" si="50"/>
        <v>363</v>
      </c>
      <c r="X36" s="96">
        <f t="shared" si="50"/>
        <v>55</v>
      </c>
      <c r="Z36" s="6" t="s">
        <v>76</v>
      </c>
      <c r="AA36" s="7">
        <f t="shared" ref="AA36:AF36" si="51">SUM(AA32,AA35)</f>
        <v>396</v>
      </c>
      <c r="AB36" s="7">
        <f t="shared" si="51"/>
        <v>336</v>
      </c>
      <c r="AC36" s="7">
        <f t="shared" si="51"/>
        <v>95</v>
      </c>
      <c r="AD36" s="7">
        <f t="shared" si="51"/>
        <v>18</v>
      </c>
      <c r="AE36" s="7">
        <f t="shared" si="51"/>
        <v>342</v>
      </c>
      <c r="AF36" s="96">
        <f t="shared" si="51"/>
        <v>54</v>
      </c>
      <c r="AH36" s="6" t="s">
        <v>76</v>
      </c>
      <c r="AI36" s="7">
        <f t="shared" ref="AI36:AN36" si="52">SUM(AI32,AI35)</f>
        <v>488</v>
      </c>
      <c r="AJ36" s="7">
        <f t="shared" si="52"/>
        <v>395</v>
      </c>
      <c r="AK36" s="7">
        <f t="shared" si="52"/>
        <v>93</v>
      </c>
      <c r="AL36" s="7">
        <f t="shared" si="52"/>
        <v>9</v>
      </c>
      <c r="AM36" s="7">
        <f t="shared" si="52"/>
        <v>419</v>
      </c>
      <c r="AN36" s="96">
        <f t="shared" si="52"/>
        <v>69</v>
      </c>
      <c r="AP36" s="6" t="s">
        <v>76</v>
      </c>
      <c r="AQ36" s="7">
        <f t="shared" ref="AQ36:AV36" si="53">SUM(AQ32,AQ35)</f>
        <v>601</v>
      </c>
      <c r="AR36" s="7">
        <f t="shared" si="53"/>
        <v>410</v>
      </c>
      <c r="AS36" s="7">
        <f t="shared" si="53"/>
        <v>77</v>
      </c>
      <c r="AT36" s="7">
        <f t="shared" si="53"/>
        <v>11</v>
      </c>
      <c r="AU36" s="7">
        <f t="shared" si="53"/>
        <v>518</v>
      </c>
      <c r="AV36" s="96">
        <f t="shared" si="53"/>
        <v>83</v>
      </c>
    </row>
    <row r="37" spans="2:48" s="16" customFormat="1" ht="6" customHeight="1" thickBot="1" x14ac:dyDescent="0.35">
      <c r="B37" s="17"/>
      <c r="C37" s="18"/>
      <c r="D37" s="18"/>
      <c r="E37" s="18"/>
      <c r="F37" s="18"/>
      <c r="G37" s="18"/>
      <c r="H37" s="97"/>
      <c r="J37" s="17"/>
      <c r="K37" s="18"/>
      <c r="L37" s="18"/>
      <c r="M37" s="18"/>
      <c r="N37" s="18"/>
      <c r="O37" s="18"/>
      <c r="P37" s="97"/>
      <c r="R37" s="17"/>
      <c r="S37" s="18"/>
      <c r="T37" s="18"/>
      <c r="U37" s="18"/>
      <c r="V37" s="18"/>
      <c r="W37" s="18"/>
      <c r="X37" s="97"/>
      <c r="Z37" s="17"/>
      <c r="AA37" s="18"/>
      <c r="AB37" s="18"/>
      <c r="AC37" s="18"/>
      <c r="AD37" s="18"/>
      <c r="AE37" s="18"/>
      <c r="AF37" s="97"/>
      <c r="AH37" s="17"/>
      <c r="AI37" s="18"/>
      <c r="AJ37" s="18"/>
      <c r="AK37" s="18"/>
      <c r="AL37" s="18"/>
      <c r="AM37" s="18"/>
      <c r="AN37" s="97"/>
      <c r="AV37" s="101"/>
    </row>
    <row r="38" spans="2:48" ht="15" thickBot="1" x14ac:dyDescent="0.35">
      <c r="B38" s="22" t="s">
        <v>59</v>
      </c>
      <c r="C38" s="23" t="s">
        <v>42</v>
      </c>
      <c r="D38" s="23" t="s">
        <v>130</v>
      </c>
      <c r="E38" s="23" t="s">
        <v>43</v>
      </c>
      <c r="F38" s="23" t="s">
        <v>44</v>
      </c>
      <c r="G38" s="23" t="s">
        <v>52</v>
      </c>
      <c r="H38" s="94" t="s">
        <v>53</v>
      </c>
      <c r="J38" s="22" t="s">
        <v>4</v>
      </c>
      <c r="K38" s="23" t="s">
        <v>42</v>
      </c>
      <c r="L38" s="23" t="s">
        <v>130</v>
      </c>
      <c r="M38" s="23" t="s">
        <v>43</v>
      </c>
      <c r="N38" s="23" t="s">
        <v>44</v>
      </c>
      <c r="O38" s="23" t="s">
        <v>52</v>
      </c>
      <c r="P38" s="94" t="s">
        <v>53</v>
      </c>
      <c r="R38" s="22" t="s">
        <v>13</v>
      </c>
      <c r="S38" s="23" t="s">
        <v>42</v>
      </c>
      <c r="T38" s="23" t="s">
        <v>130</v>
      </c>
      <c r="U38" s="23" t="s">
        <v>43</v>
      </c>
      <c r="V38" s="23" t="s">
        <v>44</v>
      </c>
      <c r="W38" s="23" t="s">
        <v>52</v>
      </c>
      <c r="X38" s="94" t="s">
        <v>53</v>
      </c>
      <c r="Z38" s="22" t="s">
        <v>23</v>
      </c>
      <c r="AA38" s="23" t="s">
        <v>42</v>
      </c>
      <c r="AB38" s="23" t="s">
        <v>130</v>
      </c>
      <c r="AC38" s="23" t="s">
        <v>43</v>
      </c>
      <c r="AD38" s="23" t="s">
        <v>44</v>
      </c>
      <c r="AE38" s="23" t="s">
        <v>52</v>
      </c>
      <c r="AF38" s="94" t="s">
        <v>53</v>
      </c>
      <c r="AH38" s="22" t="s">
        <v>33</v>
      </c>
      <c r="AI38" s="23" t="s">
        <v>42</v>
      </c>
      <c r="AJ38" s="23" t="s">
        <v>130</v>
      </c>
      <c r="AK38" s="23" t="s">
        <v>43</v>
      </c>
      <c r="AL38" s="23" t="s">
        <v>44</v>
      </c>
      <c r="AM38" s="23" t="s">
        <v>52</v>
      </c>
      <c r="AN38" s="94" t="s">
        <v>53</v>
      </c>
      <c r="AP38" s="16"/>
      <c r="AQ38" s="16"/>
      <c r="AR38" s="16"/>
      <c r="AS38" s="16"/>
      <c r="AT38" s="16"/>
      <c r="AU38" s="16"/>
      <c r="AV38" s="101"/>
    </row>
    <row r="39" spans="2:48" x14ac:dyDescent="0.3">
      <c r="B39" s="21" t="s">
        <v>45</v>
      </c>
      <c r="C39" s="53">
        <v>163</v>
      </c>
      <c r="D39" s="53">
        <v>113</v>
      </c>
      <c r="E39" s="53">
        <v>29</v>
      </c>
      <c r="F39" s="53">
        <v>10</v>
      </c>
      <c r="G39" s="53">
        <v>141</v>
      </c>
      <c r="H39" s="88">
        <f>C39-G39</f>
        <v>22</v>
      </c>
      <c r="J39" s="21" t="s">
        <v>45</v>
      </c>
      <c r="K39" s="53">
        <v>114</v>
      </c>
      <c r="L39" s="53">
        <v>103</v>
      </c>
      <c r="M39" s="53">
        <v>0</v>
      </c>
      <c r="N39" s="53">
        <v>0</v>
      </c>
      <c r="O39" s="53">
        <v>103</v>
      </c>
      <c r="P39" s="88">
        <f>K39-O39</f>
        <v>11</v>
      </c>
      <c r="R39" s="21" t="s">
        <v>45</v>
      </c>
      <c r="S39" s="53">
        <v>79</v>
      </c>
      <c r="T39" s="53">
        <v>50</v>
      </c>
      <c r="U39" s="53">
        <v>17</v>
      </c>
      <c r="V39" s="53">
        <v>2</v>
      </c>
      <c r="W39" s="53">
        <v>68</v>
      </c>
      <c r="X39" s="88">
        <f>S39-W39</f>
        <v>11</v>
      </c>
      <c r="Z39" s="21" t="s">
        <v>45</v>
      </c>
      <c r="AA39" s="53">
        <v>0</v>
      </c>
      <c r="AB39" s="53">
        <v>0</v>
      </c>
      <c r="AC39" s="53">
        <v>21</v>
      </c>
      <c r="AD39" s="53">
        <v>0</v>
      </c>
      <c r="AE39" s="53">
        <v>0</v>
      </c>
      <c r="AF39" s="88">
        <f>AA39-AE39</f>
        <v>0</v>
      </c>
      <c r="AH39" s="21" t="s">
        <v>45</v>
      </c>
      <c r="AI39" s="53">
        <v>118</v>
      </c>
      <c r="AJ39" s="53">
        <v>108</v>
      </c>
      <c r="AK39" s="53">
        <v>13</v>
      </c>
      <c r="AL39" s="53">
        <v>2</v>
      </c>
      <c r="AM39" s="53">
        <v>100</v>
      </c>
      <c r="AN39" s="88">
        <f>AI39-AM39</f>
        <v>18</v>
      </c>
      <c r="AP39" s="16"/>
      <c r="AQ39" s="16"/>
      <c r="AR39" s="16"/>
      <c r="AS39" s="16"/>
      <c r="AT39" s="16"/>
      <c r="AU39" s="16"/>
      <c r="AV39" s="101"/>
    </row>
    <row r="40" spans="2:48" x14ac:dyDescent="0.3">
      <c r="B40" s="4" t="s">
        <v>46</v>
      </c>
      <c r="C40" s="54">
        <v>136</v>
      </c>
      <c r="D40" s="54">
        <v>102</v>
      </c>
      <c r="E40" s="54">
        <v>19</v>
      </c>
      <c r="F40" s="54">
        <v>8</v>
      </c>
      <c r="G40" s="54">
        <v>121</v>
      </c>
      <c r="H40" s="91">
        <f>C40-G40</f>
        <v>15</v>
      </c>
      <c r="J40" s="4" t="s">
        <v>46</v>
      </c>
      <c r="K40" s="54">
        <v>134</v>
      </c>
      <c r="L40" s="54">
        <v>84</v>
      </c>
      <c r="M40" s="54">
        <v>24</v>
      </c>
      <c r="N40" s="54">
        <v>4</v>
      </c>
      <c r="O40" s="54">
        <v>115</v>
      </c>
      <c r="P40" s="91">
        <f>K40-O40</f>
        <v>19</v>
      </c>
      <c r="R40" s="4" t="s">
        <v>46</v>
      </c>
      <c r="S40" s="54">
        <v>71</v>
      </c>
      <c r="T40" s="54">
        <v>54</v>
      </c>
      <c r="U40" s="54">
        <v>26</v>
      </c>
      <c r="V40" s="54">
        <v>0</v>
      </c>
      <c r="W40" s="54">
        <v>64</v>
      </c>
      <c r="X40" s="91">
        <f>S40-W40</f>
        <v>7</v>
      </c>
      <c r="Z40" s="4" t="s">
        <v>46</v>
      </c>
      <c r="AA40" s="54">
        <v>0</v>
      </c>
      <c r="AB40" s="54">
        <v>0</v>
      </c>
      <c r="AC40" s="54">
        <v>21</v>
      </c>
      <c r="AD40" s="54">
        <v>0</v>
      </c>
      <c r="AE40" s="54">
        <v>0</v>
      </c>
      <c r="AF40" s="91">
        <f>AA40-AE40</f>
        <v>0</v>
      </c>
      <c r="AH40" s="4" t="s">
        <v>46</v>
      </c>
      <c r="AI40" s="54">
        <v>94</v>
      </c>
      <c r="AJ40" s="54">
        <v>68</v>
      </c>
      <c r="AK40" s="54">
        <v>16</v>
      </c>
      <c r="AL40" s="54">
        <v>2</v>
      </c>
      <c r="AM40" s="54">
        <v>85</v>
      </c>
      <c r="AN40" s="91">
        <f>AI40-AM40</f>
        <v>9</v>
      </c>
      <c r="AP40" s="16"/>
      <c r="AQ40" s="19"/>
      <c r="AR40" s="19"/>
      <c r="AS40" s="19"/>
      <c r="AT40" s="19"/>
      <c r="AU40" s="19"/>
      <c r="AV40" s="102"/>
    </row>
    <row r="41" spans="2:48" x14ac:dyDescent="0.3">
      <c r="B41" s="4" t="s">
        <v>47</v>
      </c>
      <c r="C41" s="55">
        <v>126</v>
      </c>
      <c r="D41" s="55">
        <v>76</v>
      </c>
      <c r="E41" s="55">
        <v>8</v>
      </c>
      <c r="F41" s="55">
        <v>0</v>
      </c>
      <c r="G41" s="55">
        <v>99</v>
      </c>
      <c r="H41" s="92">
        <f>C41-G41</f>
        <v>27</v>
      </c>
      <c r="J41" s="4" t="s">
        <v>47</v>
      </c>
      <c r="K41" s="55">
        <v>127</v>
      </c>
      <c r="L41" s="55">
        <v>82</v>
      </c>
      <c r="M41" s="55">
        <v>16</v>
      </c>
      <c r="N41" s="55">
        <v>6</v>
      </c>
      <c r="O41" s="55">
        <v>116</v>
      </c>
      <c r="P41" s="92">
        <f>K41-O41</f>
        <v>11</v>
      </c>
      <c r="R41" s="4" t="s">
        <v>47</v>
      </c>
      <c r="S41" s="55">
        <v>74</v>
      </c>
      <c r="T41" s="55">
        <v>53</v>
      </c>
      <c r="U41" s="55">
        <v>17</v>
      </c>
      <c r="V41" s="55">
        <v>2</v>
      </c>
      <c r="W41" s="55">
        <v>65</v>
      </c>
      <c r="X41" s="92">
        <f>S41-W41</f>
        <v>9</v>
      </c>
      <c r="Z41" s="4" t="s">
        <v>47</v>
      </c>
      <c r="AA41" s="55">
        <v>0</v>
      </c>
      <c r="AB41" s="55">
        <v>0</v>
      </c>
      <c r="AC41" s="55">
        <v>17</v>
      </c>
      <c r="AD41" s="55">
        <v>0</v>
      </c>
      <c r="AE41" s="55">
        <v>0</v>
      </c>
      <c r="AF41" s="92">
        <f>AA41-AE41</f>
        <v>0</v>
      </c>
      <c r="AH41" s="4" t="s">
        <v>47</v>
      </c>
      <c r="AI41" s="55">
        <v>103</v>
      </c>
      <c r="AJ41" s="55">
        <v>75</v>
      </c>
      <c r="AK41" s="55">
        <v>25</v>
      </c>
      <c r="AL41" s="55">
        <v>0</v>
      </c>
      <c r="AM41" s="55">
        <v>85</v>
      </c>
      <c r="AN41" s="92">
        <f>AI41-AM41</f>
        <v>18</v>
      </c>
      <c r="AP41" s="16"/>
      <c r="AQ41" s="16"/>
      <c r="AR41" s="16"/>
      <c r="AS41" s="16"/>
      <c r="AT41" s="16"/>
      <c r="AU41" s="16"/>
      <c r="AV41" s="101"/>
    </row>
    <row r="42" spans="2:48" x14ac:dyDescent="0.3">
      <c r="B42" s="4" t="s">
        <v>48</v>
      </c>
      <c r="C42" s="54">
        <v>142</v>
      </c>
      <c r="D42" s="54">
        <v>104</v>
      </c>
      <c r="E42" s="54">
        <v>17</v>
      </c>
      <c r="F42" s="54">
        <v>9</v>
      </c>
      <c r="G42" s="54">
        <v>125</v>
      </c>
      <c r="H42" s="91">
        <f>C42-G42</f>
        <v>17</v>
      </c>
      <c r="J42" s="4" t="s">
        <v>48</v>
      </c>
      <c r="K42" s="54">
        <v>112</v>
      </c>
      <c r="L42" s="54">
        <v>78</v>
      </c>
      <c r="M42" s="54">
        <v>26</v>
      </c>
      <c r="N42" s="54">
        <v>1</v>
      </c>
      <c r="O42" s="54">
        <v>97</v>
      </c>
      <c r="P42" s="91">
        <f>K42-O42</f>
        <v>15</v>
      </c>
      <c r="R42" s="4" t="s">
        <v>48</v>
      </c>
      <c r="S42" s="54">
        <v>78</v>
      </c>
      <c r="T42" s="54">
        <v>54</v>
      </c>
      <c r="U42" s="54">
        <v>15</v>
      </c>
      <c r="V42" s="54">
        <v>0</v>
      </c>
      <c r="W42" s="54">
        <v>57</v>
      </c>
      <c r="X42" s="91">
        <f>S42-W42</f>
        <v>21</v>
      </c>
      <c r="Z42" s="4" t="s">
        <v>48</v>
      </c>
      <c r="AA42" s="54">
        <v>0</v>
      </c>
      <c r="AB42" s="54">
        <v>0</v>
      </c>
      <c r="AC42" s="54">
        <v>19</v>
      </c>
      <c r="AD42" s="54">
        <v>0</v>
      </c>
      <c r="AE42" s="54">
        <v>0</v>
      </c>
      <c r="AF42" s="91">
        <f>AA42-AE42</f>
        <v>0</v>
      </c>
      <c r="AH42" s="4" t="s">
        <v>48</v>
      </c>
      <c r="AI42" s="54">
        <v>86</v>
      </c>
      <c r="AJ42" s="54">
        <v>61</v>
      </c>
      <c r="AK42" s="54">
        <v>12</v>
      </c>
      <c r="AL42" s="54">
        <v>5</v>
      </c>
      <c r="AM42" s="54">
        <v>60</v>
      </c>
      <c r="AN42" s="91">
        <f>AI42-AM42</f>
        <v>26</v>
      </c>
      <c r="AP42" s="19"/>
      <c r="AQ42" s="20"/>
      <c r="AR42" s="20"/>
      <c r="AS42" s="20"/>
      <c r="AT42" s="20"/>
      <c r="AU42" s="20"/>
      <c r="AV42" s="103"/>
    </row>
    <row r="43" spans="2:48" x14ac:dyDescent="0.3">
      <c r="B43" s="4" t="s">
        <v>49</v>
      </c>
      <c r="C43" s="55">
        <v>142</v>
      </c>
      <c r="D43" s="55">
        <v>180</v>
      </c>
      <c r="E43" s="55">
        <v>27</v>
      </c>
      <c r="F43" s="55">
        <v>5</v>
      </c>
      <c r="G43" s="55">
        <v>118</v>
      </c>
      <c r="H43" s="92">
        <f>C43-G43</f>
        <v>24</v>
      </c>
      <c r="J43" s="4" t="s">
        <v>49</v>
      </c>
      <c r="K43" s="55">
        <v>102</v>
      </c>
      <c r="L43" s="55">
        <v>66</v>
      </c>
      <c r="M43" s="55">
        <v>22</v>
      </c>
      <c r="N43" s="55">
        <v>4</v>
      </c>
      <c r="O43" s="55">
        <v>87</v>
      </c>
      <c r="P43" s="92">
        <f>K43-O43</f>
        <v>15</v>
      </c>
      <c r="R43" s="4" t="s">
        <v>49</v>
      </c>
      <c r="S43" s="55">
        <v>77</v>
      </c>
      <c r="T43" s="55">
        <v>61</v>
      </c>
      <c r="U43" s="55">
        <v>24</v>
      </c>
      <c r="V43" s="55">
        <v>4</v>
      </c>
      <c r="W43" s="55">
        <v>62</v>
      </c>
      <c r="X43" s="92">
        <f>S43-W43</f>
        <v>15</v>
      </c>
      <c r="Z43" s="4" t="s">
        <v>49</v>
      </c>
      <c r="AA43" s="55">
        <v>0</v>
      </c>
      <c r="AB43" s="55">
        <v>0</v>
      </c>
      <c r="AC43" s="55">
        <v>17</v>
      </c>
      <c r="AD43" s="55">
        <v>0</v>
      </c>
      <c r="AE43" s="55">
        <v>0</v>
      </c>
      <c r="AF43" s="92">
        <f>AA43-AE43</f>
        <v>0</v>
      </c>
      <c r="AH43" s="4" t="s">
        <v>49</v>
      </c>
      <c r="AI43" s="55">
        <v>99</v>
      </c>
      <c r="AJ43" s="55">
        <v>65</v>
      </c>
      <c r="AK43" s="55">
        <v>20</v>
      </c>
      <c r="AL43" s="55">
        <v>0</v>
      </c>
      <c r="AM43" s="55">
        <v>73</v>
      </c>
      <c r="AN43" s="92">
        <f>AI43-AM43</f>
        <v>26</v>
      </c>
      <c r="AP43" s="16"/>
      <c r="AQ43" s="16"/>
      <c r="AR43" s="16"/>
      <c r="AS43" s="16"/>
      <c r="AT43" s="16"/>
      <c r="AU43" s="16"/>
      <c r="AV43" s="101"/>
    </row>
    <row r="44" spans="2:48" x14ac:dyDescent="0.3">
      <c r="B44" s="5" t="s">
        <v>69</v>
      </c>
      <c r="C44" s="3">
        <f t="shared" ref="C44:H44" si="54">SUM(C39:C43)</f>
        <v>709</v>
      </c>
      <c r="D44" s="3">
        <f t="shared" si="54"/>
        <v>575</v>
      </c>
      <c r="E44" s="3">
        <f t="shared" si="54"/>
        <v>100</v>
      </c>
      <c r="F44" s="3">
        <f t="shared" si="54"/>
        <v>32</v>
      </c>
      <c r="G44" s="3">
        <f t="shared" si="54"/>
        <v>604</v>
      </c>
      <c r="H44" s="95">
        <f t="shared" si="54"/>
        <v>105</v>
      </c>
      <c r="J44" s="5" t="s">
        <v>69</v>
      </c>
      <c r="K44" s="3">
        <f t="shared" ref="K44:P44" si="55">SUM(K39:K43)</f>
        <v>589</v>
      </c>
      <c r="L44" s="3">
        <f t="shared" si="55"/>
        <v>413</v>
      </c>
      <c r="M44" s="3">
        <f t="shared" si="55"/>
        <v>88</v>
      </c>
      <c r="N44" s="3">
        <f t="shared" si="55"/>
        <v>15</v>
      </c>
      <c r="O44" s="3">
        <f t="shared" si="55"/>
        <v>518</v>
      </c>
      <c r="P44" s="95">
        <f t="shared" si="55"/>
        <v>71</v>
      </c>
      <c r="R44" s="5" t="s">
        <v>69</v>
      </c>
      <c r="S44" s="3">
        <f t="shared" ref="S44:X44" si="56">SUM(S39:S43)</f>
        <v>379</v>
      </c>
      <c r="T44" s="3">
        <f t="shared" si="56"/>
        <v>272</v>
      </c>
      <c r="U44" s="3">
        <f t="shared" si="56"/>
        <v>99</v>
      </c>
      <c r="V44" s="3">
        <f t="shared" si="56"/>
        <v>8</v>
      </c>
      <c r="W44" s="3">
        <f t="shared" si="56"/>
        <v>316</v>
      </c>
      <c r="X44" s="95">
        <f t="shared" si="56"/>
        <v>63</v>
      </c>
      <c r="Z44" s="5" t="s">
        <v>69</v>
      </c>
      <c r="AA44" s="3">
        <f t="shared" ref="AA44:AF44" si="57">SUM(AA39:AA43)</f>
        <v>0</v>
      </c>
      <c r="AB44" s="3">
        <f t="shared" si="57"/>
        <v>0</v>
      </c>
      <c r="AC44" s="3">
        <f t="shared" si="57"/>
        <v>95</v>
      </c>
      <c r="AD44" s="3">
        <f t="shared" si="57"/>
        <v>0</v>
      </c>
      <c r="AE44" s="3">
        <f t="shared" si="57"/>
        <v>0</v>
      </c>
      <c r="AF44" s="95">
        <f t="shared" si="57"/>
        <v>0</v>
      </c>
      <c r="AH44" s="5" t="s">
        <v>69</v>
      </c>
      <c r="AI44" s="3">
        <f t="shared" ref="AI44:AN44" si="58">SUM(AI39:AI43)</f>
        <v>500</v>
      </c>
      <c r="AJ44" s="3">
        <f t="shared" si="58"/>
        <v>377</v>
      </c>
      <c r="AK44" s="3">
        <f t="shared" si="58"/>
        <v>86</v>
      </c>
      <c r="AL44" s="3">
        <f t="shared" si="58"/>
        <v>9</v>
      </c>
      <c r="AM44" s="3">
        <f t="shared" si="58"/>
        <v>403</v>
      </c>
      <c r="AN44" s="95">
        <f t="shared" si="58"/>
        <v>97</v>
      </c>
      <c r="AP44" s="16"/>
      <c r="AQ44" s="16"/>
      <c r="AR44" s="16"/>
      <c r="AS44" s="16"/>
      <c r="AT44" s="16"/>
      <c r="AU44" s="16"/>
      <c r="AV44" s="101"/>
    </row>
    <row r="45" spans="2:48" x14ac:dyDescent="0.3">
      <c r="B45" s="4" t="s">
        <v>73</v>
      </c>
      <c r="C45" s="56">
        <v>94</v>
      </c>
      <c r="D45" s="56">
        <v>74</v>
      </c>
      <c r="E45" s="56">
        <v>0</v>
      </c>
      <c r="F45" s="56">
        <v>0</v>
      </c>
      <c r="G45" s="56">
        <v>88</v>
      </c>
      <c r="H45" s="90">
        <f>C45-G45</f>
        <v>6</v>
      </c>
      <c r="J45" s="4" t="s">
        <v>73</v>
      </c>
      <c r="K45" s="56"/>
      <c r="L45" s="56"/>
      <c r="M45" s="56"/>
      <c r="N45" s="56"/>
      <c r="O45" s="56"/>
      <c r="P45" s="90">
        <f>K45-O45</f>
        <v>0</v>
      </c>
      <c r="R45" s="4" t="s">
        <v>73</v>
      </c>
      <c r="S45" s="56"/>
      <c r="T45" s="56"/>
      <c r="U45" s="56"/>
      <c r="V45" s="56"/>
      <c r="W45" s="56"/>
      <c r="X45" s="90">
        <f>S45-W45</f>
        <v>0</v>
      </c>
      <c r="Z45" s="4" t="s">
        <v>73</v>
      </c>
      <c r="AA45" s="56"/>
      <c r="AB45" s="56"/>
      <c r="AC45" s="56"/>
      <c r="AD45" s="56"/>
      <c r="AE45" s="56"/>
      <c r="AF45" s="90">
        <f>AA45-AE45</f>
        <v>0</v>
      </c>
      <c r="AH45" s="4" t="s">
        <v>73</v>
      </c>
      <c r="AI45" s="56"/>
      <c r="AJ45" s="56"/>
      <c r="AK45" s="56"/>
      <c r="AL45" s="56"/>
      <c r="AM45" s="56"/>
      <c r="AN45" s="90">
        <f>AI45-AM45</f>
        <v>0</v>
      </c>
      <c r="AP45" s="16"/>
      <c r="AQ45" s="16"/>
      <c r="AR45" s="16"/>
      <c r="AS45" s="16"/>
      <c r="AT45" s="16"/>
      <c r="AU45" s="16"/>
      <c r="AV45" s="101"/>
    </row>
    <row r="46" spans="2:48" x14ac:dyDescent="0.3">
      <c r="B46" s="4" t="s">
        <v>72</v>
      </c>
      <c r="C46" s="56">
        <v>97</v>
      </c>
      <c r="D46" s="56">
        <v>88</v>
      </c>
      <c r="E46" s="56">
        <v>0</v>
      </c>
      <c r="F46" s="56">
        <v>0</v>
      </c>
      <c r="G46" s="56">
        <v>90</v>
      </c>
      <c r="H46" s="90">
        <f>C46-G46</f>
        <v>7</v>
      </c>
      <c r="J46" s="4" t="s">
        <v>72</v>
      </c>
      <c r="K46" s="56"/>
      <c r="L46" s="56"/>
      <c r="M46" s="56"/>
      <c r="N46" s="56"/>
      <c r="O46" s="56"/>
      <c r="P46" s="90">
        <f>K46-O46</f>
        <v>0</v>
      </c>
      <c r="R46" s="4" t="s">
        <v>72</v>
      </c>
      <c r="S46" s="56"/>
      <c r="T46" s="56"/>
      <c r="U46" s="56"/>
      <c r="V46" s="56"/>
      <c r="W46" s="56"/>
      <c r="X46" s="90">
        <f>S46-W46</f>
        <v>0</v>
      </c>
      <c r="Z46" s="4" t="s">
        <v>72</v>
      </c>
      <c r="AA46" s="56"/>
      <c r="AB46" s="56"/>
      <c r="AC46" s="56"/>
      <c r="AD46" s="56"/>
      <c r="AE46" s="56"/>
      <c r="AF46" s="90">
        <f>AA46-AE46</f>
        <v>0</v>
      </c>
      <c r="AH46" s="4" t="s">
        <v>72</v>
      </c>
      <c r="AI46" s="56"/>
      <c r="AJ46" s="56"/>
      <c r="AK46" s="56"/>
      <c r="AL46" s="56"/>
      <c r="AM46" s="56"/>
      <c r="AN46" s="90">
        <f>AI46-AM46</f>
        <v>0</v>
      </c>
      <c r="AP46" s="16"/>
      <c r="AQ46" s="16"/>
      <c r="AR46" s="16"/>
      <c r="AS46" s="16"/>
      <c r="AT46" s="16"/>
      <c r="AU46" s="16"/>
      <c r="AV46" s="101"/>
    </row>
    <row r="47" spans="2:48" x14ac:dyDescent="0.3">
      <c r="B47" s="5" t="s">
        <v>75</v>
      </c>
      <c r="C47" s="3">
        <f t="shared" ref="C47:H47" si="59">SUBTOTAL(109,C45:C46)</f>
        <v>191</v>
      </c>
      <c r="D47" s="3">
        <f t="shared" si="59"/>
        <v>162</v>
      </c>
      <c r="E47" s="3">
        <f t="shared" si="59"/>
        <v>0</v>
      </c>
      <c r="F47" s="3">
        <f t="shared" si="59"/>
        <v>0</v>
      </c>
      <c r="G47" s="3">
        <f t="shared" si="59"/>
        <v>178</v>
      </c>
      <c r="H47" s="95">
        <f t="shared" si="59"/>
        <v>13</v>
      </c>
      <c r="J47" s="5" t="s">
        <v>75</v>
      </c>
      <c r="K47" s="3">
        <f t="shared" ref="K47:P47" si="60">SUBTOTAL(109,K45:K46)</f>
        <v>0</v>
      </c>
      <c r="L47" s="3">
        <f t="shared" si="60"/>
        <v>0</v>
      </c>
      <c r="M47" s="3">
        <f t="shared" si="60"/>
        <v>0</v>
      </c>
      <c r="N47" s="3">
        <f t="shared" si="60"/>
        <v>0</v>
      </c>
      <c r="O47" s="3">
        <f t="shared" si="60"/>
        <v>0</v>
      </c>
      <c r="P47" s="95">
        <f t="shared" si="60"/>
        <v>0</v>
      </c>
      <c r="R47" s="5" t="s">
        <v>75</v>
      </c>
      <c r="S47" s="3">
        <f t="shared" ref="S47:X47" si="61">SUBTOTAL(109,S45:S46)</f>
        <v>0</v>
      </c>
      <c r="T47" s="3">
        <f t="shared" si="61"/>
        <v>0</v>
      </c>
      <c r="U47" s="3">
        <f t="shared" si="61"/>
        <v>0</v>
      </c>
      <c r="V47" s="3">
        <f t="shared" si="61"/>
        <v>0</v>
      </c>
      <c r="W47" s="3">
        <f t="shared" si="61"/>
        <v>0</v>
      </c>
      <c r="X47" s="95">
        <f t="shared" si="61"/>
        <v>0</v>
      </c>
      <c r="Z47" s="5" t="s">
        <v>75</v>
      </c>
      <c r="AA47" s="3">
        <f t="shared" ref="AA47:AF47" si="62">SUBTOTAL(109,AA45:AA46)</f>
        <v>0</v>
      </c>
      <c r="AB47" s="3">
        <f t="shared" si="62"/>
        <v>0</v>
      </c>
      <c r="AC47" s="3">
        <f t="shared" si="62"/>
        <v>0</v>
      </c>
      <c r="AD47" s="3">
        <f t="shared" si="62"/>
        <v>0</v>
      </c>
      <c r="AE47" s="3">
        <f t="shared" si="62"/>
        <v>0</v>
      </c>
      <c r="AF47" s="95">
        <f t="shared" si="62"/>
        <v>0</v>
      </c>
      <c r="AH47" s="5" t="s">
        <v>75</v>
      </c>
      <c r="AI47" s="3">
        <f t="shared" ref="AI47:AN47" si="63">SUBTOTAL(109,AI45:AI46)</f>
        <v>0</v>
      </c>
      <c r="AJ47" s="3">
        <f t="shared" si="63"/>
        <v>0</v>
      </c>
      <c r="AK47" s="3">
        <f t="shared" si="63"/>
        <v>0</v>
      </c>
      <c r="AL47" s="3">
        <f t="shared" si="63"/>
        <v>0</v>
      </c>
      <c r="AM47" s="3">
        <f t="shared" si="63"/>
        <v>0</v>
      </c>
      <c r="AN47" s="95">
        <f t="shared" si="63"/>
        <v>0</v>
      </c>
      <c r="AP47" s="16"/>
      <c r="AQ47" s="16"/>
      <c r="AR47" s="16"/>
      <c r="AS47" s="16"/>
      <c r="AT47" s="16"/>
      <c r="AU47" s="16"/>
      <c r="AV47" s="101"/>
    </row>
    <row r="48" spans="2:48" ht="15" thickBot="1" x14ac:dyDescent="0.35">
      <c r="B48" s="6" t="s">
        <v>76</v>
      </c>
      <c r="C48" s="7">
        <f t="shared" ref="C48:H48" si="64">SUM(C44,C47)</f>
        <v>900</v>
      </c>
      <c r="D48" s="7">
        <f t="shared" si="64"/>
        <v>737</v>
      </c>
      <c r="E48" s="7">
        <f t="shared" si="64"/>
        <v>100</v>
      </c>
      <c r="F48" s="7">
        <f t="shared" si="64"/>
        <v>32</v>
      </c>
      <c r="G48" s="7">
        <f t="shared" si="64"/>
        <v>782</v>
      </c>
      <c r="H48" s="96">
        <f t="shared" si="64"/>
        <v>118</v>
      </c>
      <c r="J48" s="6" t="s">
        <v>76</v>
      </c>
      <c r="K48" s="7">
        <f t="shared" ref="K48:P48" si="65">SUM(K44,K47)</f>
        <v>589</v>
      </c>
      <c r="L48" s="7">
        <f t="shared" si="65"/>
        <v>413</v>
      </c>
      <c r="M48" s="7">
        <f t="shared" si="65"/>
        <v>88</v>
      </c>
      <c r="N48" s="7">
        <f t="shared" si="65"/>
        <v>15</v>
      </c>
      <c r="O48" s="7">
        <f t="shared" si="65"/>
        <v>518</v>
      </c>
      <c r="P48" s="96">
        <f t="shared" si="65"/>
        <v>71</v>
      </c>
      <c r="R48" s="6" t="s">
        <v>76</v>
      </c>
      <c r="S48" s="7">
        <f t="shared" ref="S48:X48" si="66">SUM(S44,S47)</f>
        <v>379</v>
      </c>
      <c r="T48" s="7">
        <f t="shared" si="66"/>
        <v>272</v>
      </c>
      <c r="U48" s="7">
        <f t="shared" si="66"/>
        <v>99</v>
      </c>
      <c r="V48" s="7">
        <f t="shared" si="66"/>
        <v>8</v>
      </c>
      <c r="W48" s="7">
        <f t="shared" si="66"/>
        <v>316</v>
      </c>
      <c r="X48" s="96">
        <f t="shared" si="66"/>
        <v>63</v>
      </c>
      <c r="Z48" s="6" t="s">
        <v>76</v>
      </c>
      <c r="AA48" s="7">
        <f t="shared" ref="AA48:AF48" si="67">SUM(AA44,AA47)</f>
        <v>0</v>
      </c>
      <c r="AB48" s="7">
        <f t="shared" si="67"/>
        <v>0</v>
      </c>
      <c r="AC48" s="7">
        <f t="shared" si="67"/>
        <v>95</v>
      </c>
      <c r="AD48" s="7">
        <f t="shared" si="67"/>
        <v>0</v>
      </c>
      <c r="AE48" s="7">
        <f t="shared" si="67"/>
        <v>0</v>
      </c>
      <c r="AF48" s="96">
        <f t="shared" si="67"/>
        <v>0</v>
      </c>
      <c r="AH48" s="6" t="s">
        <v>76</v>
      </c>
      <c r="AI48" s="7">
        <f t="shared" ref="AI48:AN48" si="68">SUM(AI44,AI47)</f>
        <v>500</v>
      </c>
      <c r="AJ48" s="7">
        <f t="shared" si="68"/>
        <v>377</v>
      </c>
      <c r="AK48" s="7">
        <f t="shared" si="68"/>
        <v>86</v>
      </c>
      <c r="AL48" s="7">
        <f t="shared" si="68"/>
        <v>9</v>
      </c>
      <c r="AM48" s="7">
        <f t="shared" si="68"/>
        <v>403</v>
      </c>
      <c r="AN48" s="96">
        <f t="shared" si="68"/>
        <v>97</v>
      </c>
      <c r="AP48" s="16"/>
      <c r="AQ48" s="19"/>
      <c r="AR48" s="19"/>
      <c r="AS48" s="19"/>
      <c r="AT48" s="19"/>
      <c r="AU48" s="19"/>
      <c r="AV48" s="102"/>
    </row>
    <row r="49" spans="2:48" s="16" customFormat="1" ht="15" thickBot="1" x14ac:dyDescent="0.35">
      <c r="B49" s="17"/>
      <c r="C49" s="18"/>
      <c r="D49" s="18"/>
      <c r="E49" s="18"/>
      <c r="F49" s="18"/>
      <c r="G49" s="18"/>
      <c r="H49" s="97"/>
      <c r="J49" s="17"/>
      <c r="K49" s="18"/>
      <c r="L49" s="18"/>
      <c r="M49" s="18"/>
      <c r="N49" s="18"/>
      <c r="O49" s="18"/>
      <c r="P49" s="97"/>
      <c r="R49" s="17"/>
      <c r="S49" s="18"/>
      <c r="T49" s="18"/>
      <c r="U49" s="18"/>
      <c r="V49" s="18"/>
      <c r="W49" s="18"/>
      <c r="X49" s="97"/>
      <c r="Z49" s="17"/>
      <c r="AA49" s="18"/>
      <c r="AB49" s="18"/>
      <c r="AC49" s="18"/>
      <c r="AD49" s="18"/>
      <c r="AE49" s="18"/>
      <c r="AF49" s="97"/>
      <c r="AH49" s="17"/>
      <c r="AI49" s="18"/>
      <c r="AJ49" s="18"/>
      <c r="AK49" s="18"/>
      <c r="AL49" s="18"/>
      <c r="AM49" s="18"/>
      <c r="AN49" s="97"/>
      <c r="AV49" s="101"/>
    </row>
    <row r="50" spans="2:48" ht="15" thickBot="1" x14ac:dyDescent="0.35">
      <c r="B50" s="22" t="s">
        <v>60</v>
      </c>
      <c r="C50" s="23" t="s">
        <v>42</v>
      </c>
      <c r="D50" s="23" t="s">
        <v>130</v>
      </c>
      <c r="E50" s="23" t="s">
        <v>43</v>
      </c>
      <c r="F50" s="23" t="s">
        <v>44</v>
      </c>
      <c r="G50" s="23" t="s">
        <v>52</v>
      </c>
      <c r="H50" s="94" t="s">
        <v>53</v>
      </c>
      <c r="J50" s="22" t="s">
        <v>5</v>
      </c>
      <c r="K50" s="23" t="s">
        <v>42</v>
      </c>
      <c r="L50" s="23" t="s">
        <v>130</v>
      </c>
      <c r="M50" s="23" t="s">
        <v>43</v>
      </c>
      <c r="N50" s="23" t="s">
        <v>44</v>
      </c>
      <c r="O50" s="23" t="s">
        <v>52</v>
      </c>
      <c r="P50" s="94" t="s">
        <v>53</v>
      </c>
      <c r="R50" s="22" t="s">
        <v>14</v>
      </c>
      <c r="S50" s="23" t="s">
        <v>42</v>
      </c>
      <c r="T50" s="23" t="s">
        <v>130</v>
      </c>
      <c r="U50" s="23" t="s">
        <v>43</v>
      </c>
      <c r="V50" s="23" t="s">
        <v>44</v>
      </c>
      <c r="W50" s="23" t="s">
        <v>52</v>
      </c>
      <c r="X50" s="94" t="s">
        <v>53</v>
      </c>
      <c r="Z50" s="22" t="s">
        <v>24</v>
      </c>
      <c r="AA50" s="23" t="s">
        <v>42</v>
      </c>
      <c r="AB50" s="23" t="s">
        <v>130</v>
      </c>
      <c r="AC50" s="23" t="s">
        <v>43</v>
      </c>
      <c r="AD50" s="23" t="s">
        <v>44</v>
      </c>
      <c r="AE50" s="23" t="s">
        <v>52</v>
      </c>
      <c r="AF50" s="94" t="s">
        <v>53</v>
      </c>
      <c r="AH50" s="22" t="s">
        <v>34</v>
      </c>
      <c r="AI50" s="23" t="s">
        <v>42</v>
      </c>
      <c r="AJ50" s="23" t="s">
        <v>130</v>
      </c>
      <c r="AK50" s="23" t="s">
        <v>43</v>
      </c>
      <c r="AL50" s="23" t="s">
        <v>44</v>
      </c>
      <c r="AM50" s="23" t="s">
        <v>52</v>
      </c>
      <c r="AN50" s="94" t="s">
        <v>53</v>
      </c>
      <c r="AP50" s="19"/>
      <c r="AQ50" s="20"/>
      <c r="AR50" s="20"/>
      <c r="AS50" s="20"/>
      <c r="AT50" s="20"/>
      <c r="AU50" s="20"/>
      <c r="AV50" s="103"/>
    </row>
    <row r="51" spans="2:48" x14ac:dyDescent="0.3">
      <c r="B51" s="21" t="s">
        <v>45</v>
      </c>
      <c r="C51" s="53">
        <v>145</v>
      </c>
      <c r="D51" s="53">
        <v>107</v>
      </c>
      <c r="E51" s="53">
        <v>27</v>
      </c>
      <c r="F51" s="53">
        <v>8</v>
      </c>
      <c r="G51" s="53">
        <v>128</v>
      </c>
      <c r="H51" s="88">
        <f>C51-G51</f>
        <v>17</v>
      </c>
      <c r="J51" s="21" t="s">
        <v>45</v>
      </c>
      <c r="K51" s="53">
        <v>96</v>
      </c>
      <c r="L51" s="53">
        <v>68</v>
      </c>
      <c r="M51" s="53">
        <v>17</v>
      </c>
      <c r="N51" s="53">
        <v>2</v>
      </c>
      <c r="O51" s="53">
        <v>82</v>
      </c>
      <c r="P51" s="88">
        <f>K51-O51</f>
        <v>14</v>
      </c>
      <c r="R51" s="21" t="s">
        <v>45</v>
      </c>
      <c r="S51" s="53">
        <v>88</v>
      </c>
      <c r="T51" s="53">
        <v>42</v>
      </c>
      <c r="U51" s="53">
        <v>18</v>
      </c>
      <c r="V51" s="53">
        <v>0</v>
      </c>
      <c r="W51" s="53">
        <v>74</v>
      </c>
      <c r="X51" s="88">
        <f>S51-W51</f>
        <v>14</v>
      </c>
      <c r="Z51" s="21" t="s">
        <v>45</v>
      </c>
      <c r="AA51" s="53">
        <v>0</v>
      </c>
      <c r="AB51" s="53">
        <v>0</v>
      </c>
      <c r="AC51" s="53">
        <v>16</v>
      </c>
      <c r="AD51" s="53">
        <v>0</v>
      </c>
      <c r="AE51" s="53">
        <v>0</v>
      </c>
      <c r="AF51" s="88">
        <f>AA51-AE51</f>
        <v>0</v>
      </c>
      <c r="AH51" s="21" t="s">
        <v>45</v>
      </c>
      <c r="AI51" s="57">
        <v>108</v>
      </c>
      <c r="AJ51" s="57">
        <v>79</v>
      </c>
      <c r="AK51" s="57">
        <v>24</v>
      </c>
      <c r="AL51" s="57">
        <v>0</v>
      </c>
      <c r="AM51" s="57">
        <v>93</v>
      </c>
      <c r="AN51" s="88">
        <f>AI51-AM51</f>
        <v>15</v>
      </c>
      <c r="AP51" s="16"/>
      <c r="AQ51" s="16"/>
      <c r="AR51" s="16"/>
      <c r="AS51" s="16"/>
      <c r="AT51" s="16"/>
      <c r="AU51" s="16"/>
      <c r="AV51" s="101"/>
    </row>
    <row r="52" spans="2:48" x14ac:dyDescent="0.3">
      <c r="B52" s="4" t="s">
        <v>46</v>
      </c>
      <c r="C52" s="54">
        <v>131</v>
      </c>
      <c r="D52" s="54">
        <v>94</v>
      </c>
      <c r="E52" s="54">
        <v>16</v>
      </c>
      <c r="F52" s="54">
        <v>10</v>
      </c>
      <c r="G52" s="54">
        <v>115</v>
      </c>
      <c r="H52" s="91">
        <f>C52-G52</f>
        <v>16</v>
      </c>
      <c r="J52" s="4" t="s">
        <v>46</v>
      </c>
      <c r="K52" s="54">
        <v>86</v>
      </c>
      <c r="L52" s="54">
        <v>62</v>
      </c>
      <c r="M52" s="54">
        <v>22</v>
      </c>
      <c r="N52" s="54">
        <v>0</v>
      </c>
      <c r="O52" s="54">
        <v>73</v>
      </c>
      <c r="P52" s="91">
        <f>K52-O52</f>
        <v>13</v>
      </c>
      <c r="R52" s="4" t="s">
        <v>46</v>
      </c>
      <c r="S52" s="54">
        <v>95</v>
      </c>
      <c r="T52" s="54">
        <v>76</v>
      </c>
      <c r="U52" s="54">
        <v>21</v>
      </c>
      <c r="V52" s="54">
        <v>0</v>
      </c>
      <c r="W52" s="54">
        <v>81</v>
      </c>
      <c r="X52" s="91">
        <f>S52-W52</f>
        <v>14</v>
      </c>
      <c r="Z52" s="4" t="s">
        <v>46</v>
      </c>
      <c r="AA52" s="54">
        <v>0</v>
      </c>
      <c r="AB52" s="54">
        <v>0</v>
      </c>
      <c r="AC52" s="54">
        <v>14</v>
      </c>
      <c r="AD52" s="54">
        <v>0</v>
      </c>
      <c r="AE52" s="54">
        <v>0</v>
      </c>
      <c r="AF52" s="91">
        <f>AA52-AE52</f>
        <v>0</v>
      </c>
      <c r="AH52" s="4" t="s">
        <v>46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91">
        <f>AI52-AM52</f>
        <v>0</v>
      </c>
      <c r="AP52" s="16"/>
      <c r="AQ52" s="16"/>
      <c r="AR52" s="16"/>
      <c r="AS52" s="16"/>
      <c r="AT52" s="16"/>
      <c r="AU52" s="16"/>
      <c r="AV52" s="101"/>
    </row>
    <row r="53" spans="2:48" x14ac:dyDescent="0.3">
      <c r="B53" s="4" t="s">
        <v>47</v>
      </c>
      <c r="C53" s="55">
        <v>117</v>
      </c>
      <c r="D53" s="55">
        <v>76</v>
      </c>
      <c r="E53" s="55">
        <v>7</v>
      </c>
      <c r="F53" s="55">
        <v>0</v>
      </c>
      <c r="G53" s="55">
        <v>103</v>
      </c>
      <c r="H53" s="92">
        <f>C53-G53</f>
        <v>14</v>
      </c>
      <c r="J53" s="4" t="s">
        <v>47</v>
      </c>
      <c r="K53" s="55">
        <v>93</v>
      </c>
      <c r="L53" s="55">
        <v>70</v>
      </c>
      <c r="M53" s="55">
        <v>16</v>
      </c>
      <c r="N53" s="55">
        <v>2</v>
      </c>
      <c r="O53" s="55">
        <v>81</v>
      </c>
      <c r="P53" s="92">
        <f>K53-O53</f>
        <v>12</v>
      </c>
      <c r="R53" s="4" t="s">
        <v>47</v>
      </c>
      <c r="S53" s="55">
        <v>92</v>
      </c>
      <c r="T53" s="55">
        <v>57</v>
      </c>
      <c r="U53" s="55">
        <v>18</v>
      </c>
      <c r="V53" s="55">
        <v>2</v>
      </c>
      <c r="W53" s="55">
        <v>76</v>
      </c>
      <c r="X53" s="92">
        <f>S53-W53</f>
        <v>16</v>
      </c>
      <c r="Z53" s="4" t="s">
        <v>47</v>
      </c>
      <c r="AA53" s="55">
        <v>0</v>
      </c>
      <c r="AB53" s="55">
        <v>0</v>
      </c>
      <c r="AC53" s="55">
        <v>16</v>
      </c>
      <c r="AD53" s="55">
        <v>0</v>
      </c>
      <c r="AE53" s="55">
        <v>0</v>
      </c>
      <c r="AF53" s="92">
        <f>AA53-AE53</f>
        <v>0</v>
      </c>
      <c r="AH53" s="4" t="s">
        <v>47</v>
      </c>
      <c r="AI53" s="59">
        <v>91</v>
      </c>
      <c r="AJ53" s="59">
        <v>72</v>
      </c>
      <c r="AK53" s="59">
        <v>24</v>
      </c>
      <c r="AL53" s="59">
        <v>1</v>
      </c>
      <c r="AM53" s="59">
        <v>77</v>
      </c>
      <c r="AN53" s="92">
        <f>AI53-AM53</f>
        <v>14</v>
      </c>
      <c r="AP53" s="16"/>
      <c r="AQ53" s="16"/>
      <c r="AR53" s="16"/>
      <c r="AS53" s="16"/>
      <c r="AT53" s="16"/>
      <c r="AU53" s="16"/>
      <c r="AV53" s="101"/>
    </row>
    <row r="54" spans="2:48" x14ac:dyDescent="0.3">
      <c r="B54" s="4" t="s">
        <v>48</v>
      </c>
      <c r="C54" s="54">
        <v>130</v>
      </c>
      <c r="D54" s="54">
        <v>75</v>
      </c>
      <c r="E54" s="54">
        <v>19</v>
      </c>
      <c r="F54" s="54">
        <v>9</v>
      </c>
      <c r="G54" s="54">
        <v>106</v>
      </c>
      <c r="H54" s="91">
        <f>C54-G54</f>
        <v>24</v>
      </c>
      <c r="J54" s="4" t="s">
        <v>48</v>
      </c>
      <c r="K54" s="54">
        <v>89</v>
      </c>
      <c r="L54" s="54">
        <v>65</v>
      </c>
      <c r="M54" s="54">
        <v>20</v>
      </c>
      <c r="N54" s="54">
        <v>2</v>
      </c>
      <c r="O54" s="54">
        <v>82</v>
      </c>
      <c r="P54" s="91">
        <f>K54-O54</f>
        <v>7</v>
      </c>
      <c r="R54" s="4" t="s">
        <v>48</v>
      </c>
      <c r="S54" s="54">
        <v>93</v>
      </c>
      <c r="T54" s="54">
        <v>60</v>
      </c>
      <c r="U54" s="54">
        <v>20</v>
      </c>
      <c r="V54" s="54">
        <v>0</v>
      </c>
      <c r="W54" s="54">
        <v>78</v>
      </c>
      <c r="X54" s="91">
        <f>S54-W54</f>
        <v>15</v>
      </c>
      <c r="Z54" s="4" t="s">
        <v>48</v>
      </c>
      <c r="AA54" s="54">
        <v>0</v>
      </c>
      <c r="AB54" s="54">
        <v>0</v>
      </c>
      <c r="AC54" s="54">
        <v>19</v>
      </c>
      <c r="AD54" s="54">
        <v>0</v>
      </c>
      <c r="AE54" s="54">
        <v>0</v>
      </c>
      <c r="AF54" s="91">
        <f>AA54-AE54</f>
        <v>0</v>
      </c>
      <c r="AH54" s="4" t="s">
        <v>48</v>
      </c>
      <c r="AI54" s="58">
        <v>96</v>
      </c>
      <c r="AJ54" s="58">
        <v>67</v>
      </c>
      <c r="AK54" s="58">
        <v>18</v>
      </c>
      <c r="AL54" s="58">
        <v>6</v>
      </c>
      <c r="AM54" s="58">
        <v>76</v>
      </c>
      <c r="AN54" s="91">
        <f>AI54-AM54</f>
        <v>20</v>
      </c>
      <c r="AP54" s="16"/>
      <c r="AQ54" s="16"/>
      <c r="AR54" s="16"/>
      <c r="AS54" s="16"/>
      <c r="AT54" s="16"/>
      <c r="AU54" s="16"/>
      <c r="AV54" s="101"/>
    </row>
    <row r="55" spans="2:48" x14ac:dyDescent="0.3">
      <c r="B55" s="4" t="s">
        <v>49</v>
      </c>
      <c r="C55" s="55">
        <v>124</v>
      </c>
      <c r="D55" s="55">
        <v>96</v>
      </c>
      <c r="E55" s="55">
        <v>18</v>
      </c>
      <c r="F55" s="55">
        <v>7</v>
      </c>
      <c r="G55" s="55">
        <v>99</v>
      </c>
      <c r="H55" s="92">
        <f>C55-G55</f>
        <v>25</v>
      </c>
      <c r="J55" s="4" t="s">
        <v>49</v>
      </c>
      <c r="K55" s="55">
        <v>92</v>
      </c>
      <c r="L55" s="55">
        <v>60</v>
      </c>
      <c r="M55" s="55">
        <v>20</v>
      </c>
      <c r="N55" s="55">
        <v>2</v>
      </c>
      <c r="O55" s="55">
        <v>83</v>
      </c>
      <c r="P55" s="92">
        <f>K55-O55</f>
        <v>9</v>
      </c>
      <c r="R55" s="4" t="s">
        <v>49</v>
      </c>
      <c r="S55" s="55">
        <v>94</v>
      </c>
      <c r="T55" s="55">
        <v>63</v>
      </c>
      <c r="U55" s="55">
        <v>25</v>
      </c>
      <c r="V55" s="55">
        <v>0</v>
      </c>
      <c r="W55" s="55">
        <v>70</v>
      </c>
      <c r="X55" s="92">
        <f>S55-W55</f>
        <v>24</v>
      </c>
      <c r="Z55" s="4" t="s">
        <v>49</v>
      </c>
      <c r="AA55" s="55">
        <v>0</v>
      </c>
      <c r="AB55" s="55">
        <v>0</v>
      </c>
      <c r="AC55" s="55">
        <v>12</v>
      </c>
      <c r="AD55" s="55">
        <v>0</v>
      </c>
      <c r="AE55" s="55">
        <v>0</v>
      </c>
      <c r="AF55" s="92">
        <f>AA55-AE55</f>
        <v>0</v>
      </c>
      <c r="AH55" s="4" t="s">
        <v>49</v>
      </c>
      <c r="AI55" s="59">
        <v>105</v>
      </c>
      <c r="AJ55" s="59">
        <v>70</v>
      </c>
      <c r="AK55" s="59">
        <v>14</v>
      </c>
      <c r="AL55" s="59">
        <v>1</v>
      </c>
      <c r="AM55" s="59">
        <v>89</v>
      </c>
      <c r="AN55" s="92">
        <f>AI55-AM55</f>
        <v>16</v>
      </c>
      <c r="AP55" s="16"/>
      <c r="AQ55" s="16"/>
      <c r="AR55" s="16"/>
      <c r="AS55" s="16"/>
      <c r="AT55" s="16"/>
      <c r="AU55" s="16"/>
      <c r="AV55" s="101"/>
    </row>
    <row r="56" spans="2:48" x14ac:dyDescent="0.3">
      <c r="B56" s="5" t="s">
        <v>74</v>
      </c>
      <c r="C56" s="3">
        <f t="shared" ref="C56:H56" si="69">SUM(C51:C55)</f>
        <v>647</v>
      </c>
      <c r="D56" s="3">
        <f t="shared" si="69"/>
        <v>448</v>
      </c>
      <c r="E56" s="3">
        <f t="shared" si="69"/>
        <v>87</v>
      </c>
      <c r="F56" s="3">
        <f t="shared" si="69"/>
        <v>34</v>
      </c>
      <c r="G56" s="3">
        <f t="shared" si="69"/>
        <v>551</v>
      </c>
      <c r="H56" s="95">
        <f t="shared" si="69"/>
        <v>96</v>
      </c>
      <c r="J56" s="5" t="s">
        <v>74</v>
      </c>
      <c r="K56" s="3">
        <f t="shared" ref="K56:P56" si="70">SUM(K51:K55)</f>
        <v>456</v>
      </c>
      <c r="L56" s="3">
        <f t="shared" si="70"/>
        <v>325</v>
      </c>
      <c r="M56" s="3">
        <f t="shared" si="70"/>
        <v>95</v>
      </c>
      <c r="N56" s="3">
        <f t="shared" si="70"/>
        <v>8</v>
      </c>
      <c r="O56" s="3">
        <f t="shared" si="70"/>
        <v>401</v>
      </c>
      <c r="P56" s="95">
        <f t="shared" si="70"/>
        <v>55</v>
      </c>
      <c r="R56" s="5" t="s">
        <v>74</v>
      </c>
      <c r="S56" s="3">
        <f t="shared" ref="S56:X56" si="71">SUM(S51:S55)</f>
        <v>462</v>
      </c>
      <c r="T56" s="3">
        <f t="shared" si="71"/>
        <v>298</v>
      </c>
      <c r="U56" s="3">
        <f t="shared" si="71"/>
        <v>102</v>
      </c>
      <c r="V56" s="3">
        <f t="shared" si="71"/>
        <v>2</v>
      </c>
      <c r="W56" s="3">
        <f t="shared" si="71"/>
        <v>379</v>
      </c>
      <c r="X56" s="95">
        <f t="shared" si="71"/>
        <v>83</v>
      </c>
      <c r="Z56" s="5" t="s">
        <v>74</v>
      </c>
      <c r="AA56" s="3">
        <f t="shared" ref="AA56:AF56" si="72">SUM(AA51:AA55)</f>
        <v>0</v>
      </c>
      <c r="AB56" s="3">
        <f t="shared" si="72"/>
        <v>0</v>
      </c>
      <c r="AC56" s="3">
        <f t="shared" si="72"/>
        <v>77</v>
      </c>
      <c r="AD56" s="3">
        <f t="shared" si="72"/>
        <v>0</v>
      </c>
      <c r="AE56" s="3">
        <f t="shared" si="72"/>
        <v>0</v>
      </c>
      <c r="AF56" s="95">
        <f t="shared" si="72"/>
        <v>0</v>
      </c>
      <c r="AH56" s="5" t="s">
        <v>74</v>
      </c>
      <c r="AI56" s="3">
        <f t="shared" ref="AI56:AN56" si="73">SUM(AI51:AI55)</f>
        <v>400</v>
      </c>
      <c r="AJ56" s="3">
        <f t="shared" si="73"/>
        <v>288</v>
      </c>
      <c r="AK56" s="3">
        <f t="shared" si="73"/>
        <v>80</v>
      </c>
      <c r="AL56" s="3">
        <f t="shared" si="73"/>
        <v>8</v>
      </c>
      <c r="AM56" s="3">
        <f t="shared" si="73"/>
        <v>335</v>
      </c>
      <c r="AN56" s="95">
        <f t="shared" si="73"/>
        <v>65</v>
      </c>
      <c r="AP56" s="16"/>
      <c r="AQ56" s="19"/>
      <c r="AR56" s="19"/>
      <c r="AS56" s="19"/>
      <c r="AT56" s="19"/>
      <c r="AU56" s="19"/>
      <c r="AV56" s="102"/>
    </row>
    <row r="57" spans="2:48" x14ac:dyDescent="0.3">
      <c r="B57" s="4" t="s">
        <v>73</v>
      </c>
      <c r="C57" s="56">
        <v>73</v>
      </c>
      <c r="D57" s="56">
        <v>59</v>
      </c>
      <c r="E57" s="56">
        <v>0</v>
      </c>
      <c r="F57" s="56">
        <v>0</v>
      </c>
      <c r="G57" s="56">
        <v>68</v>
      </c>
      <c r="H57" s="90">
        <f>C57-G57</f>
        <v>5</v>
      </c>
      <c r="J57" s="4" t="s">
        <v>73</v>
      </c>
      <c r="K57" s="56"/>
      <c r="L57" s="56"/>
      <c r="M57" s="56"/>
      <c r="N57" s="56"/>
      <c r="O57" s="56"/>
      <c r="P57" s="90">
        <f>K57-O57</f>
        <v>0</v>
      </c>
      <c r="R57" s="4" t="s">
        <v>73</v>
      </c>
      <c r="S57" s="56"/>
      <c r="T57" s="56"/>
      <c r="U57" s="56"/>
      <c r="V57" s="56"/>
      <c r="W57" s="56"/>
      <c r="X57" s="90">
        <f>S57-W57</f>
        <v>0</v>
      </c>
      <c r="Z57" s="4" t="s">
        <v>73</v>
      </c>
      <c r="AA57" s="56"/>
      <c r="AB57" s="56"/>
      <c r="AC57" s="56"/>
      <c r="AD57" s="56"/>
      <c r="AE57" s="56"/>
      <c r="AF57" s="90">
        <f>AA57-AE57</f>
        <v>0</v>
      </c>
      <c r="AH57" s="4" t="s">
        <v>73</v>
      </c>
      <c r="AI57" s="56"/>
      <c r="AJ57" s="56"/>
      <c r="AK57" s="56"/>
      <c r="AL57" s="56"/>
      <c r="AM57" s="56"/>
      <c r="AN57" s="90">
        <f>AI57-AM57</f>
        <v>0</v>
      </c>
      <c r="AP57" s="16"/>
      <c r="AQ57" s="16"/>
      <c r="AR57" s="16"/>
      <c r="AS57" s="16"/>
      <c r="AT57" s="16"/>
      <c r="AU57" s="16"/>
      <c r="AV57" s="101"/>
    </row>
    <row r="58" spans="2:48" x14ac:dyDescent="0.3">
      <c r="B58" s="4" t="s">
        <v>72</v>
      </c>
      <c r="C58" s="56">
        <v>70</v>
      </c>
      <c r="D58" s="56">
        <v>65</v>
      </c>
      <c r="E58" s="56">
        <v>0</v>
      </c>
      <c r="F58" s="56">
        <v>0</v>
      </c>
      <c r="G58" s="56">
        <v>66</v>
      </c>
      <c r="H58" s="90">
        <f>C58-G58</f>
        <v>4</v>
      </c>
      <c r="J58" s="4" t="s">
        <v>72</v>
      </c>
      <c r="K58" s="56"/>
      <c r="L58" s="56"/>
      <c r="M58" s="56"/>
      <c r="N58" s="56"/>
      <c r="O58" s="56"/>
      <c r="P58" s="90">
        <f>K58-O58</f>
        <v>0</v>
      </c>
      <c r="R58" s="4" t="s">
        <v>72</v>
      </c>
      <c r="S58" s="56"/>
      <c r="T58" s="56"/>
      <c r="U58" s="56"/>
      <c r="V58" s="56"/>
      <c r="W58" s="56"/>
      <c r="X58" s="90">
        <f>S58-W58</f>
        <v>0</v>
      </c>
      <c r="Z58" s="4" t="s">
        <v>72</v>
      </c>
      <c r="AA58" s="56"/>
      <c r="AB58" s="56"/>
      <c r="AC58" s="56"/>
      <c r="AD58" s="56"/>
      <c r="AE58" s="56"/>
      <c r="AF58" s="90">
        <f>AA58-AE58</f>
        <v>0</v>
      </c>
      <c r="AH58" s="4" t="s">
        <v>72</v>
      </c>
      <c r="AI58" s="56"/>
      <c r="AJ58" s="56"/>
      <c r="AK58" s="56"/>
      <c r="AL58" s="56"/>
      <c r="AM58" s="56"/>
      <c r="AN58" s="90">
        <f>AI58-AM58</f>
        <v>0</v>
      </c>
      <c r="AP58" s="19"/>
      <c r="AQ58" s="20"/>
      <c r="AR58" s="20"/>
      <c r="AS58" s="20"/>
      <c r="AT58" s="20"/>
      <c r="AU58" s="20"/>
      <c r="AV58" s="103"/>
    </row>
    <row r="59" spans="2:48" x14ac:dyDescent="0.3">
      <c r="B59" s="5" t="s">
        <v>75</v>
      </c>
      <c r="C59" s="3">
        <f t="shared" ref="C59:H59" si="74">SUBTOTAL(109,C57:C58)</f>
        <v>143</v>
      </c>
      <c r="D59" s="3">
        <f t="shared" si="74"/>
        <v>124</v>
      </c>
      <c r="E59" s="3">
        <f t="shared" si="74"/>
        <v>0</v>
      </c>
      <c r="F59" s="3">
        <f t="shared" si="74"/>
        <v>0</v>
      </c>
      <c r="G59" s="3">
        <f t="shared" si="74"/>
        <v>134</v>
      </c>
      <c r="H59" s="95">
        <f t="shared" si="74"/>
        <v>9</v>
      </c>
      <c r="J59" s="5" t="s">
        <v>75</v>
      </c>
      <c r="K59" s="3">
        <f t="shared" ref="K59:P59" si="75">SUBTOTAL(109,K57:K58)</f>
        <v>0</v>
      </c>
      <c r="L59" s="3">
        <f t="shared" si="75"/>
        <v>0</v>
      </c>
      <c r="M59" s="3">
        <f t="shared" si="75"/>
        <v>0</v>
      </c>
      <c r="N59" s="3">
        <f t="shared" si="75"/>
        <v>0</v>
      </c>
      <c r="O59" s="3">
        <f t="shared" si="75"/>
        <v>0</v>
      </c>
      <c r="P59" s="95">
        <f t="shared" si="75"/>
        <v>0</v>
      </c>
      <c r="R59" s="5" t="s">
        <v>75</v>
      </c>
      <c r="S59" s="3">
        <f t="shared" ref="S59:X59" si="76">SUBTOTAL(109,S57:S58)</f>
        <v>0</v>
      </c>
      <c r="T59" s="3">
        <f t="shared" si="76"/>
        <v>0</v>
      </c>
      <c r="U59" s="3">
        <f t="shared" si="76"/>
        <v>0</v>
      </c>
      <c r="V59" s="3">
        <f t="shared" si="76"/>
        <v>0</v>
      </c>
      <c r="W59" s="3">
        <f t="shared" si="76"/>
        <v>0</v>
      </c>
      <c r="X59" s="95">
        <f t="shared" si="76"/>
        <v>0</v>
      </c>
      <c r="Z59" s="5" t="s">
        <v>75</v>
      </c>
      <c r="AA59" s="3">
        <f t="shared" ref="AA59:AF59" si="77">SUBTOTAL(109,AA57:AA58)</f>
        <v>0</v>
      </c>
      <c r="AB59" s="3">
        <f t="shared" si="77"/>
        <v>0</v>
      </c>
      <c r="AC59" s="3">
        <f t="shared" si="77"/>
        <v>0</v>
      </c>
      <c r="AD59" s="3">
        <f t="shared" si="77"/>
        <v>0</v>
      </c>
      <c r="AE59" s="3">
        <f t="shared" si="77"/>
        <v>0</v>
      </c>
      <c r="AF59" s="95">
        <f t="shared" si="77"/>
        <v>0</v>
      </c>
      <c r="AH59" s="5" t="s">
        <v>75</v>
      </c>
      <c r="AI59" s="3">
        <f t="shared" ref="AI59:AN59" si="78">SUBTOTAL(109,AI57:AI58)</f>
        <v>0</v>
      </c>
      <c r="AJ59" s="3">
        <f t="shared" si="78"/>
        <v>0</v>
      </c>
      <c r="AK59" s="3">
        <f t="shared" si="78"/>
        <v>0</v>
      </c>
      <c r="AL59" s="3">
        <f t="shared" si="78"/>
        <v>0</v>
      </c>
      <c r="AM59" s="3">
        <f t="shared" si="78"/>
        <v>0</v>
      </c>
      <c r="AN59" s="95">
        <f t="shared" si="78"/>
        <v>0</v>
      </c>
      <c r="AP59" s="16"/>
      <c r="AQ59" s="16"/>
      <c r="AR59" s="16"/>
      <c r="AS59" s="16"/>
      <c r="AT59" s="16"/>
      <c r="AU59" s="16"/>
      <c r="AV59" s="101"/>
    </row>
    <row r="60" spans="2:48" ht="15" thickBot="1" x14ac:dyDescent="0.35">
      <c r="B60" s="6" t="s">
        <v>76</v>
      </c>
      <c r="C60" s="7">
        <f t="shared" ref="C60:H60" si="79">SUM(C56,C59)</f>
        <v>790</v>
      </c>
      <c r="D60" s="7">
        <f t="shared" si="79"/>
        <v>572</v>
      </c>
      <c r="E60" s="7">
        <f t="shared" si="79"/>
        <v>87</v>
      </c>
      <c r="F60" s="7">
        <f t="shared" si="79"/>
        <v>34</v>
      </c>
      <c r="G60" s="7">
        <f t="shared" si="79"/>
        <v>685</v>
      </c>
      <c r="H60" s="96">
        <f t="shared" si="79"/>
        <v>105</v>
      </c>
      <c r="J60" s="6" t="s">
        <v>76</v>
      </c>
      <c r="K60" s="7">
        <f t="shared" ref="K60:P60" si="80">SUM(K56,K59)</f>
        <v>456</v>
      </c>
      <c r="L60" s="7">
        <f t="shared" si="80"/>
        <v>325</v>
      </c>
      <c r="M60" s="7">
        <f t="shared" si="80"/>
        <v>95</v>
      </c>
      <c r="N60" s="7">
        <f t="shared" si="80"/>
        <v>8</v>
      </c>
      <c r="O60" s="7">
        <f t="shared" si="80"/>
        <v>401</v>
      </c>
      <c r="P60" s="96">
        <f t="shared" si="80"/>
        <v>55</v>
      </c>
      <c r="R60" s="6" t="s">
        <v>76</v>
      </c>
      <c r="S60" s="7">
        <f t="shared" ref="S60:X60" si="81">SUM(S56,S59)</f>
        <v>462</v>
      </c>
      <c r="T60" s="7">
        <f t="shared" si="81"/>
        <v>298</v>
      </c>
      <c r="U60" s="7">
        <f t="shared" si="81"/>
        <v>102</v>
      </c>
      <c r="V60" s="7">
        <f t="shared" si="81"/>
        <v>2</v>
      </c>
      <c r="W60" s="7">
        <f t="shared" si="81"/>
        <v>379</v>
      </c>
      <c r="X60" s="96">
        <f t="shared" si="81"/>
        <v>83</v>
      </c>
      <c r="Z60" s="6" t="s">
        <v>76</v>
      </c>
      <c r="AA60" s="7">
        <f t="shared" ref="AA60:AF60" si="82">SUM(AA56,AA59)</f>
        <v>0</v>
      </c>
      <c r="AB60" s="7">
        <f t="shared" si="82"/>
        <v>0</v>
      </c>
      <c r="AC60" s="7">
        <f t="shared" si="82"/>
        <v>77</v>
      </c>
      <c r="AD60" s="7">
        <f t="shared" si="82"/>
        <v>0</v>
      </c>
      <c r="AE60" s="7">
        <f t="shared" si="82"/>
        <v>0</v>
      </c>
      <c r="AF60" s="96">
        <f t="shared" si="82"/>
        <v>0</v>
      </c>
      <c r="AH60" s="6" t="s">
        <v>76</v>
      </c>
      <c r="AI60" s="7">
        <f t="shared" ref="AI60:AN60" si="83">SUM(AI56,AI59)</f>
        <v>400</v>
      </c>
      <c r="AJ60" s="7">
        <f t="shared" si="83"/>
        <v>288</v>
      </c>
      <c r="AK60" s="7">
        <f t="shared" si="83"/>
        <v>80</v>
      </c>
      <c r="AL60" s="7">
        <f t="shared" si="83"/>
        <v>8</v>
      </c>
      <c r="AM60" s="7">
        <f t="shared" si="83"/>
        <v>335</v>
      </c>
      <c r="AN60" s="96">
        <f t="shared" si="83"/>
        <v>65</v>
      </c>
      <c r="AP60" s="16"/>
      <c r="AQ60" s="16"/>
      <c r="AR60" s="16"/>
      <c r="AS60" s="16"/>
      <c r="AT60" s="16"/>
      <c r="AU60" s="16"/>
      <c r="AV60" s="101"/>
    </row>
    <row r="61" spans="2:48" s="16" customFormat="1" ht="15" thickBot="1" x14ac:dyDescent="0.35">
      <c r="B61" s="17"/>
      <c r="C61" s="18"/>
      <c r="D61" s="18"/>
      <c r="E61" s="18"/>
      <c r="F61" s="18"/>
      <c r="G61" s="18"/>
      <c r="H61" s="97"/>
      <c r="J61" s="17"/>
      <c r="K61" s="18"/>
      <c r="L61" s="18"/>
      <c r="M61" s="18"/>
      <c r="N61" s="18"/>
      <c r="O61" s="18"/>
      <c r="P61" s="97"/>
      <c r="R61" s="17"/>
      <c r="S61" s="18"/>
      <c r="T61" s="18"/>
      <c r="U61" s="18"/>
      <c r="V61" s="18"/>
      <c r="W61" s="18"/>
      <c r="X61" s="97"/>
      <c r="Z61" s="17"/>
      <c r="AA61" s="18"/>
      <c r="AB61" s="18"/>
      <c r="AC61" s="18"/>
      <c r="AD61" s="18"/>
      <c r="AE61" s="18"/>
      <c r="AF61" s="97"/>
      <c r="AH61" s="17"/>
      <c r="AI61" s="18"/>
      <c r="AJ61" s="18"/>
      <c r="AK61" s="18"/>
      <c r="AL61" s="18"/>
      <c r="AM61" s="18"/>
      <c r="AN61" s="97"/>
      <c r="AV61" s="101"/>
    </row>
    <row r="62" spans="2:48" ht="15" thickBot="1" x14ac:dyDescent="0.35">
      <c r="B62" s="22" t="s">
        <v>61</v>
      </c>
      <c r="C62" s="23" t="s">
        <v>42</v>
      </c>
      <c r="D62" s="23" t="s">
        <v>130</v>
      </c>
      <c r="E62" s="23" t="s">
        <v>43</v>
      </c>
      <c r="F62" s="23" t="s">
        <v>44</v>
      </c>
      <c r="G62" s="23" t="s">
        <v>52</v>
      </c>
      <c r="H62" s="94" t="s">
        <v>53</v>
      </c>
      <c r="J62" s="22" t="s">
        <v>66</v>
      </c>
      <c r="K62" s="23" t="s">
        <v>42</v>
      </c>
      <c r="L62" s="23" t="s">
        <v>130</v>
      </c>
      <c r="M62" s="23" t="s">
        <v>43</v>
      </c>
      <c r="N62" s="23" t="s">
        <v>44</v>
      </c>
      <c r="O62" s="23" t="s">
        <v>52</v>
      </c>
      <c r="P62" s="94" t="s">
        <v>53</v>
      </c>
      <c r="R62" s="22" t="s">
        <v>15</v>
      </c>
      <c r="S62" s="23" t="s">
        <v>42</v>
      </c>
      <c r="T62" s="23" t="s">
        <v>130</v>
      </c>
      <c r="U62" s="23" t="s">
        <v>43</v>
      </c>
      <c r="V62" s="23" t="s">
        <v>44</v>
      </c>
      <c r="W62" s="23" t="s">
        <v>52</v>
      </c>
      <c r="X62" s="94" t="s">
        <v>53</v>
      </c>
      <c r="Z62" s="22" t="s">
        <v>25</v>
      </c>
      <c r="AA62" s="23" t="s">
        <v>42</v>
      </c>
      <c r="AB62" s="23" t="s">
        <v>130</v>
      </c>
      <c r="AC62" s="23" t="s">
        <v>43</v>
      </c>
      <c r="AD62" s="23" t="s">
        <v>44</v>
      </c>
      <c r="AE62" s="23" t="s">
        <v>52</v>
      </c>
      <c r="AF62" s="94" t="s">
        <v>53</v>
      </c>
      <c r="AH62" s="22" t="s">
        <v>35</v>
      </c>
      <c r="AI62" s="23" t="s">
        <v>42</v>
      </c>
      <c r="AJ62" s="23" t="s">
        <v>130</v>
      </c>
      <c r="AK62" s="23" t="s">
        <v>43</v>
      </c>
      <c r="AL62" s="23" t="s">
        <v>44</v>
      </c>
      <c r="AM62" s="24" t="s">
        <v>52</v>
      </c>
      <c r="AN62" s="100" t="s">
        <v>53</v>
      </c>
      <c r="AP62" s="16"/>
      <c r="AQ62" s="16"/>
      <c r="AR62" s="16"/>
      <c r="AS62" s="16"/>
      <c r="AT62" s="16"/>
      <c r="AU62" s="16"/>
      <c r="AV62" s="101"/>
    </row>
    <row r="63" spans="2:48" x14ac:dyDescent="0.3">
      <c r="B63" s="21" t="s">
        <v>45</v>
      </c>
      <c r="C63" s="53">
        <v>125</v>
      </c>
      <c r="D63" s="53">
        <v>72</v>
      </c>
      <c r="E63" s="53">
        <v>21</v>
      </c>
      <c r="F63" s="53">
        <v>0</v>
      </c>
      <c r="G63" s="53">
        <v>104</v>
      </c>
      <c r="H63" s="88">
        <f>C63-G63</f>
        <v>21</v>
      </c>
      <c r="J63" s="21" t="s">
        <v>45</v>
      </c>
      <c r="K63" s="53">
        <v>94</v>
      </c>
      <c r="L63" s="53">
        <v>78</v>
      </c>
      <c r="M63" s="53">
        <v>14</v>
      </c>
      <c r="N63" s="53">
        <v>2</v>
      </c>
      <c r="O63" s="53">
        <v>85</v>
      </c>
      <c r="P63" s="88">
        <f>K63-O63</f>
        <v>9</v>
      </c>
      <c r="R63" s="21" t="s">
        <v>45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88">
        <f>S63-W63</f>
        <v>0</v>
      </c>
      <c r="Z63" s="21" t="s">
        <v>45</v>
      </c>
      <c r="AA63" s="53">
        <v>111</v>
      </c>
      <c r="AB63" s="53">
        <v>78</v>
      </c>
      <c r="AC63" s="53">
        <v>16</v>
      </c>
      <c r="AD63" s="53">
        <v>3</v>
      </c>
      <c r="AE63" s="53">
        <v>89</v>
      </c>
      <c r="AF63" s="88">
        <f>AA63-AE63</f>
        <v>22</v>
      </c>
      <c r="AH63" s="21" t="s">
        <v>45</v>
      </c>
      <c r="AI63" s="59">
        <v>99</v>
      </c>
      <c r="AJ63" s="59">
        <v>73</v>
      </c>
      <c r="AK63" s="59">
        <v>21</v>
      </c>
      <c r="AL63" s="59">
        <v>0</v>
      </c>
      <c r="AM63" s="59">
        <v>84</v>
      </c>
      <c r="AN63" s="88">
        <f>AI63-AM63</f>
        <v>15</v>
      </c>
      <c r="AP63" s="16"/>
      <c r="AQ63" s="16"/>
      <c r="AR63" s="16"/>
      <c r="AS63" s="16"/>
      <c r="AT63" s="16"/>
      <c r="AU63" s="16"/>
      <c r="AV63" s="101"/>
    </row>
    <row r="64" spans="2:48" x14ac:dyDescent="0.3">
      <c r="B64" s="4" t="s">
        <v>46</v>
      </c>
      <c r="C64" s="54">
        <v>109</v>
      </c>
      <c r="D64" s="54">
        <v>67</v>
      </c>
      <c r="E64" s="54">
        <v>13</v>
      </c>
      <c r="F64" s="54">
        <v>6</v>
      </c>
      <c r="G64" s="54">
        <v>94</v>
      </c>
      <c r="H64" s="91">
        <f>C64-G64</f>
        <v>15</v>
      </c>
      <c r="J64" s="4" t="s">
        <v>46</v>
      </c>
      <c r="K64" s="54">
        <v>87</v>
      </c>
      <c r="L64" s="54">
        <v>65</v>
      </c>
      <c r="M64" s="54">
        <v>24</v>
      </c>
      <c r="N64" s="54">
        <v>2</v>
      </c>
      <c r="O64" s="54">
        <v>76</v>
      </c>
      <c r="P64" s="91">
        <f>K64-O64</f>
        <v>11</v>
      </c>
      <c r="R64" s="4" t="s">
        <v>46</v>
      </c>
      <c r="S64" s="54">
        <v>0</v>
      </c>
      <c r="T64" s="54">
        <v>0</v>
      </c>
      <c r="U64" s="54">
        <v>0</v>
      </c>
      <c r="V64" s="54"/>
      <c r="W64" s="54">
        <v>0</v>
      </c>
      <c r="X64" s="91">
        <f>S64-W64</f>
        <v>0</v>
      </c>
      <c r="Z64" s="4" t="s">
        <v>46</v>
      </c>
      <c r="AA64" s="54">
        <v>85</v>
      </c>
      <c r="AB64" s="54">
        <v>73</v>
      </c>
      <c r="AC64" s="54">
        <v>14</v>
      </c>
      <c r="AD64" s="54">
        <v>5</v>
      </c>
      <c r="AE64" s="54">
        <v>72</v>
      </c>
      <c r="AF64" s="89">
        <f>AA64-AE64</f>
        <v>13</v>
      </c>
      <c r="AH64" s="4" t="s">
        <v>46</v>
      </c>
      <c r="AI64" s="58">
        <v>100</v>
      </c>
      <c r="AJ64" s="58">
        <v>61</v>
      </c>
      <c r="AK64" s="58">
        <v>16</v>
      </c>
      <c r="AL64" s="58">
        <v>0</v>
      </c>
      <c r="AM64" s="58">
        <v>85</v>
      </c>
      <c r="AN64" s="91">
        <f>AI64-AM64</f>
        <v>15</v>
      </c>
      <c r="AP64" s="16"/>
      <c r="AQ64" s="19"/>
      <c r="AR64" s="19"/>
      <c r="AS64" s="19"/>
      <c r="AT64" s="19"/>
      <c r="AU64" s="19"/>
      <c r="AV64" s="102"/>
    </row>
    <row r="65" spans="2:48" x14ac:dyDescent="0.3">
      <c r="B65" s="4" t="s">
        <v>47</v>
      </c>
      <c r="C65" s="55">
        <v>107</v>
      </c>
      <c r="D65" s="55">
        <v>68</v>
      </c>
      <c r="E65" s="55">
        <v>9</v>
      </c>
      <c r="F65" s="55">
        <v>0</v>
      </c>
      <c r="G65" s="55">
        <v>98</v>
      </c>
      <c r="H65" s="92">
        <f>C65-G65</f>
        <v>9</v>
      </c>
      <c r="J65" s="4" t="s">
        <v>47</v>
      </c>
      <c r="K65" s="55">
        <v>104</v>
      </c>
      <c r="L65" s="55">
        <v>68</v>
      </c>
      <c r="M65" s="55">
        <v>17</v>
      </c>
      <c r="N65" s="55">
        <v>3</v>
      </c>
      <c r="O65" s="55">
        <v>95</v>
      </c>
      <c r="P65" s="92">
        <f>K65-O65</f>
        <v>9</v>
      </c>
      <c r="R65" s="4" t="s">
        <v>47</v>
      </c>
      <c r="S65" s="55">
        <v>0</v>
      </c>
      <c r="T65" s="55">
        <v>0</v>
      </c>
      <c r="U65" s="55">
        <v>0</v>
      </c>
      <c r="V65" s="55">
        <v>0</v>
      </c>
      <c r="W65" s="55">
        <v>0</v>
      </c>
      <c r="X65" s="92">
        <f>S65-W65</f>
        <v>0</v>
      </c>
      <c r="Z65" s="4" t="s">
        <v>47</v>
      </c>
      <c r="AA65" s="55">
        <v>84</v>
      </c>
      <c r="AB65" s="55">
        <v>60</v>
      </c>
      <c r="AC65" s="55">
        <v>15</v>
      </c>
      <c r="AD65" s="55">
        <v>2</v>
      </c>
      <c r="AE65" s="55">
        <v>77</v>
      </c>
      <c r="AF65" s="88">
        <f>AA65-AE65</f>
        <v>7</v>
      </c>
      <c r="AH65" s="4" t="s">
        <v>47</v>
      </c>
      <c r="AI65" s="59">
        <v>104</v>
      </c>
      <c r="AJ65" s="59">
        <v>69</v>
      </c>
      <c r="AK65" s="59">
        <v>23</v>
      </c>
      <c r="AL65" s="59">
        <v>1</v>
      </c>
      <c r="AM65" s="59">
        <v>88</v>
      </c>
      <c r="AN65" s="92">
        <f>AI65-AM65</f>
        <v>16</v>
      </c>
      <c r="AP65" s="16"/>
      <c r="AQ65" s="16"/>
      <c r="AR65" s="16"/>
      <c r="AS65" s="16"/>
      <c r="AT65" s="16"/>
      <c r="AU65" s="16"/>
      <c r="AV65" s="101"/>
    </row>
    <row r="66" spans="2:48" x14ac:dyDescent="0.3">
      <c r="B66" s="4" t="s">
        <v>48</v>
      </c>
      <c r="C66" s="54">
        <v>113</v>
      </c>
      <c r="D66" s="54">
        <v>79</v>
      </c>
      <c r="E66" s="54">
        <v>22</v>
      </c>
      <c r="F66" s="54">
        <v>0</v>
      </c>
      <c r="G66" s="54">
        <v>92</v>
      </c>
      <c r="H66" s="91">
        <f>C66-G66</f>
        <v>21</v>
      </c>
      <c r="J66" s="4" t="s">
        <v>48</v>
      </c>
      <c r="K66" s="54">
        <v>103</v>
      </c>
      <c r="L66" s="54">
        <v>70</v>
      </c>
      <c r="M66" s="54">
        <v>21</v>
      </c>
      <c r="N66" s="54">
        <v>1</v>
      </c>
      <c r="O66" s="54">
        <v>84</v>
      </c>
      <c r="P66" s="91">
        <f>K66-O66</f>
        <v>19</v>
      </c>
      <c r="R66" s="4" t="s">
        <v>48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91">
        <f>S66-W66</f>
        <v>0</v>
      </c>
      <c r="Z66" s="4" t="s">
        <v>48</v>
      </c>
      <c r="AA66" s="54">
        <v>81</v>
      </c>
      <c r="AB66" s="54">
        <v>54</v>
      </c>
      <c r="AC66" s="54">
        <v>17</v>
      </c>
      <c r="AD66" s="54">
        <v>6</v>
      </c>
      <c r="AE66" s="54">
        <v>72</v>
      </c>
      <c r="AF66" s="89">
        <f>AA66-AE66</f>
        <v>9</v>
      </c>
      <c r="AH66" s="4" t="s">
        <v>48</v>
      </c>
      <c r="AI66" s="58">
        <v>91</v>
      </c>
      <c r="AJ66" s="58">
        <v>67</v>
      </c>
      <c r="AK66" s="58">
        <v>21</v>
      </c>
      <c r="AL66" s="58">
        <v>8</v>
      </c>
      <c r="AM66" s="58">
        <v>75</v>
      </c>
      <c r="AN66" s="91">
        <f>AI66-AM66</f>
        <v>16</v>
      </c>
      <c r="AP66" s="19"/>
      <c r="AQ66" s="20"/>
      <c r="AR66" s="20"/>
      <c r="AS66" s="20"/>
      <c r="AT66" s="20"/>
      <c r="AU66" s="20"/>
      <c r="AV66" s="103"/>
    </row>
    <row r="67" spans="2:48" x14ac:dyDescent="0.3">
      <c r="B67" s="4" t="s">
        <v>49</v>
      </c>
      <c r="C67" s="55">
        <v>119</v>
      </c>
      <c r="D67" s="55">
        <v>85</v>
      </c>
      <c r="E67" s="55">
        <v>19</v>
      </c>
      <c r="F67" s="55">
        <v>0</v>
      </c>
      <c r="G67" s="55">
        <v>99</v>
      </c>
      <c r="H67" s="92">
        <f>C67-G67</f>
        <v>20</v>
      </c>
      <c r="J67" s="4" t="s">
        <v>49</v>
      </c>
      <c r="K67" s="55">
        <v>102</v>
      </c>
      <c r="L67" s="55">
        <v>65</v>
      </c>
      <c r="M67" s="55">
        <v>22</v>
      </c>
      <c r="N67" s="55">
        <v>6</v>
      </c>
      <c r="O67" s="55">
        <v>86</v>
      </c>
      <c r="P67" s="92">
        <f>K67-O67</f>
        <v>16</v>
      </c>
      <c r="R67" s="4" t="s">
        <v>49</v>
      </c>
      <c r="S67" s="55">
        <v>0</v>
      </c>
      <c r="T67" s="55">
        <v>0</v>
      </c>
      <c r="U67" s="55">
        <v>0</v>
      </c>
      <c r="V67" s="55">
        <v>0</v>
      </c>
      <c r="W67" s="55">
        <v>0</v>
      </c>
      <c r="X67" s="92">
        <f>S67-W67</f>
        <v>0</v>
      </c>
      <c r="Z67" s="4" t="s">
        <v>49</v>
      </c>
      <c r="AA67" s="55">
        <v>73</v>
      </c>
      <c r="AB67" s="55">
        <v>55</v>
      </c>
      <c r="AC67" s="55">
        <v>17</v>
      </c>
      <c r="AD67" s="55">
        <v>2</v>
      </c>
      <c r="AE67" s="55">
        <v>65</v>
      </c>
      <c r="AF67" s="88">
        <f>AA67-AE67</f>
        <v>8</v>
      </c>
      <c r="AH67" s="4" t="s">
        <v>49</v>
      </c>
      <c r="AI67" s="59">
        <v>0</v>
      </c>
      <c r="AJ67" s="59">
        <v>0</v>
      </c>
      <c r="AK67" s="59">
        <v>0</v>
      </c>
      <c r="AL67" s="59">
        <v>0</v>
      </c>
      <c r="AM67" s="59">
        <v>0</v>
      </c>
      <c r="AN67" s="92">
        <f>AI67-AM67</f>
        <v>0</v>
      </c>
      <c r="AP67" s="16"/>
      <c r="AQ67" s="16"/>
      <c r="AR67" s="16"/>
      <c r="AS67" s="16"/>
      <c r="AT67" s="16"/>
      <c r="AU67" s="16"/>
      <c r="AV67" s="101"/>
    </row>
    <row r="68" spans="2:48" x14ac:dyDescent="0.3">
      <c r="B68" s="5" t="s">
        <v>69</v>
      </c>
      <c r="C68" s="3">
        <f t="shared" ref="C68:H68" si="84">SUM(C63:C67)</f>
        <v>573</v>
      </c>
      <c r="D68" s="3">
        <f t="shared" si="84"/>
        <v>371</v>
      </c>
      <c r="E68" s="3">
        <f t="shared" si="84"/>
        <v>84</v>
      </c>
      <c r="F68" s="3">
        <f t="shared" si="84"/>
        <v>6</v>
      </c>
      <c r="G68" s="3">
        <f t="shared" si="84"/>
        <v>487</v>
      </c>
      <c r="H68" s="95">
        <f t="shared" si="84"/>
        <v>86</v>
      </c>
      <c r="J68" s="5" t="s">
        <v>69</v>
      </c>
      <c r="K68" s="3">
        <f t="shared" ref="K68:P68" si="85">SUM(K63:K67)</f>
        <v>490</v>
      </c>
      <c r="L68" s="3">
        <f t="shared" si="85"/>
        <v>346</v>
      </c>
      <c r="M68" s="3">
        <f t="shared" si="85"/>
        <v>98</v>
      </c>
      <c r="N68" s="3">
        <f t="shared" si="85"/>
        <v>14</v>
      </c>
      <c r="O68" s="3">
        <f t="shared" si="85"/>
        <v>426</v>
      </c>
      <c r="P68" s="95">
        <f t="shared" si="85"/>
        <v>64</v>
      </c>
      <c r="R68" s="5" t="s">
        <v>69</v>
      </c>
      <c r="S68" s="3">
        <f t="shared" ref="S68:X68" si="86">SUM(S63:S67)</f>
        <v>0</v>
      </c>
      <c r="T68" s="3">
        <f t="shared" si="86"/>
        <v>0</v>
      </c>
      <c r="U68" s="3">
        <f t="shared" si="86"/>
        <v>0</v>
      </c>
      <c r="V68" s="3">
        <f t="shared" si="86"/>
        <v>0</v>
      </c>
      <c r="W68" s="3">
        <f t="shared" si="86"/>
        <v>0</v>
      </c>
      <c r="X68" s="95">
        <f t="shared" si="86"/>
        <v>0</v>
      </c>
      <c r="Z68" s="5" t="s">
        <v>69</v>
      </c>
      <c r="AA68" s="3">
        <f t="shared" ref="AA68:AF68" si="87">SUM(AA63:AA67)</f>
        <v>434</v>
      </c>
      <c r="AB68" s="3">
        <f t="shared" si="87"/>
        <v>320</v>
      </c>
      <c r="AC68" s="3">
        <f t="shared" si="87"/>
        <v>79</v>
      </c>
      <c r="AD68" s="3">
        <f t="shared" si="87"/>
        <v>18</v>
      </c>
      <c r="AE68" s="3">
        <f t="shared" si="87"/>
        <v>375</v>
      </c>
      <c r="AF68" s="95">
        <f t="shared" si="87"/>
        <v>59</v>
      </c>
      <c r="AH68" s="5" t="s">
        <v>69</v>
      </c>
      <c r="AI68" s="3">
        <f t="shared" ref="AI68:AN68" si="88">SUM(AI63:AI67)</f>
        <v>394</v>
      </c>
      <c r="AJ68" s="3">
        <f t="shared" si="88"/>
        <v>270</v>
      </c>
      <c r="AK68" s="3">
        <f t="shared" si="88"/>
        <v>81</v>
      </c>
      <c r="AL68" s="3">
        <f t="shared" si="88"/>
        <v>9</v>
      </c>
      <c r="AM68" s="3">
        <f t="shared" si="88"/>
        <v>332</v>
      </c>
      <c r="AN68" s="95">
        <f t="shared" si="88"/>
        <v>62</v>
      </c>
      <c r="AP68" s="16"/>
      <c r="AQ68" s="16"/>
      <c r="AR68" s="16"/>
      <c r="AS68" s="16"/>
      <c r="AT68" s="16"/>
      <c r="AU68" s="16"/>
      <c r="AV68" s="101"/>
    </row>
    <row r="69" spans="2:48" x14ac:dyDescent="0.3">
      <c r="B69" s="4" t="s">
        <v>73</v>
      </c>
      <c r="C69" s="56">
        <v>79</v>
      </c>
      <c r="D69" s="56">
        <v>68</v>
      </c>
      <c r="E69" s="56">
        <v>0</v>
      </c>
      <c r="F69" s="56">
        <v>0</v>
      </c>
      <c r="G69" s="56">
        <v>73</v>
      </c>
      <c r="H69" s="90">
        <f>C69-G69</f>
        <v>6</v>
      </c>
      <c r="J69" s="4" t="s">
        <v>73</v>
      </c>
      <c r="K69" s="56"/>
      <c r="L69" s="56"/>
      <c r="M69" s="56"/>
      <c r="N69" s="56"/>
      <c r="O69" s="56"/>
      <c r="P69" s="90">
        <f>K69-O69</f>
        <v>0</v>
      </c>
      <c r="R69" s="4" t="s">
        <v>73</v>
      </c>
      <c r="S69" s="56"/>
      <c r="T69" s="56"/>
      <c r="U69" s="56"/>
      <c r="V69" s="56"/>
      <c r="W69" s="56"/>
      <c r="X69" s="90">
        <f>S69-W69</f>
        <v>0</v>
      </c>
      <c r="Z69" s="4" t="s">
        <v>73</v>
      </c>
      <c r="AA69" s="56"/>
      <c r="AB69" s="56"/>
      <c r="AC69" s="56"/>
      <c r="AD69" s="56"/>
      <c r="AE69" s="56"/>
      <c r="AF69" s="90">
        <f>AA69-AE69</f>
        <v>0</v>
      </c>
      <c r="AH69" s="4" t="s">
        <v>73</v>
      </c>
      <c r="AI69" s="56"/>
      <c r="AJ69" s="56"/>
      <c r="AK69" s="56"/>
      <c r="AL69" s="56"/>
      <c r="AM69" s="56"/>
      <c r="AN69" s="90">
        <f>AI69-AM69</f>
        <v>0</v>
      </c>
      <c r="AP69" s="16"/>
      <c r="AQ69" s="16"/>
      <c r="AR69" s="16"/>
      <c r="AS69" s="16"/>
      <c r="AT69" s="16"/>
      <c r="AU69" s="16"/>
      <c r="AV69" s="101"/>
    </row>
    <row r="70" spans="2:48" x14ac:dyDescent="0.3">
      <c r="B70" s="4" t="s">
        <v>72</v>
      </c>
      <c r="C70" s="56">
        <v>82</v>
      </c>
      <c r="D70" s="56">
        <v>59</v>
      </c>
      <c r="E70" s="56">
        <v>0</v>
      </c>
      <c r="F70" s="56">
        <v>0</v>
      </c>
      <c r="G70" s="56">
        <v>76</v>
      </c>
      <c r="H70" s="90">
        <f>C70-G70</f>
        <v>6</v>
      </c>
      <c r="J70" s="4" t="s">
        <v>72</v>
      </c>
      <c r="K70" s="56"/>
      <c r="L70" s="56"/>
      <c r="M70" s="56"/>
      <c r="N70" s="56"/>
      <c r="O70" s="56"/>
      <c r="P70" s="90">
        <f>K70-O70</f>
        <v>0</v>
      </c>
      <c r="R70" s="4" t="s">
        <v>72</v>
      </c>
      <c r="S70" s="56"/>
      <c r="T70" s="56"/>
      <c r="U70" s="56"/>
      <c r="V70" s="56"/>
      <c r="W70" s="56"/>
      <c r="X70" s="90">
        <f>S70-W70</f>
        <v>0</v>
      </c>
      <c r="Z70" s="4" t="s">
        <v>72</v>
      </c>
      <c r="AA70" s="56"/>
      <c r="AB70" s="56"/>
      <c r="AC70" s="56"/>
      <c r="AD70" s="56"/>
      <c r="AE70" s="56"/>
      <c r="AF70" s="90">
        <f>AA70-AE70</f>
        <v>0</v>
      </c>
      <c r="AH70" s="4" t="s">
        <v>72</v>
      </c>
      <c r="AI70" s="56"/>
      <c r="AJ70" s="56"/>
      <c r="AK70" s="56"/>
      <c r="AL70" s="56"/>
      <c r="AM70" s="56"/>
      <c r="AN70" s="90">
        <f>AI70-AM70</f>
        <v>0</v>
      </c>
      <c r="AP70" s="16"/>
      <c r="AQ70" s="16"/>
      <c r="AR70" s="16"/>
      <c r="AS70" s="16"/>
      <c r="AT70" s="16"/>
      <c r="AU70" s="16"/>
      <c r="AV70" s="101"/>
    </row>
    <row r="71" spans="2:48" x14ac:dyDescent="0.3">
      <c r="B71" s="5" t="s">
        <v>75</v>
      </c>
      <c r="C71" s="3">
        <f t="shared" ref="C71:H71" si="89">SUBTOTAL(109,C69:C70)</f>
        <v>161</v>
      </c>
      <c r="D71" s="3">
        <f t="shared" si="89"/>
        <v>127</v>
      </c>
      <c r="E71" s="3">
        <f t="shared" si="89"/>
        <v>0</v>
      </c>
      <c r="F71" s="3">
        <f t="shared" si="89"/>
        <v>0</v>
      </c>
      <c r="G71" s="3">
        <f t="shared" si="89"/>
        <v>149</v>
      </c>
      <c r="H71" s="95">
        <f t="shared" si="89"/>
        <v>12</v>
      </c>
      <c r="J71" s="5" t="s">
        <v>75</v>
      </c>
      <c r="K71" s="3">
        <f t="shared" ref="K71:P71" si="90">SUBTOTAL(109,K69:K70)</f>
        <v>0</v>
      </c>
      <c r="L71" s="3">
        <f t="shared" si="90"/>
        <v>0</v>
      </c>
      <c r="M71" s="3">
        <f t="shared" si="90"/>
        <v>0</v>
      </c>
      <c r="N71" s="3">
        <f t="shared" si="90"/>
        <v>0</v>
      </c>
      <c r="O71" s="3">
        <f t="shared" si="90"/>
        <v>0</v>
      </c>
      <c r="P71" s="95">
        <f t="shared" si="90"/>
        <v>0</v>
      </c>
      <c r="R71" s="5" t="s">
        <v>75</v>
      </c>
      <c r="S71" s="3">
        <f t="shared" ref="S71:X71" si="91">SUBTOTAL(109,S69:S70)</f>
        <v>0</v>
      </c>
      <c r="T71" s="3">
        <f t="shared" si="91"/>
        <v>0</v>
      </c>
      <c r="U71" s="3">
        <f t="shared" si="91"/>
        <v>0</v>
      </c>
      <c r="V71" s="3">
        <f t="shared" si="91"/>
        <v>0</v>
      </c>
      <c r="W71" s="3">
        <f t="shared" si="91"/>
        <v>0</v>
      </c>
      <c r="X71" s="95">
        <f t="shared" si="91"/>
        <v>0</v>
      </c>
      <c r="Z71" s="5" t="s">
        <v>75</v>
      </c>
      <c r="AA71" s="3">
        <f t="shared" ref="AA71:AF71" si="92">SUBTOTAL(109,AA69:AA70)</f>
        <v>0</v>
      </c>
      <c r="AB71" s="3">
        <f t="shared" si="92"/>
        <v>0</v>
      </c>
      <c r="AC71" s="3">
        <f t="shared" si="92"/>
        <v>0</v>
      </c>
      <c r="AD71" s="3">
        <f t="shared" si="92"/>
        <v>0</v>
      </c>
      <c r="AE71" s="3">
        <f t="shared" si="92"/>
        <v>0</v>
      </c>
      <c r="AF71" s="95">
        <f t="shared" si="92"/>
        <v>0</v>
      </c>
      <c r="AH71" s="5" t="s">
        <v>75</v>
      </c>
      <c r="AI71" s="3">
        <f t="shared" ref="AI71:AN71" si="93">SUBTOTAL(109,AI69:AI70)</f>
        <v>0</v>
      </c>
      <c r="AJ71" s="3">
        <f t="shared" si="93"/>
        <v>0</v>
      </c>
      <c r="AK71" s="3">
        <f t="shared" si="93"/>
        <v>0</v>
      </c>
      <c r="AL71" s="3">
        <f t="shared" si="93"/>
        <v>0</v>
      </c>
      <c r="AM71" s="3">
        <f t="shared" si="93"/>
        <v>0</v>
      </c>
      <c r="AN71" s="95">
        <f t="shared" si="93"/>
        <v>0</v>
      </c>
      <c r="AP71" s="16"/>
      <c r="AQ71" s="16"/>
      <c r="AR71" s="16"/>
      <c r="AS71" s="16"/>
      <c r="AT71" s="16"/>
      <c r="AU71" s="16"/>
      <c r="AV71" s="101"/>
    </row>
    <row r="72" spans="2:48" ht="15" thickBot="1" x14ac:dyDescent="0.35">
      <c r="B72" s="6" t="s">
        <v>76</v>
      </c>
      <c r="C72" s="7">
        <f t="shared" ref="C72:H72" si="94">SUM(C68,C71)</f>
        <v>734</v>
      </c>
      <c r="D72" s="7">
        <f t="shared" si="94"/>
        <v>498</v>
      </c>
      <c r="E72" s="7">
        <f t="shared" si="94"/>
        <v>84</v>
      </c>
      <c r="F72" s="7">
        <f t="shared" si="94"/>
        <v>6</v>
      </c>
      <c r="G72" s="7">
        <f t="shared" si="94"/>
        <v>636</v>
      </c>
      <c r="H72" s="96">
        <f t="shared" si="94"/>
        <v>98</v>
      </c>
      <c r="J72" s="6" t="s">
        <v>76</v>
      </c>
      <c r="K72" s="7">
        <f t="shared" ref="K72:P72" si="95">SUM(K68,K71)</f>
        <v>490</v>
      </c>
      <c r="L72" s="7">
        <f t="shared" si="95"/>
        <v>346</v>
      </c>
      <c r="M72" s="7">
        <f t="shared" si="95"/>
        <v>98</v>
      </c>
      <c r="N72" s="7">
        <f t="shared" si="95"/>
        <v>14</v>
      </c>
      <c r="O72" s="7">
        <f t="shared" si="95"/>
        <v>426</v>
      </c>
      <c r="P72" s="96">
        <f t="shared" si="95"/>
        <v>64</v>
      </c>
      <c r="R72" s="6" t="s">
        <v>76</v>
      </c>
      <c r="S72" s="7">
        <f t="shared" ref="S72:X72" si="96">SUM(S68,S71)</f>
        <v>0</v>
      </c>
      <c r="T72" s="7">
        <f t="shared" si="96"/>
        <v>0</v>
      </c>
      <c r="U72" s="7">
        <f t="shared" si="96"/>
        <v>0</v>
      </c>
      <c r="V72" s="7">
        <f t="shared" si="96"/>
        <v>0</v>
      </c>
      <c r="W72" s="7">
        <f t="shared" si="96"/>
        <v>0</v>
      </c>
      <c r="X72" s="96">
        <f t="shared" si="96"/>
        <v>0</v>
      </c>
      <c r="Z72" s="6" t="s">
        <v>76</v>
      </c>
      <c r="AA72" s="7">
        <f t="shared" ref="AA72:AF72" si="97">SUM(AA68,AA71)</f>
        <v>434</v>
      </c>
      <c r="AB72" s="7">
        <f t="shared" si="97"/>
        <v>320</v>
      </c>
      <c r="AC72" s="7">
        <f t="shared" si="97"/>
        <v>79</v>
      </c>
      <c r="AD72" s="7">
        <f t="shared" si="97"/>
        <v>18</v>
      </c>
      <c r="AE72" s="7">
        <f t="shared" si="97"/>
        <v>375</v>
      </c>
      <c r="AF72" s="96">
        <f t="shared" si="97"/>
        <v>59</v>
      </c>
      <c r="AH72" s="6" t="s">
        <v>76</v>
      </c>
      <c r="AI72" s="7">
        <f t="shared" ref="AI72:AN72" si="98">SUM(AI68,AI71)</f>
        <v>394</v>
      </c>
      <c r="AJ72" s="7">
        <f t="shared" si="98"/>
        <v>270</v>
      </c>
      <c r="AK72" s="7">
        <f t="shared" si="98"/>
        <v>81</v>
      </c>
      <c r="AL72" s="7">
        <f t="shared" si="98"/>
        <v>9</v>
      </c>
      <c r="AM72" s="7">
        <f t="shared" si="98"/>
        <v>332</v>
      </c>
      <c r="AN72" s="96">
        <f t="shared" si="98"/>
        <v>62</v>
      </c>
      <c r="AP72" s="16"/>
      <c r="AQ72" s="19"/>
      <c r="AR72" s="19"/>
      <c r="AS72" s="19"/>
      <c r="AT72" s="19"/>
      <c r="AU72" s="19"/>
      <c r="AV72" s="102"/>
    </row>
    <row r="73" spans="2:48" s="16" customFormat="1" ht="15" thickBot="1" x14ac:dyDescent="0.35">
      <c r="B73" s="17"/>
      <c r="C73" s="18"/>
      <c r="D73" s="18"/>
      <c r="E73" s="18"/>
      <c r="F73" s="18"/>
      <c r="G73" s="18"/>
      <c r="H73" s="97"/>
      <c r="J73" s="17"/>
      <c r="K73" s="18"/>
      <c r="L73" s="18"/>
      <c r="M73" s="18"/>
      <c r="N73" s="18"/>
      <c r="O73" s="18"/>
      <c r="P73" s="97"/>
      <c r="R73" s="17"/>
      <c r="S73" s="18"/>
      <c r="T73" s="18"/>
      <c r="U73" s="18"/>
      <c r="V73" s="18"/>
      <c r="W73" s="18"/>
      <c r="X73" s="97"/>
      <c r="Z73" s="17"/>
      <c r="AA73" s="18"/>
      <c r="AB73" s="18"/>
      <c r="AC73" s="18"/>
      <c r="AD73" s="18"/>
      <c r="AE73" s="18"/>
      <c r="AF73" s="97"/>
      <c r="AH73" s="17"/>
      <c r="AI73" s="18"/>
      <c r="AJ73" s="18"/>
      <c r="AK73" s="18"/>
      <c r="AL73" s="18"/>
      <c r="AM73" s="18"/>
      <c r="AN73" s="97"/>
      <c r="AV73" s="101"/>
    </row>
    <row r="74" spans="2:48" ht="15" thickBot="1" x14ac:dyDescent="0.35">
      <c r="B74" s="22" t="s">
        <v>62</v>
      </c>
      <c r="C74" s="23" t="s">
        <v>42</v>
      </c>
      <c r="D74" s="23" t="s">
        <v>130</v>
      </c>
      <c r="E74" s="23" t="s">
        <v>43</v>
      </c>
      <c r="F74" s="23" t="s">
        <v>44</v>
      </c>
      <c r="G74" s="23" t="s">
        <v>52</v>
      </c>
      <c r="H74" s="94" t="s">
        <v>53</v>
      </c>
      <c r="J74" s="22" t="s">
        <v>7</v>
      </c>
      <c r="K74" s="23" t="s">
        <v>42</v>
      </c>
      <c r="L74" s="23" t="s">
        <v>130</v>
      </c>
      <c r="M74" s="23" t="s">
        <v>43</v>
      </c>
      <c r="N74" s="23" t="s">
        <v>44</v>
      </c>
      <c r="O74" s="23" t="s">
        <v>52</v>
      </c>
      <c r="P74" s="94" t="s">
        <v>53</v>
      </c>
      <c r="R74" s="22" t="s">
        <v>16</v>
      </c>
      <c r="S74" s="23" t="s">
        <v>42</v>
      </c>
      <c r="T74" s="23" t="s">
        <v>130</v>
      </c>
      <c r="U74" s="23" t="s">
        <v>43</v>
      </c>
      <c r="V74" s="23" t="s">
        <v>44</v>
      </c>
      <c r="W74" s="23" t="s">
        <v>52</v>
      </c>
      <c r="X74" s="94" t="s">
        <v>53</v>
      </c>
      <c r="Z74" s="22" t="s">
        <v>26</v>
      </c>
      <c r="AA74" s="23" t="s">
        <v>42</v>
      </c>
      <c r="AB74" s="23" t="s">
        <v>130</v>
      </c>
      <c r="AC74" s="23" t="s">
        <v>43</v>
      </c>
      <c r="AD74" s="23" t="s">
        <v>44</v>
      </c>
      <c r="AE74" s="23" t="s">
        <v>52</v>
      </c>
      <c r="AF74" s="94" t="s">
        <v>53</v>
      </c>
      <c r="AH74" s="22" t="s">
        <v>36</v>
      </c>
      <c r="AI74" s="23" t="s">
        <v>42</v>
      </c>
      <c r="AJ74" s="23" t="s">
        <v>130</v>
      </c>
      <c r="AK74" s="23" t="s">
        <v>43</v>
      </c>
      <c r="AL74" s="23" t="s">
        <v>44</v>
      </c>
      <c r="AM74" s="23" t="s">
        <v>52</v>
      </c>
      <c r="AN74" s="94" t="s">
        <v>53</v>
      </c>
      <c r="AP74" s="19"/>
      <c r="AQ74" s="20"/>
      <c r="AR74" s="20"/>
      <c r="AS74" s="20"/>
      <c r="AT74" s="20"/>
      <c r="AU74" s="20"/>
      <c r="AV74" s="103"/>
    </row>
    <row r="75" spans="2:48" x14ac:dyDescent="0.3">
      <c r="B75" s="21" t="s">
        <v>45</v>
      </c>
      <c r="C75" s="53">
        <v>135</v>
      </c>
      <c r="D75" s="53">
        <v>89</v>
      </c>
      <c r="E75" s="53">
        <v>24</v>
      </c>
      <c r="F75" s="53">
        <v>0</v>
      </c>
      <c r="G75" s="53">
        <v>104</v>
      </c>
      <c r="H75" s="88">
        <f>C75-G75</f>
        <v>31</v>
      </c>
      <c r="J75" s="21" t="s">
        <v>45</v>
      </c>
      <c r="K75" s="53">
        <v>104</v>
      </c>
      <c r="L75" s="53">
        <v>75</v>
      </c>
      <c r="M75" s="53">
        <v>19</v>
      </c>
      <c r="N75" s="53">
        <v>0</v>
      </c>
      <c r="O75" s="53">
        <v>93</v>
      </c>
      <c r="P75" s="88">
        <f>K75-O75</f>
        <v>11</v>
      </c>
      <c r="R75" s="21" t="s">
        <v>45</v>
      </c>
      <c r="S75" s="53">
        <v>0</v>
      </c>
      <c r="T75" s="53">
        <v>0</v>
      </c>
      <c r="U75" s="53">
        <v>0</v>
      </c>
      <c r="V75" s="53">
        <v>0</v>
      </c>
      <c r="W75" s="53">
        <v>0</v>
      </c>
      <c r="X75" s="88">
        <f>S75-W75</f>
        <v>0</v>
      </c>
      <c r="Z75" s="21" t="s">
        <v>45</v>
      </c>
      <c r="AA75" s="53">
        <v>69</v>
      </c>
      <c r="AB75" s="53">
        <v>52</v>
      </c>
      <c r="AC75" s="53">
        <v>9</v>
      </c>
      <c r="AD75" s="53">
        <v>1</v>
      </c>
      <c r="AE75" s="53">
        <v>59</v>
      </c>
      <c r="AF75" s="88">
        <f>AA75-AE75</f>
        <v>10</v>
      </c>
      <c r="AH75" s="21" t="s">
        <v>45</v>
      </c>
      <c r="AI75" s="59">
        <v>132</v>
      </c>
      <c r="AJ75" s="59">
        <v>95</v>
      </c>
      <c r="AK75" s="59">
        <v>19</v>
      </c>
      <c r="AL75" s="59">
        <v>0</v>
      </c>
      <c r="AM75" s="59">
        <v>108</v>
      </c>
      <c r="AN75" s="88">
        <f>AI75-AM75</f>
        <v>24</v>
      </c>
      <c r="AP75" s="16"/>
      <c r="AQ75" s="16"/>
      <c r="AR75" s="16"/>
      <c r="AS75" s="16"/>
      <c r="AT75" s="16"/>
      <c r="AU75" s="16"/>
      <c r="AV75" s="101"/>
    </row>
    <row r="76" spans="2:48" x14ac:dyDescent="0.3">
      <c r="B76" s="4" t="s">
        <v>46</v>
      </c>
      <c r="C76" s="54">
        <v>124</v>
      </c>
      <c r="D76" s="54">
        <v>77</v>
      </c>
      <c r="E76" s="54">
        <v>16</v>
      </c>
      <c r="F76" s="54">
        <v>0</v>
      </c>
      <c r="G76" s="54">
        <v>103</v>
      </c>
      <c r="H76" s="91">
        <f>C76-G76</f>
        <v>21</v>
      </c>
      <c r="J76" s="4" t="s">
        <v>46</v>
      </c>
      <c r="K76" s="54">
        <v>88</v>
      </c>
      <c r="L76" s="54">
        <v>65</v>
      </c>
      <c r="M76" s="54">
        <v>20</v>
      </c>
      <c r="N76" s="54">
        <v>1</v>
      </c>
      <c r="O76" s="54">
        <v>84</v>
      </c>
      <c r="P76" s="91">
        <f>K76-O76</f>
        <v>4</v>
      </c>
      <c r="R76" s="4" t="s">
        <v>46</v>
      </c>
      <c r="S76" s="54">
        <v>0</v>
      </c>
      <c r="T76" s="54">
        <v>0</v>
      </c>
      <c r="U76" s="54">
        <v>0</v>
      </c>
      <c r="V76" s="54">
        <v>0</v>
      </c>
      <c r="W76" s="54">
        <v>0</v>
      </c>
      <c r="X76" s="91">
        <f>S76-W76</f>
        <v>0</v>
      </c>
      <c r="Z76" s="4" t="s">
        <v>46</v>
      </c>
      <c r="AA76" s="54">
        <v>62</v>
      </c>
      <c r="AB76" s="54">
        <v>50</v>
      </c>
      <c r="AC76" s="54">
        <v>14</v>
      </c>
      <c r="AD76" s="54">
        <v>6</v>
      </c>
      <c r="AE76" s="54">
        <v>53</v>
      </c>
      <c r="AF76" s="89">
        <f>AA76-AE76</f>
        <v>9</v>
      </c>
      <c r="AH76" s="4" t="s">
        <v>46</v>
      </c>
      <c r="AI76" s="58">
        <v>98</v>
      </c>
      <c r="AJ76" s="58">
        <v>76</v>
      </c>
      <c r="AK76" s="58">
        <v>20</v>
      </c>
      <c r="AL76" s="58">
        <v>6</v>
      </c>
      <c r="AM76" s="58">
        <v>85</v>
      </c>
      <c r="AN76" s="91">
        <f>AI76-AM76</f>
        <v>13</v>
      </c>
      <c r="AP76" s="16"/>
      <c r="AQ76" s="16"/>
      <c r="AR76" s="16"/>
      <c r="AS76" s="16"/>
      <c r="AT76" s="16"/>
      <c r="AU76" s="16"/>
      <c r="AV76" s="101"/>
    </row>
    <row r="77" spans="2:48" x14ac:dyDescent="0.3">
      <c r="B77" s="4" t="s">
        <v>47</v>
      </c>
      <c r="C77" s="55">
        <v>117</v>
      </c>
      <c r="D77" s="55">
        <v>79</v>
      </c>
      <c r="E77" s="55">
        <v>8</v>
      </c>
      <c r="F77" s="55">
        <v>0</v>
      </c>
      <c r="G77" s="55">
        <v>100</v>
      </c>
      <c r="H77" s="92">
        <f>C77-G77</f>
        <v>17</v>
      </c>
      <c r="J77" s="4" t="s">
        <v>47</v>
      </c>
      <c r="K77" s="55">
        <v>101</v>
      </c>
      <c r="L77" s="55">
        <v>73</v>
      </c>
      <c r="M77" s="55">
        <v>13</v>
      </c>
      <c r="N77" s="55">
        <v>0</v>
      </c>
      <c r="O77" s="55">
        <v>93</v>
      </c>
      <c r="P77" s="92">
        <f>K77-O77</f>
        <v>8</v>
      </c>
      <c r="R77" s="4" t="s">
        <v>47</v>
      </c>
      <c r="S77" s="55">
        <v>0</v>
      </c>
      <c r="T77" s="55">
        <v>0</v>
      </c>
      <c r="U77" s="55">
        <v>0</v>
      </c>
      <c r="V77" s="55">
        <v>0</v>
      </c>
      <c r="W77" s="55">
        <v>0</v>
      </c>
      <c r="X77" s="92">
        <f>S77-W77</f>
        <v>0</v>
      </c>
      <c r="Z77" s="4" t="s">
        <v>47</v>
      </c>
      <c r="AA77" s="55">
        <v>79</v>
      </c>
      <c r="AB77" s="55">
        <v>47</v>
      </c>
      <c r="AC77" s="55">
        <v>17</v>
      </c>
      <c r="AD77" s="55">
        <v>1</v>
      </c>
      <c r="AE77" s="55">
        <v>62</v>
      </c>
      <c r="AF77" s="88">
        <f>AA77-AE77</f>
        <v>17</v>
      </c>
      <c r="AH77" s="4" t="s">
        <v>47</v>
      </c>
      <c r="AI77" s="59">
        <v>96</v>
      </c>
      <c r="AJ77" s="59">
        <v>76</v>
      </c>
      <c r="AK77" s="59">
        <v>19</v>
      </c>
      <c r="AL77" s="59">
        <v>4</v>
      </c>
      <c r="AM77" s="59">
        <v>76</v>
      </c>
      <c r="AN77" s="92">
        <f>AI77-AM77</f>
        <v>20</v>
      </c>
      <c r="AP77" s="16"/>
      <c r="AQ77" s="16"/>
      <c r="AR77" s="16"/>
      <c r="AS77" s="16"/>
      <c r="AT77" s="16"/>
      <c r="AU77" s="16"/>
      <c r="AV77" s="101"/>
    </row>
    <row r="78" spans="2:48" x14ac:dyDescent="0.3">
      <c r="B78" s="4" t="s">
        <v>48</v>
      </c>
      <c r="C78" s="54">
        <v>136</v>
      </c>
      <c r="D78" s="54">
        <v>74</v>
      </c>
      <c r="E78" s="54">
        <v>20</v>
      </c>
      <c r="F78" s="54">
        <v>0</v>
      </c>
      <c r="G78" s="54">
        <v>113</v>
      </c>
      <c r="H78" s="91">
        <f>C78-G78</f>
        <v>23</v>
      </c>
      <c r="J78" s="4" t="s">
        <v>48</v>
      </c>
      <c r="K78" s="54">
        <v>101</v>
      </c>
      <c r="L78" s="54">
        <v>73</v>
      </c>
      <c r="M78" s="54">
        <v>23</v>
      </c>
      <c r="N78" s="54">
        <v>0</v>
      </c>
      <c r="O78" s="54">
        <v>91</v>
      </c>
      <c r="P78" s="91">
        <f>K78-O78</f>
        <v>10</v>
      </c>
      <c r="R78" s="4" t="s">
        <v>48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91">
        <f>S78-W78</f>
        <v>0</v>
      </c>
      <c r="Z78" s="4" t="s">
        <v>48</v>
      </c>
      <c r="AA78" s="54">
        <v>79</v>
      </c>
      <c r="AB78" s="54">
        <v>48</v>
      </c>
      <c r="AC78" s="54">
        <v>9</v>
      </c>
      <c r="AD78" s="54">
        <v>7</v>
      </c>
      <c r="AE78" s="54">
        <v>65</v>
      </c>
      <c r="AF78" s="89">
        <f>AA78-AE78</f>
        <v>14</v>
      </c>
      <c r="AH78" s="4" t="s">
        <v>48</v>
      </c>
      <c r="AI78" s="58">
        <v>107</v>
      </c>
      <c r="AJ78" s="58">
        <v>79</v>
      </c>
      <c r="AK78" s="58">
        <v>17</v>
      </c>
      <c r="AL78" s="58">
        <v>2</v>
      </c>
      <c r="AM78" s="58">
        <v>81</v>
      </c>
      <c r="AN78" s="91">
        <f>AI78-AM78</f>
        <v>26</v>
      </c>
      <c r="AP78" s="16"/>
      <c r="AQ78" s="16"/>
      <c r="AR78" s="16"/>
      <c r="AS78" s="16"/>
      <c r="AT78" s="16"/>
      <c r="AU78" s="16"/>
      <c r="AV78" s="101"/>
    </row>
    <row r="79" spans="2:48" x14ac:dyDescent="0.3">
      <c r="B79" s="4" t="s">
        <v>49</v>
      </c>
      <c r="C79" s="55">
        <v>148</v>
      </c>
      <c r="D79" s="55">
        <v>105</v>
      </c>
      <c r="E79" s="55">
        <v>19</v>
      </c>
      <c r="F79" s="55">
        <v>0</v>
      </c>
      <c r="G79" s="55">
        <v>122</v>
      </c>
      <c r="H79" s="92">
        <f>C79-G79</f>
        <v>26</v>
      </c>
      <c r="J79" s="4" t="s">
        <v>49</v>
      </c>
      <c r="K79" s="55">
        <v>120</v>
      </c>
      <c r="L79" s="55">
        <v>73</v>
      </c>
      <c r="M79" s="55">
        <v>19</v>
      </c>
      <c r="N79" s="55">
        <v>2</v>
      </c>
      <c r="O79" s="55">
        <v>104</v>
      </c>
      <c r="P79" s="92">
        <f>K79-O79</f>
        <v>16</v>
      </c>
      <c r="R79" s="4" t="s">
        <v>49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92">
        <f>S79-W79</f>
        <v>0</v>
      </c>
      <c r="Z79" s="4" t="s">
        <v>49</v>
      </c>
      <c r="AA79" s="55">
        <v>82</v>
      </c>
      <c r="AB79" s="55">
        <v>59</v>
      </c>
      <c r="AC79" s="55">
        <v>16</v>
      </c>
      <c r="AD79" s="55">
        <v>2</v>
      </c>
      <c r="AE79" s="55">
        <v>72</v>
      </c>
      <c r="AF79" s="88">
        <f>AA79-AE79</f>
        <v>10</v>
      </c>
      <c r="AH79" s="4" t="s">
        <v>49</v>
      </c>
      <c r="AI79" s="59">
        <v>90</v>
      </c>
      <c r="AJ79" s="59">
        <v>69</v>
      </c>
      <c r="AK79" s="59">
        <v>17</v>
      </c>
      <c r="AL79" s="59">
        <v>0</v>
      </c>
      <c r="AM79" s="59">
        <v>81</v>
      </c>
      <c r="AN79" s="92">
        <f>AI79-AM79</f>
        <v>9</v>
      </c>
      <c r="AP79" s="16"/>
      <c r="AQ79" s="16"/>
      <c r="AR79" s="16"/>
      <c r="AS79" s="16"/>
      <c r="AT79" s="16"/>
      <c r="AU79" s="16"/>
      <c r="AV79" s="101"/>
    </row>
    <row r="80" spans="2:48" x14ac:dyDescent="0.3">
      <c r="B80" s="5" t="s">
        <v>69</v>
      </c>
      <c r="C80" s="3">
        <f t="shared" ref="C80:H80" si="99">SUM(C75:C79)</f>
        <v>660</v>
      </c>
      <c r="D80" s="3">
        <f t="shared" si="99"/>
        <v>424</v>
      </c>
      <c r="E80" s="3">
        <f t="shared" si="99"/>
        <v>87</v>
      </c>
      <c r="F80" s="3">
        <f t="shared" si="99"/>
        <v>0</v>
      </c>
      <c r="G80" s="3">
        <f t="shared" si="99"/>
        <v>542</v>
      </c>
      <c r="H80" s="95">
        <f t="shared" si="99"/>
        <v>118</v>
      </c>
      <c r="J80" s="5" t="s">
        <v>69</v>
      </c>
      <c r="K80" s="3">
        <f t="shared" ref="K80:P80" si="100">SUM(K75:K79)</f>
        <v>514</v>
      </c>
      <c r="L80" s="3">
        <f t="shared" si="100"/>
        <v>359</v>
      </c>
      <c r="M80" s="3">
        <f t="shared" si="100"/>
        <v>94</v>
      </c>
      <c r="N80" s="3">
        <f t="shared" si="100"/>
        <v>3</v>
      </c>
      <c r="O80" s="3">
        <f t="shared" si="100"/>
        <v>465</v>
      </c>
      <c r="P80" s="95">
        <f t="shared" si="100"/>
        <v>49</v>
      </c>
      <c r="R80" s="5" t="s">
        <v>69</v>
      </c>
      <c r="S80" s="3">
        <f t="shared" ref="S80:X80" si="101">SUM(S75:S79)</f>
        <v>0</v>
      </c>
      <c r="T80" s="3">
        <f t="shared" si="101"/>
        <v>0</v>
      </c>
      <c r="U80" s="3">
        <f t="shared" si="101"/>
        <v>0</v>
      </c>
      <c r="V80" s="3">
        <f t="shared" si="101"/>
        <v>0</v>
      </c>
      <c r="W80" s="3">
        <f t="shared" si="101"/>
        <v>0</v>
      </c>
      <c r="X80" s="95">
        <f t="shared" si="101"/>
        <v>0</v>
      </c>
      <c r="Z80" s="5" t="s">
        <v>69</v>
      </c>
      <c r="AA80" s="3">
        <f t="shared" ref="AA80:AF80" si="102">SUM(AA75:AA79)</f>
        <v>371</v>
      </c>
      <c r="AB80" s="3">
        <f t="shared" si="102"/>
        <v>256</v>
      </c>
      <c r="AC80" s="3">
        <f t="shared" si="102"/>
        <v>65</v>
      </c>
      <c r="AD80" s="3">
        <f t="shared" si="102"/>
        <v>17</v>
      </c>
      <c r="AE80" s="3">
        <f t="shared" si="102"/>
        <v>311</v>
      </c>
      <c r="AF80" s="95">
        <f t="shared" si="102"/>
        <v>60</v>
      </c>
      <c r="AH80" s="5" t="s">
        <v>69</v>
      </c>
      <c r="AI80" s="3">
        <f t="shared" ref="AI80:AN80" si="103">SUM(AI75:AI79)</f>
        <v>523</v>
      </c>
      <c r="AJ80" s="3">
        <f t="shared" si="103"/>
        <v>395</v>
      </c>
      <c r="AK80" s="3">
        <f t="shared" si="103"/>
        <v>92</v>
      </c>
      <c r="AL80" s="3">
        <f t="shared" si="103"/>
        <v>12</v>
      </c>
      <c r="AM80" s="3">
        <f t="shared" si="103"/>
        <v>431</v>
      </c>
      <c r="AN80" s="95">
        <f t="shared" si="103"/>
        <v>92</v>
      </c>
      <c r="AP80" s="16"/>
      <c r="AQ80" s="19"/>
      <c r="AR80" s="19"/>
      <c r="AS80" s="19"/>
      <c r="AT80" s="19"/>
      <c r="AU80" s="19"/>
      <c r="AV80" s="102"/>
    </row>
    <row r="81" spans="2:48" x14ac:dyDescent="0.3">
      <c r="B81" s="4" t="s">
        <v>73</v>
      </c>
      <c r="C81" s="56">
        <v>93</v>
      </c>
      <c r="D81" s="56">
        <v>73</v>
      </c>
      <c r="E81" s="56">
        <v>0</v>
      </c>
      <c r="F81" s="56">
        <v>0</v>
      </c>
      <c r="G81" s="56">
        <v>81</v>
      </c>
      <c r="H81" s="90">
        <f>C81-G81</f>
        <v>12</v>
      </c>
      <c r="J81" s="4" t="s">
        <v>73</v>
      </c>
      <c r="K81" s="56"/>
      <c r="L81" s="56"/>
      <c r="M81" s="56"/>
      <c r="N81" s="56"/>
      <c r="O81" s="56"/>
      <c r="P81" s="90">
        <f>K81-O81</f>
        <v>0</v>
      </c>
      <c r="R81" s="4" t="s">
        <v>73</v>
      </c>
      <c r="S81" s="56"/>
      <c r="T81" s="56"/>
      <c r="U81" s="56"/>
      <c r="V81" s="56"/>
      <c r="W81" s="56"/>
      <c r="X81" s="90">
        <f>S81-W81</f>
        <v>0</v>
      </c>
      <c r="Z81" s="4" t="s">
        <v>73</v>
      </c>
      <c r="AA81" s="56"/>
      <c r="AB81" s="56"/>
      <c r="AC81" s="56"/>
      <c r="AD81" s="56"/>
      <c r="AE81" s="56"/>
      <c r="AF81" s="90">
        <f>AA81-AE81</f>
        <v>0</v>
      </c>
      <c r="AH81" s="4" t="s">
        <v>73</v>
      </c>
      <c r="AI81" s="56"/>
      <c r="AJ81" s="56"/>
      <c r="AK81" s="56"/>
      <c r="AL81" s="56"/>
      <c r="AM81" s="56"/>
      <c r="AN81" s="90">
        <f>AI81-AM81</f>
        <v>0</v>
      </c>
      <c r="AP81" s="16"/>
      <c r="AQ81" s="16"/>
      <c r="AR81" s="16"/>
      <c r="AS81" s="16"/>
      <c r="AT81" s="16"/>
      <c r="AU81" s="16"/>
      <c r="AV81" s="101"/>
    </row>
    <row r="82" spans="2:48" x14ac:dyDescent="0.3">
      <c r="B82" s="4" t="s">
        <v>72</v>
      </c>
      <c r="C82" s="56">
        <v>87</v>
      </c>
      <c r="D82" s="56">
        <v>74</v>
      </c>
      <c r="E82" s="56">
        <v>0</v>
      </c>
      <c r="F82" s="56">
        <v>0</v>
      </c>
      <c r="G82" s="56">
        <v>79</v>
      </c>
      <c r="H82" s="90">
        <f>C82-G82</f>
        <v>8</v>
      </c>
      <c r="J82" s="4" t="s">
        <v>72</v>
      </c>
      <c r="K82" s="56"/>
      <c r="L82" s="56"/>
      <c r="M82" s="56"/>
      <c r="N82" s="56"/>
      <c r="O82" s="56"/>
      <c r="P82" s="90">
        <f>K82-O82</f>
        <v>0</v>
      </c>
      <c r="R82" s="4" t="s">
        <v>72</v>
      </c>
      <c r="S82" s="56"/>
      <c r="T82" s="56"/>
      <c r="U82" s="56"/>
      <c r="V82" s="56"/>
      <c r="W82" s="56"/>
      <c r="X82" s="90">
        <f>S82-W82</f>
        <v>0</v>
      </c>
      <c r="Z82" s="4" t="s">
        <v>72</v>
      </c>
      <c r="AA82" s="56"/>
      <c r="AB82" s="56"/>
      <c r="AC82" s="56"/>
      <c r="AD82" s="56"/>
      <c r="AE82" s="56"/>
      <c r="AF82" s="90">
        <f>AA82-AE82</f>
        <v>0</v>
      </c>
      <c r="AH82" s="4" t="s">
        <v>72</v>
      </c>
      <c r="AI82" s="56"/>
      <c r="AJ82" s="56"/>
      <c r="AK82" s="56"/>
      <c r="AL82" s="56"/>
      <c r="AM82" s="56"/>
      <c r="AN82" s="90">
        <f>AI82-AM82</f>
        <v>0</v>
      </c>
      <c r="AP82" s="16"/>
      <c r="AQ82" s="16"/>
      <c r="AR82" s="16"/>
      <c r="AS82" s="16"/>
      <c r="AT82" s="16"/>
      <c r="AU82" s="16"/>
      <c r="AV82" s="101"/>
    </row>
    <row r="83" spans="2:48" x14ac:dyDescent="0.3">
      <c r="B83" s="5" t="s">
        <v>75</v>
      </c>
      <c r="C83" s="3">
        <f t="shared" ref="C83:H83" si="104">SUBTOTAL(109,C81:C82)</f>
        <v>180</v>
      </c>
      <c r="D83" s="3">
        <f t="shared" si="104"/>
        <v>147</v>
      </c>
      <c r="E83" s="3">
        <f t="shared" si="104"/>
        <v>0</v>
      </c>
      <c r="F83" s="3">
        <f t="shared" si="104"/>
        <v>0</v>
      </c>
      <c r="G83" s="3">
        <f t="shared" si="104"/>
        <v>160</v>
      </c>
      <c r="H83" s="95">
        <f t="shared" si="104"/>
        <v>20</v>
      </c>
      <c r="J83" s="5" t="s">
        <v>75</v>
      </c>
      <c r="K83" s="3">
        <f t="shared" ref="K83:P83" si="105">SUBTOTAL(109,K81:K82)</f>
        <v>0</v>
      </c>
      <c r="L83" s="3">
        <f t="shared" si="105"/>
        <v>0</v>
      </c>
      <c r="M83" s="3">
        <f t="shared" si="105"/>
        <v>0</v>
      </c>
      <c r="N83" s="3">
        <f t="shared" si="105"/>
        <v>0</v>
      </c>
      <c r="O83" s="3">
        <f t="shared" si="105"/>
        <v>0</v>
      </c>
      <c r="P83" s="95">
        <f t="shared" si="105"/>
        <v>0</v>
      </c>
      <c r="R83" s="5" t="s">
        <v>75</v>
      </c>
      <c r="S83" s="52">
        <f t="shared" ref="S83:X83" si="106">SUBTOTAL(109,S81:S82)</f>
        <v>0</v>
      </c>
      <c r="T83" s="52">
        <f t="shared" si="106"/>
        <v>0</v>
      </c>
      <c r="U83" s="52">
        <f t="shared" si="106"/>
        <v>0</v>
      </c>
      <c r="V83" s="52">
        <f t="shared" si="106"/>
        <v>0</v>
      </c>
      <c r="W83" s="52">
        <f t="shared" si="106"/>
        <v>0</v>
      </c>
      <c r="X83" s="95">
        <f t="shared" si="106"/>
        <v>0</v>
      </c>
      <c r="Z83" s="5" t="s">
        <v>75</v>
      </c>
      <c r="AA83" s="3">
        <f t="shared" ref="AA83:AF83" si="107">SUBTOTAL(109,AA81:AA82)</f>
        <v>0</v>
      </c>
      <c r="AB83" s="3">
        <f t="shared" si="107"/>
        <v>0</v>
      </c>
      <c r="AC83" s="3">
        <f t="shared" si="107"/>
        <v>0</v>
      </c>
      <c r="AD83" s="3">
        <f t="shared" si="107"/>
        <v>0</v>
      </c>
      <c r="AE83" s="3">
        <f t="shared" si="107"/>
        <v>0</v>
      </c>
      <c r="AF83" s="95">
        <f t="shared" si="107"/>
        <v>0</v>
      </c>
      <c r="AH83" s="5" t="s">
        <v>75</v>
      </c>
      <c r="AI83" s="3">
        <f t="shared" ref="AI83:AN83" si="108">SUBTOTAL(109,AI81:AI82)</f>
        <v>0</v>
      </c>
      <c r="AJ83" s="3">
        <f t="shared" si="108"/>
        <v>0</v>
      </c>
      <c r="AK83" s="3">
        <f t="shared" si="108"/>
        <v>0</v>
      </c>
      <c r="AL83" s="3">
        <f t="shared" si="108"/>
        <v>0</v>
      </c>
      <c r="AM83" s="3">
        <f t="shared" si="108"/>
        <v>0</v>
      </c>
      <c r="AN83" s="95">
        <f t="shared" si="108"/>
        <v>0</v>
      </c>
      <c r="AP83" s="16"/>
      <c r="AQ83" s="16"/>
      <c r="AR83" s="16"/>
      <c r="AS83" s="16"/>
      <c r="AT83" s="16"/>
      <c r="AU83" s="16"/>
      <c r="AV83" s="101"/>
    </row>
    <row r="84" spans="2:48" ht="15" thickBot="1" x14ac:dyDescent="0.35">
      <c r="B84" s="6" t="s">
        <v>76</v>
      </c>
      <c r="C84" s="7">
        <f t="shared" ref="C84:H84" si="109">SUM(C80,C83)</f>
        <v>840</v>
      </c>
      <c r="D84" s="7">
        <f t="shared" si="109"/>
        <v>571</v>
      </c>
      <c r="E84" s="7">
        <f t="shared" si="109"/>
        <v>87</v>
      </c>
      <c r="F84" s="7">
        <f t="shared" si="109"/>
        <v>0</v>
      </c>
      <c r="G84" s="7">
        <f t="shared" si="109"/>
        <v>702</v>
      </c>
      <c r="H84" s="96">
        <f t="shared" si="109"/>
        <v>138</v>
      </c>
      <c r="J84" s="6" t="s">
        <v>76</v>
      </c>
      <c r="K84" s="7">
        <f t="shared" ref="K84:P84" si="110">SUM(K80,K83)</f>
        <v>514</v>
      </c>
      <c r="L84" s="7">
        <f t="shared" si="110"/>
        <v>359</v>
      </c>
      <c r="M84" s="7">
        <f t="shared" si="110"/>
        <v>94</v>
      </c>
      <c r="N84" s="7">
        <f t="shared" si="110"/>
        <v>3</v>
      </c>
      <c r="O84" s="7">
        <f t="shared" si="110"/>
        <v>465</v>
      </c>
      <c r="P84" s="96">
        <f t="shared" si="110"/>
        <v>49</v>
      </c>
      <c r="R84" s="6" t="s">
        <v>76</v>
      </c>
      <c r="S84" s="7">
        <f t="shared" ref="S84:X84" si="111">SUM(S80,S83)</f>
        <v>0</v>
      </c>
      <c r="T84" s="7">
        <f t="shared" si="111"/>
        <v>0</v>
      </c>
      <c r="U84" s="7">
        <f t="shared" si="111"/>
        <v>0</v>
      </c>
      <c r="V84" s="7">
        <f t="shared" si="111"/>
        <v>0</v>
      </c>
      <c r="W84" s="7">
        <f t="shared" si="111"/>
        <v>0</v>
      </c>
      <c r="X84" s="96">
        <f t="shared" si="111"/>
        <v>0</v>
      </c>
      <c r="Z84" s="6" t="s">
        <v>76</v>
      </c>
      <c r="AA84" s="7">
        <f t="shared" ref="AA84:AF84" si="112">SUM(AA80,AA83)</f>
        <v>371</v>
      </c>
      <c r="AB84" s="7">
        <f t="shared" si="112"/>
        <v>256</v>
      </c>
      <c r="AC84" s="7">
        <f t="shared" si="112"/>
        <v>65</v>
      </c>
      <c r="AD84" s="7">
        <f t="shared" si="112"/>
        <v>17</v>
      </c>
      <c r="AE84" s="7">
        <f t="shared" si="112"/>
        <v>311</v>
      </c>
      <c r="AF84" s="96">
        <f t="shared" si="112"/>
        <v>60</v>
      </c>
      <c r="AH84" s="6" t="s">
        <v>76</v>
      </c>
      <c r="AI84" s="7">
        <f t="shared" ref="AI84:AN84" si="113">SUM(AI80,AI83)</f>
        <v>523</v>
      </c>
      <c r="AJ84" s="7">
        <f t="shared" si="113"/>
        <v>395</v>
      </c>
      <c r="AK84" s="7">
        <f t="shared" si="113"/>
        <v>92</v>
      </c>
      <c r="AL84" s="7">
        <f t="shared" si="113"/>
        <v>12</v>
      </c>
      <c r="AM84" s="7">
        <f t="shared" si="113"/>
        <v>431</v>
      </c>
      <c r="AN84" s="96">
        <f t="shared" si="113"/>
        <v>92</v>
      </c>
      <c r="AP84" s="16"/>
      <c r="AQ84" s="16"/>
      <c r="AR84" s="16"/>
      <c r="AS84" s="16"/>
      <c r="AT84" s="16"/>
      <c r="AU84" s="16"/>
      <c r="AV84" s="101"/>
    </row>
    <row r="85" spans="2:48" s="16" customFormat="1" ht="15" thickBot="1" x14ac:dyDescent="0.35">
      <c r="H85" s="93"/>
      <c r="P85" s="93"/>
      <c r="X85" s="93"/>
      <c r="AF85" s="93"/>
      <c r="AN85" s="93"/>
      <c r="AV85" s="101"/>
    </row>
    <row r="86" spans="2:48" ht="15" thickBot="1" x14ac:dyDescent="0.35">
      <c r="B86" s="22" t="s">
        <v>63</v>
      </c>
      <c r="C86" s="23" t="s">
        <v>42</v>
      </c>
      <c r="D86" s="23" t="s">
        <v>130</v>
      </c>
      <c r="E86" s="23" t="s">
        <v>43</v>
      </c>
      <c r="F86" s="23" t="s">
        <v>44</v>
      </c>
      <c r="G86" s="23" t="s">
        <v>52</v>
      </c>
      <c r="H86" s="94" t="s">
        <v>53</v>
      </c>
      <c r="J86" s="22" t="s">
        <v>67</v>
      </c>
      <c r="K86" s="23" t="s">
        <v>42</v>
      </c>
      <c r="L86" s="23" t="s">
        <v>130</v>
      </c>
      <c r="M86" s="23" t="s">
        <v>43</v>
      </c>
      <c r="N86" s="23" t="s">
        <v>44</v>
      </c>
      <c r="O86" s="23" t="s">
        <v>52</v>
      </c>
      <c r="P86" s="94" t="s">
        <v>53</v>
      </c>
      <c r="R86" s="22" t="s">
        <v>17</v>
      </c>
      <c r="S86" s="23" t="s">
        <v>42</v>
      </c>
      <c r="T86" s="23" t="s">
        <v>130</v>
      </c>
      <c r="U86" s="23" t="s">
        <v>43</v>
      </c>
      <c r="V86" s="23" t="s">
        <v>44</v>
      </c>
      <c r="W86" s="23" t="s">
        <v>52</v>
      </c>
      <c r="X86" s="94" t="s">
        <v>53</v>
      </c>
      <c r="Z86" s="22" t="s">
        <v>27</v>
      </c>
      <c r="AA86" s="23" t="s">
        <v>42</v>
      </c>
      <c r="AB86" s="23" t="s">
        <v>130</v>
      </c>
      <c r="AC86" s="23" t="s">
        <v>43</v>
      </c>
      <c r="AD86" s="23" t="s">
        <v>44</v>
      </c>
      <c r="AE86" s="23" t="s">
        <v>52</v>
      </c>
      <c r="AF86" s="94" t="s">
        <v>53</v>
      </c>
      <c r="AH86" s="22" t="s">
        <v>37</v>
      </c>
      <c r="AI86" s="23" t="s">
        <v>42</v>
      </c>
      <c r="AJ86" s="23" t="s">
        <v>130</v>
      </c>
      <c r="AK86" s="23" t="s">
        <v>43</v>
      </c>
      <c r="AL86" s="23" t="s">
        <v>44</v>
      </c>
      <c r="AM86" s="23" t="s">
        <v>52</v>
      </c>
      <c r="AN86" s="94" t="s">
        <v>53</v>
      </c>
      <c r="AP86" s="16"/>
      <c r="AQ86" s="16"/>
      <c r="AR86" s="16"/>
      <c r="AS86" s="16"/>
      <c r="AT86" s="16"/>
      <c r="AU86" s="16"/>
      <c r="AV86" s="101"/>
    </row>
    <row r="87" spans="2:48" x14ac:dyDescent="0.3">
      <c r="B87" s="21" t="s">
        <v>45</v>
      </c>
      <c r="C87" s="53">
        <v>140</v>
      </c>
      <c r="D87" s="53">
        <v>105</v>
      </c>
      <c r="E87" s="53">
        <v>23</v>
      </c>
      <c r="F87" s="53">
        <v>0</v>
      </c>
      <c r="G87" s="53">
        <v>117</v>
      </c>
      <c r="H87" s="88">
        <f>C87-G87</f>
        <v>23</v>
      </c>
      <c r="J87" s="21" t="s">
        <v>45</v>
      </c>
      <c r="K87" s="53">
        <v>117</v>
      </c>
      <c r="L87" s="53">
        <v>83</v>
      </c>
      <c r="M87" s="53">
        <v>19</v>
      </c>
      <c r="N87" s="53">
        <v>3</v>
      </c>
      <c r="O87" s="53">
        <v>101</v>
      </c>
      <c r="P87" s="88">
        <f>K87-O87</f>
        <v>16</v>
      </c>
      <c r="R87" s="21" t="s">
        <v>45</v>
      </c>
      <c r="S87" s="53">
        <v>82</v>
      </c>
      <c r="T87" s="53">
        <v>45</v>
      </c>
      <c r="U87" s="53">
        <v>18</v>
      </c>
      <c r="V87" s="53">
        <v>3</v>
      </c>
      <c r="W87" s="53">
        <v>69</v>
      </c>
      <c r="X87" s="88">
        <f>S87-W87</f>
        <v>13</v>
      </c>
      <c r="Z87" s="21" t="s">
        <v>45</v>
      </c>
      <c r="AA87" s="53">
        <v>82</v>
      </c>
      <c r="AB87" s="53">
        <v>56</v>
      </c>
      <c r="AC87" s="53">
        <v>11</v>
      </c>
      <c r="AD87" s="53">
        <v>3</v>
      </c>
      <c r="AE87" s="53">
        <v>71</v>
      </c>
      <c r="AF87" s="88">
        <f>AA87-AE87</f>
        <v>11</v>
      </c>
      <c r="AH87" s="21" t="s">
        <v>45</v>
      </c>
      <c r="AI87" s="59">
        <v>121</v>
      </c>
      <c r="AJ87" s="59">
        <v>92</v>
      </c>
      <c r="AK87" s="59">
        <v>17</v>
      </c>
      <c r="AL87" s="59">
        <v>0</v>
      </c>
      <c r="AM87" s="59">
        <v>103</v>
      </c>
      <c r="AN87" s="88">
        <f>AI87-AM87</f>
        <v>18</v>
      </c>
      <c r="AP87" s="16"/>
      <c r="AQ87" s="16"/>
      <c r="AR87" s="16"/>
      <c r="AS87" s="16"/>
      <c r="AT87" s="16"/>
      <c r="AU87" s="16"/>
      <c r="AV87" s="101"/>
    </row>
    <row r="88" spans="2:48" x14ac:dyDescent="0.3">
      <c r="B88" s="4" t="s">
        <v>46</v>
      </c>
      <c r="C88" s="54">
        <v>140</v>
      </c>
      <c r="D88" s="54">
        <v>93</v>
      </c>
      <c r="E88" s="54">
        <v>19</v>
      </c>
      <c r="F88" s="54">
        <v>0</v>
      </c>
      <c r="G88" s="54">
        <v>110</v>
      </c>
      <c r="H88" s="91">
        <f>C88-G88</f>
        <v>30</v>
      </c>
      <c r="J88" s="4" t="s">
        <v>46</v>
      </c>
      <c r="K88" s="54">
        <v>102</v>
      </c>
      <c r="L88" s="54">
        <v>80</v>
      </c>
      <c r="M88" s="54">
        <v>23</v>
      </c>
      <c r="N88" s="54">
        <v>0</v>
      </c>
      <c r="O88" s="54">
        <v>93</v>
      </c>
      <c r="P88" s="91">
        <f>K88-O88</f>
        <v>9</v>
      </c>
      <c r="R88" s="4" t="s">
        <v>46</v>
      </c>
      <c r="S88" s="54">
        <v>67</v>
      </c>
      <c r="T88" s="54">
        <v>55</v>
      </c>
      <c r="U88" s="54">
        <v>14</v>
      </c>
      <c r="V88" s="54">
        <v>2</v>
      </c>
      <c r="W88" s="54">
        <v>55</v>
      </c>
      <c r="X88" s="91">
        <f>S88-W88</f>
        <v>12</v>
      </c>
      <c r="Z88" s="4" t="s">
        <v>46</v>
      </c>
      <c r="AA88" s="54">
        <v>73</v>
      </c>
      <c r="AB88" s="54">
        <v>56</v>
      </c>
      <c r="AC88" s="54">
        <v>14</v>
      </c>
      <c r="AD88" s="54">
        <v>3</v>
      </c>
      <c r="AE88" s="54">
        <v>58</v>
      </c>
      <c r="AF88" s="89">
        <f>AA88-AE88</f>
        <v>15</v>
      </c>
      <c r="AH88" s="4" t="s">
        <v>46</v>
      </c>
      <c r="AI88" s="58">
        <v>103</v>
      </c>
      <c r="AJ88" s="58">
        <v>75</v>
      </c>
      <c r="AK88" s="58">
        <v>23</v>
      </c>
      <c r="AL88" s="58">
        <v>2</v>
      </c>
      <c r="AM88" s="58">
        <v>86</v>
      </c>
      <c r="AN88" s="91">
        <f>AI88-AM88</f>
        <v>17</v>
      </c>
      <c r="AP88" s="16"/>
      <c r="AQ88" s="16"/>
      <c r="AR88" s="16"/>
      <c r="AS88" s="16"/>
      <c r="AT88" s="16"/>
      <c r="AU88" s="16"/>
      <c r="AV88" s="101"/>
    </row>
    <row r="89" spans="2:48" x14ac:dyDescent="0.3">
      <c r="B89" s="4" t="s">
        <v>47</v>
      </c>
      <c r="C89" s="55">
        <v>126</v>
      </c>
      <c r="D89" s="55">
        <v>82</v>
      </c>
      <c r="E89" s="55">
        <v>8</v>
      </c>
      <c r="F89" s="55">
        <v>0</v>
      </c>
      <c r="G89" s="55">
        <v>105</v>
      </c>
      <c r="H89" s="92">
        <f>C89-G89</f>
        <v>21</v>
      </c>
      <c r="J89" s="4" t="s">
        <v>47</v>
      </c>
      <c r="K89" s="55">
        <v>78</v>
      </c>
      <c r="L89" s="55">
        <v>51</v>
      </c>
      <c r="M89" s="55">
        <v>15</v>
      </c>
      <c r="N89" s="55">
        <v>0</v>
      </c>
      <c r="O89" s="55">
        <v>67</v>
      </c>
      <c r="P89" s="92">
        <f>K89-O89</f>
        <v>11</v>
      </c>
      <c r="R89" s="4" t="s">
        <v>47</v>
      </c>
      <c r="S89" s="55">
        <v>89</v>
      </c>
      <c r="T89" s="55">
        <v>52</v>
      </c>
      <c r="U89" s="55">
        <v>18</v>
      </c>
      <c r="V89" s="55">
        <v>2</v>
      </c>
      <c r="W89" s="55">
        <v>73</v>
      </c>
      <c r="X89" s="92">
        <f>S89-W89</f>
        <v>16</v>
      </c>
      <c r="Z89" s="4" t="s">
        <v>47</v>
      </c>
      <c r="AA89" s="55">
        <v>87</v>
      </c>
      <c r="AB89" s="55">
        <v>51</v>
      </c>
      <c r="AC89" s="55">
        <v>24</v>
      </c>
      <c r="AD89" s="55">
        <v>3</v>
      </c>
      <c r="AE89" s="55">
        <v>71</v>
      </c>
      <c r="AF89" s="88">
        <f>AA89-AE89</f>
        <v>16</v>
      </c>
      <c r="AH89" s="4" t="s">
        <v>47</v>
      </c>
      <c r="AI89" s="59">
        <v>110</v>
      </c>
      <c r="AJ89" s="59">
        <v>68</v>
      </c>
      <c r="AK89" s="59">
        <v>24</v>
      </c>
      <c r="AL89" s="59">
        <v>1</v>
      </c>
      <c r="AM89" s="59">
        <v>92</v>
      </c>
      <c r="AN89" s="92">
        <f>AI89-AM89</f>
        <v>18</v>
      </c>
      <c r="AP89" s="16"/>
      <c r="AQ89" s="16"/>
      <c r="AR89" s="16"/>
      <c r="AS89" s="16"/>
      <c r="AT89" s="16"/>
      <c r="AU89" s="16"/>
      <c r="AV89" s="101"/>
    </row>
    <row r="90" spans="2:48" x14ac:dyDescent="0.3">
      <c r="B90" s="4" t="s">
        <v>48</v>
      </c>
      <c r="C90" s="54">
        <v>160</v>
      </c>
      <c r="D90" s="54">
        <v>120</v>
      </c>
      <c r="E90" s="54">
        <v>25</v>
      </c>
      <c r="F90" s="54">
        <v>0</v>
      </c>
      <c r="G90" s="54">
        <v>123</v>
      </c>
      <c r="H90" s="91">
        <f>C90-G90</f>
        <v>37</v>
      </c>
      <c r="J90" s="4" t="s">
        <v>48</v>
      </c>
      <c r="K90" s="54">
        <v>97</v>
      </c>
      <c r="L90" s="54">
        <v>75</v>
      </c>
      <c r="M90" s="54">
        <v>21</v>
      </c>
      <c r="N90" s="54">
        <v>2</v>
      </c>
      <c r="O90" s="54">
        <v>84</v>
      </c>
      <c r="P90" s="91">
        <f>K90-O90</f>
        <v>13</v>
      </c>
      <c r="R90" s="4" t="s">
        <v>48</v>
      </c>
      <c r="S90" s="54">
        <v>90</v>
      </c>
      <c r="T90" s="54">
        <v>65</v>
      </c>
      <c r="U90" s="54">
        <v>16</v>
      </c>
      <c r="V90" s="54">
        <v>4</v>
      </c>
      <c r="W90" s="54">
        <v>77</v>
      </c>
      <c r="X90" s="91">
        <f>S90-W90</f>
        <v>13</v>
      </c>
      <c r="Z90" s="4" t="s">
        <v>48</v>
      </c>
      <c r="AA90" s="54">
        <v>80</v>
      </c>
      <c r="AB90" s="54">
        <v>63</v>
      </c>
      <c r="AC90" s="54">
        <v>13</v>
      </c>
      <c r="AD90" s="54">
        <v>4</v>
      </c>
      <c r="AE90" s="54">
        <v>71</v>
      </c>
      <c r="AF90" s="89">
        <f>AA90-AE90</f>
        <v>9</v>
      </c>
      <c r="AH90" s="4" t="s">
        <v>48</v>
      </c>
      <c r="AI90" s="58">
        <v>99</v>
      </c>
      <c r="AJ90" s="58">
        <v>72</v>
      </c>
      <c r="AK90" s="58">
        <v>18</v>
      </c>
      <c r="AL90" s="58">
        <v>6</v>
      </c>
      <c r="AM90" s="58">
        <v>85</v>
      </c>
      <c r="AN90" s="91">
        <f>AI90-AM90</f>
        <v>14</v>
      </c>
      <c r="AP90" s="16"/>
      <c r="AQ90" s="16"/>
      <c r="AR90" s="16"/>
      <c r="AS90" s="16"/>
      <c r="AT90" s="16"/>
      <c r="AU90" s="16"/>
      <c r="AV90" s="101"/>
    </row>
    <row r="91" spans="2:48" x14ac:dyDescent="0.3">
      <c r="B91" s="4" t="s">
        <v>49</v>
      </c>
      <c r="C91" s="55">
        <v>144</v>
      </c>
      <c r="D91" s="55">
        <v>97</v>
      </c>
      <c r="E91" s="55">
        <v>17</v>
      </c>
      <c r="F91" s="55">
        <v>0</v>
      </c>
      <c r="G91" s="55">
        <v>114</v>
      </c>
      <c r="H91" s="92">
        <f>C91-G91</f>
        <v>30</v>
      </c>
      <c r="J91" s="4" t="s">
        <v>49</v>
      </c>
      <c r="K91" s="55">
        <v>84</v>
      </c>
      <c r="L91" s="55">
        <v>58</v>
      </c>
      <c r="M91" s="55">
        <v>22</v>
      </c>
      <c r="N91" s="55">
        <v>1</v>
      </c>
      <c r="O91" s="55">
        <v>73</v>
      </c>
      <c r="P91" s="92">
        <f>K91-O91</f>
        <v>11</v>
      </c>
      <c r="R91" s="4" t="s">
        <v>49</v>
      </c>
      <c r="S91" s="55">
        <v>78</v>
      </c>
      <c r="T91" s="55">
        <v>51</v>
      </c>
      <c r="U91" s="55">
        <v>11</v>
      </c>
      <c r="V91" s="55">
        <v>0</v>
      </c>
      <c r="W91" s="55">
        <v>62</v>
      </c>
      <c r="X91" s="92">
        <f>S91-W91</f>
        <v>16</v>
      </c>
      <c r="Z91" s="4" t="s">
        <v>49</v>
      </c>
      <c r="AA91" s="55">
        <v>88</v>
      </c>
      <c r="AB91" s="55">
        <v>71</v>
      </c>
      <c r="AC91" s="55">
        <v>17</v>
      </c>
      <c r="AD91" s="55">
        <v>1</v>
      </c>
      <c r="AE91" s="55">
        <v>74</v>
      </c>
      <c r="AF91" s="88">
        <f>AA91-AE91</f>
        <v>14</v>
      </c>
      <c r="AH91" s="4" t="s">
        <v>49</v>
      </c>
      <c r="AI91" s="59">
        <v>124</v>
      </c>
      <c r="AJ91" s="59">
        <v>73</v>
      </c>
      <c r="AK91" s="59">
        <v>16</v>
      </c>
      <c r="AL91" s="59">
        <v>3</v>
      </c>
      <c r="AM91" s="59">
        <v>102</v>
      </c>
      <c r="AN91" s="92">
        <f>AI91-AM91</f>
        <v>22</v>
      </c>
      <c r="AP91" s="16"/>
      <c r="AQ91" s="16"/>
      <c r="AR91" s="16"/>
      <c r="AS91" s="16"/>
      <c r="AT91" s="16"/>
      <c r="AU91" s="16"/>
      <c r="AV91" s="101"/>
    </row>
    <row r="92" spans="2:48" x14ac:dyDescent="0.3">
      <c r="B92" s="5" t="s">
        <v>69</v>
      </c>
      <c r="C92" s="3">
        <f t="shared" ref="C92:H92" si="114">SUM(C87:C91)</f>
        <v>710</v>
      </c>
      <c r="D92" s="3">
        <f t="shared" si="114"/>
        <v>497</v>
      </c>
      <c r="E92" s="3">
        <f t="shared" si="114"/>
        <v>92</v>
      </c>
      <c r="F92" s="3">
        <f t="shared" si="114"/>
        <v>0</v>
      </c>
      <c r="G92" s="3">
        <f t="shared" si="114"/>
        <v>569</v>
      </c>
      <c r="H92" s="98">
        <f t="shared" si="114"/>
        <v>141</v>
      </c>
      <c r="J92" s="5" t="s">
        <v>69</v>
      </c>
      <c r="K92" s="3">
        <f t="shared" ref="K92:P92" si="115">SUM(K87:K91)</f>
        <v>478</v>
      </c>
      <c r="L92" s="3">
        <f t="shared" si="115"/>
        <v>347</v>
      </c>
      <c r="M92" s="3">
        <f t="shared" si="115"/>
        <v>100</v>
      </c>
      <c r="N92" s="3">
        <f t="shared" si="115"/>
        <v>6</v>
      </c>
      <c r="O92" s="3">
        <f t="shared" si="115"/>
        <v>418</v>
      </c>
      <c r="P92" s="98">
        <f t="shared" si="115"/>
        <v>60</v>
      </c>
      <c r="R92" s="5" t="s">
        <v>69</v>
      </c>
      <c r="S92" s="3">
        <f t="shared" ref="S92:X92" si="116">SUM(S87:S91)</f>
        <v>406</v>
      </c>
      <c r="T92" s="3">
        <f t="shared" si="116"/>
        <v>268</v>
      </c>
      <c r="U92" s="3">
        <f t="shared" si="116"/>
        <v>77</v>
      </c>
      <c r="V92" s="3">
        <f t="shared" si="116"/>
        <v>11</v>
      </c>
      <c r="W92" s="3">
        <f t="shared" si="116"/>
        <v>336</v>
      </c>
      <c r="X92" s="98">
        <f t="shared" si="116"/>
        <v>70</v>
      </c>
      <c r="Z92" s="5" t="s">
        <v>69</v>
      </c>
      <c r="AA92" s="3">
        <f t="shared" ref="AA92:AF92" si="117">SUM(AA87:AA91)</f>
        <v>410</v>
      </c>
      <c r="AB92" s="3">
        <f t="shared" si="117"/>
        <v>297</v>
      </c>
      <c r="AC92" s="3">
        <f t="shared" si="117"/>
        <v>79</v>
      </c>
      <c r="AD92" s="3">
        <f t="shared" si="117"/>
        <v>14</v>
      </c>
      <c r="AE92" s="3">
        <f t="shared" si="117"/>
        <v>345</v>
      </c>
      <c r="AF92" s="98">
        <f t="shared" si="117"/>
        <v>65</v>
      </c>
      <c r="AH92" s="5" t="s">
        <v>69</v>
      </c>
      <c r="AI92" s="3">
        <f t="shared" ref="AI92:AN92" si="118">SUM(AI87:AI91)</f>
        <v>557</v>
      </c>
      <c r="AJ92" s="3">
        <f t="shared" si="118"/>
        <v>380</v>
      </c>
      <c r="AK92" s="3">
        <f t="shared" si="118"/>
        <v>98</v>
      </c>
      <c r="AL92" s="3">
        <f t="shared" si="118"/>
        <v>12</v>
      </c>
      <c r="AM92" s="3">
        <f t="shared" si="118"/>
        <v>468</v>
      </c>
      <c r="AN92" s="98">
        <f t="shared" si="118"/>
        <v>89</v>
      </c>
      <c r="AP92" s="16"/>
      <c r="AQ92" s="16"/>
      <c r="AR92" s="16"/>
      <c r="AS92" s="16"/>
      <c r="AT92" s="16"/>
      <c r="AU92" s="16"/>
      <c r="AV92" s="101"/>
    </row>
    <row r="93" spans="2:48" x14ac:dyDescent="0.3">
      <c r="B93" s="4" t="s">
        <v>73</v>
      </c>
      <c r="C93" s="56">
        <v>101</v>
      </c>
      <c r="D93" s="56">
        <v>80</v>
      </c>
      <c r="E93" s="56">
        <v>0</v>
      </c>
      <c r="F93" s="56">
        <v>0</v>
      </c>
      <c r="G93" s="56">
        <v>90</v>
      </c>
      <c r="H93" s="90">
        <f>C93-G93</f>
        <v>11</v>
      </c>
      <c r="J93" s="4" t="s">
        <v>73</v>
      </c>
      <c r="K93" s="56"/>
      <c r="L93" s="56"/>
      <c r="M93" s="56"/>
      <c r="N93" s="56"/>
      <c r="O93" s="56"/>
      <c r="P93" s="90">
        <f>K93-O93</f>
        <v>0</v>
      </c>
      <c r="R93" s="4" t="s">
        <v>73</v>
      </c>
      <c r="S93" s="56"/>
      <c r="T93" s="56"/>
      <c r="U93" s="56"/>
      <c r="V93" s="56"/>
      <c r="W93" s="56"/>
      <c r="X93" s="90">
        <f>S93-W93</f>
        <v>0</v>
      </c>
      <c r="Z93" s="4" t="s">
        <v>73</v>
      </c>
      <c r="AA93" s="56"/>
      <c r="AB93" s="56"/>
      <c r="AC93" s="56"/>
      <c r="AD93" s="56"/>
      <c r="AE93" s="56"/>
      <c r="AF93" s="90">
        <f>AA93-AE93</f>
        <v>0</v>
      </c>
      <c r="AH93" s="4" t="s">
        <v>73</v>
      </c>
      <c r="AI93" s="56"/>
      <c r="AJ93" s="56"/>
      <c r="AK93" s="56"/>
      <c r="AL93" s="56"/>
      <c r="AM93" s="56"/>
      <c r="AN93" s="90">
        <f>AI93-AM93</f>
        <v>0</v>
      </c>
      <c r="AP93" s="16"/>
      <c r="AQ93" s="16"/>
      <c r="AR93" s="16"/>
      <c r="AS93" s="16"/>
      <c r="AT93" s="16"/>
      <c r="AU93" s="16"/>
      <c r="AV93" s="101"/>
    </row>
    <row r="94" spans="2:48" x14ac:dyDescent="0.3">
      <c r="B94" s="4" t="s">
        <v>72</v>
      </c>
      <c r="C94" s="56">
        <v>101</v>
      </c>
      <c r="D94" s="56">
        <v>87</v>
      </c>
      <c r="E94" s="56">
        <v>0</v>
      </c>
      <c r="F94" s="56">
        <v>0</v>
      </c>
      <c r="G94" s="56">
        <v>90</v>
      </c>
      <c r="H94" s="90">
        <f>C94-G94</f>
        <v>11</v>
      </c>
      <c r="J94" s="4" t="s">
        <v>72</v>
      </c>
      <c r="K94" s="56"/>
      <c r="L94" s="56"/>
      <c r="M94" s="56"/>
      <c r="N94" s="56"/>
      <c r="O94" s="56"/>
      <c r="P94" s="90">
        <f>K94-O94</f>
        <v>0</v>
      </c>
      <c r="R94" s="4" t="s">
        <v>72</v>
      </c>
      <c r="S94" s="56"/>
      <c r="T94" s="56"/>
      <c r="U94" s="56"/>
      <c r="V94" s="56"/>
      <c r="W94" s="56"/>
      <c r="X94" s="90">
        <f>S94-W94</f>
        <v>0</v>
      </c>
      <c r="Z94" s="4" t="s">
        <v>72</v>
      </c>
      <c r="AA94" s="56"/>
      <c r="AB94" s="56"/>
      <c r="AC94" s="56"/>
      <c r="AD94" s="56"/>
      <c r="AE94" s="56"/>
      <c r="AF94" s="90">
        <f>AA94-AE94</f>
        <v>0</v>
      </c>
      <c r="AH94" s="4" t="s">
        <v>72</v>
      </c>
      <c r="AI94" s="56"/>
      <c r="AJ94" s="56"/>
      <c r="AK94" s="56"/>
      <c r="AL94" s="56"/>
      <c r="AM94" s="56"/>
      <c r="AN94" s="90">
        <f>AI94-AM94</f>
        <v>0</v>
      </c>
      <c r="AP94" s="16"/>
      <c r="AQ94" s="16"/>
      <c r="AR94" s="16"/>
      <c r="AS94" s="16"/>
      <c r="AT94" s="16"/>
      <c r="AU94" s="16"/>
      <c r="AV94" s="101"/>
    </row>
    <row r="95" spans="2:48" x14ac:dyDescent="0.3">
      <c r="B95" s="5" t="s">
        <v>75</v>
      </c>
      <c r="C95" s="3">
        <f t="shared" ref="C95:H95" si="119">SUBTOTAL(109,C93:C94)</f>
        <v>202</v>
      </c>
      <c r="D95" s="3">
        <f t="shared" si="119"/>
        <v>167</v>
      </c>
      <c r="E95" s="3">
        <f t="shared" si="119"/>
        <v>0</v>
      </c>
      <c r="F95" s="3">
        <f t="shared" si="119"/>
        <v>0</v>
      </c>
      <c r="G95" s="3">
        <f t="shared" si="119"/>
        <v>180</v>
      </c>
      <c r="H95" s="95">
        <f t="shared" si="119"/>
        <v>22</v>
      </c>
      <c r="J95" s="5" t="s">
        <v>75</v>
      </c>
      <c r="K95" s="3">
        <f t="shared" ref="K95:P95" si="120">SUBTOTAL(109,K93:K94)</f>
        <v>0</v>
      </c>
      <c r="L95" s="3">
        <f t="shared" si="120"/>
        <v>0</v>
      </c>
      <c r="M95" s="3">
        <f t="shared" si="120"/>
        <v>0</v>
      </c>
      <c r="N95" s="3">
        <f t="shared" si="120"/>
        <v>0</v>
      </c>
      <c r="O95" s="3">
        <f t="shared" si="120"/>
        <v>0</v>
      </c>
      <c r="P95" s="95">
        <f t="shared" si="120"/>
        <v>0</v>
      </c>
      <c r="R95" s="5" t="s">
        <v>75</v>
      </c>
      <c r="S95" s="3">
        <f t="shared" ref="S95:X95" si="121">SUBTOTAL(109,S93:S94)</f>
        <v>0</v>
      </c>
      <c r="T95" s="3">
        <f t="shared" si="121"/>
        <v>0</v>
      </c>
      <c r="U95" s="3">
        <f t="shared" si="121"/>
        <v>0</v>
      </c>
      <c r="V95" s="3">
        <f t="shared" si="121"/>
        <v>0</v>
      </c>
      <c r="W95" s="3">
        <f t="shared" si="121"/>
        <v>0</v>
      </c>
      <c r="X95" s="95">
        <f t="shared" si="121"/>
        <v>0</v>
      </c>
      <c r="Z95" s="5" t="s">
        <v>75</v>
      </c>
      <c r="AA95" s="3">
        <f t="shared" ref="AA95:AF95" si="122">SUBTOTAL(109,AA93:AA94)</f>
        <v>0</v>
      </c>
      <c r="AB95" s="3">
        <f t="shared" si="122"/>
        <v>0</v>
      </c>
      <c r="AC95" s="3">
        <f t="shared" si="122"/>
        <v>0</v>
      </c>
      <c r="AD95" s="3">
        <f t="shared" si="122"/>
        <v>0</v>
      </c>
      <c r="AE95" s="3">
        <f t="shared" si="122"/>
        <v>0</v>
      </c>
      <c r="AF95" s="95">
        <f t="shared" si="122"/>
        <v>0</v>
      </c>
      <c r="AH95" s="5" t="s">
        <v>75</v>
      </c>
      <c r="AI95" s="52">
        <f t="shared" ref="AI95:AN95" si="123">SUBTOTAL(109,AI93:AI94)</f>
        <v>0</v>
      </c>
      <c r="AJ95" s="52">
        <f t="shared" si="123"/>
        <v>0</v>
      </c>
      <c r="AK95" s="52">
        <f t="shared" si="123"/>
        <v>0</v>
      </c>
      <c r="AL95" s="52">
        <f t="shared" si="123"/>
        <v>0</v>
      </c>
      <c r="AM95" s="52">
        <f t="shared" si="123"/>
        <v>0</v>
      </c>
      <c r="AN95" s="95">
        <f t="shared" si="123"/>
        <v>0</v>
      </c>
      <c r="AP95" s="16"/>
      <c r="AQ95" s="16"/>
      <c r="AR95" s="16"/>
      <c r="AS95" s="16"/>
      <c r="AT95" s="16"/>
      <c r="AU95" s="16"/>
      <c r="AV95" s="101"/>
    </row>
    <row r="96" spans="2:48" ht="15" thickBot="1" x14ac:dyDescent="0.35">
      <c r="B96" s="6" t="s">
        <v>76</v>
      </c>
      <c r="C96" s="7">
        <f t="shared" ref="C96:H96" si="124">SUM(C92,C95)</f>
        <v>912</v>
      </c>
      <c r="D96" s="7">
        <f t="shared" si="124"/>
        <v>664</v>
      </c>
      <c r="E96" s="7">
        <f t="shared" si="124"/>
        <v>92</v>
      </c>
      <c r="F96" s="7">
        <f t="shared" si="124"/>
        <v>0</v>
      </c>
      <c r="G96" s="7">
        <f t="shared" si="124"/>
        <v>749</v>
      </c>
      <c r="H96" s="96">
        <f t="shared" si="124"/>
        <v>163</v>
      </c>
      <c r="J96" s="6" t="s">
        <v>76</v>
      </c>
      <c r="K96" s="7">
        <f t="shared" ref="K96:P96" si="125">SUM(K92,K95)</f>
        <v>478</v>
      </c>
      <c r="L96" s="7">
        <f t="shared" si="125"/>
        <v>347</v>
      </c>
      <c r="M96" s="7">
        <f t="shared" si="125"/>
        <v>100</v>
      </c>
      <c r="N96" s="7">
        <f t="shared" si="125"/>
        <v>6</v>
      </c>
      <c r="O96" s="7">
        <f t="shared" si="125"/>
        <v>418</v>
      </c>
      <c r="P96" s="96">
        <f t="shared" si="125"/>
        <v>60</v>
      </c>
      <c r="R96" s="6" t="s">
        <v>76</v>
      </c>
      <c r="S96" s="7">
        <f t="shared" ref="S96:X96" si="126">SUM(S92,S95)</f>
        <v>406</v>
      </c>
      <c r="T96" s="7">
        <f t="shared" si="126"/>
        <v>268</v>
      </c>
      <c r="U96" s="7">
        <f t="shared" si="126"/>
        <v>77</v>
      </c>
      <c r="V96" s="7">
        <f t="shared" si="126"/>
        <v>11</v>
      </c>
      <c r="W96" s="7">
        <f t="shared" si="126"/>
        <v>336</v>
      </c>
      <c r="X96" s="96">
        <f t="shared" si="126"/>
        <v>70</v>
      </c>
      <c r="Z96" s="6" t="s">
        <v>76</v>
      </c>
      <c r="AA96" s="7">
        <f t="shared" ref="AA96:AF96" si="127">SUM(AA92,AA95)</f>
        <v>410</v>
      </c>
      <c r="AB96" s="7">
        <f t="shared" si="127"/>
        <v>297</v>
      </c>
      <c r="AC96" s="7">
        <f t="shared" si="127"/>
        <v>79</v>
      </c>
      <c r="AD96" s="7">
        <f t="shared" si="127"/>
        <v>14</v>
      </c>
      <c r="AE96" s="7">
        <f t="shared" si="127"/>
        <v>345</v>
      </c>
      <c r="AF96" s="96">
        <f t="shared" si="127"/>
        <v>65</v>
      </c>
      <c r="AH96" s="6" t="s">
        <v>76</v>
      </c>
      <c r="AI96" s="7">
        <f t="shared" ref="AI96:AN96" si="128">SUM(AI92,AI95)</f>
        <v>557</v>
      </c>
      <c r="AJ96" s="7">
        <f t="shared" si="128"/>
        <v>380</v>
      </c>
      <c r="AK96" s="7">
        <f t="shared" si="128"/>
        <v>98</v>
      </c>
      <c r="AL96" s="7">
        <f t="shared" si="128"/>
        <v>12</v>
      </c>
      <c r="AM96" s="7">
        <f t="shared" si="128"/>
        <v>468</v>
      </c>
      <c r="AN96" s="96">
        <f t="shared" si="128"/>
        <v>89</v>
      </c>
      <c r="AP96" s="16"/>
      <c r="AQ96" s="16"/>
      <c r="AR96" s="16"/>
      <c r="AS96" s="16"/>
      <c r="AT96" s="16"/>
      <c r="AU96" s="16"/>
      <c r="AV96" s="101"/>
    </row>
    <row r="97" spans="2:48" s="16" customFormat="1" ht="15" thickBot="1" x14ac:dyDescent="0.35">
      <c r="B97" s="17"/>
      <c r="C97" s="18"/>
      <c r="D97" s="18"/>
      <c r="E97" s="18"/>
      <c r="F97" s="18"/>
      <c r="G97" s="18"/>
      <c r="H97" s="97"/>
      <c r="J97" s="17"/>
      <c r="K97" s="18"/>
      <c r="L97" s="18"/>
      <c r="M97" s="18"/>
      <c r="N97" s="18"/>
      <c r="O97" s="18"/>
      <c r="P97" s="97"/>
      <c r="R97" s="17"/>
      <c r="S97" s="18"/>
      <c r="T97" s="18"/>
      <c r="U97" s="18"/>
      <c r="V97" s="18"/>
      <c r="W97" s="18"/>
      <c r="X97" s="97"/>
      <c r="Z97" s="17"/>
      <c r="AA97" s="18"/>
      <c r="AB97" s="18"/>
      <c r="AC97" s="18"/>
      <c r="AD97" s="18"/>
      <c r="AE97" s="18"/>
      <c r="AF97" s="97"/>
      <c r="AH97" s="17"/>
      <c r="AI97" s="18"/>
      <c r="AJ97" s="18"/>
      <c r="AK97" s="18"/>
      <c r="AL97" s="18"/>
      <c r="AM97" s="18"/>
      <c r="AN97" s="97"/>
      <c r="AV97" s="101"/>
    </row>
    <row r="98" spans="2:48" ht="15" thickBot="1" x14ac:dyDescent="0.35">
      <c r="B98" s="22" t="s">
        <v>64</v>
      </c>
      <c r="C98" s="23" t="s">
        <v>42</v>
      </c>
      <c r="D98" s="23" t="s">
        <v>130</v>
      </c>
      <c r="E98" s="23" t="s">
        <v>43</v>
      </c>
      <c r="F98" s="23" t="s">
        <v>44</v>
      </c>
      <c r="G98" s="23" t="s">
        <v>52</v>
      </c>
      <c r="H98" s="94" t="s">
        <v>53</v>
      </c>
      <c r="J98" s="22" t="s">
        <v>8</v>
      </c>
      <c r="K98" s="23" t="s">
        <v>42</v>
      </c>
      <c r="L98" s="23" t="s">
        <v>130</v>
      </c>
      <c r="M98" s="23" t="s">
        <v>43</v>
      </c>
      <c r="N98" s="23" t="s">
        <v>44</v>
      </c>
      <c r="O98" s="23" t="s">
        <v>52</v>
      </c>
      <c r="P98" s="94" t="s">
        <v>53</v>
      </c>
      <c r="R98" s="22" t="s">
        <v>18</v>
      </c>
      <c r="S98" s="23" t="s">
        <v>42</v>
      </c>
      <c r="T98" s="23" t="s">
        <v>130</v>
      </c>
      <c r="U98" s="23" t="s">
        <v>43</v>
      </c>
      <c r="V98" s="23" t="s">
        <v>44</v>
      </c>
      <c r="W98" s="23" t="s">
        <v>52</v>
      </c>
      <c r="X98" s="94" t="s">
        <v>53</v>
      </c>
      <c r="Z98" s="22" t="s">
        <v>28</v>
      </c>
      <c r="AA98" s="23" t="s">
        <v>42</v>
      </c>
      <c r="AB98" s="23" t="s">
        <v>130</v>
      </c>
      <c r="AC98" s="23" t="s">
        <v>43</v>
      </c>
      <c r="AD98" s="23" t="s">
        <v>44</v>
      </c>
      <c r="AE98" s="23" t="s">
        <v>52</v>
      </c>
      <c r="AF98" s="94" t="s">
        <v>53</v>
      </c>
      <c r="AH98" s="22" t="s">
        <v>38</v>
      </c>
      <c r="AI98" s="23" t="s">
        <v>42</v>
      </c>
      <c r="AJ98" s="23" t="s">
        <v>130</v>
      </c>
      <c r="AK98" s="23" t="s">
        <v>43</v>
      </c>
      <c r="AL98" s="23" t="s">
        <v>44</v>
      </c>
      <c r="AM98" s="23" t="s">
        <v>52</v>
      </c>
      <c r="AN98" s="94" t="s">
        <v>53</v>
      </c>
      <c r="AP98" s="16"/>
      <c r="AQ98" s="16"/>
      <c r="AR98" s="16"/>
      <c r="AS98" s="16"/>
      <c r="AT98" s="16"/>
      <c r="AU98" s="16"/>
      <c r="AV98" s="101"/>
    </row>
    <row r="99" spans="2:48" x14ac:dyDescent="0.3">
      <c r="B99" s="21" t="s">
        <v>45</v>
      </c>
      <c r="C99" s="53">
        <v>148</v>
      </c>
      <c r="D99" s="53">
        <v>91</v>
      </c>
      <c r="E99" s="53">
        <v>28</v>
      </c>
      <c r="F99" s="53">
        <v>0</v>
      </c>
      <c r="G99" s="53">
        <v>114</v>
      </c>
      <c r="H99" s="88">
        <f>C99-G99</f>
        <v>34</v>
      </c>
      <c r="J99" s="21" t="s">
        <v>45</v>
      </c>
      <c r="K99" s="53">
        <v>95</v>
      </c>
      <c r="L99" s="53">
        <v>68</v>
      </c>
      <c r="M99" s="53">
        <v>21</v>
      </c>
      <c r="N99" s="53">
        <v>5</v>
      </c>
      <c r="O99" s="53">
        <v>82</v>
      </c>
      <c r="P99" s="88">
        <f>K99-O99</f>
        <v>13</v>
      </c>
      <c r="R99" s="21" t="s">
        <v>45</v>
      </c>
      <c r="S99" s="53">
        <v>87</v>
      </c>
      <c r="T99" s="53">
        <v>66</v>
      </c>
      <c r="U99" s="53">
        <v>13</v>
      </c>
      <c r="V99" s="53">
        <v>3</v>
      </c>
      <c r="W99" s="53">
        <v>69</v>
      </c>
      <c r="X99" s="88">
        <f>S99-W99</f>
        <v>18</v>
      </c>
      <c r="Z99" s="21" t="s">
        <v>45</v>
      </c>
      <c r="AA99" s="53">
        <v>104</v>
      </c>
      <c r="AB99" s="53">
        <v>79</v>
      </c>
      <c r="AC99" s="53">
        <v>8</v>
      </c>
      <c r="AD99" s="53">
        <v>0</v>
      </c>
      <c r="AE99" s="53">
        <v>87</v>
      </c>
      <c r="AF99" s="92">
        <f>AA99-AE99</f>
        <v>17</v>
      </c>
      <c r="AH99" s="21" t="s">
        <v>45</v>
      </c>
      <c r="AI99" s="59">
        <v>115</v>
      </c>
      <c r="AJ99" s="59">
        <v>97</v>
      </c>
      <c r="AK99" s="59">
        <v>20</v>
      </c>
      <c r="AL99" s="59">
        <v>0</v>
      </c>
      <c r="AM99" s="59">
        <v>96</v>
      </c>
      <c r="AN99" s="88">
        <f>AI99-AM99</f>
        <v>19</v>
      </c>
      <c r="AP99" s="16"/>
      <c r="AQ99" s="16"/>
      <c r="AR99" s="16"/>
      <c r="AS99" s="16"/>
      <c r="AT99" s="16"/>
      <c r="AU99" s="16"/>
      <c r="AV99" s="101"/>
    </row>
    <row r="100" spans="2:48" x14ac:dyDescent="0.3">
      <c r="B100" s="4" t="s">
        <v>46</v>
      </c>
      <c r="C100" s="54">
        <v>134</v>
      </c>
      <c r="D100" s="54">
        <v>88</v>
      </c>
      <c r="E100" s="54">
        <v>21</v>
      </c>
      <c r="F100" s="54">
        <v>0</v>
      </c>
      <c r="G100" s="54">
        <v>111</v>
      </c>
      <c r="H100" s="91">
        <f>C100-G100</f>
        <v>23</v>
      </c>
      <c r="J100" s="4" t="s">
        <v>46</v>
      </c>
      <c r="K100" s="54">
        <v>85</v>
      </c>
      <c r="L100" s="54">
        <v>57</v>
      </c>
      <c r="M100" s="54">
        <v>14</v>
      </c>
      <c r="N100" s="54">
        <v>0</v>
      </c>
      <c r="O100" s="54">
        <v>73</v>
      </c>
      <c r="P100" s="89">
        <f>K100-O100</f>
        <v>12</v>
      </c>
      <c r="R100" s="4" t="s">
        <v>46</v>
      </c>
      <c r="S100" s="54">
        <v>106</v>
      </c>
      <c r="T100" s="54">
        <v>84</v>
      </c>
      <c r="U100" s="54">
        <v>19</v>
      </c>
      <c r="V100" s="54">
        <v>4</v>
      </c>
      <c r="W100" s="54">
        <v>93</v>
      </c>
      <c r="X100" s="91">
        <f>S100-W100</f>
        <v>13</v>
      </c>
      <c r="Z100" s="4" t="s">
        <v>46</v>
      </c>
      <c r="AA100" s="54">
        <v>104</v>
      </c>
      <c r="AB100" s="54">
        <v>76</v>
      </c>
      <c r="AC100" s="54">
        <v>13</v>
      </c>
      <c r="AD100" s="54">
        <v>4</v>
      </c>
      <c r="AE100" s="54">
        <v>91</v>
      </c>
      <c r="AF100" s="91">
        <f>AA100-AE100</f>
        <v>13</v>
      </c>
      <c r="AH100" s="4" t="s">
        <v>46</v>
      </c>
      <c r="AI100" s="58">
        <v>105</v>
      </c>
      <c r="AJ100" s="58">
        <v>88</v>
      </c>
      <c r="AK100" s="58">
        <v>15</v>
      </c>
      <c r="AL100" s="58">
        <v>4</v>
      </c>
      <c r="AM100" s="58">
        <v>89</v>
      </c>
      <c r="AN100" s="91">
        <f>AI100-AM100</f>
        <v>16</v>
      </c>
      <c r="AP100" s="16"/>
      <c r="AQ100" s="16"/>
      <c r="AR100" s="16"/>
      <c r="AS100" s="16"/>
      <c r="AT100" s="16"/>
      <c r="AU100" s="16"/>
      <c r="AV100" s="101"/>
    </row>
    <row r="101" spans="2:48" x14ac:dyDescent="0.3">
      <c r="B101" s="4" t="s">
        <v>47</v>
      </c>
      <c r="C101" s="55">
        <v>119</v>
      </c>
      <c r="D101" s="55">
        <v>86</v>
      </c>
      <c r="E101" s="55">
        <v>9</v>
      </c>
      <c r="F101" s="55">
        <v>0</v>
      </c>
      <c r="G101" s="55">
        <v>103</v>
      </c>
      <c r="H101" s="92">
        <f>C101-G101</f>
        <v>16</v>
      </c>
      <c r="J101" s="4" t="s">
        <v>47</v>
      </c>
      <c r="K101" s="55">
        <v>85</v>
      </c>
      <c r="L101" s="55">
        <v>50</v>
      </c>
      <c r="M101" s="55">
        <v>16</v>
      </c>
      <c r="N101" s="55">
        <v>1</v>
      </c>
      <c r="O101" s="55">
        <v>71</v>
      </c>
      <c r="P101" s="92">
        <f>K101-O101</f>
        <v>14</v>
      </c>
      <c r="R101" s="4" t="s">
        <v>47</v>
      </c>
      <c r="S101" s="55">
        <v>100</v>
      </c>
      <c r="T101" s="55">
        <v>66</v>
      </c>
      <c r="U101" s="55">
        <v>17</v>
      </c>
      <c r="V101" s="55">
        <v>0</v>
      </c>
      <c r="W101" s="55">
        <v>86</v>
      </c>
      <c r="X101" s="92">
        <f>S101-W101</f>
        <v>14</v>
      </c>
      <c r="Z101" s="4" t="s">
        <v>47</v>
      </c>
      <c r="AA101" s="55">
        <v>89</v>
      </c>
      <c r="AB101" s="55">
        <v>68</v>
      </c>
      <c r="AC101" s="55">
        <v>25</v>
      </c>
      <c r="AD101" s="55">
        <v>0</v>
      </c>
      <c r="AE101" s="55">
        <v>77</v>
      </c>
      <c r="AF101" s="92">
        <f>AA101-AE101</f>
        <v>12</v>
      </c>
      <c r="AH101" s="4" t="s">
        <v>47</v>
      </c>
      <c r="AI101" s="59">
        <v>112</v>
      </c>
      <c r="AJ101" s="59">
        <v>76</v>
      </c>
      <c r="AK101" s="59">
        <v>17</v>
      </c>
      <c r="AL101" s="59">
        <v>0</v>
      </c>
      <c r="AM101" s="59">
        <v>91</v>
      </c>
      <c r="AN101" s="92">
        <f>AI101-AM101</f>
        <v>21</v>
      </c>
      <c r="AP101" s="16"/>
      <c r="AQ101" s="16"/>
      <c r="AR101" s="16"/>
      <c r="AS101" s="16"/>
      <c r="AT101" s="16"/>
      <c r="AU101" s="16"/>
      <c r="AV101" s="101"/>
    </row>
    <row r="102" spans="2:48" x14ac:dyDescent="0.3">
      <c r="B102" s="4" t="s">
        <v>48</v>
      </c>
      <c r="C102" s="54">
        <v>128</v>
      </c>
      <c r="D102" s="54">
        <v>97</v>
      </c>
      <c r="E102" s="54">
        <v>14</v>
      </c>
      <c r="F102" s="54">
        <v>0</v>
      </c>
      <c r="G102" s="54">
        <v>112</v>
      </c>
      <c r="H102" s="91">
        <f>C102-G102</f>
        <v>16</v>
      </c>
      <c r="J102" s="4" t="s">
        <v>48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91">
        <f>K102-O102</f>
        <v>0</v>
      </c>
      <c r="R102" s="4" t="s">
        <v>48</v>
      </c>
      <c r="S102" s="54">
        <v>86</v>
      </c>
      <c r="T102" s="54">
        <v>74</v>
      </c>
      <c r="U102" s="54">
        <v>17</v>
      </c>
      <c r="V102" s="54">
        <v>8</v>
      </c>
      <c r="W102" s="54">
        <v>76</v>
      </c>
      <c r="X102" s="91">
        <f>S102-W102</f>
        <v>10</v>
      </c>
      <c r="Z102" s="4" t="s">
        <v>48</v>
      </c>
      <c r="AA102" s="54">
        <v>104</v>
      </c>
      <c r="AB102" s="54">
        <v>80</v>
      </c>
      <c r="AC102" s="54">
        <v>16</v>
      </c>
      <c r="AD102" s="54">
        <v>8</v>
      </c>
      <c r="AE102" s="54">
        <v>85</v>
      </c>
      <c r="AF102" s="91">
        <f>AA102-AE102</f>
        <v>19</v>
      </c>
      <c r="AH102" s="4" t="s">
        <v>48</v>
      </c>
      <c r="AI102" s="58">
        <v>101</v>
      </c>
      <c r="AJ102" s="58">
        <v>70</v>
      </c>
      <c r="AK102" s="58">
        <v>16</v>
      </c>
      <c r="AL102" s="58">
        <v>2</v>
      </c>
      <c r="AM102" s="58">
        <v>79</v>
      </c>
      <c r="AN102" s="91">
        <f>AI102-AM102</f>
        <v>22</v>
      </c>
      <c r="AP102" s="16"/>
      <c r="AQ102" s="16"/>
      <c r="AR102" s="16"/>
      <c r="AS102" s="16"/>
      <c r="AT102" s="16"/>
      <c r="AU102" s="16"/>
      <c r="AV102" s="101"/>
    </row>
    <row r="103" spans="2:48" x14ac:dyDescent="0.3">
      <c r="B103" s="4" t="s">
        <v>49</v>
      </c>
      <c r="C103" s="55">
        <v>120</v>
      </c>
      <c r="D103" s="55">
        <v>101</v>
      </c>
      <c r="E103" s="55">
        <v>10</v>
      </c>
      <c r="F103" s="55">
        <v>0</v>
      </c>
      <c r="G103" s="55">
        <v>107</v>
      </c>
      <c r="H103" s="92">
        <f>C103-G103</f>
        <v>13</v>
      </c>
      <c r="J103" s="4" t="s">
        <v>49</v>
      </c>
      <c r="K103" s="55">
        <v>76</v>
      </c>
      <c r="L103" s="55">
        <v>47</v>
      </c>
      <c r="M103" s="55">
        <v>33</v>
      </c>
      <c r="N103" s="55">
        <v>0</v>
      </c>
      <c r="O103" s="55">
        <v>62</v>
      </c>
      <c r="P103" s="92">
        <f>K103-O103</f>
        <v>14</v>
      </c>
      <c r="R103" s="4" t="s">
        <v>49</v>
      </c>
      <c r="S103" s="55">
        <v>93</v>
      </c>
      <c r="T103" s="55">
        <v>70</v>
      </c>
      <c r="U103" s="55">
        <v>18</v>
      </c>
      <c r="V103" s="55">
        <v>0</v>
      </c>
      <c r="W103" s="55">
        <v>81</v>
      </c>
      <c r="X103" s="92">
        <f>S103-W103</f>
        <v>12</v>
      </c>
      <c r="Z103" s="4" t="s">
        <v>49</v>
      </c>
      <c r="AA103" s="55">
        <v>96</v>
      </c>
      <c r="AB103" s="55">
        <v>57</v>
      </c>
      <c r="AC103" s="55">
        <v>15</v>
      </c>
      <c r="AD103" s="55">
        <v>1</v>
      </c>
      <c r="AE103" s="55">
        <v>77</v>
      </c>
      <c r="AF103" s="92">
        <f>AA103-AE103</f>
        <v>19</v>
      </c>
      <c r="AH103" s="4" t="s">
        <v>49</v>
      </c>
      <c r="AI103" s="59">
        <v>109</v>
      </c>
      <c r="AJ103" s="59">
        <v>82</v>
      </c>
      <c r="AK103" s="59">
        <v>16</v>
      </c>
      <c r="AL103" s="59">
        <v>0</v>
      </c>
      <c r="AM103" s="59">
        <v>93</v>
      </c>
      <c r="AN103" s="92">
        <f>AI103-AM103</f>
        <v>16</v>
      </c>
      <c r="AP103" s="16"/>
      <c r="AQ103" s="16"/>
      <c r="AR103" s="16"/>
      <c r="AS103" s="16"/>
      <c r="AT103" s="16"/>
      <c r="AU103" s="16"/>
      <c r="AV103" s="101"/>
    </row>
    <row r="104" spans="2:48" x14ac:dyDescent="0.3">
      <c r="B104" s="5" t="s">
        <v>74</v>
      </c>
      <c r="C104" s="3">
        <f t="shared" ref="C104:H104" si="129">SUM(C99:C103)</f>
        <v>649</v>
      </c>
      <c r="D104" s="3">
        <f t="shared" si="129"/>
        <v>463</v>
      </c>
      <c r="E104" s="3">
        <f t="shared" si="129"/>
        <v>82</v>
      </c>
      <c r="F104" s="3">
        <f t="shared" si="129"/>
        <v>0</v>
      </c>
      <c r="G104" s="3">
        <f t="shared" si="129"/>
        <v>547</v>
      </c>
      <c r="H104" s="95">
        <f t="shared" si="129"/>
        <v>102</v>
      </c>
      <c r="J104" s="5" t="s">
        <v>74</v>
      </c>
      <c r="K104" s="3">
        <f t="shared" ref="K104:P104" si="130">SUM(K99:K103)</f>
        <v>341</v>
      </c>
      <c r="L104" s="3">
        <f t="shared" si="130"/>
        <v>222</v>
      </c>
      <c r="M104" s="3">
        <f t="shared" si="130"/>
        <v>84</v>
      </c>
      <c r="N104" s="3">
        <f t="shared" si="130"/>
        <v>6</v>
      </c>
      <c r="O104" s="3">
        <f t="shared" si="130"/>
        <v>288</v>
      </c>
      <c r="P104" s="95">
        <f t="shared" si="130"/>
        <v>53</v>
      </c>
      <c r="R104" s="5" t="s">
        <v>74</v>
      </c>
      <c r="S104" s="3">
        <f t="shared" ref="S104:X104" si="131">SUM(S99:S103)</f>
        <v>472</v>
      </c>
      <c r="T104" s="3">
        <f t="shared" si="131"/>
        <v>360</v>
      </c>
      <c r="U104" s="3">
        <f t="shared" si="131"/>
        <v>84</v>
      </c>
      <c r="V104" s="3">
        <f t="shared" si="131"/>
        <v>15</v>
      </c>
      <c r="W104" s="3">
        <f t="shared" si="131"/>
        <v>405</v>
      </c>
      <c r="X104" s="95">
        <f t="shared" si="131"/>
        <v>67</v>
      </c>
      <c r="Z104" s="5" t="s">
        <v>74</v>
      </c>
      <c r="AA104" s="3">
        <f t="shared" ref="AA104:AF104" si="132">SUM(AA99:AA103)</f>
        <v>497</v>
      </c>
      <c r="AB104" s="3">
        <f t="shared" si="132"/>
        <v>360</v>
      </c>
      <c r="AC104" s="3">
        <f t="shared" si="132"/>
        <v>77</v>
      </c>
      <c r="AD104" s="3">
        <f t="shared" si="132"/>
        <v>13</v>
      </c>
      <c r="AE104" s="3">
        <f t="shared" si="132"/>
        <v>417</v>
      </c>
      <c r="AF104" s="95">
        <f t="shared" si="132"/>
        <v>80</v>
      </c>
      <c r="AH104" s="5" t="s">
        <v>74</v>
      </c>
      <c r="AI104" s="3">
        <f t="shared" ref="AI104:AN104" si="133">SUM(AI99:AI103)</f>
        <v>542</v>
      </c>
      <c r="AJ104" s="3">
        <f t="shared" si="133"/>
        <v>413</v>
      </c>
      <c r="AK104" s="3">
        <f t="shared" si="133"/>
        <v>84</v>
      </c>
      <c r="AL104" s="3">
        <f t="shared" si="133"/>
        <v>6</v>
      </c>
      <c r="AM104" s="3">
        <f t="shared" si="133"/>
        <v>448</v>
      </c>
      <c r="AN104" s="95">
        <f t="shared" si="133"/>
        <v>94</v>
      </c>
      <c r="AP104" s="16"/>
      <c r="AQ104" s="16"/>
      <c r="AR104" s="16"/>
      <c r="AS104" s="16"/>
      <c r="AT104" s="16"/>
      <c r="AU104" s="16"/>
      <c r="AV104" s="101"/>
    </row>
    <row r="105" spans="2:48" x14ac:dyDescent="0.3">
      <c r="B105" s="4" t="s">
        <v>73</v>
      </c>
      <c r="C105" s="56">
        <v>92</v>
      </c>
      <c r="D105" s="56">
        <v>81</v>
      </c>
      <c r="E105" s="56">
        <v>0</v>
      </c>
      <c r="F105" s="56">
        <v>0</v>
      </c>
      <c r="G105" s="56">
        <v>83</v>
      </c>
      <c r="H105" s="90">
        <f>C105-G105</f>
        <v>9</v>
      </c>
      <c r="J105" s="4" t="s">
        <v>73</v>
      </c>
      <c r="K105" s="56"/>
      <c r="L105" s="56"/>
      <c r="M105" s="56"/>
      <c r="N105" s="56"/>
      <c r="O105" s="56"/>
      <c r="P105" s="90">
        <f>K105-O105</f>
        <v>0</v>
      </c>
      <c r="R105" s="4" t="s">
        <v>73</v>
      </c>
      <c r="S105" s="56"/>
      <c r="T105" s="56"/>
      <c r="U105" s="56"/>
      <c r="V105" s="56"/>
      <c r="W105" s="56"/>
      <c r="X105" s="90">
        <f>S105-W105</f>
        <v>0</v>
      </c>
      <c r="Z105" s="4" t="s">
        <v>73</v>
      </c>
      <c r="AA105" s="56"/>
      <c r="AB105" s="56"/>
      <c r="AC105" s="56"/>
      <c r="AD105" s="56"/>
      <c r="AE105" s="56"/>
      <c r="AF105" s="90">
        <f>AA105-AE105</f>
        <v>0</v>
      </c>
      <c r="AH105" s="4" t="s">
        <v>73</v>
      </c>
      <c r="AI105" s="56">
        <v>67</v>
      </c>
      <c r="AJ105" s="56">
        <v>54</v>
      </c>
      <c r="AK105" s="56">
        <v>0</v>
      </c>
      <c r="AL105" s="56">
        <v>0</v>
      </c>
      <c r="AM105" s="56">
        <v>61</v>
      </c>
      <c r="AN105" s="90">
        <f>AI105-AM105</f>
        <v>6</v>
      </c>
      <c r="AP105" s="16"/>
      <c r="AQ105" s="16"/>
      <c r="AR105" s="16"/>
      <c r="AS105" s="16"/>
      <c r="AT105" s="16"/>
      <c r="AU105" s="16"/>
      <c r="AV105" s="101"/>
    </row>
    <row r="106" spans="2:48" x14ac:dyDescent="0.3">
      <c r="B106" s="4" t="s">
        <v>72</v>
      </c>
      <c r="C106" s="56">
        <v>83</v>
      </c>
      <c r="D106" s="56">
        <v>73</v>
      </c>
      <c r="E106" s="56">
        <v>0</v>
      </c>
      <c r="F106" s="56">
        <v>0</v>
      </c>
      <c r="G106" s="56">
        <v>77</v>
      </c>
      <c r="H106" s="90">
        <f>C106-G106</f>
        <v>6</v>
      </c>
      <c r="J106" s="4" t="s">
        <v>72</v>
      </c>
      <c r="K106" s="56"/>
      <c r="L106" s="56"/>
      <c r="M106" s="56"/>
      <c r="N106" s="56"/>
      <c r="O106" s="56"/>
      <c r="P106" s="90">
        <f>K106-O106</f>
        <v>0</v>
      </c>
      <c r="R106" s="4" t="s">
        <v>72</v>
      </c>
      <c r="S106" s="56"/>
      <c r="T106" s="56"/>
      <c r="U106" s="56"/>
      <c r="V106" s="56"/>
      <c r="W106" s="56"/>
      <c r="X106" s="90">
        <f>S106-W106</f>
        <v>0</v>
      </c>
      <c r="Z106" s="4" t="s">
        <v>72</v>
      </c>
      <c r="AA106" s="56"/>
      <c r="AB106" s="56"/>
      <c r="AC106" s="56"/>
      <c r="AD106" s="56"/>
      <c r="AE106" s="56"/>
      <c r="AF106" s="90">
        <f>AA106-AE106</f>
        <v>0</v>
      </c>
      <c r="AH106" s="4" t="s">
        <v>72</v>
      </c>
      <c r="AI106" s="56">
        <v>68</v>
      </c>
      <c r="AJ106" s="56">
        <v>59</v>
      </c>
      <c r="AK106" s="56">
        <v>0</v>
      </c>
      <c r="AL106" s="56">
        <v>0</v>
      </c>
      <c r="AM106" s="56">
        <v>61</v>
      </c>
      <c r="AN106" s="90">
        <f>AI106-AM106</f>
        <v>7</v>
      </c>
      <c r="AP106" s="16"/>
      <c r="AQ106" s="16"/>
      <c r="AR106" s="16"/>
      <c r="AS106" s="16"/>
      <c r="AT106" s="16"/>
      <c r="AU106" s="16"/>
      <c r="AV106" s="101"/>
    </row>
    <row r="107" spans="2:48" x14ac:dyDescent="0.3">
      <c r="B107" s="5" t="s">
        <v>75</v>
      </c>
      <c r="C107" s="3">
        <f t="shared" ref="C107:H107" si="134">SUBTOTAL(109,C105:C106)</f>
        <v>175</v>
      </c>
      <c r="D107" s="3">
        <f t="shared" si="134"/>
        <v>154</v>
      </c>
      <c r="E107" s="3">
        <f t="shared" si="134"/>
        <v>0</v>
      </c>
      <c r="F107" s="3">
        <f t="shared" si="134"/>
        <v>0</v>
      </c>
      <c r="G107" s="3">
        <f t="shared" si="134"/>
        <v>160</v>
      </c>
      <c r="H107" s="95">
        <f t="shared" si="134"/>
        <v>15</v>
      </c>
      <c r="J107" s="5" t="s">
        <v>75</v>
      </c>
      <c r="K107" s="3">
        <f t="shared" ref="K107:P107" si="135">SUBTOTAL(109,K105:K106)</f>
        <v>0</v>
      </c>
      <c r="L107" s="3">
        <f t="shared" si="135"/>
        <v>0</v>
      </c>
      <c r="M107" s="3">
        <f t="shared" si="135"/>
        <v>0</v>
      </c>
      <c r="N107" s="3">
        <f t="shared" si="135"/>
        <v>0</v>
      </c>
      <c r="O107" s="3">
        <f t="shared" si="135"/>
        <v>0</v>
      </c>
      <c r="P107" s="95">
        <f t="shared" si="135"/>
        <v>0</v>
      </c>
      <c r="R107" s="5" t="s">
        <v>75</v>
      </c>
      <c r="S107" s="3">
        <f t="shared" ref="S107:X107" si="136">SUBTOTAL(109,S105:S106)</f>
        <v>0</v>
      </c>
      <c r="T107" s="3">
        <f t="shared" si="136"/>
        <v>0</v>
      </c>
      <c r="U107" s="3">
        <f t="shared" si="136"/>
        <v>0</v>
      </c>
      <c r="V107" s="3">
        <f t="shared" si="136"/>
        <v>0</v>
      </c>
      <c r="W107" s="3">
        <f t="shared" si="136"/>
        <v>0</v>
      </c>
      <c r="X107" s="95">
        <f t="shared" si="136"/>
        <v>0</v>
      </c>
      <c r="Z107" s="5" t="s">
        <v>75</v>
      </c>
      <c r="AA107" s="3">
        <f t="shared" ref="AA107:AF107" si="137">SUBTOTAL(109,AA105:AA106)</f>
        <v>0</v>
      </c>
      <c r="AB107" s="3">
        <f t="shared" si="137"/>
        <v>0</v>
      </c>
      <c r="AC107" s="3">
        <f t="shared" si="137"/>
        <v>0</v>
      </c>
      <c r="AD107" s="3">
        <f t="shared" si="137"/>
        <v>0</v>
      </c>
      <c r="AE107" s="3">
        <f t="shared" si="137"/>
        <v>0</v>
      </c>
      <c r="AF107" s="95">
        <f t="shared" si="137"/>
        <v>0</v>
      </c>
      <c r="AH107" s="5" t="s">
        <v>75</v>
      </c>
      <c r="AI107" s="3">
        <f t="shared" ref="AI107:AN107" si="138">SUBTOTAL(109,AI105:AI106)</f>
        <v>135</v>
      </c>
      <c r="AJ107" s="3">
        <f t="shared" si="138"/>
        <v>113</v>
      </c>
      <c r="AK107" s="3">
        <f t="shared" si="138"/>
        <v>0</v>
      </c>
      <c r="AL107" s="3">
        <f t="shared" si="138"/>
        <v>0</v>
      </c>
      <c r="AM107" s="3">
        <f t="shared" si="138"/>
        <v>122</v>
      </c>
      <c r="AN107" s="95">
        <f t="shared" si="138"/>
        <v>13</v>
      </c>
      <c r="AP107" s="16"/>
      <c r="AQ107" s="16"/>
      <c r="AR107" s="16"/>
      <c r="AS107" s="16"/>
      <c r="AT107" s="16"/>
      <c r="AU107" s="16"/>
      <c r="AV107" s="101"/>
    </row>
    <row r="108" spans="2:48" ht="15" thickBot="1" x14ac:dyDescent="0.35">
      <c r="B108" s="6" t="s">
        <v>76</v>
      </c>
      <c r="C108" s="7">
        <f t="shared" ref="C108:H108" si="139">SUM(C104,C107)</f>
        <v>824</v>
      </c>
      <c r="D108" s="7">
        <f t="shared" si="139"/>
        <v>617</v>
      </c>
      <c r="E108" s="7">
        <f t="shared" si="139"/>
        <v>82</v>
      </c>
      <c r="F108" s="7">
        <f t="shared" si="139"/>
        <v>0</v>
      </c>
      <c r="G108" s="7">
        <f t="shared" si="139"/>
        <v>707</v>
      </c>
      <c r="H108" s="96">
        <f t="shared" si="139"/>
        <v>117</v>
      </c>
      <c r="J108" s="6" t="s">
        <v>76</v>
      </c>
      <c r="K108" s="7">
        <f t="shared" ref="K108:P108" si="140">SUM(K104,K107)</f>
        <v>341</v>
      </c>
      <c r="L108" s="7">
        <f t="shared" si="140"/>
        <v>222</v>
      </c>
      <c r="M108" s="7">
        <f t="shared" si="140"/>
        <v>84</v>
      </c>
      <c r="N108" s="7">
        <f t="shared" si="140"/>
        <v>6</v>
      </c>
      <c r="O108" s="7">
        <f t="shared" si="140"/>
        <v>288</v>
      </c>
      <c r="P108" s="96">
        <f t="shared" si="140"/>
        <v>53</v>
      </c>
      <c r="R108" s="6" t="s">
        <v>76</v>
      </c>
      <c r="S108" s="7">
        <f t="shared" ref="S108:X108" si="141">SUM(S104,S107)</f>
        <v>472</v>
      </c>
      <c r="T108" s="7">
        <f t="shared" si="141"/>
        <v>360</v>
      </c>
      <c r="U108" s="7">
        <f t="shared" si="141"/>
        <v>84</v>
      </c>
      <c r="V108" s="7">
        <f t="shared" si="141"/>
        <v>15</v>
      </c>
      <c r="W108" s="7">
        <f t="shared" si="141"/>
        <v>405</v>
      </c>
      <c r="X108" s="96">
        <f t="shared" si="141"/>
        <v>67</v>
      </c>
      <c r="Z108" s="6" t="s">
        <v>76</v>
      </c>
      <c r="AA108" s="7">
        <f t="shared" ref="AA108:AF108" si="142">SUM(AA104,AA107)</f>
        <v>497</v>
      </c>
      <c r="AB108" s="7">
        <f t="shared" si="142"/>
        <v>360</v>
      </c>
      <c r="AC108" s="7">
        <f t="shared" si="142"/>
        <v>77</v>
      </c>
      <c r="AD108" s="7">
        <f t="shared" si="142"/>
        <v>13</v>
      </c>
      <c r="AE108" s="7">
        <f t="shared" si="142"/>
        <v>417</v>
      </c>
      <c r="AF108" s="96">
        <f t="shared" si="142"/>
        <v>80</v>
      </c>
      <c r="AH108" s="6" t="s">
        <v>76</v>
      </c>
      <c r="AI108" s="7">
        <f t="shared" ref="AI108:AN108" si="143">SUM(AI104,AI107)</f>
        <v>677</v>
      </c>
      <c r="AJ108" s="7">
        <f t="shared" si="143"/>
        <v>526</v>
      </c>
      <c r="AK108" s="7">
        <f t="shared" si="143"/>
        <v>84</v>
      </c>
      <c r="AL108" s="7">
        <f t="shared" si="143"/>
        <v>6</v>
      </c>
      <c r="AM108" s="7">
        <f t="shared" si="143"/>
        <v>570</v>
      </c>
      <c r="AN108" s="96">
        <f t="shared" si="143"/>
        <v>107</v>
      </c>
      <c r="AP108" s="16"/>
      <c r="AQ108" s="16"/>
      <c r="AR108" s="16"/>
      <c r="AS108" s="16"/>
      <c r="AT108" s="16"/>
      <c r="AU108" s="16"/>
      <c r="AV108" s="101"/>
    </row>
    <row r="109" spans="2:48" s="16" customFormat="1" ht="15" thickBot="1" x14ac:dyDescent="0.35">
      <c r="B109" s="17"/>
      <c r="C109" s="18"/>
      <c r="D109" s="18"/>
      <c r="E109" s="18"/>
      <c r="F109" s="18"/>
      <c r="G109" s="18"/>
      <c r="H109" s="97"/>
      <c r="J109" s="17"/>
      <c r="K109" s="18"/>
      <c r="L109" s="18"/>
      <c r="M109" s="18"/>
      <c r="N109" s="18"/>
      <c r="O109" s="18"/>
      <c r="P109" s="97"/>
      <c r="R109" s="17"/>
      <c r="S109" s="18"/>
      <c r="T109" s="18"/>
      <c r="U109" s="18"/>
      <c r="V109" s="18"/>
      <c r="W109" s="18"/>
      <c r="X109" s="97"/>
      <c r="Z109" s="17"/>
      <c r="AA109" s="18"/>
      <c r="AB109" s="18"/>
      <c r="AC109" s="18"/>
      <c r="AD109" s="18"/>
      <c r="AE109" s="18"/>
      <c r="AF109" s="97"/>
      <c r="AH109" s="17"/>
      <c r="AI109" s="18"/>
      <c r="AJ109" s="18"/>
      <c r="AK109" s="18"/>
      <c r="AL109" s="18"/>
      <c r="AM109" s="18"/>
      <c r="AN109" s="97"/>
      <c r="AV109" s="101"/>
    </row>
    <row r="110" spans="2:48" ht="15" thickBot="1" x14ac:dyDescent="0.35">
      <c r="B110" s="22" t="s">
        <v>0</v>
      </c>
      <c r="C110" s="23" t="s">
        <v>42</v>
      </c>
      <c r="D110" s="23" t="s">
        <v>130</v>
      </c>
      <c r="E110" s="23" t="s">
        <v>43</v>
      </c>
      <c r="F110" s="23" t="s">
        <v>44</v>
      </c>
      <c r="G110" s="23" t="s">
        <v>52</v>
      </c>
      <c r="H110" s="94" t="s">
        <v>53</v>
      </c>
      <c r="J110" s="22" t="s">
        <v>9</v>
      </c>
      <c r="K110" s="23" t="s">
        <v>42</v>
      </c>
      <c r="L110" s="23" t="s">
        <v>130</v>
      </c>
      <c r="M110" s="23" t="s">
        <v>43</v>
      </c>
      <c r="N110" s="23" t="s">
        <v>44</v>
      </c>
      <c r="O110" s="23" t="s">
        <v>52</v>
      </c>
      <c r="P110" s="94" t="s">
        <v>53</v>
      </c>
      <c r="R110" s="22" t="s">
        <v>19</v>
      </c>
      <c r="S110" s="23" t="s">
        <v>42</v>
      </c>
      <c r="T110" s="23" t="s">
        <v>130</v>
      </c>
      <c r="U110" s="23" t="s">
        <v>43</v>
      </c>
      <c r="V110" s="23" t="s">
        <v>44</v>
      </c>
      <c r="W110" s="23" t="s">
        <v>52</v>
      </c>
      <c r="X110" s="94" t="s">
        <v>53</v>
      </c>
      <c r="Z110" s="22" t="s">
        <v>29</v>
      </c>
      <c r="AA110" s="23" t="s">
        <v>42</v>
      </c>
      <c r="AB110" s="23" t="s">
        <v>130</v>
      </c>
      <c r="AC110" s="23" t="s">
        <v>43</v>
      </c>
      <c r="AD110" s="23" t="s">
        <v>44</v>
      </c>
      <c r="AE110" s="23" t="s">
        <v>52</v>
      </c>
      <c r="AF110" s="94" t="s">
        <v>53</v>
      </c>
      <c r="AH110" s="22" t="s">
        <v>39</v>
      </c>
      <c r="AI110" s="23" t="s">
        <v>42</v>
      </c>
      <c r="AJ110" s="23" t="s">
        <v>130</v>
      </c>
      <c r="AK110" s="23" t="s">
        <v>43</v>
      </c>
      <c r="AL110" s="23" t="s">
        <v>44</v>
      </c>
      <c r="AM110" s="23" t="s">
        <v>52</v>
      </c>
      <c r="AN110" s="94" t="s">
        <v>53</v>
      </c>
      <c r="AP110" s="16"/>
      <c r="AQ110" s="16"/>
      <c r="AR110" s="16"/>
      <c r="AS110" s="16"/>
      <c r="AT110" s="16"/>
      <c r="AU110" s="16"/>
      <c r="AV110" s="101"/>
    </row>
    <row r="111" spans="2:48" x14ac:dyDescent="0.3">
      <c r="B111" s="21" t="s">
        <v>45</v>
      </c>
      <c r="C111" s="53">
        <v>124</v>
      </c>
      <c r="D111" s="53">
        <v>89</v>
      </c>
      <c r="E111" s="53">
        <v>22</v>
      </c>
      <c r="F111" s="53">
        <v>4</v>
      </c>
      <c r="G111" s="53">
        <v>106</v>
      </c>
      <c r="H111" s="88">
        <f>C111-G111</f>
        <v>18</v>
      </c>
      <c r="J111" s="21" t="s">
        <v>45</v>
      </c>
      <c r="K111" s="53">
        <v>101</v>
      </c>
      <c r="L111" s="53">
        <v>73</v>
      </c>
      <c r="M111" s="53">
        <v>14</v>
      </c>
      <c r="N111" s="53">
        <v>2</v>
      </c>
      <c r="O111" s="53">
        <v>89</v>
      </c>
      <c r="P111" s="88">
        <f>K111-O111</f>
        <v>12</v>
      </c>
      <c r="R111" s="21" t="s">
        <v>45</v>
      </c>
      <c r="S111" s="53">
        <v>116</v>
      </c>
      <c r="T111" s="53">
        <v>96</v>
      </c>
      <c r="U111" s="53">
        <v>17</v>
      </c>
      <c r="V111" s="53">
        <v>0</v>
      </c>
      <c r="W111" s="53">
        <v>90</v>
      </c>
      <c r="X111" s="88">
        <f>S111-W111</f>
        <v>26</v>
      </c>
      <c r="Z111" s="21" t="s">
        <v>45</v>
      </c>
      <c r="AA111" s="53">
        <v>105</v>
      </c>
      <c r="AB111" s="53">
        <v>81</v>
      </c>
      <c r="AC111" s="53">
        <v>17</v>
      </c>
      <c r="AD111" s="53">
        <v>0</v>
      </c>
      <c r="AE111" s="53">
        <v>88</v>
      </c>
      <c r="AF111" s="88">
        <f>AA111-AE111</f>
        <v>17</v>
      </c>
      <c r="AH111" s="21" t="s">
        <v>45</v>
      </c>
      <c r="AI111" s="59">
        <v>128</v>
      </c>
      <c r="AJ111" s="59">
        <v>87</v>
      </c>
      <c r="AK111" s="59">
        <v>13</v>
      </c>
      <c r="AL111" s="59">
        <v>0</v>
      </c>
      <c r="AM111" s="59">
        <v>106</v>
      </c>
      <c r="AN111" s="88">
        <f>AI111-AM111</f>
        <v>22</v>
      </c>
      <c r="AP111" s="16"/>
      <c r="AQ111" s="16"/>
      <c r="AR111" s="16"/>
      <c r="AS111" s="16"/>
      <c r="AT111" s="16"/>
      <c r="AU111" s="16"/>
      <c r="AV111" s="101"/>
    </row>
    <row r="112" spans="2:48" x14ac:dyDescent="0.3">
      <c r="B112" s="4" t="s">
        <v>46</v>
      </c>
      <c r="C112" s="54">
        <v>140</v>
      </c>
      <c r="D112" s="54">
        <v>91</v>
      </c>
      <c r="E112" s="54">
        <v>14</v>
      </c>
      <c r="F112" s="54">
        <v>0</v>
      </c>
      <c r="G112" s="54">
        <v>121</v>
      </c>
      <c r="H112" s="91">
        <f>C112-G112</f>
        <v>19</v>
      </c>
      <c r="J112" s="4" t="s">
        <v>46</v>
      </c>
      <c r="K112" s="54">
        <v>86</v>
      </c>
      <c r="L112" s="54">
        <v>62</v>
      </c>
      <c r="M112" s="54">
        <v>21</v>
      </c>
      <c r="N112" s="54">
        <v>1</v>
      </c>
      <c r="O112" s="54">
        <v>78</v>
      </c>
      <c r="P112" s="91">
        <f>K112-O112</f>
        <v>8</v>
      </c>
      <c r="R112" s="4" t="s">
        <v>46</v>
      </c>
      <c r="S112" s="54">
        <v>99</v>
      </c>
      <c r="T112" s="54">
        <v>80</v>
      </c>
      <c r="U112" s="54">
        <v>25</v>
      </c>
      <c r="V112" s="54">
        <v>0</v>
      </c>
      <c r="W112" s="54">
        <v>86</v>
      </c>
      <c r="X112" s="91">
        <f>S112-W112</f>
        <v>13</v>
      </c>
      <c r="Z112" s="4" t="s">
        <v>46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91">
        <f>AA112-AE112</f>
        <v>0</v>
      </c>
      <c r="AH112" s="4" t="s">
        <v>46</v>
      </c>
      <c r="AI112" s="58">
        <v>110</v>
      </c>
      <c r="AJ112" s="58">
        <v>77</v>
      </c>
      <c r="AK112" s="58">
        <v>20</v>
      </c>
      <c r="AL112" s="58">
        <v>9</v>
      </c>
      <c r="AM112" s="58">
        <v>93</v>
      </c>
      <c r="AN112" s="91">
        <f>AI112-AM112</f>
        <v>17</v>
      </c>
      <c r="AP112" s="16"/>
      <c r="AQ112" s="16"/>
      <c r="AR112" s="16"/>
      <c r="AS112" s="16"/>
      <c r="AT112" s="16"/>
      <c r="AU112" s="16"/>
      <c r="AV112" s="101"/>
    </row>
    <row r="113" spans="2:48" x14ac:dyDescent="0.3">
      <c r="B113" s="4" t="s">
        <v>47</v>
      </c>
      <c r="C113" s="55">
        <v>138</v>
      </c>
      <c r="D113" s="55">
        <v>85</v>
      </c>
      <c r="E113" s="55">
        <v>7</v>
      </c>
      <c r="F113" s="55">
        <v>0</v>
      </c>
      <c r="G113" s="55">
        <v>117</v>
      </c>
      <c r="H113" s="92">
        <f>C113-G113</f>
        <v>21</v>
      </c>
      <c r="J113" s="4" t="s">
        <v>47</v>
      </c>
      <c r="K113" s="55">
        <v>104</v>
      </c>
      <c r="L113" s="55">
        <v>70</v>
      </c>
      <c r="M113" s="55">
        <v>13</v>
      </c>
      <c r="N113" s="55">
        <v>3</v>
      </c>
      <c r="O113" s="55">
        <v>91</v>
      </c>
      <c r="P113" s="92">
        <f>K113-O113</f>
        <v>13</v>
      </c>
      <c r="R113" s="4" t="s">
        <v>47</v>
      </c>
      <c r="S113" s="55">
        <v>109</v>
      </c>
      <c r="T113" s="55">
        <v>84</v>
      </c>
      <c r="U113" s="55">
        <v>21</v>
      </c>
      <c r="V113" s="55">
        <v>0</v>
      </c>
      <c r="W113" s="55">
        <v>94</v>
      </c>
      <c r="X113" s="92">
        <f>S113-W113</f>
        <v>15</v>
      </c>
      <c r="Z113" s="4" t="s">
        <v>47</v>
      </c>
      <c r="AA113" s="55">
        <v>103</v>
      </c>
      <c r="AB113" s="55">
        <v>71</v>
      </c>
      <c r="AC113" s="55">
        <v>24</v>
      </c>
      <c r="AD113" s="55">
        <v>4</v>
      </c>
      <c r="AE113" s="55">
        <v>92</v>
      </c>
      <c r="AF113" s="92">
        <f>AA113-AE113</f>
        <v>11</v>
      </c>
      <c r="AH113" s="4" t="s">
        <v>47</v>
      </c>
      <c r="AI113" s="59">
        <v>115</v>
      </c>
      <c r="AJ113" s="59">
        <v>65</v>
      </c>
      <c r="AK113" s="59">
        <v>21</v>
      </c>
      <c r="AL113" s="59">
        <v>0</v>
      </c>
      <c r="AM113" s="59">
        <v>96</v>
      </c>
      <c r="AN113" s="92">
        <f>AI113-AM113</f>
        <v>19</v>
      </c>
      <c r="AP113" s="16"/>
      <c r="AQ113" s="16"/>
      <c r="AR113" s="16"/>
      <c r="AS113" s="16"/>
      <c r="AT113" s="16"/>
      <c r="AU113" s="16"/>
      <c r="AV113" s="101"/>
    </row>
    <row r="114" spans="2:48" x14ac:dyDescent="0.3">
      <c r="B114" s="4" t="s">
        <v>48</v>
      </c>
      <c r="C114" s="54">
        <v>127</v>
      </c>
      <c r="D114" s="54">
        <v>82</v>
      </c>
      <c r="E114" s="54">
        <v>16</v>
      </c>
      <c r="F114" s="54">
        <v>0</v>
      </c>
      <c r="G114" s="54">
        <v>110</v>
      </c>
      <c r="H114" s="91">
        <f>C114-G114</f>
        <v>17</v>
      </c>
      <c r="J114" s="4" t="s">
        <v>48</v>
      </c>
      <c r="K114" s="54">
        <v>86</v>
      </c>
      <c r="L114" s="54">
        <v>56</v>
      </c>
      <c r="M114" s="54">
        <v>19</v>
      </c>
      <c r="N114" s="54">
        <v>2</v>
      </c>
      <c r="O114" s="54">
        <v>70</v>
      </c>
      <c r="P114" s="91">
        <f>K114-O114</f>
        <v>16</v>
      </c>
      <c r="R114" s="4" t="s">
        <v>48</v>
      </c>
      <c r="S114" s="54">
        <v>0</v>
      </c>
      <c r="T114" s="54">
        <v>0</v>
      </c>
      <c r="U114" s="54">
        <v>0</v>
      </c>
      <c r="V114" s="54">
        <v>0</v>
      </c>
      <c r="W114" s="54">
        <v>0</v>
      </c>
      <c r="X114" s="91">
        <f>S114-W114</f>
        <v>0</v>
      </c>
      <c r="Z114" s="4" t="s">
        <v>48</v>
      </c>
      <c r="AA114" s="54">
        <v>78</v>
      </c>
      <c r="AB114" s="54">
        <v>60</v>
      </c>
      <c r="AC114" s="54">
        <v>23</v>
      </c>
      <c r="AD114" s="54">
        <v>7</v>
      </c>
      <c r="AE114" s="54">
        <v>68</v>
      </c>
      <c r="AF114" s="91">
        <f>AA114-AE114</f>
        <v>10</v>
      </c>
      <c r="AH114" s="4" t="s">
        <v>48</v>
      </c>
      <c r="AI114" s="58">
        <v>101</v>
      </c>
      <c r="AJ114" s="58">
        <v>66</v>
      </c>
      <c r="AK114" s="58">
        <v>11</v>
      </c>
      <c r="AL114" s="58">
        <v>5</v>
      </c>
      <c r="AM114" s="58">
        <v>84</v>
      </c>
      <c r="AN114" s="91">
        <f>AI114-AM114</f>
        <v>17</v>
      </c>
      <c r="AP114" s="16"/>
      <c r="AQ114" s="16"/>
      <c r="AR114" s="16"/>
      <c r="AS114" s="16"/>
      <c r="AT114" s="16"/>
      <c r="AU114" s="16"/>
      <c r="AV114" s="101"/>
    </row>
    <row r="115" spans="2:48" x14ac:dyDescent="0.3">
      <c r="B115" s="4" t="s">
        <v>49</v>
      </c>
      <c r="C115" s="55">
        <v>115</v>
      </c>
      <c r="D115" s="55">
        <v>87</v>
      </c>
      <c r="E115" s="55">
        <v>18</v>
      </c>
      <c r="F115" s="55">
        <v>5</v>
      </c>
      <c r="G115" s="55">
        <v>102</v>
      </c>
      <c r="H115" s="92">
        <f>C115-G115</f>
        <v>13</v>
      </c>
      <c r="J115" s="4" t="s">
        <v>49</v>
      </c>
      <c r="K115" s="55">
        <v>94</v>
      </c>
      <c r="L115" s="55">
        <v>61</v>
      </c>
      <c r="M115" s="55">
        <v>22</v>
      </c>
      <c r="N115" s="55">
        <v>2</v>
      </c>
      <c r="O115" s="55">
        <v>82</v>
      </c>
      <c r="P115" s="92">
        <f>K115-O115</f>
        <v>12</v>
      </c>
      <c r="R115" s="4" t="s">
        <v>49</v>
      </c>
      <c r="S115" s="55">
        <v>100</v>
      </c>
      <c r="T115" s="55">
        <v>80</v>
      </c>
      <c r="U115" s="55">
        <v>28</v>
      </c>
      <c r="V115" s="55">
        <v>0</v>
      </c>
      <c r="W115" s="55">
        <v>92</v>
      </c>
      <c r="X115" s="92">
        <f>S115-W115</f>
        <v>8</v>
      </c>
      <c r="Z115" s="4" t="s">
        <v>49</v>
      </c>
      <c r="AA115" s="55">
        <v>99</v>
      </c>
      <c r="AB115" s="55">
        <v>65</v>
      </c>
      <c r="AC115" s="55">
        <v>20</v>
      </c>
      <c r="AD115" s="55">
        <v>0</v>
      </c>
      <c r="AE115" s="55">
        <v>83</v>
      </c>
      <c r="AF115" s="92">
        <f>AA115-AE115</f>
        <v>16</v>
      </c>
      <c r="AH115" s="4" t="s">
        <v>49</v>
      </c>
      <c r="AI115" s="59">
        <v>106</v>
      </c>
      <c r="AJ115" s="59">
        <v>80</v>
      </c>
      <c r="AK115" s="59">
        <v>17</v>
      </c>
      <c r="AL115" s="59">
        <v>0</v>
      </c>
      <c r="AM115" s="59">
        <v>90</v>
      </c>
      <c r="AN115" s="92">
        <f>AI115-AM115</f>
        <v>16</v>
      </c>
      <c r="AP115" s="16"/>
      <c r="AQ115" s="16"/>
      <c r="AR115" s="16"/>
      <c r="AS115" s="16"/>
      <c r="AT115" s="16"/>
      <c r="AU115" s="16"/>
      <c r="AV115" s="101"/>
    </row>
    <row r="116" spans="2:48" x14ac:dyDescent="0.3">
      <c r="B116" s="5" t="s">
        <v>69</v>
      </c>
      <c r="C116" s="3">
        <f t="shared" ref="C116:H116" si="144">SUM(C111:C115)</f>
        <v>644</v>
      </c>
      <c r="D116" s="3">
        <f t="shared" si="144"/>
        <v>434</v>
      </c>
      <c r="E116" s="3">
        <f t="shared" si="144"/>
        <v>77</v>
      </c>
      <c r="F116" s="3">
        <f t="shared" si="144"/>
        <v>9</v>
      </c>
      <c r="G116" s="3">
        <f t="shared" si="144"/>
        <v>556</v>
      </c>
      <c r="H116" s="95">
        <f t="shared" si="144"/>
        <v>88</v>
      </c>
      <c r="J116" s="5" t="s">
        <v>69</v>
      </c>
      <c r="K116" s="3">
        <f t="shared" ref="K116:P116" si="145">SUM(K111:K115)</f>
        <v>471</v>
      </c>
      <c r="L116" s="3">
        <f t="shared" si="145"/>
        <v>322</v>
      </c>
      <c r="M116" s="3">
        <f t="shared" si="145"/>
        <v>89</v>
      </c>
      <c r="N116" s="3">
        <f t="shared" si="145"/>
        <v>10</v>
      </c>
      <c r="O116" s="3">
        <f t="shared" si="145"/>
        <v>410</v>
      </c>
      <c r="P116" s="95">
        <f t="shared" si="145"/>
        <v>61</v>
      </c>
      <c r="R116" s="5" t="s">
        <v>69</v>
      </c>
      <c r="S116" s="3">
        <f t="shared" ref="S116:X116" si="146">SUM(S111:S115)</f>
        <v>424</v>
      </c>
      <c r="T116" s="3">
        <f t="shared" si="146"/>
        <v>340</v>
      </c>
      <c r="U116" s="3">
        <f t="shared" si="146"/>
        <v>91</v>
      </c>
      <c r="V116" s="3">
        <f t="shared" si="146"/>
        <v>0</v>
      </c>
      <c r="W116" s="3">
        <f t="shared" si="146"/>
        <v>362</v>
      </c>
      <c r="X116" s="95">
        <f t="shared" si="146"/>
        <v>62</v>
      </c>
      <c r="Z116" s="5" t="s">
        <v>69</v>
      </c>
      <c r="AA116" s="3">
        <f t="shared" ref="AA116:AF116" si="147">SUM(AA111:AA115)</f>
        <v>385</v>
      </c>
      <c r="AB116" s="3">
        <f t="shared" si="147"/>
        <v>277</v>
      </c>
      <c r="AC116" s="3">
        <f t="shared" si="147"/>
        <v>84</v>
      </c>
      <c r="AD116" s="3">
        <f t="shared" si="147"/>
        <v>11</v>
      </c>
      <c r="AE116" s="3">
        <f t="shared" si="147"/>
        <v>331</v>
      </c>
      <c r="AF116" s="95">
        <f t="shared" si="147"/>
        <v>54</v>
      </c>
      <c r="AH116" s="5" t="s">
        <v>69</v>
      </c>
      <c r="AI116" s="3">
        <f t="shared" ref="AI116:AN116" si="148">SUM(AI111:AI115)</f>
        <v>560</v>
      </c>
      <c r="AJ116" s="3">
        <f t="shared" si="148"/>
        <v>375</v>
      </c>
      <c r="AK116" s="3">
        <f t="shared" si="148"/>
        <v>82</v>
      </c>
      <c r="AL116" s="3">
        <f t="shared" si="148"/>
        <v>14</v>
      </c>
      <c r="AM116" s="3">
        <f t="shared" si="148"/>
        <v>469</v>
      </c>
      <c r="AN116" s="95">
        <f t="shared" si="148"/>
        <v>91</v>
      </c>
      <c r="AP116" s="16"/>
      <c r="AQ116" s="16"/>
      <c r="AR116" s="16"/>
      <c r="AS116" s="16"/>
      <c r="AT116" s="16"/>
      <c r="AU116" s="16"/>
      <c r="AV116" s="101"/>
    </row>
    <row r="117" spans="2:48" x14ac:dyDescent="0.3">
      <c r="B117" s="4" t="s">
        <v>73</v>
      </c>
      <c r="C117" s="56">
        <v>75</v>
      </c>
      <c r="D117" s="56">
        <v>65</v>
      </c>
      <c r="E117" s="56">
        <v>0</v>
      </c>
      <c r="F117" s="56">
        <v>0</v>
      </c>
      <c r="G117" s="56">
        <v>64</v>
      </c>
      <c r="H117" s="90">
        <f>C117-G117</f>
        <v>11</v>
      </c>
      <c r="J117" s="4" t="s">
        <v>73</v>
      </c>
      <c r="K117" s="56"/>
      <c r="L117" s="56"/>
      <c r="M117" s="56"/>
      <c r="N117" s="56"/>
      <c r="O117" s="56"/>
      <c r="P117" s="90">
        <f>K117-O117</f>
        <v>0</v>
      </c>
      <c r="R117" s="4" t="s">
        <v>73</v>
      </c>
      <c r="S117" s="56"/>
      <c r="T117" s="56"/>
      <c r="U117" s="56"/>
      <c r="V117" s="56"/>
      <c r="W117" s="56"/>
      <c r="X117" s="90">
        <f>S117-W117</f>
        <v>0</v>
      </c>
      <c r="Z117" s="4" t="s">
        <v>73</v>
      </c>
      <c r="AA117" s="56"/>
      <c r="AB117" s="56"/>
      <c r="AC117" s="56"/>
      <c r="AD117" s="56"/>
      <c r="AE117" s="56"/>
      <c r="AF117" s="90">
        <f>AA117-AE117</f>
        <v>0</v>
      </c>
      <c r="AH117" s="4" t="s">
        <v>73</v>
      </c>
      <c r="AI117" s="60">
        <v>74</v>
      </c>
      <c r="AJ117" s="60">
        <v>64</v>
      </c>
      <c r="AK117" s="60">
        <v>0</v>
      </c>
      <c r="AL117" s="60">
        <v>0</v>
      </c>
      <c r="AM117" s="60">
        <v>61</v>
      </c>
      <c r="AN117" s="90">
        <f>AI117-AM117</f>
        <v>13</v>
      </c>
      <c r="AP117" s="16"/>
      <c r="AQ117" s="16"/>
      <c r="AR117" s="16"/>
      <c r="AS117" s="16"/>
      <c r="AT117" s="16"/>
      <c r="AU117" s="16"/>
      <c r="AV117" s="101"/>
    </row>
    <row r="118" spans="2:48" x14ac:dyDescent="0.3">
      <c r="B118" s="4" t="s">
        <v>72</v>
      </c>
      <c r="C118" s="56">
        <v>69</v>
      </c>
      <c r="D118" s="56">
        <v>65</v>
      </c>
      <c r="E118" s="56">
        <v>0</v>
      </c>
      <c r="F118" s="56">
        <v>0</v>
      </c>
      <c r="G118" s="56">
        <v>63</v>
      </c>
      <c r="H118" s="90">
        <f>C118-G118</f>
        <v>6</v>
      </c>
      <c r="J118" s="4" t="s">
        <v>72</v>
      </c>
      <c r="K118" s="56"/>
      <c r="L118" s="56"/>
      <c r="M118" s="56"/>
      <c r="N118" s="56"/>
      <c r="O118" s="56"/>
      <c r="P118" s="90">
        <f>K118-O118</f>
        <v>0</v>
      </c>
      <c r="R118" s="4" t="s">
        <v>72</v>
      </c>
      <c r="S118" s="56"/>
      <c r="T118" s="56"/>
      <c r="U118" s="56"/>
      <c r="V118" s="56"/>
      <c r="W118" s="56"/>
      <c r="X118" s="90">
        <f>S118-W118</f>
        <v>0</v>
      </c>
      <c r="Z118" s="4" t="s">
        <v>72</v>
      </c>
      <c r="AA118" s="56"/>
      <c r="AB118" s="56"/>
      <c r="AC118" s="56"/>
      <c r="AD118" s="56"/>
      <c r="AE118" s="56"/>
      <c r="AF118" s="90">
        <f>AA118-AE118</f>
        <v>0</v>
      </c>
      <c r="AH118" s="4" t="s">
        <v>72</v>
      </c>
      <c r="AI118" s="60">
        <v>91</v>
      </c>
      <c r="AJ118" s="60">
        <v>76</v>
      </c>
      <c r="AK118" s="60">
        <v>0</v>
      </c>
      <c r="AL118" s="60">
        <v>0</v>
      </c>
      <c r="AM118" s="60">
        <v>69</v>
      </c>
      <c r="AN118" s="90">
        <f>AI118-AM118</f>
        <v>22</v>
      </c>
      <c r="AP118" s="16"/>
      <c r="AQ118" s="16"/>
      <c r="AR118" s="16"/>
      <c r="AS118" s="16"/>
      <c r="AT118" s="16"/>
      <c r="AU118" s="16"/>
      <c r="AV118" s="101"/>
    </row>
    <row r="119" spans="2:48" x14ac:dyDescent="0.3">
      <c r="B119" s="5" t="s">
        <v>75</v>
      </c>
      <c r="C119" s="3">
        <f t="shared" ref="C119:H119" si="149">SUBTOTAL(109,C117:C118)</f>
        <v>144</v>
      </c>
      <c r="D119" s="3">
        <f t="shared" si="149"/>
        <v>130</v>
      </c>
      <c r="E119" s="3">
        <f t="shared" si="149"/>
        <v>0</v>
      </c>
      <c r="F119" s="3">
        <f t="shared" si="149"/>
        <v>0</v>
      </c>
      <c r="G119" s="3">
        <f t="shared" si="149"/>
        <v>127</v>
      </c>
      <c r="H119" s="95">
        <f t="shared" si="149"/>
        <v>17</v>
      </c>
      <c r="J119" s="5" t="s">
        <v>75</v>
      </c>
      <c r="K119" s="3">
        <f t="shared" ref="K119:P119" si="150">SUBTOTAL(109,K117:K118)</f>
        <v>0</v>
      </c>
      <c r="L119" s="3">
        <f t="shared" si="150"/>
        <v>0</v>
      </c>
      <c r="M119" s="3">
        <f t="shared" si="150"/>
        <v>0</v>
      </c>
      <c r="N119" s="3">
        <f t="shared" si="150"/>
        <v>0</v>
      </c>
      <c r="O119" s="3">
        <f t="shared" si="150"/>
        <v>0</v>
      </c>
      <c r="P119" s="95">
        <f t="shared" si="150"/>
        <v>0</v>
      </c>
      <c r="R119" s="5" t="s">
        <v>75</v>
      </c>
      <c r="S119" s="3">
        <f t="shared" ref="S119:X119" si="151">SUBTOTAL(109,S117:S118)</f>
        <v>0</v>
      </c>
      <c r="T119" s="3">
        <f t="shared" si="151"/>
        <v>0</v>
      </c>
      <c r="U119" s="3">
        <f t="shared" si="151"/>
        <v>0</v>
      </c>
      <c r="V119" s="3">
        <f t="shared" si="151"/>
        <v>0</v>
      </c>
      <c r="W119" s="3">
        <f t="shared" si="151"/>
        <v>0</v>
      </c>
      <c r="X119" s="95">
        <f t="shared" si="151"/>
        <v>0</v>
      </c>
      <c r="Z119" s="5" t="s">
        <v>75</v>
      </c>
      <c r="AA119" s="3">
        <f t="shared" ref="AA119:AF119" si="152">SUBTOTAL(109,AA117:AA118)</f>
        <v>0</v>
      </c>
      <c r="AB119" s="3">
        <f t="shared" si="152"/>
        <v>0</v>
      </c>
      <c r="AC119" s="3">
        <f t="shared" si="152"/>
        <v>0</v>
      </c>
      <c r="AD119" s="3">
        <f t="shared" si="152"/>
        <v>0</v>
      </c>
      <c r="AE119" s="3">
        <f t="shared" si="152"/>
        <v>0</v>
      </c>
      <c r="AF119" s="95">
        <f t="shared" si="152"/>
        <v>0</v>
      </c>
      <c r="AH119" s="5" t="s">
        <v>75</v>
      </c>
      <c r="AI119" s="3">
        <f t="shared" ref="AI119:AN119" si="153">SUBTOTAL(109,AI117:AI118)</f>
        <v>165</v>
      </c>
      <c r="AJ119" s="3">
        <f t="shared" si="153"/>
        <v>140</v>
      </c>
      <c r="AK119" s="3">
        <f t="shared" si="153"/>
        <v>0</v>
      </c>
      <c r="AL119" s="3">
        <f t="shared" si="153"/>
        <v>0</v>
      </c>
      <c r="AM119" s="3">
        <f t="shared" si="153"/>
        <v>130</v>
      </c>
      <c r="AN119" s="95">
        <f t="shared" si="153"/>
        <v>35</v>
      </c>
      <c r="AP119" s="16"/>
      <c r="AQ119" s="16"/>
      <c r="AR119" s="16"/>
      <c r="AS119" s="16"/>
      <c r="AT119" s="16"/>
      <c r="AU119" s="16"/>
      <c r="AV119" s="101"/>
    </row>
    <row r="120" spans="2:48" ht="15" thickBot="1" x14ac:dyDescent="0.35">
      <c r="B120" s="6" t="s">
        <v>76</v>
      </c>
      <c r="C120" s="7">
        <f t="shared" ref="C120:H120" si="154">SUM(C116,C119)</f>
        <v>788</v>
      </c>
      <c r="D120" s="7">
        <f t="shared" si="154"/>
        <v>564</v>
      </c>
      <c r="E120" s="7">
        <f t="shared" si="154"/>
        <v>77</v>
      </c>
      <c r="F120" s="7">
        <f t="shared" si="154"/>
        <v>9</v>
      </c>
      <c r="G120" s="7">
        <f t="shared" si="154"/>
        <v>683</v>
      </c>
      <c r="H120" s="96">
        <f t="shared" si="154"/>
        <v>105</v>
      </c>
      <c r="J120" s="6" t="s">
        <v>76</v>
      </c>
      <c r="K120" s="7">
        <f t="shared" ref="K120:P120" si="155">SUM(K116,K119)</f>
        <v>471</v>
      </c>
      <c r="L120" s="7">
        <f t="shared" si="155"/>
        <v>322</v>
      </c>
      <c r="M120" s="7">
        <f t="shared" si="155"/>
        <v>89</v>
      </c>
      <c r="N120" s="7">
        <f t="shared" si="155"/>
        <v>10</v>
      </c>
      <c r="O120" s="7">
        <f t="shared" si="155"/>
        <v>410</v>
      </c>
      <c r="P120" s="96">
        <f t="shared" si="155"/>
        <v>61</v>
      </c>
      <c r="R120" s="6" t="s">
        <v>76</v>
      </c>
      <c r="S120" s="7">
        <f t="shared" ref="S120:X120" si="156">SUM(S116,S119)</f>
        <v>424</v>
      </c>
      <c r="T120" s="7">
        <f t="shared" si="156"/>
        <v>340</v>
      </c>
      <c r="U120" s="7">
        <f t="shared" si="156"/>
        <v>91</v>
      </c>
      <c r="V120" s="7">
        <f t="shared" si="156"/>
        <v>0</v>
      </c>
      <c r="W120" s="7">
        <f t="shared" si="156"/>
        <v>362</v>
      </c>
      <c r="X120" s="96">
        <f t="shared" si="156"/>
        <v>62</v>
      </c>
      <c r="Z120" s="6" t="s">
        <v>76</v>
      </c>
      <c r="AA120" s="7">
        <f t="shared" ref="AA120:AF120" si="157">SUM(AA116,AA119)</f>
        <v>385</v>
      </c>
      <c r="AB120" s="7">
        <f t="shared" si="157"/>
        <v>277</v>
      </c>
      <c r="AC120" s="7">
        <f t="shared" si="157"/>
        <v>84</v>
      </c>
      <c r="AD120" s="7">
        <f t="shared" si="157"/>
        <v>11</v>
      </c>
      <c r="AE120" s="7">
        <f t="shared" si="157"/>
        <v>331</v>
      </c>
      <c r="AF120" s="96">
        <f t="shared" si="157"/>
        <v>54</v>
      </c>
      <c r="AH120" s="6" t="s">
        <v>76</v>
      </c>
      <c r="AI120" s="7">
        <f t="shared" ref="AI120:AN120" si="158">SUM(AI116,AI119)</f>
        <v>725</v>
      </c>
      <c r="AJ120" s="7">
        <f t="shared" si="158"/>
        <v>515</v>
      </c>
      <c r="AK120" s="7">
        <f t="shared" si="158"/>
        <v>82</v>
      </c>
      <c r="AL120" s="7">
        <f t="shared" si="158"/>
        <v>14</v>
      </c>
      <c r="AM120" s="7">
        <f t="shared" si="158"/>
        <v>599</v>
      </c>
      <c r="AN120" s="96">
        <f t="shared" si="158"/>
        <v>126</v>
      </c>
      <c r="AP120" s="16"/>
      <c r="AQ120" s="16"/>
      <c r="AR120" s="16"/>
      <c r="AS120" s="16"/>
      <c r="AT120" s="16"/>
      <c r="AU120" s="16"/>
      <c r="AV120" s="101"/>
    </row>
    <row r="121" spans="2:48" s="16" customFormat="1" x14ac:dyDescent="0.3">
      <c r="H121" s="93"/>
      <c r="P121" s="93"/>
      <c r="X121" s="93"/>
      <c r="AF121" s="93"/>
      <c r="AN121" s="93"/>
      <c r="AV121" s="101"/>
    </row>
    <row r="122" spans="2:48" s="16" customFormat="1" x14ac:dyDescent="0.3">
      <c r="B122" s="16">
        <f>COLUMN()</f>
        <v>2</v>
      </c>
      <c r="C122" s="16">
        <f>COLUMN()</f>
        <v>3</v>
      </c>
      <c r="D122" s="16">
        <f>COLUMN()</f>
        <v>4</v>
      </c>
      <c r="E122" s="16">
        <f>COLUMN()</f>
        <v>5</v>
      </c>
      <c r="F122" s="16">
        <f>COLUMN()</f>
        <v>6</v>
      </c>
      <c r="G122" s="16">
        <f>COLUMN()</f>
        <v>7</v>
      </c>
      <c r="H122" s="16">
        <f>COLUMN()</f>
        <v>8</v>
      </c>
      <c r="I122" s="16">
        <f>COLUMN()</f>
        <v>9</v>
      </c>
      <c r="J122" s="16">
        <f>COLUMN()</f>
        <v>10</v>
      </c>
      <c r="K122" s="16">
        <f>COLUMN()</f>
        <v>11</v>
      </c>
      <c r="L122" s="16">
        <f>COLUMN()</f>
        <v>12</v>
      </c>
      <c r="M122" s="16">
        <f>COLUMN()</f>
        <v>13</v>
      </c>
      <c r="N122" s="16">
        <f>COLUMN()</f>
        <v>14</v>
      </c>
      <c r="O122" s="16">
        <f>COLUMN()</f>
        <v>15</v>
      </c>
      <c r="P122" s="16">
        <f>COLUMN()</f>
        <v>16</v>
      </c>
      <c r="Q122" s="16">
        <f>COLUMN()</f>
        <v>17</v>
      </c>
      <c r="R122" s="16">
        <f>COLUMN()</f>
        <v>18</v>
      </c>
      <c r="S122" s="16">
        <f>COLUMN()</f>
        <v>19</v>
      </c>
      <c r="T122" s="16">
        <f>COLUMN()</f>
        <v>20</v>
      </c>
      <c r="U122" s="16">
        <f>COLUMN()</f>
        <v>21</v>
      </c>
      <c r="V122" s="16">
        <f>COLUMN()</f>
        <v>22</v>
      </c>
      <c r="W122" s="16">
        <f>COLUMN()</f>
        <v>23</v>
      </c>
      <c r="X122" s="16">
        <f>COLUMN()</f>
        <v>24</v>
      </c>
      <c r="Y122" s="16">
        <f>COLUMN()</f>
        <v>25</v>
      </c>
      <c r="Z122" s="16">
        <f>COLUMN()</f>
        <v>26</v>
      </c>
      <c r="AA122" s="16">
        <f>COLUMN()</f>
        <v>27</v>
      </c>
      <c r="AB122" s="16">
        <f>COLUMN()</f>
        <v>28</v>
      </c>
      <c r="AC122" s="16">
        <f>COLUMN()</f>
        <v>29</v>
      </c>
      <c r="AD122" s="16">
        <f>COLUMN()</f>
        <v>30</v>
      </c>
      <c r="AE122" s="16">
        <f>COLUMN()</f>
        <v>31</v>
      </c>
      <c r="AF122" s="16">
        <f>COLUMN()</f>
        <v>32</v>
      </c>
      <c r="AG122" s="16">
        <f>COLUMN()</f>
        <v>33</v>
      </c>
      <c r="AH122" s="16">
        <f>COLUMN()</f>
        <v>34</v>
      </c>
      <c r="AI122" s="16">
        <f>COLUMN()</f>
        <v>35</v>
      </c>
      <c r="AJ122" s="16">
        <f>COLUMN()</f>
        <v>36</v>
      </c>
      <c r="AK122" s="16">
        <f>COLUMN()</f>
        <v>37</v>
      </c>
      <c r="AL122" s="16">
        <f>COLUMN()</f>
        <v>38</v>
      </c>
      <c r="AM122" s="16">
        <f>COLUMN()</f>
        <v>39</v>
      </c>
      <c r="AN122" s="16">
        <f>COLUMN()</f>
        <v>40</v>
      </c>
      <c r="AV122" s="101"/>
    </row>
    <row r="123" spans="2:48" s="16" customFormat="1" x14ac:dyDescent="0.3">
      <c r="B123" s="16">
        <f>MOD(COLUMN(),8)</f>
        <v>2</v>
      </c>
      <c r="C123" s="16">
        <f t="shared" ref="C123:AN123" si="159">MOD(COLUMN(),8)</f>
        <v>3</v>
      </c>
      <c r="D123" s="16">
        <f t="shared" si="159"/>
        <v>4</v>
      </c>
      <c r="E123" s="16">
        <f t="shared" si="159"/>
        <v>5</v>
      </c>
      <c r="F123" s="16">
        <f t="shared" si="159"/>
        <v>6</v>
      </c>
      <c r="G123" s="16">
        <f t="shared" si="159"/>
        <v>7</v>
      </c>
      <c r="H123" s="16">
        <f t="shared" si="159"/>
        <v>0</v>
      </c>
      <c r="I123" s="16">
        <f t="shared" si="159"/>
        <v>1</v>
      </c>
      <c r="J123" s="16">
        <f t="shared" si="159"/>
        <v>2</v>
      </c>
      <c r="K123" s="16">
        <f t="shared" si="159"/>
        <v>3</v>
      </c>
      <c r="L123" s="16">
        <f>MOD(COLUMN(),8)</f>
        <v>4</v>
      </c>
      <c r="M123" s="16">
        <f t="shared" si="159"/>
        <v>5</v>
      </c>
      <c r="N123" s="16">
        <f t="shared" si="159"/>
        <v>6</v>
      </c>
      <c r="O123" s="16">
        <f t="shared" si="159"/>
        <v>7</v>
      </c>
      <c r="P123" s="16">
        <f t="shared" si="159"/>
        <v>0</v>
      </c>
      <c r="Q123" s="16">
        <f t="shared" si="159"/>
        <v>1</v>
      </c>
      <c r="R123" s="16">
        <f t="shared" si="159"/>
        <v>2</v>
      </c>
      <c r="S123" s="16">
        <f t="shared" si="159"/>
        <v>3</v>
      </c>
      <c r="T123" s="16">
        <f t="shared" si="159"/>
        <v>4</v>
      </c>
      <c r="U123" s="16">
        <f t="shared" si="159"/>
        <v>5</v>
      </c>
      <c r="V123" s="16">
        <f t="shared" si="159"/>
        <v>6</v>
      </c>
      <c r="W123" s="16">
        <f t="shared" si="159"/>
        <v>7</v>
      </c>
      <c r="X123" s="16">
        <f t="shared" si="159"/>
        <v>0</v>
      </c>
      <c r="Y123" s="16">
        <f t="shared" si="159"/>
        <v>1</v>
      </c>
      <c r="Z123" s="16">
        <f t="shared" si="159"/>
        <v>2</v>
      </c>
      <c r="AA123" s="16">
        <f t="shared" si="159"/>
        <v>3</v>
      </c>
      <c r="AB123" s="16">
        <f t="shared" si="159"/>
        <v>4</v>
      </c>
      <c r="AC123" s="16">
        <f t="shared" si="159"/>
        <v>5</v>
      </c>
      <c r="AD123" s="16">
        <f t="shared" si="159"/>
        <v>6</v>
      </c>
      <c r="AE123" s="16">
        <f t="shared" si="159"/>
        <v>7</v>
      </c>
      <c r="AF123" s="16">
        <f t="shared" si="159"/>
        <v>0</v>
      </c>
      <c r="AG123" s="16">
        <f t="shared" si="159"/>
        <v>1</v>
      </c>
      <c r="AH123" s="16">
        <f t="shared" si="159"/>
        <v>2</v>
      </c>
      <c r="AI123" s="16">
        <f t="shared" si="159"/>
        <v>3</v>
      </c>
      <c r="AJ123" s="16">
        <f t="shared" si="159"/>
        <v>4</v>
      </c>
      <c r="AK123" s="16">
        <f t="shared" si="159"/>
        <v>5</v>
      </c>
      <c r="AL123" s="16">
        <f t="shared" si="159"/>
        <v>6</v>
      </c>
      <c r="AM123" s="16">
        <f t="shared" si="159"/>
        <v>7</v>
      </c>
      <c r="AN123" s="16">
        <f t="shared" si="159"/>
        <v>0</v>
      </c>
      <c r="AV123" s="101"/>
    </row>
    <row r="124" spans="2:48" s="16" customFormat="1" x14ac:dyDescent="0.3">
      <c r="H124" s="93"/>
      <c r="P124" s="93"/>
      <c r="X124" s="93"/>
      <c r="AF124" s="93"/>
      <c r="AN124" s="93"/>
      <c r="AV124" s="101"/>
    </row>
    <row r="125" spans="2:48" s="16" customFormat="1" x14ac:dyDescent="0.3">
      <c r="H125" s="93"/>
      <c r="P125" s="93"/>
      <c r="X125" s="93"/>
      <c r="AF125" s="93"/>
      <c r="AN125" s="93"/>
      <c r="AV125" s="101"/>
    </row>
    <row r="126" spans="2:48" s="16" customFormat="1" ht="118.5" customHeight="1" x14ac:dyDescent="0.3">
      <c r="H126" s="93"/>
      <c r="P126" s="93"/>
      <c r="X126" s="93"/>
      <c r="AF126" s="93"/>
      <c r="AN126" s="93"/>
      <c r="AV126" s="101"/>
    </row>
  </sheetData>
  <conditionalFormatting sqref="B44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{C181E380-F164-41D3-A634-5DFD7D1655CE}</x14:id>
        </ext>
      </extLst>
    </cfRule>
  </conditionalFormatting>
  <hyperlinks>
    <hyperlink ref="A1" location="TOTAUX!A1" tooltip="vers Totaux" display="      "/>
  </hyperlinks>
  <pageMargins left="0.7" right="0.7" top="0.75" bottom="0.75" header="0.3" footer="0.3"/>
  <pageSetup paperSize="9" scale="91" orientation="portrait" r:id="rId1"/>
  <headerFooter>
    <oddHeader>&amp;F</oddHeader>
  </headerFooter>
  <rowBreaks count="2" manualBreakCount="2">
    <brk id="49" max="16383" man="1"/>
    <brk id="97" max="16383" man="1"/>
  </rowBreaks>
  <colBreaks count="2" manualBreakCount="2">
    <brk id="8" max="125" man="1"/>
    <brk id="16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181E380-F164-41D3-A634-5DFD7D1655C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BN58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D13" sqref="AD13"/>
    </sheetView>
  </sheetViews>
  <sheetFormatPr baseColWidth="10" defaultRowHeight="14.4" x14ac:dyDescent="0.3"/>
  <cols>
    <col min="1" max="1" width="8.5546875" customWidth="1"/>
    <col min="2" max="54" width="4.109375" customWidth="1"/>
    <col min="55" max="55" width="10.5546875" customWidth="1"/>
    <col min="56" max="56" width="5.33203125" style="79" customWidth="1"/>
    <col min="57" max="57" width="4" style="79" customWidth="1"/>
    <col min="58" max="58" width="4.88671875" style="79" customWidth="1"/>
    <col min="59" max="60" width="4.33203125" style="79" customWidth="1"/>
    <col min="61" max="61" width="3" style="79" customWidth="1"/>
    <col min="62" max="62" width="5" style="79" customWidth="1"/>
    <col min="63" max="63" width="3" style="79" customWidth="1"/>
    <col min="64" max="64" width="4.44140625" style="79" customWidth="1"/>
    <col min="65" max="66" width="11.44140625" style="79"/>
  </cols>
  <sheetData>
    <row r="1" spans="1:66" ht="20.399999999999999" customHeight="1" x14ac:dyDescent="0.3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T1" t="s">
        <v>44</v>
      </c>
      <c r="U1">
        <f>MATCH($T$1,MonChoix,0)+1</f>
        <v>5</v>
      </c>
    </row>
    <row r="2" spans="1:66" ht="16.2" customHeight="1" thickBot="1" x14ac:dyDescent="0.35">
      <c r="A2" s="117"/>
      <c r="B2" s="117"/>
      <c r="C2" s="117"/>
      <c r="D2" s="117"/>
      <c r="E2" s="117"/>
      <c r="F2" s="117"/>
      <c r="G2" s="117"/>
      <c r="H2" s="117"/>
    </row>
    <row r="3" spans="1:66" s="61" customFormat="1" ht="17.25" customHeight="1" thickBot="1" x14ac:dyDescent="0.35">
      <c r="A3" s="114" t="s">
        <v>191</v>
      </c>
      <c r="B3" s="115">
        <v>1</v>
      </c>
      <c r="C3" s="116">
        <v>2</v>
      </c>
      <c r="D3" s="116">
        <v>3</v>
      </c>
      <c r="E3" s="116">
        <v>4</v>
      </c>
      <c r="F3" s="116">
        <v>5</v>
      </c>
      <c r="G3" s="116">
        <v>6</v>
      </c>
      <c r="H3" s="116">
        <v>7</v>
      </c>
      <c r="I3" s="63">
        <v>8</v>
      </c>
      <c r="J3" s="63">
        <v>9</v>
      </c>
      <c r="K3" s="63">
        <v>10</v>
      </c>
      <c r="L3" s="63">
        <v>11</v>
      </c>
      <c r="M3" s="63">
        <v>12</v>
      </c>
      <c r="N3" s="63">
        <v>13</v>
      </c>
      <c r="O3" s="63">
        <v>14</v>
      </c>
      <c r="P3" s="63">
        <v>15</v>
      </c>
      <c r="Q3" s="63">
        <v>16</v>
      </c>
      <c r="R3" s="63">
        <v>17</v>
      </c>
      <c r="S3" s="63">
        <v>18</v>
      </c>
      <c r="T3" s="63">
        <v>19</v>
      </c>
      <c r="U3" s="63">
        <v>20</v>
      </c>
      <c r="V3" s="63">
        <v>21</v>
      </c>
      <c r="W3" s="63">
        <v>22</v>
      </c>
      <c r="X3" s="63">
        <v>23</v>
      </c>
      <c r="Y3" s="63">
        <v>24</v>
      </c>
      <c r="Z3" s="63">
        <v>25</v>
      </c>
      <c r="AA3" s="63">
        <v>26</v>
      </c>
      <c r="AB3" s="63">
        <v>27</v>
      </c>
      <c r="AC3" s="63">
        <v>28</v>
      </c>
      <c r="AD3" s="63">
        <v>29</v>
      </c>
      <c r="AE3" s="63">
        <v>30</v>
      </c>
      <c r="AF3" s="63">
        <v>31</v>
      </c>
      <c r="AG3" s="63">
        <v>32</v>
      </c>
      <c r="AH3" s="63">
        <v>33</v>
      </c>
      <c r="AI3" s="63">
        <v>34</v>
      </c>
      <c r="AJ3" s="63">
        <v>35</v>
      </c>
      <c r="AK3" s="63">
        <v>36</v>
      </c>
      <c r="AL3" s="63">
        <v>37</v>
      </c>
      <c r="AM3" s="63">
        <v>38</v>
      </c>
      <c r="AN3" s="63">
        <v>39</v>
      </c>
      <c r="AO3" s="63">
        <v>40</v>
      </c>
      <c r="AP3" s="63">
        <v>41</v>
      </c>
      <c r="AQ3" s="63">
        <v>42</v>
      </c>
      <c r="AR3" s="63">
        <v>43</v>
      </c>
      <c r="AS3" s="63">
        <v>44</v>
      </c>
      <c r="AT3" s="63">
        <v>45</v>
      </c>
      <c r="AU3" s="63">
        <v>46</v>
      </c>
      <c r="AV3" s="63">
        <v>47</v>
      </c>
      <c r="AW3" s="63">
        <v>48</v>
      </c>
      <c r="AX3" s="63">
        <v>49</v>
      </c>
      <c r="AY3" s="63">
        <v>50</v>
      </c>
      <c r="AZ3" s="63">
        <v>51</v>
      </c>
      <c r="BA3" s="76">
        <v>52</v>
      </c>
      <c r="BB3" s="62">
        <v>53</v>
      </c>
      <c r="BC3" s="109" t="s">
        <v>199</v>
      </c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</row>
    <row r="4" spans="1:66" x14ac:dyDescent="0.3">
      <c r="A4" s="72" t="s">
        <v>188</v>
      </c>
      <c r="B4" s="67">
        <f ca="1">OFFSET(' ACCUEIL'!$A$1,ROW()-3+MATCH(IF(MOD(B$3,10)=0,"sem 10","sem "&amp;TEXT(RIGHT(B$3,1),"00")),' ACCUEIL'!$B$2:$B$120,0),(INT((B$3-1)/10)*8)+$U$1)</f>
        <v>0</v>
      </c>
      <c r="C4" s="67">
        <f ca="1">OFFSET(' ACCUEIL'!$A$1,ROW()-3+MATCH(IF(MOD(C$3,10)=0,"sem 10","sem "&amp;TEXT(RIGHT(C$3,1),"00")),' ACCUEIL'!$B$2:$B$120,0),(INT((C$3-1)/10)*8)+$U$1)</f>
        <v>6</v>
      </c>
      <c r="D4" s="67">
        <f ca="1">OFFSET(' ACCUEIL'!$A$1,ROW()-3+MATCH(IF(MOD(D$3,10)=0,"sem 10","sem "&amp;TEXT(RIGHT(D$3,1),"00")),' ACCUEIL'!$B$2:$B$120,0),(INT((D$3-1)/10)*8)+$U$1)</f>
        <v>5</v>
      </c>
      <c r="E4" s="67">
        <f ca="1">OFFSET(' ACCUEIL'!$A$1,ROW()-3+MATCH(IF(MOD(E$3,10)=0,"sem 10","sem "&amp;TEXT(RIGHT(E$3,1),"00")),' ACCUEIL'!$B$2:$B$120,0),(INT((E$3-1)/10)*8)+$U$1)</f>
        <v>10</v>
      </c>
      <c r="F4" s="67">
        <f ca="1">OFFSET(' ACCUEIL'!$A$1,ROW()-3+MATCH(IF(MOD(F$3,10)=0,"sem 10","sem "&amp;TEXT(RIGHT(F$3,1),"00")),' ACCUEIL'!$B$2:$B$120,0),(INT((F$3-1)/10)*8)+$U$1)</f>
        <v>8</v>
      </c>
      <c r="G4" s="67">
        <f ca="1">OFFSET(' ACCUEIL'!$A$1,ROW()-3+MATCH(IF(MOD(G$3,10)=0,"sem 10","sem "&amp;TEXT(RIGHT(G$3,1),"00")),' ACCUEIL'!$B$2:$B$120,0),(INT((G$3-1)/10)*8)+$U$1)</f>
        <v>0</v>
      </c>
      <c r="H4" s="67">
        <f ca="1">OFFSET(' ACCUEIL'!$A$1,ROW()-3+MATCH(IF(MOD(H$3,10)=0,"sem 10","sem "&amp;TEXT(RIGHT(H$3,1),"00")),' ACCUEIL'!$B$2:$B$120,0),(INT((H$3-1)/10)*8)+$U$1)</f>
        <v>0</v>
      </c>
      <c r="I4" s="67">
        <f ca="1">OFFSET(' ACCUEIL'!$A$1,ROW()-3+MATCH(IF(MOD(I$3,10)=0,"sem 10","sem "&amp;TEXT(RIGHT(I$3,1),"00")),' ACCUEIL'!$B$2:$B$120,0),(INT((I$3-1)/10)*8)+$U$1)</f>
        <v>0</v>
      </c>
      <c r="J4" s="67">
        <f ca="1">OFFSET(' ACCUEIL'!$A$1,ROW()-3+MATCH(IF(MOD(J$3,10)=0,"sem 10","sem "&amp;TEXT(RIGHT(J$3,1),"00")),' ACCUEIL'!$B$2:$B$120,0),(INT((J$3-1)/10)*8)+$U$1)</f>
        <v>0</v>
      </c>
      <c r="K4" s="67">
        <f ca="1">OFFSET(' ACCUEIL'!$A$1,ROW()-3+MATCH(IF(MOD(K$3,10)=0,"sem 10","sem "&amp;TEXT(RIGHT(K$3,1),"00")),' ACCUEIL'!$B$2:$B$120,0),(INT((K$3-1)/10)*8)+$U$1)</f>
        <v>4</v>
      </c>
      <c r="L4" s="67">
        <f ca="1">OFFSET(' ACCUEIL'!$A$1,ROW()-3+MATCH(IF(MOD(L$3,10)=0,"sem 10","sem "&amp;TEXT(RIGHT(L$3,1),"00")),' ACCUEIL'!$B$2:$B$120,0),(INT((L$3-1)/10)*8)+$U$1)</f>
        <v>2</v>
      </c>
      <c r="M4" s="67">
        <f ca="1">OFFSET(' ACCUEIL'!$A$1,ROW()-3+MATCH(IF(MOD(M$3,10)=0,"sem 10","sem "&amp;TEXT(RIGHT(M$3,1),"00")),' ACCUEIL'!$B$2:$B$120,0),(INT((M$3-1)/10)*8)+$U$1)</f>
        <v>2</v>
      </c>
      <c r="N4" s="67">
        <f ca="1">OFFSET(' ACCUEIL'!$A$1,ROW()-3+MATCH(IF(MOD(N$3,10)=0,"sem 10","sem "&amp;TEXT(RIGHT(N$3,1),"00")),' ACCUEIL'!$B$2:$B$120,0),(INT((N$3-1)/10)*8)+$U$1)</f>
        <v>4</v>
      </c>
      <c r="O4" s="67">
        <f ca="1">OFFSET(' ACCUEIL'!$A$1,ROW()-3+MATCH(IF(MOD(O$3,10)=0,"sem 10","sem "&amp;TEXT(RIGHT(O$3,1),"00")),' ACCUEIL'!$B$2:$B$120,0),(INT((O$3-1)/10)*8)+$U$1)</f>
        <v>0</v>
      </c>
      <c r="P4" s="67">
        <f ca="1">OFFSET(' ACCUEIL'!$A$1,ROW()-3+MATCH(IF(MOD(P$3,10)=0,"sem 10","sem "&amp;TEXT(RIGHT(P$3,1),"00")),' ACCUEIL'!$B$2:$B$120,0),(INT((P$3-1)/10)*8)+$U$1)</f>
        <v>2</v>
      </c>
      <c r="Q4" s="67">
        <f ca="1">OFFSET(' ACCUEIL'!$A$1,ROW()-3+MATCH(IF(MOD(Q$3,10)=0,"sem 10","sem "&amp;TEXT(RIGHT(Q$3,1),"00")),' ACCUEIL'!$B$2:$B$120,0),(INT((Q$3-1)/10)*8)+$U$1)</f>
        <v>2</v>
      </c>
      <c r="R4" s="67">
        <f ca="1">OFFSET(' ACCUEIL'!$A$1,ROW()-3+MATCH(IF(MOD(R$3,10)=0,"sem 10","sem "&amp;TEXT(RIGHT(R$3,1),"00")),' ACCUEIL'!$B$2:$B$120,0),(INT((R$3-1)/10)*8)+$U$1)</f>
        <v>0</v>
      </c>
      <c r="S4" s="67">
        <f ca="1">OFFSET(' ACCUEIL'!$A$1,ROW()-3+MATCH(IF(MOD(S$3,10)=0,"sem 10","sem "&amp;TEXT(RIGHT(S$3,1),"00")),' ACCUEIL'!$B$2:$B$120,0),(INT((S$3-1)/10)*8)+$U$1)</f>
        <v>3</v>
      </c>
      <c r="T4" s="67">
        <f ca="1">OFFSET(' ACCUEIL'!$A$1,ROW()-3+MATCH(IF(MOD(T$3,10)=0,"sem 10","sem "&amp;TEXT(RIGHT(T$3,1),"00")),' ACCUEIL'!$B$2:$B$120,0),(INT((T$3-1)/10)*8)+$U$1)</f>
        <v>5</v>
      </c>
      <c r="U4" s="67">
        <f ca="1">OFFSET(' ACCUEIL'!$A$1,ROW()-3+MATCH(IF(MOD(U$3,10)=0,"sem 10","sem "&amp;TEXT(RIGHT(U$3,1),"00")),' ACCUEIL'!$B$2:$B$120,0),(INT((U$3-1)/10)*8)+$U$1)</f>
        <v>2</v>
      </c>
      <c r="V4" s="67">
        <f ca="1">OFFSET(' ACCUEIL'!$A$1,ROW()-3+MATCH(IF(MOD(V$3,10)=0,"sem 10","sem "&amp;TEXT(RIGHT(V$3,1),"00")),' ACCUEIL'!$B$2:$B$120,0),(INT((V$3-1)/10)*8)+$U$1)</f>
        <v>0</v>
      </c>
      <c r="W4" s="67">
        <f ca="1">OFFSET(' ACCUEIL'!$A$1,ROW()-3+MATCH(IF(MOD(W$3,10)=0,"sem 10","sem "&amp;TEXT(RIGHT(W$3,1),"00")),' ACCUEIL'!$B$2:$B$120,0),(INT((W$3-1)/10)*8)+$U$1)</f>
        <v>1</v>
      </c>
      <c r="X4" s="67">
        <f ca="1">OFFSET(' ACCUEIL'!$A$1,ROW()-3+MATCH(IF(MOD(X$3,10)=0,"sem 10","sem "&amp;TEXT(RIGHT(X$3,1),"00")),' ACCUEIL'!$B$2:$B$120,0),(INT((X$3-1)/10)*8)+$U$1)</f>
        <v>1</v>
      </c>
      <c r="Y4" s="67">
        <f ca="1">OFFSET(' ACCUEIL'!$A$1,ROW()-3+MATCH(IF(MOD(Y$3,10)=0,"sem 10","sem "&amp;TEXT(RIGHT(Y$3,1),"00")),' ACCUEIL'!$B$2:$B$120,0),(INT((Y$3-1)/10)*8)+$U$1)</f>
        <v>2</v>
      </c>
      <c r="Z4" s="67">
        <f ca="1">OFFSET(' ACCUEIL'!$A$1,ROW()-3+MATCH(IF(MOD(Z$3,10)=0,"sem 10","sem "&amp;TEXT(RIGHT(Z$3,1),"00")),' ACCUEIL'!$B$2:$B$120,0),(INT((Z$3-1)/10)*8)+$U$1)</f>
        <v>0</v>
      </c>
      <c r="AA4" s="67">
        <f ca="1">OFFSET(' ACCUEIL'!$A$1,ROW()-3+MATCH(IF(MOD(AA$3,10)=0,"sem 10","sem "&amp;TEXT(RIGHT(AA$3,1),"00")),' ACCUEIL'!$B$2:$B$120,0),(INT((AA$3-1)/10)*8)+$U$1)</f>
        <v>0</v>
      </c>
      <c r="AB4" s="67">
        <f ca="1">OFFSET(' ACCUEIL'!$A$1,ROW()-3+MATCH(IF(MOD(AB$3,10)=0,"sem 10","sem "&amp;TEXT(RIGHT(AB$3,1),"00")),' ACCUEIL'!$B$2:$B$120,0),(INT((AB$3-1)/10)*8)+$U$1)</f>
        <v>0</v>
      </c>
      <c r="AC4" s="67">
        <f ca="1">OFFSET(' ACCUEIL'!$A$1,ROW()-3+MATCH(IF(MOD(AC$3,10)=0,"sem 10","sem "&amp;TEXT(RIGHT(AC$3,1),"00")),' ACCUEIL'!$B$2:$B$120,0),(INT((AC$3-1)/10)*8)+$U$1)</f>
        <v>3</v>
      </c>
      <c r="AD4" s="67">
        <f ca="1">OFFSET(' ACCUEIL'!$A$1,ROW()-3+MATCH(IF(MOD(AD$3,10)=0,"sem 10","sem "&amp;TEXT(RIGHT(AD$3,1),"00")),' ACCUEIL'!$B$2:$B$120,0),(INT((AD$3-1)/10)*8)+$U$1)</f>
        <v>3</v>
      </c>
      <c r="AE4" s="67">
        <f ca="1">OFFSET(' ACCUEIL'!$A$1,ROW()-3+MATCH(IF(MOD(AE$3,10)=0,"sem 10","sem "&amp;TEXT(RIGHT(AE$3,1),"00")),' ACCUEIL'!$B$2:$B$120,0),(INT((AE$3-1)/10)*8)+$U$1)</f>
        <v>0</v>
      </c>
      <c r="AF4" s="67">
        <f ca="1">OFFSET(' ACCUEIL'!$A$1,ROW()-3+MATCH(IF(MOD(AF$3,10)=0,"sem 10","sem "&amp;TEXT(RIGHT(AF$3,1),"00")),' ACCUEIL'!$B$2:$B$120,0),(INT((AF$3-1)/10)*8)+$U$1)</f>
        <v>0</v>
      </c>
      <c r="AG4" s="67">
        <f ca="1">OFFSET(' ACCUEIL'!$A$1,ROW()-3+MATCH(IF(MOD(AG$3,10)=0,"sem 10","sem "&amp;TEXT(RIGHT(AG$3,1),"00")),' ACCUEIL'!$B$2:$B$120,0),(INT((AG$3-1)/10)*8)+$U$1)</f>
        <v>0</v>
      </c>
      <c r="AH4" s="67">
        <f ca="1">OFFSET(' ACCUEIL'!$A$1,ROW()-3+MATCH(IF(MOD(AH$3,10)=0,"sem 10","sem "&amp;TEXT(RIGHT(AH$3,1),"00")),' ACCUEIL'!$B$2:$B$120,0),(INT((AH$3-1)/10)*8)+$U$1)</f>
        <v>2</v>
      </c>
      <c r="AI4" s="67">
        <f ca="1">OFFSET(' ACCUEIL'!$A$1,ROW()-3+MATCH(IF(MOD(AI$3,10)=0,"sem 10","sem "&amp;TEXT(RIGHT(AI$3,1),"00")),' ACCUEIL'!$B$2:$B$120,0),(INT((AI$3-1)/10)*8)+$U$1)</f>
        <v>0</v>
      </c>
      <c r="AJ4" s="67">
        <f ca="1">OFFSET(' ACCUEIL'!$A$1,ROW()-3+MATCH(IF(MOD(AJ$3,10)=0,"sem 10","sem "&amp;TEXT(RIGHT(AJ$3,1),"00")),' ACCUEIL'!$B$2:$B$120,0),(INT((AJ$3-1)/10)*8)+$U$1)</f>
        <v>0</v>
      </c>
      <c r="AK4" s="67">
        <f ca="1">OFFSET(' ACCUEIL'!$A$1,ROW()-3+MATCH(IF(MOD(AK$3,10)=0,"sem 10","sem "&amp;TEXT(RIGHT(AK$3,1),"00")),' ACCUEIL'!$B$2:$B$120,0),(INT((AK$3-1)/10)*8)+$U$1)</f>
        <v>3</v>
      </c>
      <c r="AL4" s="67">
        <f ca="1">OFFSET(' ACCUEIL'!$A$1,ROW()-3+MATCH(IF(MOD(AL$3,10)=0,"sem 10","sem "&amp;TEXT(RIGHT(AL$3,1),"00")),' ACCUEIL'!$B$2:$B$120,0),(INT((AL$3-1)/10)*8)+$U$1)</f>
        <v>1</v>
      </c>
      <c r="AM4" s="67">
        <f ca="1">OFFSET(' ACCUEIL'!$A$1,ROW()-3+MATCH(IF(MOD(AM$3,10)=0,"sem 10","sem "&amp;TEXT(RIGHT(AM$3,1),"00")),' ACCUEIL'!$B$2:$B$120,0),(INT((AM$3-1)/10)*8)+$U$1)</f>
        <v>3</v>
      </c>
      <c r="AN4" s="67">
        <f ca="1">OFFSET(' ACCUEIL'!$A$1,ROW()-3+MATCH(IF(MOD(AN$3,10)=0,"sem 10","sem "&amp;TEXT(RIGHT(AN$3,1),"00")),' ACCUEIL'!$B$2:$B$120,0),(INT((AN$3-1)/10)*8)+$U$1)</f>
        <v>0</v>
      </c>
      <c r="AO4" s="67">
        <f ca="1">OFFSET(' ACCUEIL'!$A$1,ROW()-3+MATCH(IF(MOD(AO$3,10)=0,"sem 10","sem "&amp;TEXT(RIGHT(AO$3,1),"00")),' ACCUEIL'!$B$2:$B$120,0),(INT((AO$3-1)/10)*8)+$U$1)</f>
        <v>0</v>
      </c>
      <c r="AP4" s="67">
        <f ca="1">OFFSET(' ACCUEIL'!$A$1,ROW()-3+MATCH(IF(MOD(AP$3,10)=0,"sem 10","sem "&amp;TEXT(RIGHT(AP$3,1),"00")),' ACCUEIL'!$B$2:$B$120,0),(INT((AP$3-1)/10)*8)+$U$1)</f>
        <v>0</v>
      </c>
      <c r="AQ4" s="67">
        <f ca="1">OFFSET(' ACCUEIL'!$A$1,ROW()-3+MATCH(IF(MOD(AQ$3,10)=0,"sem 10","sem "&amp;TEXT(RIGHT(AQ$3,1),"00")),' ACCUEIL'!$B$2:$B$120,0),(INT((AQ$3-1)/10)*8)+$U$1)</f>
        <v>2</v>
      </c>
      <c r="AR4" s="67">
        <f ca="1">OFFSET(' ACCUEIL'!$A$1,ROW()-3+MATCH(IF(MOD(AR$3,10)=0,"sem 10","sem "&amp;TEXT(RIGHT(AR$3,1),"00")),' ACCUEIL'!$B$2:$B$120,0),(INT((AR$3-1)/10)*8)+$U$1)</f>
        <v>3</v>
      </c>
      <c r="AS4" s="67">
        <f ca="1">OFFSET(' ACCUEIL'!$A$1,ROW()-3+MATCH(IF(MOD(AS$3,10)=0,"sem 10","sem "&amp;TEXT(RIGHT(AS$3,1),"00")),' ACCUEIL'!$B$2:$B$120,0),(INT((AS$3-1)/10)*8)+$U$1)</f>
        <v>2</v>
      </c>
      <c r="AT4" s="67">
        <f ca="1">OFFSET(' ACCUEIL'!$A$1,ROW()-3+MATCH(IF(MOD(AT$3,10)=0,"sem 10","sem "&amp;TEXT(RIGHT(AT$3,1),"00")),' ACCUEIL'!$B$2:$B$120,0),(INT((AT$3-1)/10)*8)+$U$1)</f>
        <v>0</v>
      </c>
      <c r="AU4" s="67">
        <f ca="1">OFFSET(' ACCUEIL'!$A$1,ROW()-3+MATCH(IF(MOD(AU$3,10)=0,"sem 10","sem "&amp;TEXT(RIGHT(AU$3,1),"00")),' ACCUEIL'!$B$2:$B$120,0),(INT((AU$3-1)/10)*8)+$U$1)</f>
        <v>0</v>
      </c>
      <c r="AV4" s="67">
        <f ca="1">OFFSET(' ACCUEIL'!$A$1,ROW()-3+MATCH(IF(MOD(AV$3,10)=0,"sem 10","sem "&amp;TEXT(RIGHT(AV$3,1),"00")),' ACCUEIL'!$B$2:$B$120,0),(INT((AV$3-1)/10)*8)+$U$1)</f>
        <v>0</v>
      </c>
      <c r="AW4" s="67">
        <f ca="1">OFFSET(' ACCUEIL'!$A$1,ROW()-3+MATCH(IF(MOD(AW$3,10)=0,"sem 10","sem "&amp;TEXT(RIGHT(AW$3,1),"00")),' ACCUEIL'!$B$2:$B$120,0),(INT((AW$3-1)/10)*8)+$U$1)</f>
        <v>0</v>
      </c>
      <c r="AX4" s="67">
        <f ca="1">OFFSET(' ACCUEIL'!$A$1,ROW()-3+MATCH(IF(MOD(AX$3,10)=0,"sem 10","sem "&amp;TEXT(RIGHT(AX$3,1),"00")),' ACCUEIL'!$B$2:$B$120,0),(INT((AX$3-1)/10)*8)+$U$1)</f>
        <v>0</v>
      </c>
      <c r="AY4" s="67">
        <f ca="1">OFFSET(' ACCUEIL'!$A$1,ROW()-3+MATCH(IF(MOD(AY$3,10)=0,"sem 10","sem "&amp;TEXT(RIGHT(AY$3,1),"00")),' ACCUEIL'!$B$2:$B$120,0),(INT((AY$3-1)/10)*8)+$U$1)</f>
        <v>0</v>
      </c>
      <c r="AZ4" s="67">
        <f ca="1">OFFSET(' ACCUEIL'!$A$1,ROW()-3+MATCH(IF(MOD(AZ$3,10)=0,"sem 10","sem "&amp;TEXT(RIGHT(AZ$3,1),"00")),' ACCUEIL'!$B$2:$B$120,0),(INT((AZ$3-1)/10)*8)+$U$1)</f>
        <v>0</v>
      </c>
      <c r="BA4" s="67">
        <f ca="1">OFFSET(' ACCUEIL'!$A$1,ROW()-3+MATCH(IF(MOD(BA$3,10)=0,"sem 10","sem "&amp;TEXT(RIGHT(BA$3,1),"00")),' ACCUEIL'!$B$2:$B$120,0),(INT((BA$3-1)/10)*8)+$U$1)</f>
        <v>0</v>
      </c>
      <c r="BB4" s="67">
        <f ca="1">OFFSET(' ACCUEIL'!$A$1,ROW()-3+MATCH(IF(MOD(BB$3,10)=0,"sem 10","sem "&amp;TEXT(RIGHT(BB$3,1),"00")),' ACCUEIL'!$B$2:$B$120,0),(INT((BB$3-1)/10)*8)+$U$1)</f>
        <v>0</v>
      </c>
      <c r="BC4" s="106">
        <f ca="1">AVERAGEIF(Q4:BB4,"&gt;0")</f>
        <v>2.375</v>
      </c>
      <c r="BD4" s="120">
        <f ca="1">AVERAGE(BC4:BC8)</f>
        <v>3.2100303030303032</v>
      </c>
      <c r="BH4" s="118" t="s">
        <v>42</v>
      </c>
    </row>
    <row r="5" spans="1:66" x14ac:dyDescent="0.3">
      <c r="A5" s="73" t="s">
        <v>189</v>
      </c>
      <c r="B5" s="68">
        <f ca="1">OFFSET(' ACCUEIL'!$A$1,ROW()-3+MATCH(IF(MOD(B$3,10)=0,"sem 10","sem "&amp;TEXT(RIGHT(B$3,1),"00")),' ACCUEIL'!$B$2:$B$120,0),(INT((B$3-1)/10)*8)+$U$1)</f>
        <v>0</v>
      </c>
      <c r="C5" s="68">
        <f ca="1">OFFSET(' ACCUEIL'!$A$1,ROW()-3+MATCH(IF(MOD(C$3,10)=0,"sem 10","sem "&amp;TEXT(RIGHT(C$3,1),"00")),' ACCUEIL'!$B$2:$B$120,0),(INT((C$3-1)/10)*8)+$U$1)</f>
        <v>6</v>
      </c>
      <c r="D5" s="68">
        <f ca="1">OFFSET(' ACCUEIL'!$A$1,ROW()-3+MATCH(IF(MOD(D$3,10)=0,"sem 10","sem "&amp;TEXT(RIGHT(D$3,1),"00")),' ACCUEIL'!$B$2:$B$120,0),(INT((D$3-1)/10)*8)+$U$1)</f>
        <v>8</v>
      </c>
      <c r="E5" s="68">
        <f ca="1">OFFSET(' ACCUEIL'!$A$1,ROW()-3+MATCH(IF(MOD(E$3,10)=0,"sem 10","sem "&amp;TEXT(RIGHT(E$3,1),"00")),' ACCUEIL'!$B$2:$B$120,0),(INT((E$3-1)/10)*8)+$U$1)</f>
        <v>8</v>
      </c>
      <c r="F5" s="68">
        <f ca="1">OFFSET(' ACCUEIL'!$A$1,ROW()-3+MATCH(IF(MOD(F$3,10)=0,"sem 10","sem "&amp;TEXT(RIGHT(F$3,1),"00")),' ACCUEIL'!$B$2:$B$120,0),(INT((F$3-1)/10)*8)+$U$1)</f>
        <v>10</v>
      </c>
      <c r="G5" s="68">
        <f ca="1">OFFSET(' ACCUEIL'!$A$1,ROW()-3+MATCH(IF(MOD(G$3,10)=0,"sem 10","sem "&amp;TEXT(RIGHT(G$3,1),"00")),' ACCUEIL'!$B$2:$B$120,0),(INT((G$3-1)/10)*8)+$U$1)</f>
        <v>6</v>
      </c>
      <c r="H5" s="68">
        <f ca="1">OFFSET(' ACCUEIL'!$A$1,ROW()-3+MATCH(IF(MOD(H$3,10)=0,"sem 10","sem "&amp;TEXT(RIGHT(H$3,1),"00")),' ACCUEIL'!$B$2:$B$120,0),(INT((H$3-1)/10)*8)+$U$1)</f>
        <v>0</v>
      </c>
      <c r="I5" s="68">
        <f ca="1">OFFSET(' ACCUEIL'!$A$1,ROW()-3+MATCH(IF(MOD(I$3,10)=0,"sem 10","sem "&amp;TEXT(RIGHT(I$3,1),"00")),' ACCUEIL'!$B$2:$B$120,0),(INT((I$3-1)/10)*8)+$U$1)</f>
        <v>0</v>
      </c>
      <c r="J5" s="68">
        <f ca="1">OFFSET(' ACCUEIL'!$A$1,ROW()-3+MATCH(IF(MOD(J$3,10)=0,"sem 10","sem "&amp;TEXT(RIGHT(J$3,1),"00")),' ACCUEIL'!$B$2:$B$120,0),(INT((J$3-1)/10)*8)+$U$1)</f>
        <v>0</v>
      </c>
      <c r="K5" s="68">
        <f ca="1">OFFSET(' ACCUEIL'!$A$1,ROW()-3+MATCH(IF(MOD(K$3,10)=0,"sem 10","sem "&amp;TEXT(RIGHT(K$3,1),"00")),' ACCUEIL'!$B$2:$B$120,0),(INT((K$3-1)/10)*8)+$U$1)</f>
        <v>0</v>
      </c>
      <c r="L5" s="68">
        <f ca="1">OFFSET(' ACCUEIL'!$A$1,ROW()-3+MATCH(IF(MOD(L$3,10)=0,"sem 10","sem "&amp;TEXT(RIGHT(L$3,1),"00")),' ACCUEIL'!$B$2:$B$120,0),(INT((L$3-1)/10)*8)+$U$1)</f>
        <v>0</v>
      </c>
      <c r="M5" s="68">
        <f ca="1">OFFSET(' ACCUEIL'!$A$1,ROW()-3+MATCH(IF(MOD(M$3,10)=0,"sem 10","sem "&amp;TEXT(RIGHT(M$3,1),"00")),' ACCUEIL'!$B$2:$B$120,0),(INT((M$3-1)/10)*8)+$U$1)</f>
        <v>2</v>
      </c>
      <c r="N5" s="68">
        <f ca="1">OFFSET(' ACCUEIL'!$A$1,ROW()-3+MATCH(IF(MOD(N$3,10)=0,"sem 10","sem "&amp;TEXT(RIGHT(N$3,1),"00")),' ACCUEIL'!$B$2:$B$120,0),(INT((N$3-1)/10)*8)+$U$1)</f>
        <v>0</v>
      </c>
      <c r="O5" s="68">
        <f ca="1">OFFSET(' ACCUEIL'!$A$1,ROW()-3+MATCH(IF(MOD(O$3,10)=0,"sem 10","sem "&amp;TEXT(RIGHT(O$3,1),"00")),' ACCUEIL'!$B$2:$B$120,0),(INT((O$3-1)/10)*8)+$U$1)</f>
        <v>4</v>
      </c>
      <c r="P5" s="68">
        <f ca="1">OFFSET(' ACCUEIL'!$A$1,ROW()-3+MATCH(IF(MOD(P$3,10)=0,"sem 10","sem "&amp;TEXT(RIGHT(P$3,1),"00")),' ACCUEIL'!$B$2:$B$120,0),(INT((P$3-1)/10)*8)+$U$1)</f>
        <v>0</v>
      </c>
      <c r="Q5" s="68">
        <f ca="1">OFFSET(' ACCUEIL'!$A$1,ROW()-3+MATCH(IF(MOD(Q$3,10)=0,"sem 10","sem "&amp;TEXT(RIGHT(Q$3,1),"00")),' ACCUEIL'!$B$2:$B$120,0),(INT((Q$3-1)/10)*8)+$U$1)</f>
        <v>2</v>
      </c>
      <c r="R5" s="68">
        <f ca="1">OFFSET(' ACCUEIL'!$A$1,ROW()-3+MATCH(IF(MOD(R$3,10)=0,"sem 10","sem "&amp;TEXT(RIGHT(R$3,1),"00")),' ACCUEIL'!$B$2:$B$120,0),(INT((R$3-1)/10)*8)+$U$1)</f>
        <v>1</v>
      </c>
      <c r="S5" s="68">
        <f ca="1">OFFSET(' ACCUEIL'!$A$1,ROW()-3+MATCH(IF(MOD(S$3,10)=0,"sem 10","sem "&amp;TEXT(RIGHT(S$3,1),"00")),' ACCUEIL'!$B$2:$B$120,0),(INT((S$3-1)/10)*8)+$U$1)</f>
        <v>0</v>
      </c>
      <c r="T5" s="68">
        <f ca="1">OFFSET(' ACCUEIL'!$A$1,ROW()-3+MATCH(IF(MOD(T$3,10)=0,"sem 10","sem "&amp;TEXT(RIGHT(T$3,1),"00")),' ACCUEIL'!$B$2:$B$120,0),(INT((T$3-1)/10)*8)+$U$1)</f>
        <v>0</v>
      </c>
      <c r="U5" s="68">
        <f ca="1">OFFSET(' ACCUEIL'!$A$1,ROW()-3+MATCH(IF(MOD(U$3,10)=0,"sem 10","sem "&amp;TEXT(RIGHT(U$3,1),"00")),' ACCUEIL'!$B$2:$B$120,0),(INT((U$3-1)/10)*8)+$U$1)</f>
        <v>1</v>
      </c>
      <c r="V5" s="68">
        <f ca="1">OFFSET(' ACCUEIL'!$A$1,ROW()-3+MATCH(IF(MOD(V$3,10)=0,"sem 10","sem "&amp;TEXT(RIGHT(V$3,1),"00")),' ACCUEIL'!$B$2:$B$120,0),(INT((V$3-1)/10)*8)+$U$1)</f>
        <v>3</v>
      </c>
      <c r="W5" s="68">
        <f ca="1">OFFSET(' ACCUEIL'!$A$1,ROW()-3+MATCH(IF(MOD(W$3,10)=0,"sem 10","sem "&amp;TEXT(RIGHT(W$3,1),"00")),' ACCUEIL'!$B$2:$B$120,0),(INT((W$3-1)/10)*8)+$U$1)</f>
        <v>0</v>
      </c>
      <c r="X5" s="68">
        <f ca="1">OFFSET(' ACCUEIL'!$A$1,ROW()-3+MATCH(IF(MOD(X$3,10)=0,"sem 10","sem "&amp;TEXT(RIGHT(X$3,1),"00")),' ACCUEIL'!$B$2:$B$120,0),(INT((X$3-1)/10)*8)+$U$1)</f>
        <v>0</v>
      </c>
      <c r="Y5" s="68">
        <f ca="1">OFFSET(' ACCUEIL'!$A$1,ROW()-3+MATCH(IF(MOD(Y$3,10)=0,"sem 10","sem "&amp;TEXT(RIGHT(Y$3,1),"00")),' ACCUEIL'!$B$2:$B$120,0),(INT((Y$3-1)/10)*8)+$U$1)</f>
        <v>0</v>
      </c>
      <c r="Z5" s="68">
        <f ca="1">OFFSET(' ACCUEIL'!$A$1,ROW()-3+MATCH(IF(MOD(Z$3,10)=0,"sem 10","sem "&amp;TEXT(RIGHT(Z$3,1),"00")),' ACCUEIL'!$B$2:$B$120,0),(INT((Z$3-1)/10)*8)+$U$1)</f>
        <v>0</v>
      </c>
      <c r="AA5" s="68">
        <f ca="1">OFFSET(' ACCUEIL'!$A$1,ROW()-3+MATCH(IF(MOD(AA$3,10)=0,"sem 10","sem "&amp;TEXT(RIGHT(AA$3,1),"00")),' ACCUEIL'!$B$2:$B$120,0),(INT((AA$3-1)/10)*8)+$U$1)</f>
        <v>0</v>
      </c>
      <c r="AB5" s="68">
        <f ca="1">OFFSET(' ACCUEIL'!$A$1,ROW()-3+MATCH(IF(MOD(AB$3,10)=0,"sem 10","sem "&amp;TEXT(RIGHT(AB$3,1),"00")),' ACCUEIL'!$B$2:$B$120,0),(INT((AB$3-1)/10)*8)+$U$1)</f>
        <v>0</v>
      </c>
      <c r="AC5" s="68">
        <f ca="1">OFFSET(' ACCUEIL'!$A$1,ROW()-3+MATCH(IF(MOD(AC$3,10)=0,"sem 10","sem "&amp;TEXT(RIGHT(AC$3,1),"00")),' ACCUEIL'!$B$2:$B$120,0),(INT((AC$3-1)/10)*8)+$U$1)</f>
        <v>2</v>
      </c>
      <c r="AD5" s="68">
        <f ca="1">OFFSET(' ACCUEIL'!$A$1,ROW()-3+MATCH(IF(MOD(AD$3,10)=0,"sem 10","sem "&amp;TEXT(RIGHT(AD$3,1),"00")),' ACCUEIL'!$B$2:$B$120,0),(INT((AD$3-1)/10)*8)+$U$1)</f>
        <v>4</v>
      </c>
      <c r="AE5" s="68">
        <f ca="1">OFFSET(' ACCUEIL'!$A$1,ROW()-3+MATCH(IF(MOD(AE$3,10)=0,"sem 10","sem "&amp;TEXT(RIGHT(AE$3,1),"00")),' ACCUEIL'!$B$2:$B$120,0),(INT((AE$3-1)/10)*8)+$U$1)</f>
        <v>0</v>
      </c>
      <c r="AF5" s="68">
        <f ca="1">OFFSET(' ACCUEIL'!$A$1,ROW()-3+MATCH(IF(MOD(AF$3,10)=0,"sem 10","sem "&amp;TEXT(RIGHT(AF$3,1),"00")),' ACCUEIL'!$B$2:$B$120,0),(INT((AF$3-1)/10)*8)+$U$1)</f>
        <v>0</v>
      </c>
      <c r="AG5" s="68">
        <f ca="1">OFFSET(' ACCUEIL'!$A$1,ROW()-3+MATCH(IF(MOD(AG$3,10)=0,"sem 10","sem "&amp;TEXT(RIGHT(AG$3,1),"00")),' ACCUEIL'!$B$2:$B$120,0),(INT((AG$3-1)/10)*8)+$U$1)</f>
        <v>0</v>
      </c>
      <c r="AH5" s="68">
        <f ca="1">OFFSET(' ACCUEIL'!$A$1,ROW()-3+MATCH(IF(MOD(AH$3,10)=0,"sem 10","sem "&amp;TEXT(RIGHT(AH$3,1),"00")),' ACCUEIL'!$B$2:$B$120,0),(INT((AH$3-1)/10)*8)+$U$1)</f>
        <v>6</v>
      </c>
      <c r="AI5" s="68">
        <f ca="1">OFFSET(' ACCUEIL'!$A$1,ROW()-3+MATCH(IF(MOD(AI$3,10)=0,"sem 10","sem "&amp;TEXT(RIGHT(AI$3,1),"00")),' ACCUEIL'!$B$2:$B$120,0),(INT((AI$3-1)/10)*8)+$U$1)</f>
        <v>0</v>
      </c>
      <c r="AJ5" s="68">
        <f ca="1">OFFSET(' ACCUEIL'!$A$1,ROW()-3+MATCH(IF(MOD(AJ$3,10)=0,"sem 10","sem "&amp;TEXT(RIGHT(AJ$3,1),"00")),' ACCUEIL'!$B$2:$B$120,0),(INT((AJ$3-1)/10)*8)+$U$1)</f>
        <v>0</v>
      </c>
      <c r="AK5" s="68">
        <f ca="1">OFFSET(' ACCUEIL'!$A$1,ROW()-3+MATCH(IF(MOD(AK$3,10)=0,"sem 10","sem "&amp;TEXT(RIGHT(AK$3,1),"00")),' ACCUEIL'!$B$2:$B$120,0),(INT((AK$3-1)/10)*8)+$U$1)</f>
        <v>5</v>
      </c>
      <c r="AL5" s="68">
        <f ca="1">OFFSET(' ACCUEIL'!$A$1,ROW()-3+MATCH(IF(MOD(AL$3,10)=0,"sem 10","sem "&amp;TEXT(RIGHT(AL$3,1),"00")),' ACCUEIL'!$B$2:$B$120,0),(INT((AL$3-1)/10)*8)+$U$1)</f>
        <v>6</v>
      </c>
      <c r="AM5" s="68">
        <f ca="1">OFFSET(' ACCUEIL'!$A$1,ROW()-3+MATCH(IF(MOD(AM$3,10)=0,"sem 10","sem "&amp;TEXT(RIGHT(AM$3,1),"00")),' ACCUEIL'!$B$2:$B$120,0),(INT((AM$3-1)/10)*8)+$U$1)</f>
        <v>3</v>
      </c>
      <c r="AN5" s="68">
        <f ca="1">OFFSET(' ACCUEIL'!$A$1,ROW()-3+MATCH(IF(MOD(AN$3,10)=0,"sem 10","sem "&amp;TEXT(RIGHT(AN$3,1),"00")),' ACCUEIL'!$B$2:$B$120,0),(INT((AN$3-1)/10)*8)+$U$1)</f>
        <v>4</v>
      </c>
      <c r="AO5" s="68">
        <f ca="1">OFFSET(' ACCUEIL'!$A$1,ROW()-3+MATCH(IF(MOD(AO$3,10)=0,"sem 10","sem "&amp;TEXT(RIGHT(AO$3,1),"00")),' ACCUEIL'!$B$2:$B$120,0),(INT((AO$3-1)/10)*8)+$U$1)</f>
        <v>0</v>
      </c>
      <c r="AP5" s="68">
        <f ca="1">OFFSET(' ACCUEIL'!$A$1,ROW()-3+MATCH(IF(MOD(AP$3,10)=0,"sem 10","sem "&amp;TEXT(RIGHT(AP$3,1),"00")),' ACCUEIL'!$B$2:$B$120,0),(INT((AP$3-1)/10)*8)+$U$1)</f>
        <v>3</v>
      </c>
      <c r="AQ5" s="68">
        <f ca="1">OFFSET(' ACCUEIL'!$A$1,ROW()-3+MATCH(IF(MOD(AQ$3,10)=0,"sem 10","sem "&amp;TEXT(RIGHT(AQ$3,1),"00")),' ACCUEIL'!$B$2:$B$120,0),(INT((AQ$3-1)/10)*8)+$U$1)</f>
        <v>7</v>
      </c>
      <c r="AR5" s="68">
        <f ca="1">OFFSET(' ACCUEIL'!$A$1,ROW()-3+MATCH(IF(MOD(AR$3,10)=0,"sem 10","sem "&amp;TEXT(RIGHT(AR$3,1),"00")),' ACCUEIL'!$B$2:$B$120,0),(INT((AR$3-1)/10)*8)+$U$1)</f>
        <v>3</v>
      </c>
      <c r="AS5" s="68">
        <f ca="1">OFFSET(' ACCUEIL'!$A$1,ROW()-3+MATCH(IF(MOD(AS$3,10)=0,"sem 10","sem "&amp;TEXT(RIGHT(AS$3,1),"00")),' ACCUEIL'!$B$2:$B$120,0),(INT((AS$3-1)/10)*8)+$U$1)</f>
        <v>2</v>
      </c>
      <c r="AT5" s="68">
        <f ca="1">OFFSET(' ACCUEIL'!$A$1,ROW()-3+MATCH(IF(MOD(AT$3,10)=0,"sem 10","sem "&amp;TEXT(RIGHT(AT$3,1),"00")),' ACCUEIL'!$B$2:$B$120,0),(INT((AT$3-1)/10)*8)+$U$1)</f>
        <v>0</v>
      </c>
      <c r="AU5" s="68">
        <f ca="1">OFFSET(' ACCUEIL'!$A$1,ROW()-3+MATCH(IF(MOD(AU$3,10)=0,"sem 10","sem "&amp;TEXT(RIGHT(AU$3,1),"00")),' ACCUEIL'!$B$2:$B$120,0),(INT((AU$3-1)/10)*8)+$U$1)</f>
        <v>0</v>
      </c>
      <c r="AV5" s="68">
        <f ca="1">OFFSET(' ACCUEIL'!$A$1,ROW()-3+MATCH(IF(MOD(AV$3,10)=0,"sem 10","sem "&amp;TEXT(RIGHT(AV$3,1),"00")),' ACCUEIL'!$B$2:$B$120,0),(INT((AV$3-1)/10)*8)+$U$1)</f>
        <v>6</v>
      </c>
      <c r="AW5" s="68">
        <f ca="1">OFFSET(' ACCUEIL'!$A$1,ROW()-3+MATCH(IF(MOD(AW$3,10)=0,"sem 10","sem "&amp;TEXT(RIGHT(AW$3,1),"00")),' ACCUEIL'!$B$2:$B$120,0),(INT((AW$3-1)/10)*8)+$U$1)</f>
        <v>2</v>
      </c>
      <c r="AX5" s="68">
        <f ca="1">OFFSET(' ACCUEIL'!$A$1,ROW()-3+MATCH(IF(MOD(AX$3,10)=0,"sem 10","sem "&amp;TEXT(RIGHT(AX$3,1),"00")),' ACCUEIL'!$B$2:$B$120,0),(INT((AX$3-1)/10)*8)+$U$1)</f>
        <v>4</v>
      </c>
      <c r="AY5" s="68">
        <f ca="1">OFFSET(' ACCUEIL'!$A$1,ROW()-3+MATCH(IF(MOD(AY$3,10)=0,"sem 10","sem "&amp;TEXT(RIGHT(AY$3,1),"00")),' ACCUEIL'!$B$2:$B$120,0),(INT((AY$3-1)/10)*8)+$U$1)</f>
        <v>9</v>
      </c>
      <c r="AZ5" s="68">
        <f ca="1">OFFSET(' ACCUEIL'!$A$1,ROW()-3+MATCH(IF(MOD(AZ$3,10)=0,"sem 10","sem "&amp;TEXT(RIGHT(AZ$3,1),"00")),' ACCUEIL'!$B$2:$B$120,0),(INT((AZ$3-1)/10)*8)+$U$1)</f>
        <v>6</v>
      </c>
      <c r="BA5" s="68">
        <f ca="1">OFFSET(' ACCUEIL'!$A$1,ROW()-3+MATCH(IF(MOD(BA$3,10)=0,"sem 10","sem "&amp;TEXT(RIGHT(BA$3,1),"00")),' ACCUEIL'!$B$2:$B$120,0),(INT((BA$3-1)/10)*8)+$U$1)</f>
        <v>3</v>
      </c>
      <c r="BB5" s="68">
        <f ca="1">OFFSET(' ACCUEIL'!$A$1,ROW()-3+MATCH(IF(MOD(BB$3,10)=0,"sem 10","sem "&amp;TEXT(RIGHT(BB$3,1),"00")),' ACCUEIL'!$B$2:$B$120,0),(INT((BB$3-1)/10)*8)+$U$1)</f>
        <v>5</v>
      </c>
      <c r="BC5" s="106">
        <f ca="1">AVERAGEIF(Q5:BB5,"&gt;0")</f>
        <v>3.9545454545454546</v>
      </c>
      <c r="BD5" s="121"/>
      <c r="BH5" s="118" t="s">
        <v>130</v>
      </c>
    </row>
    <row r="6" spans="1:66" x14ac:dyDescent="0.3">
      <c r="A6" s="74" t="s">
        <v>47</v>
      </c>
      <c r="B6" s="69">
        <f ca="1">OFFSET(' ACCUEIL'!$A$1,ROW()-3+MATCH(IF(MOD(B$3,10)=0,"sem 10","sem "&amp;TEXT(RIGHT(B$3,1),"00")),' ACCUEIL'!$B$2:$B$120,0),(INT((B$3-1)/10)*8)+$U$1)</f>
        <v>0</v>
      </c>
      <c r="C6" s="69">
        <f ca="1">OFFSET(' ACCUEIL'!$A$1,ROW()-3+MATCH(IF(MOD(C$3,10)=0,"sem 10","sem "&amp;TEXT(RIGHT(C$3,1),"00")),' ACCUEIL'!$B$2:$B$120,0),(INT((C$3-1)/10)*8)+$U$1)</f>
        <v>0</v>
      </c>
      <c r="D6" s="69">
        <f ca="1">OFFSET(' ACCUEIL'!$A$1,ROW()-3+MATCH(IF(MOD(D$3,10)=0,"sem 10","sem "&amp;TEXT(RIGHT(D$3,1),"00")),' ACCUEIL'!$B$2:$B$120,0),(INT((D$3-1)/10)*8)+$U$1)</f>
        <v>0</v>
      </c>
      <c r="E6" s="69">
        <f ca="1">OFFSET(' ACCUEIL'!$A$1,ROW()-3+MATCH(IF(MOD(E$3,10)=0,"sem 10","sem "&amp;TEXT(RIGHT(E$3,1),"00")),' ACCUEIL'!$B$2:$B$120,0),(INT((E$3-1)/10)*8)+$U$1)</f>
        <v>0</v>
      </c>
      <c r="F6" s="69">
        <f ca="1">OFFSET(' ACCUEIL'!$A$1,ROW()-3+MATCH(IF(MOD(F$3,10)=0,"sem 10","sem "&amp;TEXT(RIGHT(F$3,1),"00")),' ACCUEIL'!$B$2:$B$120,0),(INT((F$3-1)/10)*8)+$U$1)</f>
        <v>0</v>
      </c>
      <c r="G6" s="69">
        <f ca="1">OFFSET(' ACCUEIL'!$A$1,ROW()-3+MATCH(IF(MOD(G$3,10)=0,"sem 10","sem "&amp;TEXT(RIGHT(G$3,1),"00")),' ACCUEIL'!$B$2:$B$120,0),(INT((G$3-1)/10)*8)+$U$1)</f>
        <v>0</v>
      </c>
      <c r="H6" s="69">
        <f ca="1">OFFSET(' ACCUEIL'!$A$1,ROW()-3+MATCH(IF(MOD(H$3,10)=0,"sem 10","sem "&amp;TEXT(RIGHT(H$3,1),"00")),' ACCUEIL'!$B$2:$B$120,0),(INT((H$3-1)/10)*8)+$U$1)</f>
        <v>0</v>
      </c>
      <c r="I6" s="69">
        <f ca="1">OFFSET(' ACCUEIL'!$A$1,ROW()-3+MATCH(IF(MOD(I$3,10)=0,"sem 10","sem "&amp;TEXT(RIGHT(I$3,1),"00")),' ACCUEIL'!$B$2:$B$120,0),(INT((I$3-1)/10)*8)+$U$1)</f>
        <v>0</v>
      </c>
      <c r="J6" s="69">
        <f ca="1">OFFSET(' ACCUEIL'!$A$1,ROW()-3+MATCH(IF(MOD(J$3,10)=0,"sem 10","sem "&amp;TEXT(RIGHT(J$3,1),"00")),' ACCUEIL'!$B$2:$B$120,0),(INT((J$3-1)/10)*8)+$U$1)</f>
        <v>0</v>
      </c>
      <c r="K6" s="69">
        <f ca="1">OFFSET(' ACCUEIL'!$A$1,ROW()-3+MATCH(IF(MOD(K$3,10)=0,"sem 10","sem "&amp;TEXT(RIGHT(K$3,1),"00")),' ACCUEIL'!$B$2:$B$120,0),(INT((K$3-1)/10)*8)+$U$1)</f>
        <v>0</v>
      </c>
      <c r="L6" s="69">
        <f ca="1">OFFSET(' ACCUEIL'!$A$1,ROW()-3+MATCH(IF(MOD(L$3,10)=0,"sem 10","sem "&amp;TEXT(RIGHT(L$3,1),"00")),' ACCUEIL'!$B$2:$B$120,0),(INT((L$3-1)/10)*8)+$U$1)</f>
        <v>0</v>
      </c>
      <c r="M6" s="69">
        <f ca="1">OFFSET(' ACCUEIL'!$A$1,ROW()-3+MATCH(IF(MOD(M$3,10)=0,"sem 10","sem "&amp;TEXT(RIGHT(M$3,1),"00")),' ACCUEIL'!$B$2:$B$120,0),(INT((M$3-1)/10)*8)+$U$1)</f>
        <v>8</v>
      </c>
      <c r="N6" s="69">
        <f ca="1">OFFSET(' ACCUEIL'!$A$1,ROW()-3+MATCH(IF(MOD(N$3,10)=0,"sem 10","sem "&amp;TEXT(RIGHT(N$3,1),"00")),' ACCUEIL'!$B$2:$B$120,0),(INT((N$3-1)/10)*8)+$U$1)</f>
        <v>3</v>
      </c>
      <c r="O6" s="69">
        <f ca="1">OFFSET(' ACCUEIL'!$A$1,ROW()-3+MATCH(IF(MOD(O$3,10)=0,"sem 10","sem "&amp;TEXT(RIGHT(O$3,1),"00")),' ACCUEIL'!$B$2:$B$120,0),(INT((O$3-1)/10)*8)+$U$1)</f>
        <v>6</v>
      </c>
      <c r="P6" s="69">
        <f ca="1">OFFSET(' ACCUEIL'!$A$1,ROW()-3+MATCH(IF(MOD(P$3,10)=0,"sem 10","sem "&amp;TEXT(RIGHT(P$3,1),"00")),' ACCUEIL'!$B$2:$B$120,0),(INT((P$3-1)/10)*8)+$U$1)</f>
        <v>2</v>
      </c>
      <c r="Q6" s="69">
        <f ca="1">OFFSET(' ACCUEIL'!$A$1,ROW()-3+MATCH(IF(MOD(Q$3,10)=0,"sem 10","sem "&amp;TEXT(RIGHT(Q$3,1),"00")),' ACCUEIL'!$B$2:$B$120,0),(INT((Q$3-1)/10)*8)+$U$1)</f>
        <v>3</v>
      </c>
      <c r="R6" s="69">
        <f ca="1">OFFSET(' ACCUEIL'!$A$1,ROW()-3+MATCH(IF(MOD(R$3,10)=0,"sem 10","sem "&amp;TEXT(RIGHT(R$3,1),"00")),' ACCUEIL'!$B$2:$B$120,0),(INT((R$3-1)/10)*8)+$U$1)</f>
        <v>0</v>
      </c>
      <c r="S6" s="69">
        <f ca="1">OFFSET(' ACCUEIL'!$A$1,ROW()-3+MATCH(IF(MOD(S$3,10)=0,"sem 10","sem "&amp;TEXT(RIGHT(S$3,1),"00")),' ACCUEIL'!$B$2:$B$120,0),(INT((S$3-1)/10)*8)+$U$1)</f>
        <v>0</v>
      </c>
      <c r="T6" s="69">
        <f ca="1">OFFSET(' ACCUEIL'!$A$1,ROW()-3+MATCH(IF(MOD(T$3,10)=0,"sem 10","sem "&amp;TEXT(RIGHT(T$3,1),"00")),' ACCUEIL'!$B$2:$B$120,0),(INT((T$3-1)/10)*8)+$U$1)</f>
        <v>1</v>
      </c>
      <c r="U6" s="69">
        <f ca="1">OFFSET(' ACCUEIL'!$A$1,ROW()-3+MATCH(IF(MOD(U$3,10)=0,"sem 10","sem "&amp;TEXT(RIGHT(U$3,1),"00")),' ACCUEIL'!$B$2:$B$120,0),(INT((U$3-1)/10)*8)+$U$1)</f>
        <v>3</v>
      </c>
      <c r="V6" s="69">
        <f ca="1">OFFSET(' ACCUEIL'!$A$1,ROW()-3+MATCH(IF(MOD(V$3,10)=0,"sem 10","sem "&amp;TEXT(RIGHT(V$3,1),"00")),' ACCUEIL'!$B$2:$B$120,0),(INT((V$3-1)/10)*8)+$U$1)</f>
        <v>0</v>
      </c>
      <c r="W6" s="69">
        <f ca="1">OFFSET(' ACCUEIL'!$A$1,ROW()-3+MATCH(IF(MOD(W$3,10)=0,"sem 10","sem "&amp;TEXT(RIGHT(W$3,1),"00")),' ACCUEIL'!$B$2:$B$120,0),(INT((W$3-1)/10)*8)+$U$1)</f>
        <v>2</v>
      </c>
      <c r="X6" s="69">
        <f ca="1">OFFSET(' ACCUEIL'!$A$1,ROW()-3+MATCH(IF(MOD(X$3,10)=0,"sem 10","sem "&amp;TEXT(RIGHT(X$3,1),"00")),' ACCUEIL'!$B$2:$B$120,0),(INT((X$3-1)/10)*8)+$U$1)</f>
        <v>1</v>
      </c>
      <c r="Y6" s="69">
        <f ca="1">OFFSET(' ACCUEIL'!$A$1,ROW()-3+MATCH(IF(MOD(Y$3,10)=0,"sem 10","sem "&amp;TEXT(RIGHT(Y$3,1),"00")),' ACCUEIL'!$B$2:$B$120,0),(INT((Y$3-1)/10)*8)+$U$1)</f>
        <v>2</v>
      </c>
      <c r="Z6" s="69">
        <f ca="1">OFFSET(' ACCUEIL'!$A$1,ROW()-3+MATCH(IF(MOD(Z$3,10)=0,"sem 10","sem "&amp;TEXT(RIGHT(Z$3,1),"00")),' ACCUEIL'!$B$2:$B$120,0),(INT((Z$3-1)/10)*8)+$U$1)</f>
        <v>2</v>
      </c>
      <c r="AA6" s="69">
        <f ca="1">OFFSET(' ACCUEIL'!$A$1,ROW()-3+MATCH(IF(MOD(AA$3,10)=0,"sem 10","sem "&amp;TEXT(RIGHT(AA$3,1),"00")),' ACCUEIL'!$B$2:$B$120,0),(INT((AA$3-1)/10)*8)+$U$1)</f>
        <v>0</v>
      </c>
      <c r="AB6" s="69">
        <f ca="1">OFFSET(' ACCUEIL'!$A$1,ROW()-3+MATCH(IF(MOD(AB$3,10)=0,"sem 10","sem "&amp;TEXT(RIGHT(AB$3,1),"00")),' ACCUEIL'!$B$2:$B$120,0),(INT((AB$3-1)/10)*8)+$U$1)</f>
        <v>0</v>
      </c>
      <c r="AC6" s="69">
        <f ca="1">OFFSET(' ACCUEIL'!$A$1,ROW()-3+MATCH(IF(MOD(AC$3,10)=0,"sem 10","sem "&amp;TEXT(RIGHT(AC$3,1),"00")),' ACCUEIL'!$B$2:$B$120,0),(INT((AC$3-1)/10)*8)+$U$1)</f>
        <v>2</v>
      </c>
      <c r="AD6" s="69">
        <f ca="1">OFFSET(' ACCUEIL'!$A$1,ROW()-3+MATCH(IF(MOD(AD$3,10)=0,"sem 10","sem "&amp;TEXT(RIGHT(AD$3,1),"00")),' ACCUEIL'!$B$2:$B$120,0),(INT((AD$3-1)/10)*8)+$U$1)</f>
        <v>0</v>
      </c>
      <c r="AE6" s="69">
        <f ca="1">OFFSET(' ACCUEIL'!$A$1,ROW()-3+MATCH(IF(MOD(AE$3,10)=0,"sem 10","sem "&amp;TEXT(RIGHT(AE$3,1),"00")),' ACCUEIL'!$B$2:$B$120,0),(INT((AE$3-1)/10)*8)+$U$1)</f>
        <v>0</v>
      </c>
      <c r="AF6" s="69">
        <f ca="1">OFFSET(' ACCUEIL'!$A$1,ROW()-3+MATCH(IF(MOD(AF$3,10)=0,"sem 10","sem "&amp;TEXT(RIGHT(AF$3,1),"00")),' ACCUEIL'!$B$2:$B$120,0),(INT((AF$3-1)/10)*8)+$U$1)</f>
        <v>0</v>
      </c>
      <c r="AG6" s="69">
        <f ca="1">OFFSET(' ACCUEIL'!$A$1,ROW()-3+MATCH(IF(MOD(AG$3,10)=0,"sem 10","sem "&amp;TEXT(RIGHT(AG$3,1),"00")),' ACCUEIL'!$B$2:$B$120,0),(INT((AG$3-1)/10)*8)+$U$1)</f>
        <v>0</v>
      </c>
      <c r="AH6" s="69">
        <f ca="1">OFFSET(' ACCUEIL'!$A$1,ROW()-3+MATCH(IF(MOD(AH$3,10)=0,"sem 10","sem "&amp;TEXT(RIGHT(AH$3,1),"00")),' ACCUEIL'!$B$2:$B$120,0),(INT((AH$3-1)/10)*8)+$U$1)</f>
        <v>3</v>
      </c>
      <c r="AI6" s="69">
        <f ca="1">OFFSET(' ACCUEIL'!$A$1,ROW()-3+MATCH(IF(MOD(AI$3,10)=0,"sem 10","sem "&amp;TEXT(RIGHT(AI$3,1),"00")),' ACCUEIL'!$B$2:$B$120,0),(INT((AI$3-1)/10)*8)+$U$1)</f>
        <v>0</v>
      </c>
      <c r="AJ6" s="69">
        <f ca="1">OFFSET(' ACCUEIL'!$A$1,ROW()-3+MATCH(IF(MOD(AJ$3,10)=0,"sem 10","sem "&amp;TEXT(RIGHT(AJ$3,1),"00")),' ACCUEIL'!$B$2:$B$120,0),(INT((AJ$3-1)/10)*8)+$U$1)</f>
        <v>0</v>
      </c>
      <c r="AK6" s="69">
        <f ca="1">OFFSET(' ACCUEIL'!$A$1,ROW()-3+MATCH(IF(MOD(AK$3,10)=0,"sem 10","sem "&amp;TEXT(RIGHT(AK$3,1),"00")),' ACCUEIL'!$B$2:$B$120,0),(INT((AK$3-1)/10)*8)+$U$1)</f>
        <v>2</v>
      </c>
      <c r="AL6" s="69">
        <f ca="1">OFFSET(' ACCUEIL'!$A$1,ROW()-3+MATCH(IF(MOD(AL$3,10)=0,"sem 10","sem "&amp;TEXT(RIGHT(AL$3,1),"00")),' ACCUEIL'!$B$2:$B$120,0),(INT((AL$3-1)/10)*8)+$U$1)</f>
        <v>1</v>
      </c>
      <c r="AM6" s="69">
        <f ca="1">OFFSET(' ACCUEIL'!$A$1,ROW()-3+MATCH(IF(MOD(AM$3,10)=0,"sem 10","sem "&amp;TEXT(RIGHT(AM$3,1),"00")),' ACCUEIL'!$B$2:$B$120,0),(INT((AM$3-1)/10)*8)+$U$1)</f>
        <v>3</v>
      </c>
      <c r="AN6" s="69">
        <f ca="1">OFFSET(' ACCUEIL'!$A$1,ROW()-3+MATCH(IF(MOD(AN$3,10)=0,"sem 10","sem "&amp;TEXT(RIGHT(AN$3,1),"00")),' ACCUEIL'!$B$2:$B$120,0),(INT((AN$3-1)/10)*8)+$U$1)</f>
        <v>0</v>
      </c>
      <c r="AO6" s="69">
        <f ca="1">OFFSET(' ACCUEIL'!$A$1,ROW()-3+MATCH(IF(MOD(AO$3,10)=0,"sem 10","sem "&amp;TEXT(RIGHT(AO$3,1),"00")),' ACCUEIL'!$B$2:$B$120,0),(INT((AO$3-1)/10)*8)+$U$1)</f>
        <v>4</v>
      </c>
      <c r="AP6" s="69">
        <f ca="1">OFFSET(' ACCUEIL'!$A$1,ROW()-3+MATCH(IF(MOD(AP$3,10)=0,"sem 10","sem "&amp;TEXT(RIGHT(AP$3,1),"00")),' ACCUEIL'!$B$2:$B$120,0),(INT((AP$3-1)/10)*8)+$U$1)</f>
        <v>2</v>
      </c>
      <c r="AQ6" s="69">
        <f ca="1">OFFSET(' ACCUEIL'!$A$1,ROW()-3+MATCH(IF(MOD(AQ$3,10)=0,"sem 10","sem "&amp;TEXT(RIGHT(AQ$3,1),"00")),' ACCUEIL'!$B$2:$B$120,0),(INT((AQ$3-1)/10)*8)+$U$1)</f>
        <v>5</v>
      </c>
      <c r="AR6" s="69">
        <f ca="1">OFFSET(' ACCUEIL'!$A$1,ROW()-3+MATCH(IF(MOD(AR$3,10)=0,"sem 10","sem "&amp;TEXT(RIGHT(AR$3,1),"00")),' ACCUEIL'!$B$2:$B$120,0),(INT((AR$3-1)/10)*8)+$U$1)</f>
        <v>3</v>
      </c>
      <c r="AS6" s="69">
        <f ca="1">OFFSET(' ACCUEIL'!$A$1,ROW()-3+MATCH(IF(MOD(AS$3,10)=0,"sem 10","sem "&amp;TEXT(RIGHT(AS$3,1),"00")),' ACCUEIL'!$B$2:$B$120,0),(INT((AS$3-1)/10)*8)+$U$1)</f>
        <v>0</v>
      </c>
      <c r="AT6" s="69">
        <f ca="1">OFFSET(' ACCUEIL'!$A$1,ROW()-3+MATCH(IF(MOD(AT$3,10)=0,"sem 10","sem "&amp;TEXT(RIGHT(AT$3,1),"00")),' ACCUEIL'!$B$2:$B$120,0),(INT((AT$3-1)/10)*8)+$U$1)</f>
        <v>1</v>
      </c>
      <c r="AU6" s="69">
        <f ca="1">OFFSET(' ACCUEIL'!$A$1,ROW()-3+MATCH(IF(MOD(AU$3,10)=0,"sem 10","sem "&amp;TEXT(RIGHT(AU$3,1),"00")),' ACCUEIL'!$B$2:$B$120,0),(INT((AU$3-1)/10)*8)+$U$1)</f>
        <v>1</v>
      </c>
      <c r="AV6" s="69">
        <f ca="1">OFFSET(' ACCUEIL'!$A$1,ROW()-3+MATCH(IF(MOD(AV$3,10)=0,"sem 10","sem "&amp;TEXT(RIGHT(AV$3,1),"00")),' ACCUEIL'!$B$2:$B$120,0),(INT((AV$3-1)/10)*8)+$U$1)</f>
        <v>4</v>
      </c>
      <c r="AW6" s="69">
        <f ca="1">OFFSET(' ACCUEIL'!$A$1,ROW()-3+MATCH(IF(MOD(AW$3,10)=0,"sem 10","sem "&amp;TEXT(RIGHT(AW$3,1),"00")),' ACCUEIL'!$B$2:$B$120,0),(INT((AW$3-1)/10)*8)+$U$1)</f>
        <v>1</v>
      </c>
      <c r="AX6" s="69">
        <f ca="1">OFFSET(' ACCUEIL'!$A$1,ROW()-3+MATCH(IF(MOD(AX$3,10)=0,"sem 10","sem "&amp;TEXT(RIGHT(AX$3,1),"00")),' ACCUEIL'!$B$2:$B$120,0),(INT((AX$3-1)/10)*8)+$U$1)</f>
        <v>0</v>
      </c>
      <c r="AY6" s="69">
        <f ca="1">OFFSET(' ACCUEIL'!$A$1,ROW()-3+MATCH(IF(MOD(AY$3,10)=0,"sem 10","sem "&amp;TEXT(RIGHT(AY$3,1),"00")),' ACCUEIL'!$B$2:$B$120,0),(INT((AY$3-1)/10)*8)+$U$1)</f>
        <v>0</v>
      </c>
      <c r="AZ6" s="69">
        <f ca="1">OFFSET(' ACCUEIL'!$A$1,ROW()-3+MATCH(IF(MOD(AZ$3,10)=0,"sem 10","sem "&amp;TEXT(RIGHT(AZ$3,1),"00")),' ACCUEIL'!$B$2:$B$120,0),(INT((AZ$3-1)/10)*8)+$U$1)</f>
        <v>2</v>
      </c>
      <c r="BA6" s="69">
        <f ca="1">OFFSET(' ACCUEIL'!$A$1,ROW()-3+MATCH(IF(MOD(BA$3,10)=0,"sem 10","sem "&amp;TEXT(RIGHT(BA$3,1),"00")),' ACCUEIL'!$B$2:$B$120,0),(INT((BA$3-1)/10)*8)+$U$1)</f>
        <v>1</v>
      </c>
      <c r="BB6" s="69">
        <f ca="1">OFFSET(' ACCUEIL'!$A$1,ROW()-3+MATCH(IF(MOD(BB$3,10)=0,"sem 10","sem "&amp;TEXT(RIGHT(BB$3,1),"00")),' ACCUEIL'!$B$2:$B$120,0),(INT((BB$3-1)/10)*8)+$U$1)</f>
        <v>0</v>
      </c>
      <c r="BC6" s="106">
        <f ca="1">AVERAGEIF(Q6:BB6,"&gt;0")</f>
        <v>2.2272727272727271</v>
      </c>
      <c r="BD6" s="121"/>
      <c r="BH6" s="118" t="s">
        <v>43</v>
      </c>
    </row>
    <row r="7" spans="1:66" x14ac:dyDescent="0.3">
      <c r="A7" s="74" t="s">
        <v>190</v>
      </c>
      <c r="B7" s="70">
        <f ca="1">OFFSET(' ACCUEIL'!$A$1,ROW()-3+MATCH(IF(MOD(B$3,10)=0,"sem 10","sem "&amp;TEXT(RIGHT(B$3,1),"00")),' ACCUEIL'!$B$2:$B$120,0),(INT((B$3-1)/10)*8)+$U$1)</f>
        <v>0</v>
      </c>
      <c r="C7" s="70">
        <f ca="1">OFFSET(' ACCUEIL'!$A$1,ROW()-3+MATCH(IF(MOD(C$3,10)=0,"sem 10","sem "&amp;TEXT(RIGHT(C$3,1),"00")),' ACCUEIL'!$B$2:$B$120,0),(INT((C$3-1)/10)*8)+$U$1)</f>
        <v>8</v>
      </c>
      <c r="D7" s="70">
        <f ca="1">OFFSET(' ACCUEIL'!$A$1,ROW()-3+MATCH(IF(MOD(D$3,10)=0,"sem 10","sem "&amp;TEXT(RIGHT(D$3,1),"00")),' ACCUEIL'!$B$2:$B$120,0),(INT((D$3-1)/10)*8)+$U$1)</f>
        <v>7</v>
      </c>
      <c r="E7" s="70">
        <f ca="1">OFFSET(' ACCUEIL'!$A$1,ROW()-3+MATCH(IF(MOD(E$3,10)=0,"sem 10","sem "&amp;TEXT(RIGHT(E$3,1),"00")),' ACCUEIL'!$B$2:$B$120,0),(INT((E$3-1)/10)*8)+$U$1)</f>
        <v>9</v>
      </c>
      <c r="F7" s="70">
        <f ca="1">OFFSET(' ACCUEIL'!$A$1,ROW()-3+MATCH(IF(MOD(F$3,10)=0,"sem 10","sem "&amp;TEXT(RIGHT(F$3,1),"00")),' ACCUEIL'!$B$2:$B$120,0),(INT((F$3-1)/10)*8)+$U$1)</f>
        <v>9</v>
      </c>
      <c r="G7" s="70">
        <f ca="1">OFFSET(' ACCUEIL'!$A$1,ROW()-3+MATCH(IF(MOD(G$3,10)=0,"sem 10","sem "&amp;TEXT(RIGHT(G$3,1),"00")),' ACCUEIL'!$B$2:$B$120,0),(INT((G$3-1)/10)*8)+$U$1)</f>
        <v>0</v>
      </c>
      <c r="H7" s="70">
        <f ca="1">OFFSET(' ACCUEIL'!$A$1,ROW()-3+MATCH(IF(MOD(H$3,10)=0,"sem 10","sem "&amp;TEXT(RIGHT(H$3,1),"00")),' ACCUEIL'!$B$2:$B$120,0),(INT((H$3-1)/10)*8)+$U$1)</f>
        <v>0</v>
      </c>
      <c r="I7" s="70">
        <f ca="1">OFFSET(' ACCUEIL'!$A$1,ROW()-3+MATCH(IF(MOD(I$3,10)=0,"sem 10","sem "&amp;TEXT(RIGHT(I$3,1),"00")),' ACCUEIL'!$B$2:$B$120,0),(INT((I$3-1)/10)*8)+$U$1)</f>
        <v>0</v>
      </c>
      <c r="J7" s="70">
        <f ca="1">OFFSET(' ACCUEIL'!$A$1,ROW()-3+MATCH(IF(MOD(J$3,10)=0,"sem 10","sem "&amp;TEXT(RIGHT(J$3,1),"00")),' ACCUEIL'!$B$2:$B$120,0),(INT((J$3-1)/10)*8)+$U$1)</f>
        <v>0</v>
      </c>
      <c r="K7" s="70">
        <f ca="1">OFFSET(' ACCUEIL'!$A$1,ROW()-3+MATCH(IF(MOD(K$3,10)=0,"sem 10","sem "&amp;TEXT(RIGHT(K$3,1),"00")),' ACCUEIL'!$B$2:$B$120,0),(INT((K$3-1)/10)*8)+$U$1)</f>
        <v>0</v>
      </c>
      <c r="L7" s="70">
        <f ca="1">OFFSET(' ACCUEIL'!$A$1,ROW()-3+MATCH(IF(MOD(L$3,10)=0,"sem 10","sem "&amp;TEXT(RIGHT(L$3,1),"00")),' ACCUEIL'!$B$2:$B$120,0),(INT((L$3-1)/10)*8)+$U$1)</f>
        <v>5</v>
      </c>
      <c r="M7" s="70">
        <f ca="1">OFFSET(' ACCUEIL'!$A$1,ROW()-3+MATCH(IF(MOD(M$3,10)=0,"sem 10","sem "&amp;TEXT(RIGHT(M$3,1),"00")),' ACCUEIL'!$B$2:$B$120,0),(INT((M$3-1)/10)*8)+$U$1)</f>
        <v>3</v>
      </c>
      <c r="N7" s="70">
        <f ca="1">OFFSET(' ACCUEIL'!$A$1,ROW()-3+MATCH(IF(MOD(N$3,10)=0,"sem 10","sem "&amp;TEXT(RIGHT(N$3,1),"00")),' ACCUEIL'!$B$2:$B$120,0),(INT((N$3-1)/10)*8)+$U$1)</f>
        <v>4</v>
      </c>
      <c r="O7" s="70">
        <f ca="1">OFFSET(' ACCUEIL'!$A$1,ROW()-3+MATCH(IF(MOD(O$3,10)=0,"sem 10","sem "&amp;TEXT(RIGHT(O$3,1),"00")),' ACCUEIL'!$B$2:$B$120,0),(INT((O$3-1)/10)*8)+$U$1)</f>
        <v>1</v>
      </c>
      <c r="P7" s="70">
        <f ca="1">OFFSET(' ACCUEIL'!$A$1,ROW()-3+MATCH(IF(MOD(P$3,10)=0,"sem 10","sem "&amp;TEXT(RIGHT(P$3,1),"00")),' ACCUEIL'!$B$2:$B$120,0),(INT((P$3-1)/10)*8)+$U$1)</f>
        <v>2</v>
      </c>
      <c r="Q7" s="70">
        <f ca="1">OFFSET(' ACCUEIL'!$A$1,ROW()-3+MATCH(IF(MOD(Q$3,10)=0,"sem 10","sem "&amp;TEXT(RIGHT(Q$3,1),"00")),' ACCUEIL'!$B$2:$B$120,0),(INT((Q$3-1)/10)*8)+$U$1)</f>
        <v>1</v>
      </c>
      <c r="R7" s="70">
        <f ca="1">OFFSET(' ACCUEIL'!$A$1,ROW()-3+MATCH(IF(MOD(R$3,10)=0,"sem 10","sem "&amp;TEXT(RIGHT(R$3,1),"00")),' ACCUEIL'!$B$2:$B$120,0),(INT((R$3-1)/10)*8)+$U$1)</f>
        <v>0</v>
      </c>
      <c r="S7" s="70">
        <f ca="1">OFFSET(' ACCUEIL'!$A$1,ROW()-3+MATCH(IF(MOD(S$3,10)=0,"sem 10","sem "&amp;TEXT(RIGHT(S$3,1),"00")),' ACCUEIL'!$B$2:$B$120,0),(INT((S$3-1)/10)*8)+$U$1)</f>
        <v>2</v>
      </c>
      <c r="T7" s="70">
        <f ca="1">OFFSET(' ACCUEIL'!$A$1,ROW()-3+MATCH(IF(MOD(T$3,10)=0,"sem 10","sem "&amp;TEXT(RIGHT(T$3,1),"00")),' ACCUEIL'!$B$2:$B$120,0),(INT((T$3-1)/10)*8)+$U$1)</f>
        <v>0</v>
      </c>
      <c r="U7" s="70">
        <f ca="1">OFFSET(' ACCUEIL'!$A$1,ROW()-3+MATCH(IF(MOD(U$3,10)=0,"sem 10","sem "&amp;TEXT(RIGHT(U$3,1),"00")),' ACCUEIL'!$B$2:$B$120,0),(INT((U$3-1)/10)*8)+$U$1)</f>
        <v>2</v>
      </c>
      <c r="V7" s="70">
        <f ca="1">OFFSET(' ACCUEIL'!$A$1,ROW()-3+MATCH(IF(MOD(V$3,10)=0,"sem 10","sem "&amp;TEXT(RIGHT(V$3,1),"00")),' ACCUEIL'!$B$2:$B$120,0),(INT((V$3-1)/10)*8)+$U$1)</f>
        <v>0</v>
      </c>
      <c r="W7" s="70">
        <f ca="1">OFFSET(' ACCUEIL'!$A$1,ROW()-3+MATCH(IF(MOD(W$3,10)=0,"sem 10","sem "&amp;TEXT(RIGHT(W$3,1),"00")),' ACCUEIL'!$B$2:$B$120,0),(INT((W$3-1)/10)*8)+$U$1)</f>
        <v>0</v>
      </c>
      <c r="X7" s="70">
        <f ca="1">OFFSET(' ACCUEIL'!$A$1,ROW()-3+MATCH(IF(MOD(X$3,10)=0,"sem 10","sem "&amp;TEXT(RIGHT(X$3,1),"00")),' ACCUEIL'!$B$2:$B$120,0),(INT((X$3-1)/10)*8)+$U$1)</f>
        <v>4</v>
      </c>
      <c r="Y7" s="70">
        <f ca="1">OFFSET(' ACCUEIL'!$A$1,ROW()-3+MATCH(IF(MOD(Y$3,10)=0,"sem 10","sem "&amp;TEXT(RIGHT(Y$3,1),"00")),' ACCUEIL'!$B$2:$B$120,0),(INT((Y$3-1)/10)*8)+$U$1)</f>
        <v>0</v>
      </c>
      <c r="Z7" s="70">
        <f ca="1">OFFSET(' ACCUEIL'!$A$1,ROW()-3+MATCH(IF(MOD(Z$3,10)=0,"sem 10","sem "&amp;TEXT(RIGHT(Z$3,1),"00")),' ACCUEIL'!$B$2:$B$120,0),(INT((Z$3-1)/10)*8)+$U$1)</f>
        <v>0</v>
      </c>
      <c r="AA7" s="70">
        <f ca="1">OFFSET(' ACCUEIL'!$A$1,ROW()-3+MATCH(IF(MOD(AA$3,10)=0,"sem 10","sem "&amp;TEXT(RIGHT(AA$3,1),"00")),' ACCUEIL'!$B$2:$B$120,0),(INT((AA$3-1)/10)*8)+$U$1)</f>
        <v>0</v>
      </c>
      <c r="AB7" s="70">
        <f ca="1">OFFSET(' ACCUEIL'!$A$1,ROW()-3+MATCH(IF(MOD(AB$3,10)=0,"sem 10","sem "&amp;TEXT(RIGHT(AB$3,1),"00")),' ACCUEIL'!$B$2:$B$120,0),(INT((AB$3-1)/10)*8)+$U$1)</f>
        <v>0</v>
      </c>
      <c r="AC7" s="70">
        <f ca="1">OFFSET(' ACCUEIL'!$A$1,ROW()-3+MATCH(IF(MOD(AC$3,10)=0,"sem 10","sem "&amp;TEXT(RIGHT(AC$3,1),"00")),' ACCUEIL'!$B$2:$B$120,0),(INT((AC$3-1)/10)*8)+$U$1)</f>
        <v>4</v>
      </c>
      <c r="AD7" s="70">
        <f ca="1">OFFSET(' ACCUEIL'!$A$1,ROW()-3+MATCH(IF(MOD(AD$3,10)=0,"sem 10","sem "&amp;TEXT(RIGHT(AD$3,1),"00")),' ACCUEIL'!$B$2:$B$120,0),(INT((AD$3-1)/10)*8)+$U$1)</f>
        <v>8</v>
      </c>
      <c r="AE7" s="70">
        <f ca="1">OFFSET(' ACCUEIL'!$A$1,ROW()-3+MATCH(IF(MOD(AE$3,10)=0,"sem 10","sem "&amp;TEXT(RIGHT(AE$3,1),"00")),' ACCUEIL'!$B$2:$B$120,0),(INT((AE$3-1)/10)*8)+$U$1)</f>
        <v>0</v>
      </c>
      <c r="AF7" s="70">
        <f ca="1">OFFSET(' ACCUEIL'!$A$1,ROW()-3+MATCH(IF(MOD(AF$3,10)=0,"sem 10","sem "&amp;TEXT(RIGHT(AF$3,1),"00")),' ACCUEIL'!$B$2:$B$120,0),(INT((AF$3-1)/10)*8)+$U$1)</f>
        <v>0</v>
      </c>
      <c r="AG7" s="70">
        <f ca="1">OFFSET(' ACCUEIL'!$A$1,ROW()-3+MATCH(IF(MOD(AG$3,10)=0,"sem 10","sem "&amp;TEXT(RIGHT(AG$3,1),"00")),' ACCUEIL'!$B$2:$B$120,0),(INT((AG$3-1)/10)*8)+$U$1)</f>
        <v>10</v>
      </c>
      <c r="AH7" s="70">
        <f ca="1">OFFSET(' ACCUEIL'!$A$1,ROW()-3+MATCH(IF(MOD(AH$3,10)=0,"sem 10","sem "&amp;TEXT(RIGHT(AH$3,1),"00")),' ACCUEIL'!$B$2:$B$120,0),(INT((AH$3-1)/10)*8)+$U$1)</f>
        <v>6</v>
      </c>
      <c r="AI7" s="70">
        <f ca="1">OFFSET(' ACCUEIL'!$A$1,ROW()-3+MATCH(IF(MOD(AI$3,10)=0,"sem 10","sem "&amp;TEXT(RIGHT(AI$3,1),"00")),' ACCUEIL'!$B$2:$B$120,0),(INT((AI$3-1)/10)*8)+$U$1)</f>
        <v>0</v>
      </c>
      <c r="AJ7" s="70">
        <f ca="1">OFFSET(' ACCUEIL'!$A$1,ROW()-3+MATCH(IF(MOD(AJ$3,10)=0,"sem 10","sem "&amp;TEXT(RIGHT(AJ$3,1),"00")),' ACCUEIL'!$B$2:$B$120,0),(INT((AJ$3-1)/10)*8)+$U$1)</f>
        <v>0</v>
      </c>
      <c r="AK7" s="70">
        <f ca="1">OFFSET(' ACCUEIL'!$A$1,ROW()-3+MATCH(IF(MOD(AK$3,10)=0,"sem 10","sem "&amp;TEXT(RIGHT(AK$3,1),"00")),' ACCUEIL'!$B$2:$B$120,0),(INT((AK$3-1)/10)*8)+$U$1)</f>
        <v>6</v>
      </c>
      <c r="AL7" s="70">
        <f ca="1">OFFSET(' ACCUEIL'!$A$1,ROW()-3+MATCH(IF(MOD(AL$3,10)=0,"sem 10","sem "&amp;TEXT(RIGHT(AL$3,1),"00")),' ACCUEIL'!$B$2:$B$120,0),(INT((AL$3-1)/10)*8)+$U$1)</f>
        <v>7</v>
      </c>
      <c r="AM7" s="70">
        <f ca="1">OFFSET(' ACCUEIL'!$A$1,ROW()-3+MATCH(IF(MOD(AM$3,10)=0,"sem 10","sem "&amp;TEXT(RIGHT(AM$3,1),"00")),' ACCUEIL'!$B$2:$B$120,0),(INT((AM$3-1)/10)*8)+$U$1)</f>
        <v>4</v>
      </c>
      <c r="AN7" s="70">
        <f ca="1">OFFSET(' ACCUEIL'!$A$1,ROW()-3+MATCH(IF(MOD(AN$3,10)=0,"sem 10","sem "&amp;TEXT(RIGHT(AN$3,1),"00")),' ACCUEIL'!$B$2:$B$120,0),(INT((AN$3-1)/10)*8)+$U$1)</f>
        <v>8</v>
      </c>
      <c r="AO7" s="70">
        <f ca="1">OFFSET(' ACCUEIL'!$A$1,ROW()-3+MATCH(IF(MOD(AO$3,10)=0,"sem 10","sem "&amp;TEXT(RIGHT(AO$3,1),"00")),' ACCUEIL'!$B$2:$B$120,0),(INT((AO$3-1)/10)*8)+$U$1)</f>
        <v>7</v>
      </c>
      <c r="AP7" s="70">
        <f ca="1">OFFSET(' ACCUEIL'!$A$1,ROW()-3+MATCH(IF(MOD(AP$3,10)=0,"sem 10","sem "&amp;TEXT(RIGHT(AP$3,1),"00")),' ACCUEIL'!$B$2:$B$120,0),(INT((AP$3-1)/10)*8)+$U$1)</f>
        <v>7</v>
      </c>
      <c r="AQ7" s="70">
        <f ca="1">OFFSET(' ACCUEIL'!$A$1,ROW()-3+MATCH(IF(MOD(AQ$3,10)=0,"sem 10","sem "&amp;TEXT(RIGHT(AQ$3,1),"00")),' ACCUEIL'!$B$2:$B$120,0),(INT((AQ$3-1)/10)*8)+$U$1)</f>
        <v>8</v>
      </c>
      <c r="AR7" s="70">
        <f ca="1">OFFSET(' ACCUEIL'!$A$1,ROW()-3+MATCH(IF(MOD(AR$3,10)=0,"sem 10","sem "&amp;TEXT(RIGHT(AR$3,1),"00")),' ACCUEIL'!$B$2:$B$120,0),(INT((AR$3-1)/10)*8)+$U$1)</f>
        <v>0</v>
      </c>
      <c r="AS7" s="70">
        <f ca="1">OFFSET(' ACCUEIL'!$A$1,ROW()-3+MATCH(IF(MOD(AS$3,10)=0,"sem 10","sem "&amp;TEXT(RIGHT(AS$3,1),"00")),' ACCUEIL'!$B$2:$B$120,0),(INT((AS$3-1)/10)*8)+$U$1)</f>
        <v>5</v>
      </c>
      <c r="AT7" s="70">
        <f ca="1">OFFSET(' ACCUEIL'!$A$1,ROW()-3+MATCH(IF(MOD(AT$3,10)=0,"sem 10","sem "&amp;TEXT(RIGHT(AT$3,1),"00")),' ACCUEIL'!$B$2:$B$120,0),(INT((AT$3-1)/10)*8)+$U$1)</f>
        <v>6</v>
      </c>
      <c r="AU7" s="70">
        <f ca="1">OFFSET(' ACCUEIL'!$A$1,ROW()-3+MATCH(IF(MOD(AU$3,10)=0,"sem 10","sem "&amp;TEXT(RIGHT(AU$3,1),"00")),' ACCUEIL'!$B$2:$B$120,0),(INT((AU$3-1)/10)*8)+$U$1)</f>
        <v>8</v>
      </c>
      <c r="AV7" s="70">
        <f ca="1">OFFSET(' ACCUEIL'!$A$1,ROW()-3+MATCH(IF(MOD(AV$3,10)=0,"sem 10","sem "&amp;TEXT(RIGHT(AV$3,1),"00")),' ACCUEIL'!$B$2:$B$120,0),(INT((AV$3-1)/10)*8)+$U$1)</f>
        <v>2</v>
      </c>
      <c r="AW7" s="70">
        <f ca="1">OFFSET(' ACCUEIL'!$A$1,ROW()-3+MATCH(IF(MOD(AW$3,10)=0,"sem 10","sem "&amp;TEXT(RIGHT(AW$3,1),"00")),' ACCUEIL'!$B$2:$B$120,0),(INT((AW$3-1)/10)*8)+$U$1)</f>
        <v>6</v>
      </c>
      <c r="AX7" s="70">
        <f ca="1">OFFSET(' ACCUEIL'!$A$1,ROW()-3+MATCH(IF(MOD(AX$3,10)=0,"sem 10","sem "&amp;TEXT(RIGHT(AX$3,1),"00")),' ACCUEIL'!$B$2:$B$120,0),(INT((AX$3-1)/10)*8)+$U$1)</f>
        <v>2</v>
      </c>
      <c r="AY7" s="70">
        <f ca="1">OFFSET(' ACCUEIL'!$A$1,ROW()-3+MATCH(IF(MOD(AY$3,10)=0,"sem 10","sem "&amp;TEXT(RIGHT(AY$3,1),"00")),' ACCUEIL'!$B$2:$B$120,0),(INT((AY$3-1)/10)*8)+$U$1)</f>
        <v>5</v>
      </c>
      <c r="AZ7" s="70">
        <f ca="1">OFFSET(' ACCUEIL'!$A$1,ROW()-3+MATCH(IF(MOD(AZ$3,10)=0,"sem 10","sem "&amp;TEXT(RIGHT(AZ$3,1),"00")),' ACCUEIL'!$B$2:$B$120,0),(INT((AZ$3-1)/10)*8)+$U$1)</f>
        <v>5</v>
      </c>
      <c r="BA7" s="70">
        <f ca="1">OFFSET(' ACCUEIL'!$A$1,ROW()-3+MATCH(IF(MOD(BA$3,10)=0,"sem 10","sem "&amp;TEXT(RIGHT(BA$3,1),"00")),' ACCUEIL'!$B$2:$B$120,0),(INT((BA$3-1)/10)*8)+$U$1)</f>
        <v>5</v>
      </c>
      <c r="BB7" s="70">
        <f ca="1">OFFSET(' ACCUEIL'!$A$1,ROW()-3+MATCH(IF(MOD(BB$3,10)=0,"sem 10","sem "&amp;TEXT(RIGHT(BB$3,1),"00")),' ACCUEIL'!$B$2:$B$120,0),(INT((BB$3-1)/10)*8)+$U$1)</f>
        <v>6</v>
      </c>
      <c r="BC7" s="106">
        <f ca="1">AVERAGEIF(Q7:BB7,"&gt;0")</f>
        <v>5.36</v>
      </c>
      <c r="BD7" s="121"/>
      <c r="BE7" s="79" t="s">
        <v>198</v>
      </c>
      <c r="BH7" s="118" t="s">
        <v>44</v>
      </c>
    </row>
    <row r="8" spans="1:66" ht="15" thickBot="1" x14ac:dyDescent="0.35">
      <c r="A8" s="75" t="s">
        <v>49</v>
      </c>
      <c r="B8" s="71">
        <f ca="1">OFFSET(' ACCUEIL'!$A$1,ROW()-3+MATCH(IF(MOD(B$3,10)=0,"sem 10","sem "&amp;TEXT(RIGHT(B$3,1),"00")),' ACCUEIL'!$B$2:$B$120,0),(INT((B$3-1)/10)*8)+$U$1)</f>
        <v>0</v>
      </c>
      <c r="C8" s="71">
        <f ca="1">OFFSET(' ACCUEIL'!$A$1,ROW()-3+MATCH(IF(MOD(C$3,10)=0,"sem 10","sem "&amp;TEXT(RIGHT(C$3,1),"00")),' ACCUEIL'!$B$2:$B$120,0),(INT((C$3-1)/10)*8)+$U$1)</f>
        <v>0</v>
      </c>
      <c r="D8" s="71">
        <f ca="1">OFFSET(' ACCUEIL'!$A$1,ROW()-3+MATCH(IF(MOD(D$3,10)=0,"sem 10","sem "&amp;TEXT(RIGHT(D$3,1),"00")),' ACCUEIL'!$B$2:$B$120,0),(INT((D$3-1)/10)*8)+$U$1)</f>
        <v>3</v>
      </c>
      <c r="E8" s="71">
        <f ca="1">OFFSET(' ACCUEIL'!$A$1,ROW()-3+MATCH(IF(MOD(E$3,10)=0,"sem 10","sem "&amp;TEXT(RIGHT(E$3,1),"00")),' ACCUEIL'!$B$2:$B$120,0),(INT((E$3-1)/10)*8)+$U$1)</f>
        <v>5</v>
      </c>
      <c r="F8" s="71">
        <f ca="1">OFFSET(' ACCUEIL'!$A$1,ROW()-3+MATCH(IF(MOD(F$3,10)=0,"sem 10","sem "&amp;TEXT(RIGHT(F$3,1),"00")),' ACCUEIL'!$B$2:$B$120,0),(INT((F$3-1)/10)*8)+$U$1)</f>
        <v>7</v>
      </c>
      <c r="G8" s="71">
        <f ca="1">OFFSET(' ACCUEIL'!$A$1,ROW()-3+MATCH(IF(MOD(G$3,10)=0,"sem 10","sem "&amp;TEXT(RIGHT(G$3,1),"00")),' ACCUEIL'!$B$2:$B$120,0),(INT((G$3-1)/10)*8)+$U$1)</f>
        <v>0</v>
      </c>
      <c r="H8" s="71">
        <f ca="1">OFFSET(' ACCUEIL'!$A$1,ROW()-3+MATCH(IF(MOD(H$3,10)=0,"sem 10","sem "&amp;TEXT(RIGHT(H$3,1),"00")),' ACCUEIL'!$B$2:$B$120,0),(INT((H$3-1)/10)*8)+$U$1)</f>
        <v>0</v>
      </c>
      <c r="I8" s="71">
        <f ca="1">OFFSET(' ACCUEIL'!$A$1,ROW()-3+MATCH(IF(MOD(I$3,10)=0,"sem 10","sem "&amp;TEXT(RIGHT(I$3,1),"00")),' ACCUEIL'!$B$2:$B$120,0),(INT((I$3-1)/10)*8)+$U$1)</f>
        <v>0</v>
      </c>
      <c r="J8" s="71">
        <f ca="1">OFFSET(' ACCUEIL'!$A$1,ROW()-3+MATCH(IF(MOD(J$3,10)=0,"sem 10","sem "&amp;TEXT(RIGHT(J$3,1),"00")),' ACCUEIL'!$B$2:$B$120,0),(INT((J$3-1)/10)*8)+$U$1)</f>
        <v>0</v>
      </c>
      <c r="K8" s="71">
        <f ca="1">OFFSET(' ACCUEIL'!$A$1,ROW()-3+MATCH(IF(MOD(K$3,10)=0,"sem 10","sem "&amp;TEXT(RIGHT(K$3,1),"00")),' ACCUEIL'!$B$2:$B$120,0),(INT((K$3-1)/10)*8)+$U$1)</f>
        <v>5</v>
      </c>
      <c r="L8" s="71">
        <f ca="1">OFFSET(' ACCUEIL'!$A$1,ROW()-3+MATCH(IF(MOD(L$3,10)=0,"sem 10","sem "&amp;TEXT(RIGHT(L$3,1),"00")),' ACCUEIL'!$B$2:$B$120,0),(INT((L$3-1)/10)*8)+$U$1)</f>
        <v>0</v>
      </c>
      <c r="M8" s="71">
        <f ca="1">OFFSET(' ACCUEIL'!$A$1,ROW()-3+MATCH(IF(MOD(M$3,10)=0,"sem 10","sem "&amp;TEXT(RIGHT(M$3,1),"00")),' ACCUEIL'!$B$2:$B$120,0),(INT((M$3-1)/10)*8)+$U$1)</f>
        <v>0</v>
      </c>
      <c r="N8" s="71">
        <f ca="1">OFFSET(' ACCUEIL'!$A$1,ROW()-3+MATCH(IF(MOD(N$3,10)=0,"sem 10","sem "&amp;TEXT(RIGHT(N$3,1),"00")),' ACCUEIL'!$B$2:$B$120,0),(INT((N$3-1)/10)*8)+$U$1)</f>
        <v>3</v>
      </c>
      <c r="O8" s="71">
        <f ca="1">OFFSET(' ACCUEIL'!$A$1,ROW()-3+MATCH(IF(MOD(O$3,10)=0,"sem 10","sem "&amp;TEXT(RIGHT(O$3,1),"00")),' ACCUEIL'!$B$2:$B$120,0),(INT((O$3-1)/10)*8)+$U$1)</f>
        <v>4</v>
      </c>
      <c r="P8" s="71">
        <f ca="1">OFFSET(' ACCUEIL'!$A$1,ROW()-3+MATCH(IF(MOD(P$3,10)=0,"sem 10","sem "&amp;TEXT(RIGHT(P$3,1),"00")),' ACCUEIL'!$B$2:$B$120,0),(INT((P$3-1)/10)*8)+$U$1)</f>
        <v>2</v>
      </c>
      <c r="Q8" s="71">
        <f ca="1">OFFSET(' ACCUEIL'!$A$1,ROW()-3+MATCH(IF(MOD(Q$3,10)=0,"sem 10","sem "&amp;TEXT(RIGHT(Q$3,1),"00")),' ACCUEIL'!$B$2:$B$120,0),(INT((Q$3-1)/10)*8)+$U$1)</f>
        <v>6</v>
      </c>
      <c r="R8" s="71">
        <f ca="1">OFFSET(' ACCUEIL'!$A$1,ROW()-3+MATCH(IF(MOD(R$3,10)=0,"sem 10","sem "&amp;TEXT(RIGHT(R$3,1),"00")),' ACCUEIL'!$B$2:$B$120,0),(INT((R$3-1)/10)*8)+$U$1)</f>
        <v>2</v>
      </c>
      <c r="S8" s="71">
        <f ca="1">OFFSET(' ACCUEIL'!$A$1,ROW()-3+MATCH(IF(MOD(S$3,10)=0,"sem 10","sem "&amp;TEXT(RIGHT(S$3,1),"00")),' ACCUEIL'!$B$2:$B$120,0),(INT((S$3-1)/10)*8)+$U$1)</f>
        <v>1</v>
      </c>
      <c r="T8" s="71">
        <f ca="1">OFFSET(' ACCUEIL'!$A$1,ROW()-3+MATCH(IF(MOD(T$3,10)=0,"sem 10","sem "&amp;TEXT(RIGHT(T$3,1),"00")),' ACCUEIL'!$B$2:$B$120,0),(INT((T$3-1)/10)*8)+$U$1)</f>
        <v>0</v>
      </c>
      <c r="U8" s="71">
        <f ca="1">OFFSET(' ACCUEIL'!$A$1,ROW()-3+MATCH(IF(MOD(U$3,10)=0,"sem 10","sem "&amp;TEXT(RIGHT(U$3,1),"00")),' ACCUEIL'!$B$2:$B$120,0),(INT((U$3-1)/10)*8)+$U$1)</f>
        <v>2</v>
      </c>
      <c r="V8" s="71">
        <f ca="1">OFFSET(' ACCUEIL'!$A$1,ROW()-3+MATCH(IF(MOD(V$3,10)=0,"sem 10","sem "&amp;TEXT(RIGHT(V$3,1),"00")),' ACCUEIL'!$B$2:$B$120,0),(INT((V$3-1)/10)*8)+$U$1)</f>
        <v>0</v>
      </c>
      <c r="W8" s="71">
        <f ca="1">OFFSET(' ACCUEIL'!$A$1,ROW()-3+MATCH(IF(MOD(W$3,10)=0,"sem 10","sem "&amp;TEXT(RIGHT(W$3,1),"00")),' ACCUEIL'!$B$2:$B$120,0),(INT((W$3-1)/10)*8)+$U$1)</f>
        <v>1</v>
      </c>
      <c r="X8" s="71">
        <f ca="1">OFFSET(' ACCUEIL'!$A$1,ROW()-3+MATCH(IF(MOD(X$3,10)=0,"sem 10","sem "&amp;TEXT(RIGHT(X$3,1),"00")),' ACCUEIL'!$B$2:$B$120,0),(INT((X$3-1)/10)*8)+$U$1)</f>
        <v>3</v>
      </c>
      <c r="Y8" s="71">
        <f ca="1">OFFSET(' ACCUEIL'!$A$1,ROW()-3+MATCH(IF(MOD(Y$3,10)=0,"sem 10","sem "&amp;TEXT(RIGHT(Y$3,1),"00")),' ACCUEIL'!$B$2:$B$120,0),(INT((Y$3-1)/10)*8)+$U$1)</f>
        <v>4</v>
      </c>
      <c r="Z8" s="71">
        <f ca="1">OFFSET(' ACCUEIL'!$A$1,ROW()-3+MATCH(IF(MOD(Z$3,10)=0,"sem 10","sem "&amp;TEXT(RIGHT(Z$3,1),"00")),' ACCUEIL'!$B$2:$B$120,0),(INT((Z$3-1)/10)*8)+$U$1)</f>
        <v>0</v>
      </c>
      <c r="AA8" s="71">
        <f ca="1">OFFSET(' ACCUEIL'!$A$1,ROW()-3+MATCH(IF(MOD(AA$3,10)=0,"sem 10","sem "&amp;TEXT(RIGHT(AA$3,1),"00")),' ACCUEIL'!$B$2:$B$120,0),(INT((AA$3-1)/10)*8)+$U$1)</f>
        <v>0</v>
      </c>
      <c r="AB8" s="71">
        <f ca="1">OFFSET(' ACCUEIL'!$A$1,ROW()-3+MATCH(IF(MOD(AB$3,10)=0,"sem 10","sem "&amp;TEXT(RIGHT(AB$3,1),"00")),' ACCUEIL'!$B$2:$B$120,0),(INT((AB$3-1)/10)*8)+$U$1)</f>
        <v>0</v>
      </c>
      <c r="AC8" s="71">
        <f ca="1">OFFSET(' ACCUEIL'!$A$1,ROW()-3+MATCH(IF(MOD(AC$3,10)=0,"sem 10","sem "&amp;TEXT(RIGHT(AC$3,1),"00")),' ACCUEIL'!$B$2:$B$120,0),(INT((AC$3-1)/10)*8)+$U$1)</f>
        <v>0</v>
      </c>
      <c r="AD8" s="71">
        <f ca="1">OFFSET(' ACCUEIL'!$A$1,ROW()-3+MATCH(IF(MOD(AD$3,10)=0,"sem 10","sem "&amp;TEXT(RIGHT(AD$3,1),"00")),' ACCUEIL'!$B$2:$B$120,0),(INT((AD$3-1)/10)*8)+$U$1)</f>
        <v>0</v>
      </c>
      <c r="AE8" s="71">
        <f ca="1">OFFSET(' ACCUEIL'!$A$1,ROW()-3+MATCH(IF(MOD(AE$3,10)=0,"sem 10","sem "&amp;TEXT(RIGHT(AE$3,1),"00")),' ACCUEIL'!$B$2:$B$120,0),(INT((AE$3-1)/10)*8)+$U$1)</f>
        <v>0</v>
      </c>
      <c r="AF8" s="71">
        <f ca="1">OFFSET(' ACCUEIL'!$A$1,ROW()-3+MATCH(IF(MOD(AF$3,10)=0,"sem 10","sem "&amp;TEXT(RIGHT(AF$3,1),"00")),' ACCUEIL'!$B$2:$B$120,0),(INT((AF$3-1)/10)*8)+$U$1)</f>
        <v>0</v>
      </c>
      <c r="AG8" s="71">
        <f ca="1">OFFSET(' ACCUEIL'!$A$1,ROW()-3+MATCH(IF(MOD(AG$3,10)=0,"sem 10","sem "&amp;TEXT(RIGHT(AG$3,1),"00")),' ACCUEIL'!$B$2:$B$120,0),(INT((AG$3-1)/10)*8)+$U$1)</f>
        <v>2</v>
      </c>
      <c r="AH8" s="71">
        <f ca="1">OFFSET(' ACCUEIL'!$A$1,ROW()-3+MATCH(IF(MOD(AH$3,10)=0,"sem 10","sem "&amp;TEXT(RIGHT(AH$3,1),"00")),' ACCUEIL'!$B$2:$B$120,0),(INT((AH$3-1)/10)*8)+$U$1)</f>
        <v>1</v>
      </c>
      <c r="AI8" s="71">
        <f ca="1">OFFSET(' ACCUEIL'!$A$1,ROW()-3+MATCH(IF(MOD(AI$3,10)=0,"sem 10","sem "&amp;TEXT(RIGHT(AI$3,1),"00")),' ACCUEIL'!$B$2:$B$120,0),(INT((AI$3-1)/10)*8)+$U$1)</f>
        <v>0</v>
      </c>
      <c r="AJ8" s="71">
        <f ca="1">OFFSET(' ACCUEIL'!$A$1,ROW()-3+MATCH(IF(MOD(AJ$3,10)=0,"sem 10","sem "&amp;TEXT(RIGHT(AJ$3,1),"00")),' ACCUEIL'!$B$2:$B$120,0),(INT((AJ$3-1)/10)*8)+$U$1)</f>
        <v>0</v>
      </c>
      <c r="AK8" s="71">
        <f ca="1">OFFSET(' ACCUEIL'!$A$1,ROW()-3+MATCH(IF(MOD(AK$3,10)=0,"sem 10","sem "&amp;TEXT(RIGHT(AK$3,1),"00")),' ACCUEIL'!$B$2:$B$120,0),(INT((AK$3-1)/10)*8)+$U$1)</f>
        <v>2</v>
      </c>
      <c r="AL8" s="71">
        <f ca="1">OFFSET(' ACCUEIL'!$A$1,ROW()-3+MATCH(IF(MOD(AL$3,10)=0,"sem 10","sem "&amp;TEXT(RIGHT(AL$3,1),"00")),' ACCUEIL'!$B$2:$B$120,0),(INT((AL$3-1)/10)*8)+$U$1)</f>
        <v>2</v>
      </c>
      <c r="AM8" s="71">
        <f ca="1">OFFSET(' ACCUEIL'!$A$1,ROW()-3+MATCH(IF(MOD(AM$3,10)=0,"sem 10","sem "&amp;TEXT(RIGHT(AM$3,1),"00")),' ACCUEIL'!$B$2:$B$120,0),(INT((AM$3-1)/10)*8)+$U$1)</f>
        <v>1</v>
      </c>
      <c r="AN8" s="71">
        <f ca="1">OFFSET(' ACCUEIL'!$A$1,ROW()-3+MATCH(IF(MOD(AN$3,10)=0,"sem 10","sem "&amp;TEXT(RIGHT(AN$3,1),"00")),' ACCUEIL'!$B$2:$B$120,0),(INT((AN$3-1)/10)*8)+$U$1)</f>
        <v>1</v>
      </c>
      <c r="AO8" s="71">
        <f ca="1">OFFSET(' ACCUEIL'!$A$1,ROW()-3+MATCH(IF(MOD(AO$3,10)=0,"sem 10","sem "&amp;TEXT(RIGHT(AO$3,1),"00")),' ACCUEIL'!$B$2:$B$120,0),(INT((AO$3-1)/10)*8)+$U$1)</f>
        <v>0</v>
      </c>
      <c r="AP8" s="71">
        <f ca="1">OFFSET(' ACCUEIL'!$A$1,ROW()-3+MATCH(IF(MOD(AP$3,10)=0,"sem 10","sem "&amp;TEXT(RIGHT(AP$3,1),"00")),' ACCUEIL'!$B$2:$B$120,0),(INT((AP$3-1)/10)*8)+$U$1)</f>
        <v>0</v>
      </c>
      <c r="AQ8" s="71">
        <f ca="1">OFFSET(' ACCUEIL'!$A$1,ROW()-3+MATCH(IF(MOD(AQ$3,10)=0,"sem 10","sem "&amp;TEXT(RIGHT(AQ$3,1),"00")),' ACCUEIL'!$B$2:$B$120,0),(INT((AQ$3-1)/10)*8)+$U$1)</f>
        <v>0</v>
      </c>
      <c r="AR8" s="71">
        <f ca="1">OFFSET(' ACCUEIL'!$A$1,ROW()-3+MATCH(IF(MOD(AR$3,10)=0,"sem 10","sem "&amp;TEXT(RIGHT(AR$3,1),"00")),' ACCUEIL'!$B$2:$B$120,0),(INT((AR$3-1)/10)*8)+$U$1)</f>
        <v>0</v>
      </c>
      <c r="AS8" s="71">
        <f ca="1">OFFSET(' ACCUEIL'!$A$1,ROW()-3+MATCH(IF(MOD(AS$3,10)=0,"sem 10","sem "&amp;TEXT(RIGHT(AS$3,1),"00")),' ACCUEIL'!$B$2:$B$120,0),(INT((AS$3-1)/10)*8)+$U$1)</f>
        <v>0</v>
      </c>
      <c r="AT8" s="71">
        <f ca="1">OFFSET(' ACCUEIL'!$A$1,ROW()-3+MATCH(IF(MOD(AT$3,10)=0,"sem 10","sem "&amp;TEXT(RIGHT(AT$3,1),"00")),' ACCUEIL'!$B$2:$B$120,0),(INT((AT$3-1)/10)*8)+$U$1)</f>
        <v>1</v>
      </c>
      <c r="AU8" s="71">
        <f ca="1">OFFSET(' ACCUEIL'!$A$1,ROW()-3+MATCH(IF(MOD(AU$3,10)=0,"sem 10","sem "&amp;TEXT(RIGHT(AU$3,1),"00")),' ACCUEIL'!$B$2:$B$120,0),(INT((AU$3-1)/10)*8)+$U$1)</f>
        <v>0</v>
      </c>
      <c r="AV8" s="71">
        <f ca="1">OFFSET(' ACCUEIL'!$A$1,ROW()-3+MATCH(IF(MOD(AV$3,10)=0,"sem 10","sem "&amp;TEXT(RIGHT(AV$3,1),"00")),' ACCUEIL'!$B$2:$B$120,0),(INT((AV$3-1)/10)*8)+$U$1)</f>
        <v>0</v>
      </c>
      <c r="AW8" s="71">
        <f ca="1">OFFSET(' ACCUEIL'!$A$1,ROW()-3+MATCH(IF(MOD(AW$3,10)=0,"sem 10","sem "&amp;TEXT(RIGHT(AW$3,1),"00")),' ACCUEIL'!$B$2:$B$120,0),(INT((AW$3-1)/10)*8)+$U$1)</f>
        <v>3</v>
      </c>
      <c r="AX8" s="71">
        <f ca="1">OFFSET(' ACCUEIL'!$A$1,ROW()-3+MATCH(IF(MOD(AX$3,10)=0,"sem 10","sem "&amp;TEXT(RIGHT(AX$3,1),"00")),' ACCUEIL'!$B$2:$B$120,0),(INT((AX$3-1)/10)*8)+$U$1)</f>
        <v>0</v>
      </c>
      <c r="AY8" s="71">
        <f ca="1">OFFSET(' ACCUEIL'!$A$1,ROW()-3+MATCH(IF(MOD(AY$3,10)=0,"sem 10","sem "&amp;TEXT(RIGHT(AY$3,1),"00")),' ACCUEIL'!$B$2:$B$120,0),(INT((AY$3-1)/10)*8)+$U$1)</f>
        <v>0</v>
      </c>
      <c r="AZ8" s="71">
        <f ca="1">OFFSET(' ACCUEIL'!$A$1,ROW()-3+MATCH(IF(MOD(AZ$3,10)=0,"sem 10","sem "&amp;TEXT(RIGHT(AZ$3,1),"00")),' ACCUEIL'!$B$2:$B$120,0),(INT((AZ$3-1)/10)*8)+$U$1)</f>
        <v>0</v>
      </c>
      <c r="BA8" s="71">
        <f ca="1">OFFSET(' ACCUEIL'!$A$1,ROW()-3+MATCH(IF(MOD(BA$3,10)=0,"sem 10","sem "&amp;TEXT(RIGHT(BA$3,1),"00")),' ACCUEIL'!$B$2:$B$120,0),(INT((BA$3-1)/10)*8)+$U$1)</f>
        <v>0</v>
      </c>
      <c r="BB8" s="71">
        <f ca="1">OFFSET(' ACCUEIL'!$A$1,ROW()-3+MATCH(IF(MOD(BB$3,10)=0,"sem 10","sem "&amp;TEXT(RIGHT(BB$3,1),"00")),' ACCUEIL'!$B$2:$B$120,0),(INT((BB$3-1)/10)*8)+$U$1)</f>
        <v>0</v>
      </c>
      <c r="BC8" s="106">
        <f ca="1">AVERAGEIF(Q8:BB8,"&gt;0")</f>
        <v>2.1333333333333333</v>
      </c>
      <c r="BD8" s="122"/>
      <c r="BH8" s="118" t="s">
        <v>52</v>
      </c>
    </row>
    <row r="9" spans="1:66" ht="15" thickBot="1" x14ac:dyDescent="0.35">
      <c r="A9" s="82" t="s">
        <v>196</v>
      </c>
      <c r="B9" s="64">
        <f ca="1">SUM(B4:B8)</f>
        <v>0</v>
      </c>
      <c r="C9" s="65">
        <f t="shared" ref="C9:BB9" ca="1" si="0">SUM(C4:C8)</f>
        <v>20</v>
      </c>
      <c r="D9" s="65">
        <f t="shared" ca="1" si="0"/>
        <v>23</v>
      </c>
      <c r="E9" s="65">
        <f t="shared" ca="1" si="0"/>
        <v>32</v>
      </c>
      <c r="F9" s="65">
        <f t="shared" ca="1" si="0"/>
        <v>34</v>
      </c>
      <c r="G9" s="65">
        <f t="shared" ca="1" si="0"/>
        <v>6</v>
      </c>
      <c r="H9" s="65">
        <f t="shared" ca="1" si="0"/>
        <v>0</v>
      </c>
      <c r="I9" s="65">
        <f t="shared" ca="1" si="0"/>
        <v>0</v>
      </c>
      <c r="J9" s="65">
        <f t="shared" ca="1" si="0"/>
        <v>0</v>
      </c>
      <c r="K9" s="65">
        <f t="shared" ca="1" si="0"/>
        <v>9</v>
      </c>
      <c r="L9" s="65">
        <f t="shared" ca="1" si="0"/>
        <v>7</v>
      </c>
      <c r="M9" s="65">
        <f t="shared" ca="1" si="0"/>
        <v>15</v>
      </c>
      <c r="N9" s="65">
        <f t="shared" ca="1" si="0"/>
        <v>14</v>
      </c>
      <c r="O9" s="65">
        <f t="shared" ca="1" si="0"/>
        <v>15</v>
      </c>
      <c r="P9" s="65">
        <f t="shared" ca="1" si="0"/>
        <v>8</v>
      </c>
      <c r="Q9" s="65">
        <f t="shared" ca="1" si="0"/>
        <v>14</v>
      </c>
      <c r="R9" s="65">
        <f t="shared" ca="1" si="0"/>
        <v>3</v>
      </c>
      <c r="S9" s="65">
        <f t="shared" ca="1" si="0"/>
        <v>6</v>
      </c>
      <c r="T9" s="65">
        <f t="shared" ca="1" si="0"/>
        <v>6</v>
      </c>
      <c r="U9" s="65">
        <f t="shared" ca="1" si="0"/>
        <v>10</v>
      </c>
      <c r="V9" s="65">
        <f t="shared" ca="1" si="0"/>
        <v>3</v>
      </c>
      <c r="W9" s="65">
        <f t="shared" ca="1" si="0"/>
        <v>4</v>
      </c>
      <c r="X9" s="65">
        <f t="shared" ca="1" si="0"/>
        <v>9</v>
      </c>
      <c r="Y9" s="65">
        <f t="shared" ca="1" si="0"/>
        <v>8</v>
      </c>
      <c r="Z9" s="65">
        <f t="shared" ca="1" si="0"/>
        <v>2</v>
      </c>
      <c r="AA9" s="65">
        <f t="shared" ca="1" si="0"/>
        <v>0</v>
      </c>
      <c r="AB9" s="65">
        <f t="shared" ca="1" si="0"/>
        <v>0</v>
      </c>
      <c r="AC9" s="65">
        <f t="shared" ca="1" si="0"/>
        <v>11</v>
      </c>
      <c r="AD9" s="65">
        <f t="shared" ca="1" si="0"/>
        <v>15</v>
      </c>
      <c r="AE9" s="65">
        <f t="shared" ca="1" si="0"/>
        <v>0</v>
      </c>
      <c r="AF9" s="65">
        <f t="shared" ca="1" si="0"/>
        <v>0</v>
      </c>
      <c r="AG9" s="65">
        <f t="shared" ca="1" si="0"/>
        <v>12</v>
      </c>
      <c r="AH9" s="65">
        <f t="shared" ca="1" si="0"/>
        <v>18</v>
      </c>
      <c r="AI9" s="65">
        <f t="shared" ca="1" si="0"/>
        <v>0</v>
      </c>
      <c r="AJ9" s="65">
        <f t="shared" ca="1" si="0"/>
        <v>0</v>
      </c>
      <c r="AK9" s="65">
        <f t="shared" ca="1" si="0"/>
        <v>18</v>
      </c>
      <c r="AL9" s="65">
        <f t="shared" ca="1" si="0"/>
        <v>17</v>
      </c>
      <c r="AM9" s="65">
        <f t="shared" ca="1" si="0"/>
        <v>14</v>
      </c>
      <c r="AN9" s="65">
        <f t="shared" ca="1" si="0"/>
        <v>13</v>
      </c>
      <c r="AO9" s="65">
        <f t="shared" ca="1" si="0"/>
        <v>11</v>
      </c>
      <c r="AP9" s="65">
        <f t="shared" ca="1" si="0"/>
        <v>12</v>
      </c>
      <c r="AQ9" s="65">
        <f t="shared" ca="1" si="0"/>
        <v>22</v>
      </c>
      <c r="AR9" s="65">
        <f t="shared" ca="1" si="0"/>
        <v>9</v>
      </c>
      <c r="AS9" s="65">
        <f t="shared" ca="1" si="0"/>
        <v>9</v>
      </c>
      <c r="AT9" s="65">
        <f t="shared" ca="1" si="0"/>
        <v>8</v>
      </c>
      <c r="AU9" s="65">
        <f t="shared" ca="1" si="0"/>
        <v>9</v>
      </c>
      <c r="AV9" s="65">
        <f t="shared" ca="1" si="0"/>
        <v>12</v>
      </c>
      <c r="AW9" s="65">
        <f t="shared" ca="1" si="0"/>
        <v>12</v>
      </c>
      <c r="AX9" s="65">
        <f t="shared" ca="1" si="0"/>
        <v>6</v>
      </c>
      <c r="AY9" s="65">
        <f t="shared" ca="1" si="0"/>
        <v>14</v>
      </c>
      <c r="AZ9" s="65">
        <f t="shared" ca="1" si="0"/>
        <v>13</v>
      </c>
      <c r="BA9" s="85">
        <f t="shared" ca="1" si="0"/>
        <v>9</v>
      </c>
      <c r="BB9" s="85">
        <f t="shared" ca="1" si="0"/>
        <v>11</v>
      </c>
      <c r="BC9" s="107">
        <f ca="1">SUM(B9:BB9)/COUNTIF(B9:BB9,"&gt;0")</f>
        <v>12.162790697674419</v>
      </c>
      <c r="BD9" s="108"/>
      <c r="BH9" s="119" t="s">
        <v>53</v>
      </c>
    </row>
    <row r="10" spans="1:66" s="110" customFormat="1" x14ac:dyDescent="0.3">
      <c r="A10" s="110" t="s">
        <v>185</v>
      </c>
      <c r="B10" s="110">
        <f t="shared" ref="B10:J10" ca="1" si="1">AVERAGE(B4:B8)</f>
        <v>0</v>
      </c>
      <c r="C10" s="110">
        <f t="shared" ca="1" si="1"/>
        <v>4</v>
      </c>
      <c r="D10" s="110">
        <f t="shared" ca="1" si="1"/>
        <v>4.5999999999999996</v>
      </c>
      <c r="E10" s="110">
        <f t="shared" ca="1" si="1"/>
        <v>6.4</v>
      </c>
      <c r="F10" s="110">
        <f t="shared" ca="1" si="1"/>
        <v>6.8</v>
      </c>
      <c r="G10" s="110">
        <f t="shared" ca="1" si="1"/>
        <v>1.2</v>
      </c>
      <c r="H10" s="110">
        <f t="shared" ca="1" si="1"/>
        <v>0</v>
      </c>
      <c r="I10" s="110">
        <f t="shared" ca="1" si="1"/>
        <v>0</v>
      </c>
      <c r="J10" s="110">
        <f t="shared" ca="1" si="1"/>
        <v>0</v>
      </c>
      <c r="K10" s="110">
        <f t="shared" ref="K10:AZ10" ca="1" si="2">AVERAGE(K4:K8)</f>
        <v>1.8</v>
      </c>
      <c r="L10" s="110">
        <f t="shared" ca="1" si="2"/>
        <v>1.4</v>
      </c>
      <c r="M10" s="110">
        <f t="shared" ca="1" si="2"/>
        <v>3</v>
      </c>
      <c r="N10" s="110">
        <f t="shared" ca="1" si="2"/>
        <v>2.8</v>
      </c>
      <c r="O10" s="110">
        <f t="shared" ca="1" si="2"/>
        <v>3</v>
      </c>
      <c r="P10" s="110">
        <f t="shared" ca="1" si="2"/>
        <v>1.6</v>
      </c>
      <c r="Q10" s="110">
        <f t="shared" ca="1" si="2"/>
        <v>2.8</v>
      </c>
      <c r="R10" s="110">
        <f t="shared" ca="1" si="2"/>
        <v>0.6</v>
      </c>
      <c r="S10" s="110">
        <f t="shared" ca="1" si="2"/>
        <v>1.2</v>
      </c>
      <c r="T10" s="110">
        <f t="shared" ca="1" si="2"/>
        <v>1.2</v>
      </c>
      <c r="U10" s="110">
        <f t="shared" ca="1" si="2"/>
        <v>2</v>
      </c>
      <c r="V10" s="110">
        <f t="shared" ca="1" si="2"/>
        <v>0.6</v>
      </c>
      <c r="W10" s="110">
        <f t="shared" ca="1" si="2"/>
        <v>0.8</v>
      </c>
      <c r="X10" s="110">
        <f t="shared" ca="1" si="2"/>
        <v>1.8</v>
      </c>
      <c r="Y10" s="110">
        <f t="shared" ca="1" si="2"/>
        <v>1.6</v>
      </c>
      <c r="Z10" s="110">
        <f t="shared" ca="1" si="2"/>
        <v>0.4</v>
      </c>
      <c r="AA10" s="110">
        <f t="shared" ca="1" si="2"/>
        <v>0</v>
      </c>
      <c r="AB10" s="110">
        <f t="shared" ca="1" si="2"/>
        <v>0</v>
      </c>
      <c r="AC10" s="110">
        <f t="shared" ca="1" si="2"/>
        <v>2.2000000000000002</v>
      </c>
      <c r="AD10" s="110">
        <f t="shared" ca="1" si="2"/>
        <v>3</v>
      </c>
      <c r="AE10" s="110">
        <f t="shared" ca="1" si="2"/>
        <v>0</v>
      </c>
      <c r="AF10" s="110">
        <f t="shared" ca="1" si="2"/>
        <v>0</v>
      </c>
      <c r="AG10" s="110">
        <f t="shared" ca="1" si="2"/>
        <v>2.4</v>
      </c>
      <c r="AH10" s="110">
        <f t="shared" ca="1" si="2"/>
        <v>3.6</v>
      </c>
      <c r="AI10" s="110">
        <f t="shared" ca="1" si="2"/>
        <v>0</v>
      </c>
      <c r="AJ10" s="110">
        <f t="shared" ca="1" si="2"/>
        <v>0</v>
      </c>
      <c r="AK10" s="110">
        <f t="shared" ca="1" si="2"/>
        <v>3.6</v>
      </c>
      <c r="AL10" s="110">
        <f t="shared" ca="1" si="2"/>
        <v>3.4</v>
      </c>
      <c r="AM10" s="110">
        <f t="shared" ca="1" si="2"/>
        <v>2.8</v>
      </c>
      <c r="AN10" s="110">
        <f t="shared" ca="1" si="2"/>
        <v>2.6</v>
      </c>
      <c r="AO10" s="110">
        <f t="shared" ca="1" si="2"/>
        <v>2.2000000000000002</v>
      </c>
      <c r="AP10" s="110">
        <f t="shared" ca="1" si="2"/>
        <v>2.4</v>
      </c>
      <c r="AQ10" s="110">
        <f t="shared" ca="1" si="2"/>
        <v>4.4000000000000004</v>
      </c>
      <c r="AR10" s="110">
        <f t="shared" ca="1" si="2"/>
        <v>1.8</v>
      </c>
      <c r="AS10" s="110">
        <f t="shared" ca="1" si="2"/>
        <v>1.8</v>
      </c>
      <c r="AT10" s="110">
        <f t="shared" ca="1" si="2"/>
        <v>1.6</v>
      </c>
      <c r="AU10" s="110">
        <f t="shared" ca="1" si="2"/>
        <v>1.8</v>
      </c>
      <c r="AV10" s="110">
        <f t="shared" ca="1" si="2"/>
        <v>2.4</v>
      </c>
      <c r="AW10" s="110">
        <f t="shared" ca="1" si="2"/>
        <v>2.4</v>
      </c>
      <c r="AX10" s="110">
        <f t="shared" ca="1" si="2"/>
        <v>1.2</v>
      </c>
      <c r="AY10" s="110">
        <f t="shared" ca="1" si="2"/>
        <v>2.8</v>
      </c>
      <c r="AZ10" s="110">
        <f t="shared" ca="1" si="2"/>
        <v>2.6</v>
      </c>
      <c r="BA10" s="110">
        <f ca="1">AVERAGE(BA4:BA8)</f>
        <v>1.8</v>
      </c>
      <c r="BB10" s="110">
        <f ca="1">AVERAGE(BB4:BB8)</f>
        <v>2.2000000000000002</v>
      </c>
      <c r="BC10" s="111">
        <f ca="1">AVERAGE(B4:BB8)</f>
        <v>1.9735849056603774</v>
      </c>
    </row>
    <row r="11" spans="1:66" s="79" customFormat="1" x14ac:dyDescent="0.3"/>
    <row r="12" spans="1:66" s="79" customFormat="1" x14ac:dyDescent="0.3"/>
    <row r="13" spans="1:66" s="79" customFormat="1" ht="15" thickBot="1" x14ac:dyDescent="0.35"/>
    <row r="14" spans="1:66" s="79" customFormat="1" ht="15" thickTop="1" x14ac:dyDescent="0.3">
      <c r="AH14" s="123" t="str">
        <f>"Nombre de "&amp;$T$1&amp;"/jour"&amp;CHAR(10)&amp;"2016"</f>
        <v>Nombre de Permanences/jour
2016</v>
      </c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4"/>
      <c r="AX14" s="124"/>
      <c r="AY14" s="124"/>
      <c r="AZ14" s="124"/>
      <c r="BA14" s="125"/>
      <c r="BC14" s="80"/>
      <c r="BD14" s="80"/>
      <c r="BE14" s="80"/>
      <c r="BF14" s="80"/>
      <c r="BG14" s="80"/>
      <c r="BH14" s="80"/>
      <c r="BI14" s="80"/>
      <c r="BJ14" s="80"/>
      <c r="BK14" s="80"/>
      <c r="BL14" s="80"/>
    </row>
    <row r="15" spans="1:66" s="79" customFormat="1" x14ac:dyDescent="0.3">
      <c r="AH15" s="126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8"/>
    </row>
    <row r="16" spans="1:66" s="79" customFormat="1" x14ac:dyDescent="0.3">
      <c r="AH16" s="126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  <c r="BA16" s="128"/>
    </row>
    <row r="17" spans="1:54" s="79" customFormat="1" x14ac:dyDescent="0.3">
      <c r="AA17" s="112" t="str">
        <f>HYPERLINK("https://forum.excel-pratique.com/excel/decaler-et-formule-recuperee-dans-une-cellule-t90020.html","Jonathan")</f>
        <v>Jonathan</v>
      </c>
      <c r="AB17" s="8"/>
      <c r="AC17" s="8"/>
      <c r="AH17" s="126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8"/>
    </row>
    <row r="18" spans="1:54" s="79" customFormat="1" x14ac:dyDescent="0.3">
      <c r="AH18" s="126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8"/>
    </row>
    <row r="19" spans="1:54" s="79" customFormat="1" ht="15" thickBot="1" x14ac:dyDescent="0.35">
      <c r="AH19" s="129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1"/>
    </row>
    <row r="20" spans="1:54" s="79" customFormat="1" ht="15" thickTop="1" x14ac:dyDescent="0.3"/>
    <row r="21" spans="1:54" s="79" customFormat="1" ht="15" thickBot="1" x14ac:dyDescent="0.35"/>
    <row r="22" spans="1:54" s="79" customFormat="1" ht="15" thickBot="1" x14ac:dyDescent="0.35">
      <c r="A22" s="62" t="s">
        <v>191</v>
      </c>
      <c r="B22" s="66">
        <v>1</v>
      </c>
      <c r="C22" s="63">
        <v>2</v>
      </c>
      <c r="D22" s="63">
        <v>3</v>
      </c>
      <c r="E22" s="63">
        <v>4</v>
      </c>
      <c r="F22" s="63">
        <v>5</v>
      </c>
      <c r="G22" s="63">
        <v>6</v>
      </c>
      <c r="H22" s="63">
        <v>7</v>
      </c>
      <c r="I22" s="63">
        <v>8</v>
      </c>
      <c r="J22" s="63">
        <v>9</v>
      </c>
      <c r="K22" s="63">
        <v>10</v>
      </c>
      <c r="L22" s="63">
        <v>11</v>
      </c>
      <c r="M22" s="63">
        <v>12</v>
      </c>
      <c r="N22" s="63">
        <v>13</v>
      </c>
      <c r="O22" s="63">
        <v>14</v>
      </c>
      <c r="P22" s="63">
        <v>15</v>
      </c>
      <c r="Q22" s="63">
        <v>16</v>
      </c>
      <c r="R22" s="63">
        <v>17</v>
      </c>
      <c r="S22" s="63">
        <v>18</v>
      </c>
      <c r="T22" s="63">
        <v>19</v>
      </c>
      <c r="U22" s="63">
        <v>20</v>
      </c>
      <c r="V22" s="63">
        <v>21</v>
      </c>
      <c r="W22" s="63">
        <v>22</v>
      </c>
      <c r="X22" s="63">
        <v>23</v>
      </c>
      <c r="Y22" s="63">
        <v>24</v>
      </c>
      <c r="Z22" s="63">
        <v>25</v>
      </c>
      <c r="AA22" s="63">
        <v>26</v>
      </c>
      <c r="AB22" s="63">
        <v>27</v>
      </c>
      <c r="AC22" s="63">
        <v>28</v>
      </c>
      <c r="AD22" s="63">
        <v>29</v>
      </c>
      <c r="AE22" s="63">
        <v>30</v>
      </c>
      <c r="AF22" s="63">
        <v>31</v>
      </c>
      <c r="AG22" s="63">
        <v>32</v>
      </c>
      <c r="AH22" s="63">
        <v>33</v>
      </c>
      <c r="AI22" s="63">
        <v>34</v>
      </c>
      <c r="AJ22" s="63">
        <v>35</v>
      </c>
      <c r="AK22" s="63">
        <v>36</v>
      </c>
      <c r="AL22" s="63">
        <v>37</v>
      </c>
      <c r="AM22" s="63">
        <v>38</v>
      </c>
      <c r="AN22" s="63">
        <v>39</v>
      </c>
      <c r="AO22" s="63">
        <v>40</v>
      </c>
      <c r="AP22" s="63">
        <v>41</v>
      </c>
      <c r="AQ22" s="63">
        <v>42</v>
      </c>
      <c r="AR22" s="63">
        <v>43</v>
      </c>
      <c r="AS22" s="63">
        <v>44</v>
      </c>
      <c r="AT22" s="63">
        <v>45</v>
      </c>
      <c r="AU22" s="63">
        <v>46</v>
      </c>
      <c r="AV22" s="63">
        <v>47</v>
      </c>
      <c r="AW22" s="63">
        <v>48</v>
      </c>
      <c r="AX22" s="63">
        <v>49</v>
      </c>
      <c r="AY22" s="63">
        <v>50</v>
      </c>
      <c r="AZ22" s="63">
        <v>51</v>
      </c>
      <c r="BA22" s="76">
        <v>52</v>
      </c>
      <c r="BB22" s="62">
        <v>53</v>
      </c>
    </row>
    <row r="23" spans="1:54" s="79" customFormat="1" ht="15" thickBot="1" x14ac:dyDescent="0.35">
      <c r="A23" s="82" t="s">
        <v>196</v>
      </c>
      <c r="B23" s="113">
        <f ca="1">OFFSET(' ACCUEIL'!$A$1,ROW()-17+MATCH(IF(MOD(B$3,10)=0,"sem 10","sem "&amp;TEXT(RIGHT(B$3,1),"00")),' ACCUEIL'!$B$2:$B$120,0),(INT((B$3-1)/10)*8)+$U$1)</f>
        <v>0</v>
      </c>
      <c r="C23" s="113">
        <f ca="1">OFFSET(' ACCUEIL'!$A$1,ROW()-17+MATCH(IF(MOD(C$3,10)=0,"sem 10","sem "&amp;TEXT(RIGHT(C$3,1),"00")),' ACCUEIL'!$B$2:$B$120,0),(INT((C$3-1)/10)*8)+$U$1)</f>
        <v>20</v>
      </c>
      <c r="D23" s="113">
        <f ca="1">OFFSET(' ACCUEIL'!$A$1,ROW()-17+MATCH(IF(MOD(D$3,10)=0,"sem 10","sem "&amp;TEXT(RIGHT(D$3,1),"00")),' ACCUEIL'!$B$2:$B$120,0),(INT((D$3-1)/10)*8)+$U$1)</f>
        <v>23</v>
      </c>
      <c r="E23" s="113">
        <f ca="1">OFFSET(' ACCUEIL'!$A$1,ROW()-17+MATCH(IF(MOD(E$3,10)=0,"sem 10","sem "&amp;TEXT(RIGHT(E$3,1),"00")),' ACCUEIL'!$B$2:$B$120,0),(INT((E$3-1)/10)*8)+$U$1)</f>
        <v>32</v>
      </c>
      <c r="F23" s="113">
        <f ca="1">OFFSET(' ACCUEIL'!$A$1,ROW()-17+MATCH(IF(MOD(F$3,10)=0,"sem 10","sem "&amp;TEXT(RIGHT(F$3,1),"00")),' ACCUEIL'!$B$2:$B$120,0),(INT((F$3-1)/10)*8)+$U$1)</f>
        <v>34</v>
      </c>
      <c r="G23" s="113">
        <f ca="1">OFFSET(' ACCUEIL'!$A$1,ROW()-17+MATCH(IF(MOD(G$3,10)=0,"sem 10","sem "&amp;TEXT(RIGHT(G$3,1),"00")),' ACCUEIL'!$B$2:$B$120,0),(INT((G$3-1)/10)*8)+$U$1)</f>
        <v>6</v>
      </c>
      <c r="H23" s="113">
        <f ca="1">OFFSET(' ACCUEIL'!$A$1,ROW()-17+MATCH(IF(MOD(H$3,10)=0,"sem 10","sem "&amp;TEXT(RIGHT(H$3,1),"00")),' ACCUEIL'!$B$2:$B$120,0),(INT((H$3-1)/10)*8)+$U$1)</f>
        <v>0</v>
      </c>
      <c r="I23" s="113">
        <f ca="1">OFFSET(' ACCUEIL'!$A$1,ROW()-17+MATCH(IF(MOD(I$3,10)=0,"sem 10","sem "&amp;TEXT(RIGHT(I$3,1),"00")),' ACCUEIL'!$B$2:$B$120,0),(INT((I$3-1)/10)*8)+$U$1)</f>
        <v>0</v>
      </c>
      <c r="J23" s="113">
        <f ca="1">OFFSET(' ACCUEIL'!$A$1,ROW()-17+MATCH(IF(MOD(J$3,10)=0,"sem 10","sem "&amp;TEXT(RIGHT(J$3,1),"00")),' ACCUEIL'!$B$2:$B$120,0),(INT((J$3-1)/10)*8)+$U$1)</f>
        <v>0</v>
      </c>
      <c r="K23" s="113">
        <f ca="1">OFFSET(' ACCUEIL'!$A$1,ROW()-17+MATCH(IF(MOD(K$3,10)=0,"sem 10","sem "&amp;TEXT(RIGHT(K$3,1),"00")),' ACCUEIL'!$B$2:$B$120,0),(INT((K$3-1)/10)*8)+$U$1)</f>
        <v>9</v>
      </c>
      <c r="L23" s="113">
        <f ca="1">OFFSET(' ACCUEIL'!$A$1,ROW()-17+MATCH(IF(MOD(L$3,10)=0,"sem 10","sem "&amp;TEXT(RIGHT(L$3,1),"00")),' ACCUEIL'!$B$2:$B$120,0),(INT((L$3-1)/10)*8)+$U$1)</f>
        <v>7</v>
      </c>
      <c r="M23" s="113">
        <f ca="1">OFFSET(' ACCUEIL'!$A$1,ROW()-17+MATCH(IF(MOD(M$3,10)=0,"sem 10","sem "&amp;TEXT(RIGHT(M$3,1),"00")),' ACCUEIL'!$B$2:$B$120,0),(INT((M$3-1)/10)*8)+$U$1)</f>
        <v>15</v>
      </c>
      <c r="N23" s="113">
        <f ca="1">OFFSET(' ACCUEIL'!$A$1,ROW()-17+MATCH(IF(MOD(N$3,10)=0,"sem 10","sem "&amp;TEXT(RIGHT(N$3,1),"00")),' ACCUEIL'!$B$2:$B$120,0),(INT((N$3-1)/10)*8)+$U$1)</f>
        <v>14</v>
      </c>
      <c r="O23" s="113">
        <f ca="1">OFFSET(' ACCUEIL'!$A$1,ROW()-17+MATCH(IF(MOD(O$3,10)=0,"sem 10","sem "&amp;TEXT(RIGHT(O$3,1),"00")),' ACCUEIL'!$B$2:$B$120,0),(INT((O$3-1)/10)*8)+$U$1)</f>
        <v>15</v>
      </c>
      <c r="P23" s="113">
        <f ca="1">OFFSET(' ACCUEIL'!$A$1,ROW()-17+MATCH(IF(MOD(P$3,10)=0,"sem 10","sem "&amp;TEXT(RIGHT(P$3,1),"00")),' ACCUEIL'!$B$2:$B$120,0),(INT((P$3-1)/10)*8)+$U$1)</f>
        <v>8</v>
      </c>
      <c r="Q23" s="113">
        <f ca="1">OFFSET(' ACCUEIL'!$A$1,ROW()-17+MATCH(IF(MOD(Q$3,10)=0,"sem 10","sem "&amp;TEXT(RIGHT(Q$3,1),"00")),' ACCUEIL'!$B$2:$B$120,0),(INT((Q$3-1)/10)*8)+$U$1)</f>
        <v>14</v>
      </c>
      <c r="R23" s="113">
        <f ca="1">OFFSET(' ACCUEIL'!$A$1,ROW()-17+MATCH(IF(MOD(R$3,10)=0,"sem 10","sem "&amp;TEXT(RIGHT(R$3,1),"00")),' ACCUEIL'!$B$2:$B$120,0),(INT((R$3-1)/10)*8)+$U$1)</f>
        <v>3</v>
      </c>
      <c r="S23" s="113">
        <f ca="1">OFFSET(' ACCUEIL'!$A$1,ROW()-17+MATCH(IF(MOD(S$3,10)=0,"sem 10","sem "&amp;TEXT(RIGHT(S$3,1),"00")),' ACCUEIL'!$B$2:$B$120,0),(INT((S$3-1)/10)*8)+$U$1)</f>
        <v>6</v>
      </c>
      <c r="T23" s="113">
        <f ca="1">OFFSET(' ACCUEIL'!$A$1,ROW()-17+MATCH(IF(MOD(T$3,10)=0,"sem 10","sem "&amp;TEXT(RIGHT(T$3,1),"00")),' ACCUEIL'!$B$2:$B$120,0),(INT((T$3-1)/10)*8)+$U$1)</f>
        <v>6</v>
      </c>
      <c r="U23" s="113">
        <f ca="1">OFFSET(' ACCUEIL'!$A$1,ROW()-17+MATCH(IF(MOD(U$3,10)=0,"sem 10","sem "&amp;TEXT(RIGHT(U$3,1),"00")),' ACCUEIL'!$B$2:$B$120,0),(INT((U$3-1)/10)*8)+$U$1)</f>
        <v>10</v>
      </c>
      <c r="V23" s="113">
        <f ca="1">OFFSET(' ACCUEIL'!$A$1,ROW()-17+MATCH(IF(MOD(V$3,10)=0,"sem 10","sem "&amp;TEXT(RIGHT(V$3,1),"00")),' ACCUEIL'!$B$2:$B$120,0),(INT((V$3-1)/10)*8)+$U$1)</f>
        <v>3</v>
      </c>
      <c r="W23" s="113">
        <f ca="1">OFFSET(' ACCUEIL'!$A$1,ROW()-17+MATCH(IF(MOD(W$3,10)=0,"sem 10","sem "&amp;TEXT(RIGHT(W$3,1),"00")),' ACCUEIL'!$B$2:$B$120,0),(INT((W$3-1)/10)*8)+$U$1)</f>
        <v>4</v>
      </c>
      <c r="X23" s="113">
        <f ca="1">OFFSET(' ACCUEIL'!$A$1,ROW()-17+MATCH(IF(MOD(X$3,10)=0,"sem 10","sem "&amp;TEXT(RIGHT(X$3,1),"00")),' ACCUEIL'!$B$2:$B$120,0),(INT((X$3-1)/10)*8)+$U$1)</f>
        <v>9</v>
      </c>
      <c r="Y23" s="113">
        <f ca="1">OFFSET(' ACCUEIL'!$A$1,ROW()-17+MATCH(IF(MOD(Y$3,10)=0,"sem 10","sem "&amp;TEXT(RIGHT(Y$3,1),"00")),' ACCUEIL'!$B$2:$B$120,0),(INT((Y$3-1)/10)*8)+$U$1)</f>
        <v>8</v>
      </c>
      <c r="Z23" s="113">
        <f ca="1">OFFSET(' ACCUEIL'!$A$1,ROW()-17+MATCH(IF(MOD(Z$3,10)=0,"sem 10","sem "&amp;TEXT(RIGHT(Z$3,1),"00")),' ACCUEIL'!$B$2:$B$120,0),(INT((Z$3-1)/10)*8)+$U$1)</f>
        <v>2</v>
      </c>
      <c r="AA23" s="113">
        <f ca="1">OFFSET(' ACCUEIL'!$A$1,ROW()-17+MATCH(IF(MOD(AA$3,10)=0,"sem 10","sem "&amp;TEXT(RIGHT(AA$3,1),"00")),' ACCUEIL'!$B$2:$B$120,0),(INT((AA$3-1)/10)*8)+$U$1)</f>
        <v>0</v>
      </c>
      <c r="AB23" s="113">
        <f ca="1">OFFSET(' ACCUEIL'!$A$1,ROW()-17+MATCH(IF(MOD(AB$3,10)=0,"sem 10","sem "&amp;TEXT(RIGHT(AB$3,1),"00")),' ACCUEIL'!$B$2:$B$120,0),(INT((AB$3-1)/10)*8)+$U$1)</f>
        <v>0</v>
      </c>
      <c r="AC23" s="113">
        <f ca="1">OFFSET(' ACCUEIL'!$A$1,ROW()-17+MATCH(IF(MOD(AC$3,10)=0,"sem 10","sem "&amp;TEXT(RIGHT(AC$3,1),"00")),' ACCUEIL'!$B$2:$B$120,0),(INT((AC$3-1)/10)*8)+$U$1)</f>
        <v>11</v>
      </c>
      <c r="AD23" s="113">
        <f ca="1">OFFSET(' ACCUEIL'!$A$1,ROW()-17+MATCH(IF(MOD(AD$3,10)=0,"sem 10","sem "&amp;TEXT(RIGHT(AD$3,1),"00")),' ACCUEIL'!$B$2:$B$120,0),(INT((AD$3-1)/10)*8)+$U$1)</f>
        <v>15</v>
      </c>
      <c r="AE23" s="113">
        <f ca="1">OFFSET(' ACCUEIL'!$A$1,ROW()-17+MATCH(IF(MOD(AE$3,10)=0,"sem 10","sem "&amp;TEXT(RIGHT(AE$3,1),"00")),' ACCUEIL'!$B$2:$B$120,0),(INT((AE$3-1)/10)*8)+$U$1)</f>
        <v>0</v>
      </c>
      <c r="AF23" s="113">
        <f ca="1">OFFSET(' ACCUEIL'!$A$1,ROW()-17+MATCH(IF(MOD(AF$3,10)=0,"sem 10","sem "&amp;TEXT(RIGHT(AF$3,1),"00")),' ACCUEIL'!$B$2:$B$120,0),(INT((AF$3-1)/10)*8)+$U$1)</f>
        <v>0</v>
      </c>
      <c r="AG23" s="113">
        <f ca="1">OFFSET(' ACCUEIL'!$A$1,ROW()-17+MATCH(IF(MOD(AG$3,10)=0,"sem 10","sem "&amp;TEXT(RIGHT(AG$3,1),"00")),' ACCUEIL'!$B$2:$B$120,0),(INT((AG$3-1)/10)*8)+$U$1)</f>
        <v>12</v>
      </c>
      <c r="AH23" s="113">
        <f ca="1">OFFSET(' ACCUEIL'!$A$1,ROW()-17+MATCH(IF(MOD(AH$3,10)=0,"sem 10","sem "&amp;TEXT(RIGHT(AH$3,1),"00")),' ACCUEIL'!$B$2:$B$120,0),(INT((AH$3-1)/10)*8)+$U$1)</f>
        <v>18</v>
      </c>
      <c r="AI23" s="113">
        <f ca="1">OFFSET(' ACCUEIL'!$A$1,ROW()-17+MATCH(IF(MOD(AI$3,10)=0,"sem 10","sem "&amp;TEXT(RIGHT(AI$3,1),"00")),' ACCUEIL'!$B$2:$B$120,0),(INT((AI$3-1)/10)*8)+$U$1)</f>
        <v>0</v>
      </c>
      <c r="AJ23" s="113">
        <f ca="1">OFFSET(' ACCUEIL'!$A$1,ROW()-17+MATCH(IF(MOD(AJ$3,10)=0,"sem 10","sem "&amp;TEXT(RIGHT(AJ$3,1),"00")),' ACCUEIL'!$B$2:$B$120,0),(INT((AJ$3-1)/10)*8)+$U$1)</f>
        <v>0</v>
      </c>
      <c r="AK23" s="113">
        <f ca="1">OFFSET(' ACCUEIL'!$A$1,ROW()-17+MATCH(IF(MOD(AK$3,10)=0,"sem 10","sem "&amp;TEXT(RIGHT(AK$3,1),"00")),' ACCUEIL'!$B$2:$B$120,0),(INT((AK$3-1)/10)*8)+$U$1)</f>
        <v>18</v>
      </c>
      <c r="AL23" s="113">
        <f ca="1">OFFSET(' ACCUEIL'!$A$1,ROW()-17+MATCH(IF(MOD(AL$3,10)=0,"sem 10","sem "&amp;TEXT(RIGHT(AL$3,1),"00")),' ACCUEIL'!$B$2:$B$120,0),(INT((AL$3-1)/10)*8)+$U$1)</f>
        <v>17</v>
      </c>
      <c r="AM23" s="113">
        <f ca="1">OFFSET(' ACCUEIL'!$A$1,ROW()-17+MATCH(IF(MOD(AM$3,10)=0,"sem 10","sem "&amp;TEXT(RIGHT(AM$3,1),"00")),' ACCUEIL'!$B$2:$B$120,0),(INT((AM$3-1)/10)*8)+$U$1)</f>
        <v>14</v>
      </c>
      <c r="AN23" s="113">
        <f ca="1">OFFSET(' ACCUEIL'!$A$1,ROW()-17+MATCH(IF(MOD(AN$3,10)=0,"sem 10","sem "&amp;TEXT(RIGHT(AN$3,1),"00")),' ACCUEIL'!$B$2:$B$120,0),(INT((AN$3-1)/10)*8)+$U$1)</f>
        <v>13</v>
      </c>
      <c r="AO23" s="113">
        <f ca="1">OFFSET(' ACCUEIL'!$A$1,ROW()-17+MATCH(IF(MOD(AO$3,10)=0,"sem 10","sem "&amp;TEXT(RIGHT(AO$3,1),"00")),' ACCUEIL'!$B$2:$B$120,0),(INT((AO$3-1)/10)*8)+$U$1)</f>
        <v>11</v>
      </c>
      <c r="AP23" s="113">
        <f ca="1">OFFSET(' ACCUEIL'!$A$1,ROW()-17+MATCH(IF(MOD(AP$3,10)=0,"sem 10","sem "&amp;TEXT(RIGHT(AP$3,1),"00")),' ACCUEIL'!$B$2:$B$120,0),(INT((AP$3-1)/10)*8)+$U$1)</f>
        <v>12</v>
      </c>
      <c r="AQ23" s="113">
        <f ca="1">OFFSET(' ACCUEIL'!$A$1,ROW()-17+MATCH(IF(MOD(AQ$3,10)=0,"sem 10","sem "&amp;TEXT(RIGHT(AQ$3,1),"00")),' ACCUEIL'!$B$2:$B$120,0),(INT((AQ$3-1)/10)*8)+$U$1)</f>
        <v>22</v>
      </c>
      <c r="AR23" s="113">
        <f ca="1">OFFSET(' ACCUEIL'!$A$1,ROW()-17+MATCH(IF(MOD(AR$3,10)=0,"sem 10","sem "&amp;TEXT(RIGHT(AR$3,1),"00")),' ACCUEIL'!$B$2:$B$120,0),(INT((AR$3-1)/10)*8)+$U$1)</f>
        <v>9</v>
      </c>
      <c r="AS23" s="113">
        <f ca="1">OFFSET(' ACCUEIL'!$A$1,ROW()-17+MATCH(IF(MOD(AS$3,10)=0,"sem 10","sem "&amp;TEXT(RIGHT(AS$3,1),"00")),' ACCUEIL'!$B$2:$B$120,0),(INT((AS$3-1)/10)*8)+$U$1)</f>
        <v>9</v>
      </c>
      <c r="AT23" s="113">
        <f ca="1">OFFSET(' ACCUEIL'!$A$1,ROW()-17+MATCH(IF(MOD(AT$3,10)=0,"sem 10","sem "&amp;TEXT(RIGHT(AT$3,1),"00")),' ACCUEIL'!$B$2:$B$120,0),(INT((AT$3-1)/10)*8)+$U$1)</f>
        <v>8</v>
      </c>
      <c r="AU23" s="113">
        <f ca="1">OFFSET(' ACCUEIL'!$A$1,ROW()-17+MATCH(IF(MOD(AU$3,10)=0,"sem 10","sem "&amp;TEXT(RIGHT(AU$3,1),"00")),' ACCUEIL'!$B$2:$B$120,0),(INT((AU$3-1)/10)*8)+$U$1)</f>
        <v>9</v>
      </c>
      <c r="AV23" s="113">
        <f ca="1">OFFSET(' ACCUEIL'!$A$1,ROW()-17+MATCH(IF(MOD(AV$3,10)=0,"sem 10","sem "&amp;TEXT(RIGHT(AV$3,1),"00")),' ACCUEIL'!$B$2:$B$120,0),(INT((AV$3-1)/10)*8)+$U$1)</f>
        <v>12</v>
      </c>
      <c r="AW23" s="113">
        <f ca="1">OFFSET(' ACCUEIL'!$A$1,ROW()-17+MATCH(IF(MOD(AW$3,10)=0,"sem 10","sem "&amp;TEXT(RIGHT(AW$3,1),"00")),' ACCUEIL'!$B$2:$B$120,0),(INT((AW$3-1)/10)*8)+$U$1)</f>
        <v>12</v>
      </c>
      <c r="AX23" s="113">
        <f ca="1">OFFSET(' ACCUEIL'!$A$1,ROW()-17+MATCH(IF(MOD(AX$3,10)=0,"sem 10","sem "&amp;TEXT(RIGHT(AX$3,1),"00")),' ACCUEIL'!$B$2:$B$120,0),(INT((AX$3-1)/10)*8)+$U$1)</f>
        <v>6</v>
      </c>
      <c r="AY23" s="113">
        <f ca="1">OFFSET(' ACCUEIL'!$A$1,ROW()-17+MATCH(IF(MOD(AY$3,10)=0,"sem 10","sem "&amp;TEXT(RIGHT(AY$3,1),"00")),' ACCUEIL'!$B$2:$B$120,0),(INT((AY$3-1)/10)*8)+$U$1)</f>
        <v>14</v>
      </c>
      <c r="AZ23" s="113">
        <f ca="1">OFFSET(' ACCUEIL'!$A$1,ROW()-17+MATCH(IF(MOD(AZ$3,10)=0,"sem 10","sem "&amp;TEXT(RIGHT(AZ$3,1),"00")),' ACCUEIL'!$B$2:$B$120,0),(INT((AZ$3-1)/10)*8)+$U$1)</f>
        <v>13</v>
      </c>
      <c r="BA23" s="113">
        <f ca="1">OFFSET(' ACCUEIL'!$A$1,ROW()-17+MATCH(IF(MOD(BA$3,10)=0,"sem 10","sem "&amp;TEXT(RIGHT(BA$3,1),"00")),' ACCUEIL'!$B$2:$B$120,0),(INT((BA$3-1)/10)*8)+$U$1)</f>
        <v>9</v>
      </c>
      <c r="BB23" s="113">
        <f ca="1">OFFSET(' ACCUEIL'!$A$1,ROW()-17+MATCH(IF(MOD(BB$3,10)=0,"sem 10","sem "&amp;TEXT(RIGHT(BB$3,1),"00")),' ACCUEIL'!$B$2:$B$120,0),(INT((BB$3-1)/10)*8)+$U$1)</f>
        <v>11</v>
      </c>
    </row>
    <row r="24" spans="1:54" s="79" customFormat="1" x14ac:dyDescent="0.3"/>
    <row r="25" spans="1:54" s="79" customFormat="1" x14ac:dyDescent="0.3"/>
    <row r="26" spans="1:54" s="79" customFormat="1" x14ac:dyDescent="0.3"/>
    <row r="27" spans="1:54" s="79" customFormat="1" x14ac:dyDescent="0.3"/>
    <row r="28" spans="1:54" s="79" customFormat="1" x14ac:dyDescent="0.3">
      <c r="B28" s="79" t="s">
        <v>192</v>
      </c>
    </row>
    <row r="29" spans="1:54" s="79" customFormat="1" x14ac:dyDescent="0.3">
      <c r="B29" s="79" t="s">
        <v>197</v>
      </c>
    </row>
    <row r="30" spans="1:54" s="79" customFormat="1" x14ac:dyDescent="0.3"/>
    <row r="31" spans="1:54" s="79" customFormat="1" x14ac:dyDescent="0.3"/>
    <row r="32" spans="1:54" s="79" customFormat="1" x14ac:dyDescent="0.3"/>
    <row r="33" s="79" customFormat="1" x14ac:dyDescent="0.3"/>
    <row r="34" s="79" customFormat="1" x14ac:dyDescent="0.3"/>
    <row r="35" s="79" customFormat="1" x14ac:dyDescent="0.3"/>
    <row r="36" s="79" customFormat="1" x14ac:dyDescent="0.3"/>
    <row r="37" s="79" customFormat="1" x14ac:dyDescent="0.3"/>
    <row r="38" s="79" customFormat="1" x14ac:dyDescent="0.3"/>
    <row r="39" s="79" customFormat="1" x14ac:dyDescent="0.3"/>
    <row r="40" s="79" customFormat="1" x14ac:dyDescent="0.3"/>
    <row r="41" s="79" customFormat="1" x14ac:dyDescent="0.3"/>
    <row r="42" s="79" customFormat="1" x14ac:dyDescent="0.3"/>
    <row r="43" s="79" customFormat="1" x14ac:dyDescent="0.3"/>
    <row r="44" s="79" customFormat="1" x14ac:dyDescent="0.3"/>
    <row r="45" s="79" customFormat="1" x14ac:dyDescent="0.3"/>
    <row r="46" s="79" customFormat="1" x14ac:dyDescent="0.3"/>
    <row r="47" s="79" customFormat="1" x14ac:dyDescent="0.3"/>
    <row r="48" s="79" customFormat="1" x14ac:dyDescent="0.3"/>
    <row r="49" s="79" customFormat="1" x14ac:dyDescent="0.3"/>
    <row r="50" s="79" customFormat="1" x14ac:dyDescent="0.3"/>
    <row r="51" s="79" customFormat="1" x14ac:dyDescent="0.3"/>
    <row r="52" s="79" customFormat="1" x14ac:dyDescent="0.3"/>
    <row r="53" s="79" customFormat="1" x14ac:dyDescent="0.3"/>
    <row r="54" s="79" customFormat="1" x14ac:dyDescent="0.3"/>
    <row r="55" s="79" customFormat="1" x14ac:dyDescent="0.3"/>
    <row r="56" s="79" customFormat="1" x14ac:dyDescent="0.3"/>
    <row r="57" s="79" customFormat="1" x14ac:dyDescent="0.3"/>
    <row r="58" s="79" customFormat="1" x14ac:dyDescent="0.3"/>
  </sheetData>
  <mergeCells count="2">
    <mergeCell ref="BD4:BD8"/>
    <mergeCell ref="AH14:BA19"/>
  </mergeCells>
  <pageMargins left="0.7" right="0.7" top="0.75" bottom="0.75" header="0.3" footer="0.3"/>
  <pageSetup paperSize="9" scale="45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ComboBox1">
          <controlPr defaultSize="0" autoLine="0" autoPict="0" linkedCell="$T$1" listFillRange="$BH$4:$BH10" r:id="rId5">
            <anchor moveWithCells="1">
              <from>
                <xdr:col>18</xdr:col>
                <xdr:colOff>228600</xdr:colOff>
                <xdr:row>0</xdr:row>
                <xdr:rowOff>22860</xdr:rowOff>
              </from>
              <to>
                <xdr:col>25</xdr:col>
                <xdr:colOff>220980</xdr:colOff>
                <xdr:row>1</xdr:row>
                <xdr:rowOff>114300</xdr:rowOff>
              </to>
            </anchor>
          </controlPr>
        </control>
      </mc:Choice>
      <mc:Fallback>
        <control shapeId="2057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TOTAUX</vt:lpstr>
      <vt:lpstr> ACCUEIL</vt:lpstr>
      <vt:lpstr>COLIS</vt:lpstr>
      <vt:lpstr>MonChoix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clssbota</dc:creator>
  <cp:lastModifiedBy>Dede</cp:lastModifiedBy>
  <cp:lastPrinted>2017-01-09T15:37:36Z</cp:lastPrinted>
  <dcterms:created xsi:type="dcterms:W3CDTF">2014-12-03T13:31:40Z</dcterms:created>
  <dcterms:modified xsi:type="dcterms:W3CDTF">2017-03-03T14:32:23Z</dcterms:modified>
</cp:coreProperties>
</file>