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825" windowWidth="19170" windowHeight="3885"/>
  </bookViews>
  <sheets>
    <sheet name="Feuil1" sheetId="1" r:id="rId1"/>
  </sheets>
  <definedNames>
    <definedName name="_xlnm._FilterDatabase" localSheetId="0" hidden="1">Feuil1!$A$1:$AK$12</definedName>
  </definedNames>
  <calcPr calcId="114210"/>
</workbook>
</file>

<file path=xl/calcChain.xml><?xml version="1.0" encoding="utf-8"?>
<calcChain xmlns="http://schemas.openxmlformats.org/spreadsheetml/2006/main">
  <c r="D25" i="1"/>
  <c r="D24"/>
  <c r="D23"/>
  <c r="H6"/>
  <c r="I6"/>
  <c r="H7"/>
  <c r="I7"/>
  <c r="H8"/>
  <c r="I8"/>
  <c r="H9"/>
  <c r="I9"/>
  <c r="H10"/>
  <c r="I10"/>
  <c r="P6"/>
  <c r="Q6"/>
  <c r="P7"/>
  <c r="Q7"/>
  <c r="P8"/>
  <c r="Q8"/>
  <c r="P9"/>
  <c r="Q9"/>
  <c r="P10"/>
  <c r="Q10"/>
  <c r="O6"/>
  <c r="O7"/>
  <c r="O8"/>
  <c r="O9"/>
  <c r="O10"/>
  <c r="N6"/>
  <c r="N7"/>
  <c r="N8"/>
  <c r="N9"/>
  <c r="N10"/>
  <c r="M6"/>
  <c r="M7"/>
  <c r="M8"/>
  <c r="M9"/>
  <c r="M10"/>
  <c r="L6"/>
  <c r="L7"/>
  <c r="L8"/>
  <c r="L9"/>
  <c r="L10"/>
  <c r="K6"/>
  <c r="K7"/>
  <c r="K8"/>
  <c r="K9"/>
  <c r="K10"/>
  <c r="J7"/>
  <c r="J8"/>
  <c r="J9"/>
  <c r="J10"/>
  <c r="J6"/>
  <c r="D21"/>
  <c r="D20"/>
  <c r="E18"/>
  <c r="E17"/>
  <c r="D18"/>
  <c r="D17"/>
  <c r="F15"/>
  <c r="E15"/>
  <c r="D15"/>
  <c r="F14"/>
  <c r="E14"/>
  <c r="D14"/>
  <c r="F4"/>
  <c r="F5"/>
  <c r="F6"/>
  <c r="F7"/>
  <c r="F8"/>
  <c r="F9"/>
  <c r="F10"/>
  <c r="F11"/>
  <c r="F12"/>
  <c r="F2"/>
  <c r="F3"/>
  <c r="E2"/>
  <c r="E3"/>
  <c r="E4"/>
  <c r="E5"/>
  <c r="E6"/>
  <c r="E7"/>
  <c r="E8"/>
  <c r="E9"/>
  <c r="E10"/>
  <c r="E11"/>
  <c r="E12"/>
</calcChain>
</file>

<file path=xl/comments1.xml><?xml version="1.0" encoding="utf-8"?>
<comments xmlns="http://schemas.openxmlformats.org/spreadsheetml/2006/main">
  <authors>
    <author xml:space="preserve"> </author>
  </authors>
  <commentList>
    <comment ref="E14" authorId="0">
      <text>
        <r>
          <rPr>
            <b/>
            <sz val="10"/>
            <color indexed="81"/>
            <rFont val="Tahoma"/>
          </rPr>
          <t xml:space="preserve"> :</t>
        </r>
        <r>
          <rPr>
            <sz val="10"/>
            <color indexed="81"/>
            <rFont val="Tahoma"/>
          </rPr>
          <t xml:space="preserve">
Les 2 mois sont atteints le 2 mars donc au 31 mars, cette demande est antérieure à 2 mois.</t>
        </r>
      </text>
    </comment>
    <comment ref="E15" authorId="0">
      <text>
        <r>
          <rPr>
            <b/>
            <sz val="10"/>
            <color indexed="81"/>
            <rFont val="Tahoma"/>
          </rPr>
          <t xml:space="preserve"> :</t>
        </r>
        <r>
          <rPr>
            <sz val="10"/>
            <color indexed="81"/>
            <rFont val="Tahoma"/>
          </rPr>
          <t xml:space="preserve">
Les 2 mois seront atteints le 3 juillet donc non retenu</t>
        </r>
      </text>
    </comment>
  </commentList>
</comments>
</file>

<file path=xl/sharedStrings.xml><?xml version="1.0" encoding="utf-8"?>
<sst xmlns="http://schemas.openxmlformats.org/spreadsheetml/2006/main" count="55" uniqueCount="29">
  <si>
    <t>Terminé</t>
  </si>
  <si>
    <t>En cours</t>
  </si>
  <si>
    <t>Début</t>
  </si>
  <si>
    <t>Statut</t>
  </si>
  <si>
    <t>Dernière action</t>
  </si>
  <si>
    <t>Paris</t>
  </si>
  <si>
    <t>Lille</t>
  </si>
  <si>
    <t>Brest</t>
  </si>
  <si>
    <t>Lyon</t>
  </si>
  <si>
    <t>Délai de Trait</t>
  </si>
  <si>
    <t>Antenne</t>
  </si>
  <si>
    <t>Juillet</t>
  </si>
  <si>
    <t>Marseille</t>
  </si>
  <si>
    <t>NOMBRE DE DEMANDES SUPERIEURES A 60 JOURS A LA FIN DE CHAQUE MOIS</t>
  </si>
  <si>
    <t>Septembre</t>
  </si>
  <si>
    <t>Octobre</t>
  </si>
  <si>
    <t>Novembre</t>
  </si>
  <si>
    <t>Décembre</t>
  </si>
  <si>
    <t>Août</t>
  </si>
  <si>
    <t>critère1</t>
  </si>
  <si>
    <t>Ligne2 (Tableau1)</t>
  </si>
  <si>
    <t>&gt;&gt; Les 2 mois sont atteints avant la fin du mois de mars</t>
  </si>
  <si>
    <t>Ligne11 (Tableau1)</t>
  </si>
  <si>
    <t>&gt;&gt; Les 2 mois ne sont pas atteints à la fin du mois de mars</t>
  </si>
  <si>
    <t>Critère2</t>
  </si>
  <si>
    <t>Critère3</t>
  </si>
  <si>
    <t>Normal puisque nous avons pris les lignes contenant Paris en exemple</t>
  </si>
  <si>
    <t>Résultat</t>
  </si>
  <si>
    <t>Final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</si>
</sst>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sz val="11"/>
      <name val="Calibri"/>
      <family val="2"/>
    </font>
    <font>
      <sz val="11"/>
      <color indexed="10"/>
      <name val="Calibri"/>
      <family val="2"/>
    </font>
    <font>
      <sz val="11"/>
      <color indexed="10"/>
      <name val="Calibri"/>
      <family val="2"/>
    </font>
    <font>
      <sz val="10"/>
      <color indexed="81"/>
      <name val="Tahoma"/>
    </font>
    <font>
      <b/>
      <sz val="10"/>
      <color indexed="81"/>
      <name val="Tahoma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22" fontId="0" fillId="0" borderId="0" xfId="0" applyNumberFormat="1"/>
    <xf numFmtId="1" fontId="0" fillId="0" borderId="0" xfId="0" applyNumberFormat="1"/>
    <xf numFmtId="22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22" fontId="0" fillId="0" borderId="0" xfId="0" applyNumberFormat="1" applyFill="1"/>
    <xf numFmtId="0" fontId="0" fillId="0" borderId="0" xfId="0" applyFill="1"/>
    <xf numFmtId="0" fontId="4" fillId="0" borderId="0" xfId="0" applyFont="1" applyFill="1"/>
    <xf numFmtId="1" fontId="4" fillId="0" borderId="0" xfId="0" applyNumberFormat="1" applyFont="1" applyFill="1"/>
    <xf numFmtId="1" fontId="1" fillId="2" borderId="0" xfId="0" applyNumberFormat="1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22" fontId="0" fillId="3" borderId="0" xfId="0" applyNumberFormat="1" applyFill="1"/>
    <xf numFmtId="0" fontId="0" fillId="3" borderId="0" xfId="0" applyFill="1"/>
    <xf numFmtId="0" fontId="4" fillId="3" borderId="0" xfId="0" applyFont="1" applyFill="1"/>
    <xf numFmtId="1" fontId="1" fillId="2" borderId="0" xfId="0" applyNumberFormat="1" applyFont="1" applyFill="1" applyAlignment="1">
      <alignment horizontal="center"/>
    </xf>
    <xf numFmtId="1" fontId="1" fillId="3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  <xf numFmtId="22" fontId="5" fillId="0" borderId="0" xfId="0" applyNumberFormat="1" applyFont="1" applyFill="1"/>
    <xf numFmtId="0" fontId="5" fillId="0" borderId="0" xfId="0" applyFont="1" applyFill="1"/>
    <xf numFmtId="0" fontId="6" fillId="0" borderId="0" xfId="0" applyFont="1" applyFill="1"/>
    <xf numFmtId="1" fontId="6" fillId="2" borderId="0" xfId="0" applyNumberFormat="1" applyFont="1" applyFill="1" applyAlignment="1">
      <alignment horizontal="center"/>
    </xf>
    <xf numFmtId="2" fontId="0" fillId="0" borderId="0" xfId="0" applyNumberFormat="1"/>
    <xf numFmtId="0" fontId="4" fillId="0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14" fontId="0" fillId="5" borderId="0" xfId="0" applyNumberFormat="1" applyFill="1"/>
    <xf numFmtId="22" fontId="0" fillId="5" borderId="0" xfId="0" applyNumberFormat="1" applyFill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4</xdr:row>
      <xdr:rowOff>38100</xdr:rowOff>
    </xdr:from>
    <xdr:to>
      <xdr:col>7</xdr:col>
      <xdr:colOff>695325</xdr:colOff>
      <xdr:row>5</xdr:row>
      <xdr:rowOff>0</xdr:rowOff>
    </xdr:to>
    <xdr:sp macro="" textlink="">
      <xdr:nvSpPr>
        <xdr:cNvPr id="1063" name="Text Box 39"/>
        <xdr:cNvSpPr txBox="1">
          <a:spLocks noChangeArrowheads="1"/>
        </xdr:cNvSpPr>
      </xdr:nvSpPr>
      <xdr:spPr bwMode="auto">
        <a:xfrm>
          <a:off x="7086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janvier</a:t>
          </a:r>
          <a:endParaRPr lang="fr-FR"/>
        </a:p>
      </xdr:txBody>
    </xdr:sp>
    <xdr:clientData/>
  </xdr:twoCellAnchor>
  <xdr:twoCellAnchor>
    <xdr:from>
      <xdr:col>8</xdr:col>
      <xdr:colOff>19050</xdr:colOff>
      <xdr:row>4</xdr:row>
      <xdr:rowOff>38100</xdr:rowOff>
    </xdr:from>
    <xdr:to>
      <xdr:col>8</xdr:col>
      <xdr:colOff>695325</xdr:colOff>
      <xdr:row>5</xdr:row>
      <xdr:rowOff>0</xdr:rowOff>
    </xdr:to>
    <xdr:sp macro="" textlink="">
      <xdr:nvSpPr>
        <xdr:cNvPr id="1064" name="Text Box 40"/>
        <xdr:cNvSpPr txBox="1">
          <a:spLocks noChangeArrowheads="1"/>
        </xdr:cNvSpPr>
      </xdr:nvSpPr>
      <xdr:spPr bwMode="auto">
        <a:xfrm>
          <a:off x="7848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fevrier</a:t>
          </a:r>
          <a:endParaRPr lang="fr-FR"/>
        </a:p>
      </xdr:txBody>
    </xdr:sp>
    <xdr:clientData/>
  </xdr:twoCellAnchor>
  <xdr:twoCellAnchor>
    <xdr:from>
      <xdr:col>9</xdr:col>
      <xdr:colOff>19050</xdr:colOff>
      <xdr:row>4</xdr:row>
      <xdr:rowOff>38100</xdr:rowOff>
    </xdr:from>
    <xdr:to>
      <xdr:col>9</xdr:col>
      <xdr:colOff>695325</xdr:colOff>
      <xdr:row>5</xdr:row>
      <xdr:rowOff>0</xdr:rowOff>
    </xdr:to>
    <xdr:sp macro="" textlink="">
      <xdr:nvSpPr>
        <xdr:cNvPr id="1065" name="Text Box 41"/>
        <xdr:cNvSpPr txBox="1">
          <a:spLocks noChangeArrowheads="1"/>
        </xdr:cNvSpPr>
      </xdr:nvSpPr>
      <xdr:spPr bwMode="auto">
        <a:xfrm>
          <a:off x="8610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mars</a:t>
          </a:r>
          <a:endParaRPr lang="fr-FR"/>
        </a:p>
      </xdr:txBody>
    </xdr:sp>
    <xdr:clientData/>
  </xdr:twoCellAnchor>
  <xdr:twoCellAnchor>
    <xdr:from>
      <xdr:col>10</xdr:col>
      <xdr:colOff>19050</xdr:colOff>
      <xdr:row>4</xdr:row>
      <xdr:rowOff>38100</xdr:rowOff>
    </xdr:from>
    <xdr:to>
      <xdr:col>10</xdr:col>
      <xdr:colOff>695325</xdr:colOff>
      <xdr:row>5</xdr:row>
      <xdr:rowOff>0</xdr:rowOff>
    </xdr:to>
    <xdr:sp macro="" textlink="">
      <xdr:nvSpPr>
        <xdr:cNvPr id="1066" name="Text Box 42"/>
        <xdr:cNvSpPr txBox="1">
          <a:spLocks noChangeArrowheads="1"/>
        </xdr:cNvSpPr>
      </xdr:nvSpPr>
      <xdr:spPr bwMode="auto">
        <a:xfrm>
          <a:off x="9372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avril</a:t>
          </a:r>
          <a:endParaRPr lang="fr-FR"/>
        </a:p>
      </xdr:txBody>
    </xdr:sp>
    <xdr:clientData/>
  </xdr:twoCellAnchor>
  <xdr:twoCellAnchor>
    <xdr:from>
      <xdr:col>11</xdr:col>
      <xdr:colOff>19050</xdr:colOff>
      <xdr:row>4</xdr:row>
      <xdr:rowOff>38100</xdr:rowOff>
    </xdr:from>
    <xdr:to>
      <xdr:col>11</xdr:col>
      <xdr:colOff>695325</xdr:colOff>
      <xdr:row>5</xdr:row>
      <xdr:rowOff>0</xdr:rowOff>
    </xdr:to>
    <xdr:sp macro="" textlink="">
      <xdr:nvSpPr>
        <xdr:cNvPr id="1067" name="Text Box 43"/>
        <xdr:cNvSpPr txBox="1">
          <a:spLocks noChangeArrowheads="1"/>
        </xdr:cNvSpPr>
      </xdr:nvSpPr>
      <xdr:spPr bwMode="auto">
        <a:xfrm>
          <a:off x="10134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mai</a:t>
          </a:r>
          <a:endParaRPr lang="fr-FR"/>
        </a:p>
      </xdr:txBody>
    </xdr:sp>
    <xdr:clientData/>
  </xdr:twoCellAnchor>
  <xdr:twoCellAnchor>
    <xdr:from>
      <xdr:col>12</xdr:col>
      <xdr:colOff>19050</xdr:colOff>
      <xdr:row>4</xdr:row>
      <xdr:rowOff>38100</xdr:rowOff>
    </xdr:from>
    <xdr:to>
      <xdr:col>12</xdr:col>
      <xdr:colOff>695325</xdr:colOff>
      <xdr:row>5</xdr:row>
      <xdr:rowOff>0</xdr:rowOff>
    </xdr:to>
    <xdr:sp macro="" textlink="">
      <xdr:nvSpPr>
        <xdr:cNvPr id="1068" name="Text Box 44"/>
        <xdr:cNvSpPr txBox="1">
          <a:spLocks noChangeArrowheads="1"/>
        </xdr:cNvSpPr>
      </xdr:nvSpPr>
      <xdr:spPr bwMode="auto">
        <a:xfrm>
          <a:off x="10896600" y="809625"/>
          <a:ext cx="676275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juin</a:t>
          </a:r>
          <a:endParaRPr lang="fr-FR"/>
        </a:p>
      </xdr:txBody>
    </xdr:sp>
    <xdr:clientData/>
  </xdr:twoCellAnchor>
  <xdr:twoCellAnchor editAs="oneCell">
    <xdr:from>
      <xdr:col>8</xdr:col>
      <xdr:colOff>76200</xdr:colOff>
      <xdr:row>11</xdr:row>
      <xdr:rowOff>0</xdr:rowOff>
    </xdr:from>
    <xdr:to>
      <xdr:col>8</xdr:col>
      <xdr:colOff>161925</xdr:colOff>
      <xdr:row>12</xdr:row>
      <xdr:rowOff>28575</xdr:rowOff>
    </xdr:to>
    <xdr:sp macro="" textlink="">
      <xdr:nvSpPr>
        <xdr:cNvPr id="1033" name="Text Box 46"/>
        <xdr:cNvSpPr txBox="1">
          <a:spLocks noChangeArrowheads="1"/>
        </xdr:cNvSpPr>
      </xdr:nvSpPr>
      <xdr:spPr bwMode="auto">
        <a:xfrm>
          <a:off x="9020175" y="22098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1257300</xdr:colOff>
      <xdr:row>11</xdr:row>
      <xdr:rowOff>104775</xdr:rowOff>
    </xdr:from>
    <xdr:to>
      <xdr:col>6</xdr:col>
      <xdr:colOff>1343025</xdr:colOff>
      <xdr:row>12</xdr:row>
      <xdr:rowOff>133350</xdr:rowOff>
    </xdr:to>
    <xdr:sp macro="" textlink="">
      <xdr:nvSpPr>
        <xdr:cNvPr id="1035" name="Text Box 48"/>
        <xdr:cNvSpPr txBox="1">
          <a:spLocks noChangeArrowheads="1"/>
        </xdr:cNvSpPr>
      </xdr:nvSpPr>
      <xdr:spPr bwMode="auto">
        <a:xfrm>
          <a:off x="8058150" y="231457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1257300</xdr:colOff>
      <xdr:row>12</xdr:row>
      <xdr:rowOff>104775</xdr:rowOff>
    </xdr:from>
    <xdr:to>
      <xdr:col>6</xdr:col>
      <xdr:colOff>1343025</xdr:colOff>
      <xdr:row>13</xdr:row>
      <xdr:rowOff>133350</xdr:rowOff>
    </xdr:to>
    <xdr:sp macro="" textlink="">
      <xdr:nvSpPr>
        <xdr:cNvPr id="1074" name="Text Box 48"/>
        <xdr:cNvSpPr txBox="1">
          <a:spLocks noChangeArrowheads="1"/>
        </xdr:cNvSpPr>
      </xdr:nvSpPr>
      <xdr:spPr bwMode="auto">
        <a:xfrm>
          <a:off x="8058150" y="250507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1257300</xdr:colOff>
      <xdr:row>13</xdr:row>
      <xdr:rowOff>104775</xdr:rowOff>
    </xdr:from>
    <xdr:to>
      <xdr:col>6</xdr:col>
      <xdr:colOff>1343025</xdr:colOff>
      <xdr:row>14</xdr:row>
      <xdr:rowOff>133350</xdr:rowOff>
    </xdr:to>
    <xdr:sp macro="" textlink="">
      <xdr:nvSpPr>
        <xdr:cNvPr id="1075" name="Text Box 48"/>
        <xdr:cNvSpPr txBox="1">
          <a:spLocks noChangeArrowheads="1"/>
        </xdr:cNvSpPr>
      </xdr:nvSpPr>
      <xdr:spPr bwMode="auto">
        <a:xfrm>
          <a:off x="8058150" y="269557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1257300</xdr:colOff>
      <xdr:row>14</xdr:row>
      <xdr:rowOff>104775</xdr:rowOff>
    </xdr:from>
    <xdr:to>
      <xdr:col>6</xdr:col>
      <xdr:colOff>1343025</xdr:colOff>
      <xdr:row>15</xdr:row>
      <xdr:rowOff>133350</xdr:rowOff>
    </xdr:to>
    <xdr:sp macro="" textlink="">
      <xdr:nvSpPr>
        <xdr:cNvPr id="1076" name="Text Box 48"/>
        <xdr:cNvSpPr txBox="1">
          <a:spLocks noChangeArrowheads="1"/>
        </xdr:cNvSpPr>
      </xdr:nvSpPr>
      <xdr:spPr bwMode="auto">
        <a:xfrm>
          <a:off x="8058150" y="288607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1257300</xdr:colOff>
      <xdr:row>16</xdr:row>
      <xdr:rowOff>104775</xdr:rowOff>
    </xdr:from>
    <xdr:to>
      <xdr:col>6</xdr:col>
      <xdr:colOff>1343025</xdr:colOff>
      <xdr:row>17</xdr:row>
      <xdr:rowOff>133350</xdr:rowOff>
    </xdr:to>
    <xdr:sp macro="" textlink="">
      <xdr:nvSpPr>
        <xdr:cNvPr id="1078" name="Text Box 48"/>
        <xdr:cNvSpPr txBox="1">
          <a:spLocks noChangeArrowheads="1"/>
        </xdr:cNvSpPr>
      </xdr:nvSpPr>
      <xdr:spPr bwMode="auto">
        <a:xfrm>
          <a:off x="8058150" y="326707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1257300</xdr:colOff>
      <xdr:row>17</xdr:row>
      <xdr:rowOff>104775</xdr:rowOff>
    </xdr:from>
    <xdr:to>
      <xdr:col>6</xdr:col>
      <xdr:colOff>1343025</xdr:colOff>
      <xdr:row>18</xdr:row>
      <xdr:rowOff>133350</xdr:rowOff>
    </xdr:to>
    <xdr:sp macro="" textlink="">
      <xdr:nvSpPr>
        <xdr:cNvPr id="1079" name="Text Box 48"/>
        <xdr:cNvSpPr txBox="1">
          <a:spLocks noChangeArrowheads="1"/>
        </xdr:cNvSpPr>
      </xdr:nvSpPr>
      <xdr:spPr bwMode="auto">
        <a:xfrm>
          <a:off x="8058150" y="345757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600075</xdr:colOff>
      <xdr:row>25</xdr:row>
      <xdr:rowOff>76200</xdr:rowOff>
    </xdr:from>
    <xdr:to>
      <xdr:col>12</xdr:col>
      <xdr:colOff>571500</xdr:colOff>
      <xdr:row>59</xdr:row>
      <xdr:rowOff>38100</xdr:rowOff>
    </xdr:to>
    <xdr:sp macro="" textlink="">
      <xdr:nvSpPr>
        <xdr:cNvPr id="1080" name="Text Box 56"/>
        <xdr:cNvSpPr txBox="1">
          <a:spLocks noChangeArrowheads="1"/>
        </xdr:cNvSpPr>
      </xdr:nvSpPr>
      <xdr:spPr bwMode="auto">
        <a:xfrm>
          <a:off x="600075" y="4953000"/>
          <a:ext cx="11963400" cy="64389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veut connaître à chaque fin de mois combien de demandes pour chaque ville  sont toujours en cours, au vu du "Délai de traitement" (colonne E) depuis au moins 2 mois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H6 qui s'incrémente sur tout le tableau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=SOMMEPROD(((DATE(ANNEE($A$2:$A$12);MOIS($A$2:$A$12)+2;JOUR($A$2:$A$12)))&lt;=(DATE(2013;MOIS("1/"&amp;I$5);1)-1))*($E$2:$E$12&gt;=(DATE(2013;MOIS("1/"&amp;I$5);1)-1)-($A$2:$A$12))*($D$2:$D$12=$G6))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peut être analysée de la façon suivante</a:t>
          </a: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Calibri"/>
            </a:rPr>
            <a:t>Pour l'explication, nous prendrons la formule en J6 pour fin mars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=SOMMEPROD(((DATE(ANNEE($A$2:$A$12);MOIS($A$2:$A$12)+2;JOUR($A$2:$A$12)))&lt;=(DATE(2013;MOIS("1/"&amp;K$5);1)-1))*($E$2:$E$12&gt;=(DATE(2013;MOIS("1/"&amp;K$5);1)-1)-($A$2:$A$12))*($D$2:$D$12=$G6))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=SOMMEPROD((Cellules remplissant le Critère1)*(Cellules remplissant le Critère2)*(Cellules remplissant le Critère3)*(Cellules remplissant le Critère4))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0000FF"/>
              </a:solidFill>
              <a:latin typeface="Calibri"/>
            </a:rPr>
            <a:t>Critère1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: Être à la fin du mois considéré débuté (Colonne A) depuis au mois 2 mois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(DATE(ANNEE($A$2:$A$12);MOIS($A$2:$A$12)+2;JOUR($A$2:$A$12)))&lt;=(DATE(2013;MOIS("1/"&amp;K$5);1)-1)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Paris (lignes 2 et 11 du premier tableau)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Appliquée à la ligne 2, ce Critère1 serait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(DATE(ANNEE($A$2);MOIS($A$2)+2;JOUR($A$2)))&lt;=(DATE(2013;MOIS("1/"&amp;K$5);1)-1))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formule reportée et expliquée en D14 renvoie VRAI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Appliquée à la ligne 11 (Voir d15) la condition n'est pas remplie et elle renvoie FAUX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0000FF"/>
              </a:solidFill>
              <a:latin typeface="Calibri"/>
            </a:rPr>
            <a:t>Critère2: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La durée en colonne E est supérieure à l'écart entre la fin du mois considéré et la date de début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$E$2:$E$12&gt;=(DATE(2013;MOIS("1/"&amp;I$5);1)-1)-($A$2:$A$12)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Appliquée à la ligne 2, ce Critère2 serait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=$E$2&gt;=(DATE(2013;MOIS("1/"&amp;I$5);1)-1)-($A$2)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formule reportée et expliquée en D17 renvoie VRAI, idem pour la ligne 11 (Formule en D18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0000FF"/>
              </a:solidFill>
              <a:latin typeface="Calibri"/>
            </a:rPr>
            <a:t>Critère3: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la ville doit correspondre à celle indiquée sur la ligne contenant la formule en colonne G (Tableau2)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$D$2:$D$12=$G6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la ligne2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=$D$2=$G6 (Formule en D20)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la ligne 11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=$D$11=$G6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2 formules renvoient VRAI, normal puisque les 2 lignes référent à Paris en colonne A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FF0000"/>
              </a:solidFill>
              <a:latin typeface="Calibri"/>
            </a:rPr>
            <a:t>Critère4: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critère 4 de l'ancienne formule du précédent fichier est devenu inutile et est donc supprimé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Résultat final: Pour la ligne 2 la réponse aux critères est VRAI*VRAI*VRAI=1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      Pour la ligne 11 la réponse aux critères est FAUXI*VRAI*VRAI=0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     Le total pour Paris est donc 1+0=1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6</xdr:col>
      <xdr:colOff>1257300</xdr:colOff>
      <xdr:row>13</xdr:row>
      <xdr:rowOff>104775</xdr:rowOff>
    </xdr:from>
    <xdr:to>
      <xdr:col>6</xdr:col>
      <xdr:colOff>1343025</xdr:colOff>
      <xdr:row>14</xdr:row>
      <xdr:rowOff>133350</xdr:rowOff>
    </xdr:to>
    <xdr:sp macro="" textlink="">
      <xdr:nvSpPr>
        <xdr:cNvPr id="1083" name="Text Box 48"/>
        <xdr:cNvSpPr txBox="1">
          <a:spLocks noChangeArrowheads="1"/>
        </xdr:cNvSpPr>
      </xdr:nvSpPr>
      <xdr:spPr bwMode="auto">
        <a:xfrm>
          <a:off x="8058150" y="269557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1257300</xdr:colOff>
      <xdr:row>14</xdr:row>
      <xdr:rowOff>104775</xdr:rowOff>
    </xdr:from>
    <xdr:to>
      <xdr:col>6</xdr:col>
      <xdr:colOff>1343025</xdr:colOff>
      <xdr:row>15</xdr:row>
      <xdr:rowOff>133350</xdr:rowOff>
    </xdr:to>
    <xdr:sp macro="" textlink="">
      <xdr:nvSpPr>
        <xdr:cNvPr id="1084" name="Text Box 48"/>
        <xdr:cNvSpPr txBox="1">
          <a:spLocks noChangeArrowheads="1"/>
        </xdr:cNvSpPr>
      </xdr:nvSpPr>
      <xdr:spPr bwMode="auto">
        <a:xfrm>
          <a:off x="8058150" y="288607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5"/>
  <sheetViews>
    <sheetView tabSelected="1" zoomScale="90" zoomScaleNormal="90" workbookViewId="0">
      <selection activeCell="D26" sqref="D26"/>
    </sheetView>
  </sheetViews>
  <sheetFormatPr baseColWidth="10" defaultRowHeight="15"/>
  <cols>
    <col min="1" max="1" width="18" customWidth="1"/>
    <col min="2" max="2" width="18.85546875" customWidth="1"/>
    <col min="3" max="4" width="17" bestFit="1" customWidth="1"/>
    <col min="5" max="5" width="14.140625" style="2" customWidth="1"/>
    <col min="6" max="6" width="17" bestFit="1" customWidth="1"/>
    <col min="7" max="7" width="20.7109375" customWidth="1"/>
  </cols>
  <sheetData>
    <row r="1" spans="1:19">
      <c r="A1" s="3" t="s">
        <v>2</v>
      </c>
      <c r="B1" s="3" t="s">
        <v>4</v>
      </c>
      <c r="C1" s="4" t="s">
        <v>3</v>
      </c>
      <c r="D1" s="4" t="s">
        <v>10</v>
      </c>
      <c r="E1" s="9" t="s">
        <v>9</v>
      </c>
    </row>
    <row r="2" spans="1:19">
      <c r="A2" s="1">
        <v>41276.442361111112</v>
      </c>
      <c r="B2" s="1">
        <v>41517</v>
      </c>
      <c r="C2" t="s">
        <v>0</v>
      </c>
      <c r="D2" s="7" t="s">
        <v>5</v>
      </c>
      <c r="E2" s="15">
        <f t="shared" ref="E2:E12" si="0">ROUNDUP(IF(C2="Terminé",B2-A2,0),0)</f>
        <v>241</v>
      </c>
      <c r="F2" s="2">
        <f>B2-A2</f>
        <v>240.5576388888876</v>
      </c>
    </row>
    <row r="3" spans="1:19" ht="15.75">
      <c r="A3" s="1">
        <v>41276.448506944442</v>
      </c>
      <c r="B3" s="1">
        <v>41348.45140046296</v>
      </c>
      <c r="C3" t="s">
        <v>0</v>
      </c>
      <c r="D3" s="7" t="s">
        <v>12</v>
      </c>
      <c r="E3" s="15">
        <f t="shared" si="0"/>
        <v>73</v>
      </c>
      <c r="F3" s="2">
        <f>B3-A3</f>
        <v>72.002893518518249</v>
      </c>
      <c r="G3" s="29" t="s">
        <v>13</v>
      </c>
      <c r="H3" s="29"/>
      <c r="I3" s="29"/>
      <c r="J3" s="29"/>
      <c r="K3" s="29"/>
      <c r="L3" s="29"/>
      <c r="M3" s="29"/>
      <c r="N3" s="29"/>
    </row>
    <row r="4" spans="1:19">
      <c r="A4" s="1">
        <v>41276.546863425923</v>
      </c>
      <c r="B4" s="1">
        <v>41282.46979166667</v>
      </c>
      <c r="C4" t="s">
        <v>0</v>
      </c>
      <c r="D4" s="7" t="s">
        <v>7</v>
      </c>
      <c r="E4" s="15">
        <f t="shared" si="0"/>
        <v>6</v>
      </c>
      <c r="F4" s="2">
        <f t="shared" ref="F4:F12" si="1">B4-A4</f>
        <v>5.9229282407468418</v>
      </c>
    </row>
    <row r="5" spans="1:19" ht="23.25" customHeight="1">
      <c r="A5" s="5">
        <v>41276.574745370373</v>
      </c>
      <c r="B5" s="5">
        <v>41470</v>
      </c>
      <c r="C5" s="6" t="s">
        <v>0</v>
      </c>
      <c r="D5" s="7" t="s">
        <v>7</v>
      </c>
      <c r="E5" s="15">
        <f t="shared" si="0"/>
        <v>194</v>
      </c>
      <c r="F5" s="2">
        <f t="shared" si="1"/>
        <v>193.42525462962658</v>
      </c>
      <c r="H5" s="17">
        <v>1</v>
      </c>
      <c r="I5" s="11">
        <v>2</v>
      </c>
      <c r="J5" s="10">
        <v>3</v>
      </c>
      <c r="K5" s="10">
        <v>4</v>
      </c>
      <c r="L5" s="10">
        <v>5</v>
      </c>
      <c r="M5" s="10">
        <v>6</v>
      </c>
      <c r="N5" s="10" t="s">
        <v>11</v>
      </c>
      <c r="O5" s="10" t="s">
        <v>18</v>
      </c>
      <c r="P5" s="10" t="s">
        <v>14</v>
      </c>
      <c r="Q5" s="10" t="s">
        <v>15</v>
      </c>
      <c r="R5" s="10" t="s">
        <v>16</v>
      </c>
      <c r="S5" s="10" t="s">
        <v>17</v>
      </c>
    </row>
    <row r="6" spans="1:19">
      <c r="A6" s="1">
        <v>41276.576736111114</v>
      </c>
      <c r="B6" s="1">
        <v>41276.577905092592</v>
      </c>
      <c r="C6" t="s">
        <v>1</v>
      </c>
      <c r="D6" s="7" t="s">
        <v>8</v>
      </c>
      <c r="E6" s="15">
        <f t="shared" si="0"/>
        <v>0</v>
      </c>
      <c r="F6" s="2">
        <f t="shared" si="1"/>
        <v>1.1689814782585017E-3</v>
      </c>
      <c r="G6" t="s">
        <v>5</v>
      </c>
      <c r="H6" s="24">
        <f t="shared" ref="H6:Q6" si="2">SUMPRODUCT(((DATE(YEAR($A$2:$A$12),MONTH($A$2:$A$12)+2,DAY($A$2:$A$12)))&lt;=(DATE(2013,MONTH("1/"&amp;I$5),1)-1))*($E$2:$E$12&gt;=(DATE(2013,MONTH("1/"&amp;I$5),1)-1)-($A$2:$A$12))*($D$2:$D$12=$G6))</f>
        <v>0</v>
      </c>
      <c r="I6" s="24">
        <f t="shared" si="2"/>
        <v>0</v>
      </c>
      <c r="J6" s="24">
        <f t="shared" si="2"/>
        <v>1</v>
      </c>
      <c r="K6" s="24">
        <f t="shared" si="2"/>
        <v>1</v>
      </c>
      <c r="L6" s="24">
        <f t="shared" si="2"/>
        <v>1</v>
      </c>
      <c r="M6" s="24">
        <f t="shared" si="2"/>
        <v>1</v>
      </c>
      <c r="N6" s="24">
        <f t="shared" si="2"/>
        <v>2</v>
      </c>
      <c r="O6" s="24">
        <f t="shared" si="2"/>
        <v>1</v>
      </c>
      <c r="P6" s="24">
        <f t="shared" si="2"/>
        <v>0</v>
      </c>
      <c r="Q6" s="24">
        <f t="shared" si="2"/>
        <v>0</v>
      </c>
    </row>
    <row r="7" spans="1:19">
      <c r="A7" s="1">
        <v>41276.584745370368</v>
      </c>
      <c r="B7" s="1">
        <v>41284.673391203702</v>
      </c>
      <c r="C7" t="s">
        <v>1</v>
      </c>
      <c r="D7" s="7" t="s">
        <v>6</v>
      </c>
      <c r="E7" s="15">
        <f t="shared" si="0"/>
        <v>0</v>
      </c>
      <c r="F7" s="2">
        <f t="shared" si="1"/>
        <v>8.0886458333334303</v>
      </c>
      <c r="G7" t="s">
        <v>6</v>
      </c>
      <c r="H7" s="24">
        <f t="shared" ref="H7:I10" si="3">SUMPRODUCT(((DATE(YEAR($A$2:$A$12),MONTH($A$2:$A$12)+2,DAY($A$2:$A$12)))&lt;=(DATE(2013,MONTH("1/"&amp;I$5),1)-1))*($E$2:$E$12&gt;=(DATE(2013,MONTH("1/"&amp;I$5),1)-1)-($A$2:$A$12))*($D$2:$D$12=$G7))</f>
        <v>0</v>
      </c>
      <c r="I7" s="24">
        <f t="shared" si="3"/>
        <v>0</v>
      </c>
      <c r="J7" s="24">
        <f t="shared" ref="J7:K10" si="4">SUMPRODUCT(((DATE(YEAR($A$2:$A$12),MONTH($A$2:$A$12)+2,DAY($A$2:$A$12)))&lt;=(DATE(2013,MONTH("1/"&amp;K$5),1)-1))*($E$2:$E$12&gt;=(DATE(2013,MONTH("1/"&amp;K$5),1)-1)-($A$2:$A$12))*($D$2:$D$12=$G7))</f>
        <v>0</v>
      </c>
      <c r="K7" s="24">
        <f t="shared" si="4"/>
        <v>0</v>
      </c>
      <c r="L7" s="24">
        <f t="shared" ref="L7:Q7" si="5">SUMPRODUCT(((DATE(YEAR($A$2:$A$12),MONTH($A$2:$A$12)+2,DAY($A$2:$A$12)))&lt;=(DATE(2013,MONTH("1/"&amp;M$5),1)-1))*($E$2:$E$12&gt;=(DATE(2013,MONTH("1/"&amp;M$5),1)-1)-($A$2:$A$12))*($D$2:$D$12=$G7))</f>
        <v>0</v>
      </c>
      <c r="M7" s="24">
        <f t="shared" si="5"/>
        <v>0</v>
      </c>
      <c r="N7" s="24">
        <f t="shared" si="5"/>
        <v>0</v>
      </c>
      <c r="O7" s="24">
        <f t="shared" si="5"/>
        <v>0</v>
      </c>
      <c r="P7" s="24">
        <f t="shared" si="5"/>
        <v>0</v>
      </c>
      <c r="Q7" s="24">
        <f t="shared" si="5"/>
        <v>0</v>
      </c>
    </row>
    <row r="8" spans="1:19">
      <c r="A8" s="1">
        <v>41276.587060185186</v>
      </c>
      <c r="B8" s="1">
        <v>41289.587581018517</v>
      </c>
      <c r="C8" t="s">
        <v>0</v>
      </c>
      <c r="D8" s="7" t="s">
        <v>7</v>
      </c>
      <c r="E8" s="15">
        <f t="shared" si="0"/>
        <v>14</v>
      </c>
      <c r="F8" s="2">
        <f t="shared" si="1"/>
        <v>13.000520833331393</v>
      </c>
      <c r="G8" t="s">
        <v>7</v>
      </c>
      <c r="H8" s="24">
        <f t="shared" si="3"/>
        <v>0</v>
      </c>
      <c r="I8" s="24">
        <f t="shared" si="3"/>
        <v>0</v>
      </c>
      <c r="J8" s="24">
        <f t="shared" si="4"/>
        <v>1</v>
      </c>
      <c r="K8" s="24">
        <f t="shared" si="4"/>
        <v>1</v>
      </c>
      <c r="L8" s="24">
        <f t="shared" ref="L8:Q8" si="6">SUMPRODUCT(((DATE(YEAR($A$2:$A$12),MONTH($A$2:$A$12)+2,DAY($A$2:$A$12)))&lt;=(DATE(2013,MONTH("1/"&amp;M$5),1)-1))*($E$2:$E$12&gt;=(DATE(2013,MONTH("1/"&amp;M$5),1)-1)-($A$2:$A$12))*($D$2:$D$12=$G8))</f>
        <v>1</v>
      </c>
      <c r="M8" s="24">
        <f t="shared" si="6"/>
        <v>1</v>
      </c>
      <c r="N8" s="24">
        <f t="shared" si="6"/>
        <v>0</v>
      </c>
      <c r="O8" s="24">
        <f t="shared" si="6"/>
        <v>1</v>
      </c>
      <c r="P8" s="24">
        <f t="shared" si="6"/>
        <v>0</v>
      </c>
      <c r="Q8" s="24">
        <f t="shared" si="6"/>
        <v>0</v>
      </c>
    </row>
    <row r="9" spans="1:19">
      <c r="A9" s="19">
        <v>41336</v>
      </c>
      <c r="B9" s="19">
        <v>41399.678067129629</v>
      </c>
      <c r="C9" s="20" t="s">
        <v>0</v>
      </c>
      <c r="D9" s="21" t="s">
        <v>8</v>
      </c>
      <c r="E9" s="22">
        <f t="shared" si="0"/>
        <v>64</v>
      </c>
      <c r="F9" s="2">
        <f t="shared" si="1"/>
        <v>63.678067129629198</v>
      </c>
      <c r="G9" t="s">
        <v>8</v>
      </c>
      <c r="H9" s="24">
        <f t="shared" si="3"/>
        <v>0</v>
      </c>
      <c r="I9" s="24">
        <f t="shared" si="3"/>
        <v>0</v>
      </c>
      <c r="J9" s="24">
        <f t="shared" si="4"/>
        <v>0</v>
      </c>
      <c r="K9" s="24">
        <f t="shared" si="4"/>
        <v>0</v>
      </c>
      <c r="L9" s="24">
        <f t="shared" ref="L9:Q9" si="7">SUMPRODUCT(((DATE(YEAR($A$2:$A$12),MONTH($A$2:$A$12)+2,DAY($A$2:$A$12)))&lt;=(DATE(2013,MONTH("1/"&amp;M$5),1)-1))*($E$2:$E$12&gt;=(DATE(2013,MONTH("1/"&amp;M$5),1)-1)-($A$2:$A$12))*($D$2:$D$12=$G9))</f>
        <v>1</v>
      </c>
      <c r="M9" s="24">
        <f t="shared" si="7"/>
        <v>1</v>
      </c>
      <c r="N9" s="24">
        <f t="shared" si="7"/>
        <v>1</v>
      </c>
      <c r="O9" s="24">
        <f t="shared" si="7"/>
        <v>0</v>
      </c>
      <c r="P9" s="24">
        <f t="shared" si="7"/>
        <v>0</v>
      </c>
      <c r="Q9" s="24">
        <f t="shared" si="7"/>
        <v>0</v>
      </c>
    </row>
    <row r="10" spans="1:19">
      <c r="A10" s="19">
        <v>41336</v>
      </c>
      <c r="B10" s="19">
        <v>41486</v>
      </c>
      <c r="C10" s="20" t="s">
        <v>0</v>
      </c>
      <c r="D10" s="21" t="s">
        <v>8</v>
      </c>
      <c r="E10" s="22">
        <f t="shared" si="0"/>
        <v>150</v>
      </c>
      <c r="F10" s="2">
        <f t="shared" si="1"/>
        <v>150</v>
      </c>
      <c r="G10" t="s">
        <v>12</v>
      </c>
      <c r="H10" s="24">
        <f t="shared" si="3"/>
        <v>0</v>
      </c>
      <c r="I10" s="24">
        <f t="shared" si="3"/>
        <v>0</v>
      </c>
      <c r="J10" s="24">
        <f t="shared" si="4"/>
        <v>0</v>
      </c>
      <c r="K10" s="24">
        <f t="shared" si="4"/>
        <v>0</v>
      </c>
      <c r="L10" s="24">
        <f t="shared" ref="L10:Q10" si="8">SUMPRODUCT(((DATE(YEAR($A$2:$A$12),MONTH($A$2:$A$12)+2,DAY($A$2:$A$12)))&lt;=(DATE(2013,MONTH("1/"&amp;M$5),1)-1))*($E$2:$E$12&gt;=(DATE(2013,MONTH("1/"&amp;M$5),1)-1)-($A$2:$A$12))*($D$2:$D$12=$G10))</f>
        <v>0</v>
      </c>
      <c r="M10" s="24">
        <f t="shared" si="8"/>
        <v>0</v>
      </c>
      <c r="N10" s="24">
        <f t="shared" si="8"/>
        <v>0</v>
      </c>
      <c r="O10" s="24">
        <f t="shared" si="8"/>
        <v>0</v>
      </c>
      <c r="P10" s="24">
        <f t="shared" si="8"/>
        <v>0</v>
      </c>
      <c r="Q10" s="24">
        <f t="shared" si="8"/>
        <v>0</v>
      </c>
    </row>
    <row r="11" spans="1:19">
      <c r="A11" s="5">
        <v>41397</v>
      </c>
      <c r="B11" s="5">
        <v>41491</v>
      </c>
      <c r="C11" s="6" t="s">
        <v>0</v>
      </c>
      <c r="D11" s="7" t="s">
        <v>5</v>
      </c>
      <c r="E11" s="15">
        <f t="shared" si="0"/>
        <v>94</v>
      </c>
      <c r="F11" s="2">
        <f t="shared" si="1"/>
        <v>94</v>
      </c>
    </row>
    <row r="12" spans="1:19">
      <c r="A12" s="12">
        <v>41426</v>
      </c>
      <c r="B12" s="12">
        <v>41517</v>
      </c>
      <c r="C12" s="13" t="s">
        <v>0</v>
      </c>
      <c r="D12" s="14" t="s">
        <v>7</v>
      </c>
      <c r="E12" s="16">
        <f t="shared" si="0"/>
        <v>91</v>
      </c>
      <c r="F12" s="2">
        <f t="shared" si="1"/>
        <v>91</v>
      </c>
    </row>
    <row r="13" spans="1:19">
      <c r="D13" s="7"/>
      <c r="E13" s="8"/>
      <c r="L13" s="18"/>
    </row>
    <row r="14" spans="1:19">
      <c r="B14" t="s">
        <v>19</v>
      </c>
      <c r="C14" t="s">
        <v>20</v>
      </c>
      <c r="D14" s="26" t="b">
        <f>(DATE(YEAR($A$2),MONTH($A$2)+2,DAY($A$2)))&lt;=(DATE(2013,MONTH("1/"&amp;K$5),1)-1)</f>
        <v>1</v>
      </c>
      <c r="E14" s="18">
        <f>DATE(YEAR($A$2),MONTH($A$2)+2,DAY($A$2))</f>
        <v>41335</v>
      </c>
      <c r="F14" s="18">
        <f>(DATE(2013,MONTH("1/"&amp;K$5),1)-1)</f>
        <v>41364</v>
      </c>
      <c r="G14" t="s">
        <v>21</v>
      </c>
    </row>
    <row r="15" spans="1:19">
      <c r="C15" t="s">
        <v>22</v>
      </c>
      <c r="D15" s="25" t="b">
        <f>(DATE(YEAR($A$11),MONTH($A$11)+2,DAY($A$11)))&lt;=(DATE(2013,MONTH("1/"&amp;K$5),1)-1)</f>
        <v>0</v>
      </c>
      <c r="E15" s="18">
        <f>DATE(YEAR($A$11),MONTH($A$11)+2,DAY($A$11))</f>
        <v>41458</v>
      </c>
      <c r="F15" s="18">
        <f>(DATE(2013,MONTH("1/"&amp;K$5),1)-1)</f>
        <v>41364</v>
      </c>
      <c r="G15" t="s">
        <v>23</v>
      </c>
      <c r="L15" s="18"/>
    </row>
    <row r="16" spans="1:19">
      <c r="C16" s="23"/>
      <c r="D16" s="2"/>
    </row>
    <row r="17" spans="2:5">
      <c r="B17" t="s">
        <v>24</v>
      </c>
      <c r="C17" t="s">
        <v>20</v>
      </c>
      <c r="D17" s="27" t="b">
        <f>$E$2&gt;=(DATE(2013,MONTH("1/"&amp;I$5),1)-1)-($A$2)</f>
        <v>1</v>
      </c>
      <c r="E17" s="2">
        <f>(DATE(2013,MONTH("1/"&amp;I$5),1)-1)-($A$2)</f>
        <v>28.557638888887595</v>
      </c>
    </row>
    <row r="18" spans="2:5">
      <c r="C18" t="s">
        <v>22</v>
      </c>
      <c r="D18" s="27" t="b">
        <f>$E$11&gt;=(DATE(2013,MONTH("1/"&amp;I$5),1)-1)-($A$11)</f>
        <v>1</v>
      </c>
      <c r="E18" s="2">
        <f>(DATE(2013,MONTH("1/"&amp;I$5),1)-1)-($A$11)</f>
        <v>-92</v>
      </c>
    </row>
    <row r="19" spans="2:5">
      <c r="D19" s="18"/>
    </row>
    <row r="20" spans="2:5">
      <c r="B20" t="s">
        <v>25</v>
      </c>
      <c r="C20" t="s">
        <v>20</v>
      </c>
      <c r="D20" s="28" t="b">
        <f>$D$2=$G6</f>
        <v>1</v>
      </c>
      <c r="E20" s="2" t="s">
        <v>26</v>
      </c>
    </row>
    <row r="21" spans="2:5">
      <c r="C21" t="s">
        <v>22</v>
      </c>
      <c r="D21" s="28" t="b">
        <f>$D$11=$G6</f>
        <v>1</v>
      </c>
    </row>
    <row r="23" spans="2:5">
      <c r="B23" t="s">
        <v>27</v>
      </c>
      <c r="C23" t="s">
        <v>20</v>
      </c>
      <c r="D23">
        <f>D14*D17*D20</f>
        <v>1</v>
      </c>
    </row>
    <row r="24" spans="2:5">
      <c r="C24" t="s">
        <v>22</v>
      </c>
      <c r="D24">
        <f>D15*D18*D21</f>
        <v>0</v>
      </c>
    </row>
    <row r="25" spans="2:5">
      <c r="B25" t="s">
        <v>28</v>
      </c>
      <c r="D25">
        <f>D23+D24</f>
        <v>1</v>
      </c>
    </row>
  </sheetData>
  <autoFilter ref="A1:AK12"/>
  <mergeCells count="1">
    <mergeCell ref="G3:N3"/>
  </mergeCells>
  <phoneticPr fontId="0" type="noConversion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Dédé</cp:lastModifiedBy>
  <dcterms:created xsi:type="dcterms:W3CDTF">2013-05-03T06:04:55Z</dcterms:created>
  <dcterms:modified xsi:type="dcterms:W3CDTF">2013-08-20T13:55:45Z</dcterms:modified>
</cp:coreProperties>
</file>