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/>
  </bookViews>
  <sheets>
    <sheet name="Feuil1" sheetId="1" r:id="rId1"/>
    <sheet name="Feuil2" sheetId="2" r:id="rId2"/>
    <sheet name="Feuil3" sheetId="3" r:id="rId3"/>
  </sheets>
  <definedNames>
    <definedName name="Formule">MID(Feuil1!$B1,LEN(Feuil1!$B1)-SEARCH("$",SUBSTITUTE(SUBSTITUTE(SUBSTITUTE(Feuil1!$B1,CHAR(10),"£"),"£","$",2),CHAR(10),"£",LEN(SUBSTITUTE(SUBSTITUTE(Feuil1!$B1,CHAR(10),"£"),"£","$",2))-LEN(SUBSTITUTE(Feuil1!$B1,CHAR(10),""))))+2,9^9)</definedName>
  </definedNames>
  <calcPr calcId="114210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10"/>
  <c r="D11"/>
  <c r="D12"/>
  <c r="D13"/>
  <c r="D14"/>
  <c r="D9"/>
  <c r="C10" a="1"/>
  <c r="C10"/>
  <c r="C11" a="1"/>
  <c r="C11"/>
  <c r="C12" a="1"/>
  <c r="C12"/>
  <c r="C13" a="1"/>
  <c r="C13"/>
  <c r="C14" a="1"/>
  <c r="C14"/>
  <c r="C2" a="1"/>
  <c r="C2"/>
  <c r="C3" a="1"/>
  <c r="C3"/>
  <c r="C4" a="1"/>
  <c r="C4"/>
  <c r="C5" a="1"/>
  <c r="C5"/>
  <c r="C6" a="1"/>
  <c r="C6"/>
  <c r="C7" a="1"/>
  <c r="C7"/>
  <c r="C8" a="1"/>
  <c r="C8"/>
  <c r="C9" a="1"/>
  <c r="C9"/>
  <c r="F14"/>
  <c r="F12"/>
  <c r="I4"/>
  <c r="F8"/>
  <c r="F10"/>
  <c r="F6"/>
  <c r="G4"/>
</calcChain>
</file>

<file path=xl/sharedStrings.xml><?xml version="1.0" encoding="utf-8"?>
<sst xmlns="http://schemas.openxmlformats.org/spreadsheetml/2006/main" count="39" uniqueCount="36">
  <si>
    <t>VESSEL LIVORNO TCNU 8730206 QTE 200 PCS ETD 14/11 - ETA FOS 13/12</t>
  </si>
  <si>
    <t>VESSEL LIVORNO TCNU 8730206 QTE 50 PCS ETD 14/11 - ETA FOS 13/12</t>
  </si>
  <si>
    <t>VESSEL WASHINGTON MOFU 0716470 QTE 20 PCS ETD 2211 - ETA GCA 22122013</t>
  </si>
  <si>
    <t>VESSEL FLAVIA CAXU 9210681 QTE 270 PCS ETD 0711 - ETA 07122013</t>
  </si>
  <si>
    <t>VESSEL FLAVIA CAXU 9210681 QTE 300 PCS ETD 0711 - ETA 07122013</t>
  </si>
  <si>
    <t>VESSEL DANIT TTNU 936599 QTE 170 PCS ETD 5/12 - ETA FOS 3/01</t>
  </si>
  <si>
    <t>VESSEL FLAVIA CAXU 9210681 QTE 21 PCS ETD 0711 - ETA 07122013_x000D_
_x000D_
VESSEL DANIT TTNU 9360599 QTE 79 PCS ETD 05122013 - ETA 03012014</t>
  </si>
  <si>
    <t>VESSEL MARIA SAVERIA GESU 4890890 QTE 446 PCS ETD 12122013 - ETA 10012014</t>
  </si>
  <si>
    <t>VESSEL FLAVIA CAXU 9210681 QTE 750PCS ETD 0711   ETA 11122013</t>
  </si>
  <si>
    <t>VESSEL LIVORNO TCNU 8730206 QTE 20 PCS ETD 1111 - ETA 13122013</t>
  </si>
  <si>
    <t>VESSEL LIVORNO TCNU 8730206 QTE 100 PCS ETD 1111 - ETA 13122013</t>
  </si>
  <si>
    <t>VESSEL MARIA SAVERIA GESU 4890890 QTE 50 PCS ETD 12122013 - ETA 10012014</t>
  </si>
  <si>
    <t>80553</t>
  </si>
  <si>
    <t>82708</t>
  </si>
  <si>
    <t>83833</t>
  </si>
  <si>
    <t>82954</t>
  </si>
  <si>
    <t>82955</t>
  </si>
  <si>
    <t>82964</t>
  </si>
  <si>
    <t>82931</t>
  </si>
  <si>
    <t>82679</t>
  </si>
  <si>
    <t>82944</t>
  </si>
  <si>
    <t>82698</t>
  </si>
  <si>
    <t>83767</t>
  </si>
  <si>
    <t>Order</t>
  </si>
  <si>
    <t>Note text</t>
  </si>
  <si>
    <t>Résultat recherché 1</t>
  </si>
  <si>
    <t>Résultat recherché 2</t>
  </si>
  <si>
    <t>Extraction de la seconde donnée</t>
  </si>
  <si>
    <t>£</t>
  </si>
  <si>
    <t>Code du signe £</t>
  </si>
  <si>
    <t>Remplacement des CAR(10) par £</t>
  </si>
  <si>
    <t>Nb de £=Nb de cAR(10)</t>
  </si>
  <si>
    <t>remplacement du dernier £ par $</t>
  </si>
  <si>
    <t>Position du caractère $</t>
  </si>
  <si>
    <t>On sélectionne C9 et on nomme Formule la formule en F14</t>
  </si>
  <si>
    <t>Soit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</si>
</sst>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i/>
      <sz val="9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/>
    <xf numFmtId="0" fontId="2" fillId="0" borderId="0" xfId="0" applyFont="1"/>
    <xf numFmtId="0" fontId="0" fillId="0" borderId="1" xfId="0" applyFill="1" applyBorder="1" applyAlignment="1">
      <alignment wrapText="1"/>
    </xf>
    <xf numFmtId="0" fontId="2" fillId="2" borderId="1" xfId="0" applyFont="1" applyFill="1" applyBorder="1"/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914400</xdr:colOff>
      <xdr:row>14</xdr:row>
      <xdr:rowOff>0</xdr:rowOff>
    </xdr:from>
    <xdr:to>
      <xdr:col>1</xdr:col>
      <xdr:colOff>990600</xdr:colOff>
      <xdr:row>15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676400" y="3048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14</xdr:row>
      <xdr:rowOff>0</xdr:rowOff>
    </xdr:from>
    <xdr:to>
      <xdr:col>1</xdr:col>
      <xdr:colOff>4495800</xdr:colOff>
      <xdr:row>16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3048000"/>
          <a:ext cx="449580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extraire toutes les lettres situé avant les premier chiffres donc dans ce cas là VESSEL LIVORNO TCNU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j'aimerai également extraire tous les chiffres situés ente le mots QTE et PCS.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Petit fichier joint pour retour et exposition du problème.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4</xdr:col>
      <xdr:colOff>762000</xdr:colOff>
      <xdr:row>14</xdr:row>
      <xdr:rowOff>95250</xdr:rowOff>
    </xdr:to>
    <xdr:sp macro="" textlink="">
      <xdr:nvSpPr>
        <xdr:cNvPr id="1027" name="AutoShape 3"/>
        <xdr:cNvSpPr>
          <a:spLocks/>
        </xdr:cNvSpPr>
      </xdr:nvSpPr>
      <xdr:spPr bwMode="auto">
        <a:xfrm>
          <a:off x="9829800" y="409575"/>
          <a:ext cx="381000" cy="2733675"/>
        </a:xfrm>
        <a:prstGeom prst="leftBrace">
          <a:avLst>
            <a:gd name="adj1" fmla="val 5979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topLeftCell="B1" workbookViewId="0">
      <selection activeCell="D17" sqref="D17"/>
    </sheetView>
  </sheetViews>
  <sheetFormatPr baseColWidth="10" defaultRowHeight="15"/>
  <cols>
    <col min="1" max="1" width="11.42578125" style="3"/>
    <col min="2" max="2" width="72" style="3" bestFit="1" customWidth="1"/>
    <col min="3" max="3" width="39.140625" bestFit="1" customWidth="1"/>
    <col min="4" max="4" width="19.140625" bestFit="1" customWidth="1"/>
    <col min="5" max="5" width="13.7109375" bestFit="1" customWidth="1"/>
  </cols>
  <sheetData>
    <row r="1" spans="1:9" s="5" customFormat="1">
      <c r="A1" s="4" t="s">
        <v>23</v>
      </c>
      <c r="B1" s="4" t="s">
        <v>24</v>
      </c>
      <c r="C1" s="7" t="s">
        <v>25</v>
      </c>
      <c r="D1" s="7" t="s">
        <v>26</v>
      </c>
    </row>
    <row r="2" spans="1:9">
      <c r="A2" s="2" t="s">
        <v>12</v>
      </c>
      <c r="B2" s="3" t="s">
        <v>0</v>
      </c>
      <c r="C2" s="1" t="str">
        <f t="array" aca="1" ref="C2" ca="1">IF(LEN(B2)-LEN(SUBSTITUTE(B2,CHAR(10),""))&gt;0,LEFT(B2,MATCH(TRUE,MID(B2,ROW(INDIRECT("1:"&amp;LEN(B2))),1)*1&gt;=0,0)-1)&amp;" - "&amp;LEFT(Formule,MATCH(TRUE,MID(Formule,ROW(INDIRECT("1:"&amp;LEN(Formule))),1)*1&gt;=0,0)-1),LEFT(B2,MATCH(TRUE,MID(B2,ROW(INDIRECT("1:"&amp;LEN(B2))),1)*1&gt;=0,0)-1))</f>
        <v xml:space="preserve">VESSEL LIVORNO TCNU </v>
      </c>
      <c r="D2" s="1">
        <f t="shared" ref="D2:D14" ca="1" si="0">IF(LEN(B2)-LEN(SUBSTITUTE(B2,CHAR(10),""))&gt;0,MID(SUBSTITUTE(B2,"QTE","µ"),SEARCH("µ",SUBSTITUTE(B2,"QTE","µ"),1)+1,(SEARCH("P",SUBSTITUTE(B2,"QTE","µ"),SEARCH("µ",SUBSTITUTE(B2,"QTE","µ"),1))-(SEARCH("µ",SUBSTITUTE(B2,"QTE","µ"),1)+1)))*1&amp;" - "&amp;MID(SUBSTITUTE(Formule,"QTE","µ"),SEARCH("µ",SUBSTITUTE(Formule,"QTE","µ"),1)+1,(SEARCH("P",SUBSTITUTE(Formule,"QTE","µ"),SEARCH("µ",SUBSTITUTE(Formule,"QTE","µ"),1))-(SEARCH("µ",SUBSTITUTE(Formule,"QTE","µ"),1)+1)))*1,MID(SUBSTITUTE(B2,"QTE","µ"),SEARCH("µ",SUBSTITUTE(B2,"QTE","µ"),1)+1,(SEARCH("P",SUBSTITUTE(B2,"QTE","µ"),SEARCH("µ",SUBSTITUTE(B2,"QTE","µ"),1))-(SEARCH("µ",SUBSTITUTE(B2,"QTE","µ"),1)+1)))*1)</f>
        <v>200</v>
      </c>
    </row>
    <row r="3" spans="1:9">
      <c r="A3" s="2" t="s">
        <v>13</v>
      </c>
      <c r="B3" s="2" t="s">
        <v>1</v>
      </c>
      <c r="C3" s="1" t="str">
        <f t="array" aca="1" ref="C3" ca="1">IF(LEN(B3)-LEN(SUBSTITUTE(B3,CHAR(10),""))&gt;0,LEFT(B3,MATCH(TRUE,MID(B3,ROW(INDIRECT("1:"&amp;LEN(B3))),1)*1&gt;=0,0)-1)&amp;" - "&amp;LEFT(Formule,MATCH(TRUE,MID(Formule,ROW(INDIRECT("1:"&amp;LEN(Formule))),1)*1&gt;=0,0)-1),LEFT(B3,MATCH(TRUE,MID(B3,ROW(INDIRECT("1:"&amp;LEN(B3))),1)*1&gt;=0,0)-1))</f>
        <v xml:space="preserve">VESSEL LIVORNO TCNU </v>
      </c>
      <c r="D3" s="1">
        <f t="shared" ca="1" si="0"/>
        <v>50</v>
      </c>
      <c r="F3" t="s">
        <v>29</v>
      </c>
      <c r="I3" t="s">
        <v>30</v>
      </c>
    </row>
    <row r="4" spans="1:9">
      <c r="A4" s="2" t="s">
        <v>14</v>
      </c>
      <c r="B4" s="3" t="s">
        <v>2</v>
      </c>
      <c r="C4" s="1" t="str">
        <f t="array" aca="1" ref="C4" ca="1">IF(LEN(B4)-LEN(SUBSTITUTE(B4,CHAR(10),""))&gt;0,LEFT(B4,MATCH(TRUE,MID(B4,ROW(INDIRECT("1:"&amp;LEN(B4))),1)*1&gt;=0,0)-1)&amp;" - "&amp;LEFT(Formule,MATCH(TRUE,MID(Formule,ROW(INDIRECT("1:"&amp;LEN(Formule))),1)*1&gt;=0,0)-1),LEFT(B4,MATCH(TRUE,MID(B4,ROW(INDIRECT("1:"&amp;LEN(B4))),1)*1&gt;=0,0)-1))</f>
        <v xml:space="preserve">VESSEL WASHINGTON MOFU </v>
      </c>
      <c r="D4" s="1">
        <f t="shared" ca="1" si="0"/>
        <v>20</v>
      </c>
      <c r="F4" s="9" t="s">
        <v>28</v>
      </c>
      <c r="G4">
        <f>CODE(F4)</f>
        <v>163</v>
      </c>
      <c r="I4" t="str">
        <f>SUBSTITUTE(B9,CHAR(10),"£")</f>
        <v>VESSEL FLAVIA CAXU 9210681 QTE 21 PCS ETD 0711 - ETA 07122013_x000D_£_x000D_£VESSEL DANIT TTNU 9360599 QTE 79 PCS ETD 05122013 - ETA 03012014</v>
      </c>
    </row>
    <row r="5" spans="1:9">
      <c r="A5" s="2" t="s">
        <v>15</v>
      </c>
      <c r="B5" s="3" t="s">
        <v>3</v>
      </c>
      <c r="C5" s="1" t="str">
        <f t="array" aca="1" ref="C5" ca="1">IF(LEN(B5)-LEN(SUBSTITUTE(B5,CHAR(10),""))&gt;0,LEFT(B5,MATCH(TRUE,MID(B5,ROW(INDIRECT("1:"&amp;LEN(B5))),1)*1&gt;=0,0)-1)&amp;" - "&amp;LEFT(Formule,MATCH(TRUE,MID(Formule,ROW(INDIRECT("1:"&amp;LEN(Formule))),1)*1&gt;=0,0)-1),LEFT(B5,MATCH(TRUE,MID(B5,ROW(INDIRECT("1:"&amp;LEN(B5))),1)*1&gt;=0,0)-1))</f>
        <v xml:space="preserve">VESSEL FLAVIA CAXU </v>
      </c>
      <c r="D5" s="1">
        <f t="shared" ca="1" si="0"/>
        <v>270</v>
      </c>
      <c r="F5" t="s">
        <v>31</v>
      </c>
    </row>
    <row r="6" spans="1:9">
      <c r="A6" s="2" t="s">
        <v>16</v>
      </c>
      <c r="B6" s="2" t="s">
        <v>4</v>
      </c>
      <c r="C6" s="1" t="str">
        <f t="array" aca="1" ref="C6" ca="1">IF(LEN(B6)-LEN(SUBSTITUTE(B6,CHAR(10),""))&gt;0,LEFT(B6,MATCH(TRUE,MID(B6,ROW(INDIRECT("1:"&amp;LEN(B6))),1)*1&gt;=0,0)-1)&amp;" - "&amp;LEFT(Formule,MATCH(TRUE,MID(Formule,ROW(INDIRECT("1:"&amp;LEN(Formule))),1)*1&gt;=0,0)-1),LEFT(B6,MATCH(TRUE,MID(B6,ROW(INDIRECT("1:"&amp;LEN(B6))),1)*1&gt;=0,0)-1))</f>
        <v xml:space="preserve">VESSEL FLAVIA CAXU </v>
      </c>
      <c r="D6" s="1">
        <f t="shared" ca="1" si="0"/>
        <v>300</v>
      </c>
      <c r="F6">
        <f>LEN(B9)-LEN(SUBSTITUTE(B9,CHAR(10),""))</f>
        <v>2</v>
      </c>
    </row>
    <row r="7" spans="1:9">
      <c r="A7" s="2" t="s">
        <v>17</v>
      </c>
      <c r="B7" s="3" t="s">
        <v>5</v>
      </c>
      <c r="C7" s="1" t="str">
        <f t="array" aca="1" ref="C7" ca="1">IF(LEN(B7)-LEN(SUBSTITUTE(B7,CHAR(10),""))&gt;0,LEFT(B7,MATCH(TRUE,MID(B7,ROW(INDIRECT("1:"&amp;LEN(B7))),1)*1&gt;=0,0)-1)&amp;" - "&amp;LEFT(Formule,MATCH(TRUE,MID(Formule,ROW(INDIRECT("1:"&amp;LEN(Formule))),1)*1&gt;=0,0)-1),LEFT(B7,MATCH(TRUE,MID(B7,ROW(INDIRECT("1:"&amp;LEN(B7))),1)*1&gt;=0,0)-1))</f>
        <v xml:space="preserve">VESSEL DANIT TTNU </v>
      </c>
      <c r="D7" s="1">
        <f t="shared" ca="1" si="0"/>
        <v>170</v>
      </c>
      <c r="F7" t="s">
        <v>32</v>
      </c>
    </row>
    <row r="8" spans="1:9">
      <c r="A8" s="2" t="s">
        <v>13</v>
      </c>
      <c r="B8" s="2" t="s">
        <v>1</v>
      </c>
      <c r="C8" s="1" t="str">
        <f t="array" aca="1" ref="C8" ca="1">IF(LEN(B8)-LEN(SUBSTITUTE(B8,CHAR(10),""))&gt;0,LEFT(B8,MATCH(TRUE,MID(B8,ROW(INDIRECT("1:"&amp;LEN(B8))),1)*1&gt;=0,0)-1)&amp;" - "&amp;LEFT(Formule,MATCH(TRUE,MID(Formule,ROW(INDIRECT("1:"&amp;LEN(Formule))),1)*1&gt;=0,0)-1),LEFT(B8,MATCH(TRUE,MID(B8,ROW(INDIRECT("1:"&amp;LEN(B8))),1)*1&gt;=0,0)-1))</f>
        <v xml:space="preserve">VESSEL LIVORNO TCNU </v>
      </c>
      <c r="D8" s="1">
        <f t="shared" ca="1" si="0"/>
        <v>50</v>
      </c>
      <c r="F8" t="str">
        <f>SUBSTITUTE(I4,"£","$",2)</f>
        <v>VESSEL FLAVIA CAXU 9210681 QTE 21 PCS ETD 0711 - ETA 07122013_x000D_£_x000D_$VESSEL DANIT TTNU 9360599 QTE 79 PCS ETD 05122013 - ETA 03012014</v>
      </c>
    </row>
    <row r="9" spans="1:9" ht="45">
      <c r="A9" s="2" t="s">
        <v>18</v>
      </c>
      <c r="B9" s="6" t="s">
        <v>6</v>
      </c>
      <c r="C9" s="1" t="str">
        <f t="array" aca="1" ref="C9" ca="1">IF(LEN(B9)-LEN(SUBSTITUTE(B9,CHAR(10),""))&gt;0,LEFT(B9,MATCH(TRUE,MID(B9,ROW(INDIRECT("1:"&amp;LEN(B9))),1)*1&gt;=0,0)-1)&amp;" - "&amp;LEFT(Formule,MATCH(TRUE,MID(Formule,ROW(INDIRECT("1:"&amp;LEN(Formule))),1)*1&gt;=0,0)-1),LEFT(B9,MATCH(TRUE,MID(B9,ROW(INDIRECT("1:"&amp;LEN(B9))),1)*1&gt;=0,0)-1))</f>
        <v xml:space="preserve">VESSEL FLAVIA CAXU  - VESSEL DANIT TTNU </v>
      </c>
      <c r="D9" s="1" t="str">
        <f t="shared" ca="1" si="0"/>
        <v>21 - 79</v>
      </c>
      <c r="F9" t="s">
        <v>33</v>
      </c>
    </row>
    <row r="10" spans="1:9">
      <c r="A10" s="2" t="s">
        <v>19</v>
      </c>
      <c r="B10" s="3" t="s">
        <v>7</v>
      </c>
      <c r="C10" s="1" t="str">
        <f t="array" aca="1" ref="C10" ca="1">IF(LEN(B10)-LEN(SUBSTITUTE(B10,CHAR(10),""))&gt;0,LEFT(B10,MATCH(TRUE,MID(B10,ROW(INDIRECT("1:"&amp;LEN(B10))),1)*1&gt;=0,0)-1)&amp;" - "&amp;LEFT(Formule,MATCH(TRUE,MID(Formule,ROW(INDIRECT("1:"&amp;LEN(Formule))),1)*1&gt;=0,0)-1),LEFT(B10,MATCH(TRUE,MID(B10,ROW(INDIRECT("1:"&amp;LEN(B10))),1)*1&gt;=0,0)-1))</f>
        <v xml:space="preserve">VESSEL MARIA SAVERIA GESU </v>
      </c>
      <c r="D10" s="1">
        <f t="shared" ca="1" si="0"/>
        <v>446</v>
      </c>
      <c r="F10">
        <f>SEARCH("$",F8,1)</f>
        <v>65</v>
      </c>
    </row>
    <row r="11" spans="1:9">
      <c r="A11" s="2" t="s">
        <v>20</v>
      </c>
      <c r="B11" s="2" t="s">
        <v>8</v>
      </c>
      <c r="C11" s="1" t="str">
        <f t="array" aca="1" ref="C11" ca="1">IF(LEN(B11)-LEN(SUBSTITUTE(B11,CHAR(10),""))&gt;0,LEFT(B11,MATCH(TRUE,MID(B11,ROW(INDIRECT("1:"&amp;LEN(B11))),1)*1&gt;=0,0)-1)&amp;" - "&amp;LEFT(Formule,MATCH(TRUE,MID(Formule,ROW(INDIRECT("1:"&amp;LEN(Formule))),1)*1&gt;=0,0)-1),LEFT(B11,MATCH(TRUE,MID(B11,ROW(INDIRECT("1:"&amp;LEN(B11))),1)*1&gt;=0,0)-1))</f>
        <v xml:space="preserve">VESSEL FLAVIA CAXU </v>
      </c>
      <c r="D11" s="1">
        <f t="shared" ca="1" si="0"/>
        <v>750</v>
      </c>
      <c r="F11" s="10" t="s">
        <v>35</v>
      </c>
    </row>
    <row r="12" spans="1:9">
      <c r="A12" s="2" t="s">
        <v>21</v>
      </c>
      <c r="B12" s="2" t="s">
        <v>9</v>
      </c>
      <c r="C12" s="1" t="str">
        <f t="array" aca="1" ref="C12" ca="1">IF(LEN(B12)-LEN(SUBSTITUTE(B12,CHAR(10),""))&gt;0,LEFT(B12,MATCH(TRUE,MID(B12,ROW(INDIRECT("1:"&amp;LEN(B12))),1)*1&gt;=0,0)-1)&amp;" - "&amp;LEFT(Formule,MATCH(TRUE,MID(Formule,ROW(INDIRECT("1:"&amp;LEN(Formule))),1)*1&gt;=0,0)-1),LEFT(B12,MATCH(TRUE,MID(B12,ROW(INDIRECT("1:"&amp;LEN(B12))),1)*1&gt;=0,0)-1))</f>
        <v xml:space="preserve">VESSEL LIVORNO TCNU </v>
      </c>
      <c r="D12" s="1">
        <f t="shared" ca="1" si="0"/>
        <v>20</v>
      </c>
      <c r="F12" s="8">
        <f>LEN(B9)-SEARCH("$",SUBSTITUTE(SUBSTITUTE(SUBSTITUTE(B9,CHAR(10),"£"),"£","$",2),CHAR(10),"£",LEN(SUBSTITUTE(SUBSTITUTE(B9,CHAR(10),"£"),"£","$",2))-LEN(SUBSTITUTE(B9,CHAR(10),""))))+1</f>
        <v>65</v>
      </c>
    </row>
    <row r="13" spans="1:9">
      <c r="A13" s="2" t="s">
        <v>21</v>
      </c>
      <c r="B13" s="2" t="s">
        <v>10</v>
      </c>
      <c r="C13" s="1" t="str">
        <f t="array" aca="1" ref="C13" ca="1">IF(LEN(B13)-LEN(SUBSTITUTE(B13,CHAR(10),""))&gt;0,LEFT(B13,MATCH(TRUE,MID(B13,ROW(INDIRECT("1:"&amp;LEN(B13))),1)*1&gt;=0,0)-1)&amp;" - "&amp;LEFT(Formule,MATCH(TRUE,MID(Formule,ROW(INDIRECT("1:"&amp;LEN(Formule))),1)*1&gt;=0,0)-1),LEFT(B13,MATCH(TRUE,MID(B13,ROW(INDIRECT("1:"&amp;LEN(B13))),1)*1&gt;=0,0)-1))</f>
        <v xml:space="preserve">VESSEL LIVORNO TCNU </v>
      </c>
      <c r="D13" s="1">
        <f t="shared" ca="1" si="0"/>
        <v>100</v>
      </c>
      <c r="F13" t="s">
        <v>27</v>
      </c>
    </row>
    <row r="14" spans="1:9">
      <c r="A14" s="2" t="s">
        <v>22</v>
      </c>
      <c r="B14" s="2" t="s">
        <v>11</v>
      </c>
      <c r="C14" s="1" t="str">
        <f t="array" aca="1" ref="C14" ca="1">IF(LEN(B14)-LEN(SUBSTITUTE(B14,CHAR(10),""))&gt;0,LEFT(B14,MATCH(TRUE,MID(B14,ROW(INDIRECT("1:"&amp;LEN(B14))),1)*1&gt;=0,0)-1)&amp;" - "&amp;LEFT(Formule,MATCH(TRUE,MID(Formule,ROW(INDIRECT("1:"&amp;LEN(Formule))),1)*1&gt;=0,0)-1),LEFT(B14,MATCH(TRUE,MID(B14,ROW(INDIRECT("1:"&amp;LEN(B14))),1)*1&gt;=0,0)-1))</f>
        <v xml:space="preserve">VESSEL MARIA SAVERIA GESU </v>
      </c>
      <c r="D14" s="1">
        <f t="shared" ca="1" si="0"/>
        <v>50</v>
      </c>
      <c r="F14" t="str">
        <f>MID($B9,LEN($B9)-SEARCH("$",SUBSTITUTE(SUBSTITUTE(SUBSTITUTE($B9,CHAR(10),"£"),"£","$",2),CHAR(10),"£",LEN(SUBSTITUTE(SUBSTITUTE($B9,CHAR(10),"£"),"£","$",2))-LEN(SUBSTITUTE($B9,CHAR(10),""))))+2,9^9)</f>
        <v>VESSEL DANIT TTNU 9360599 QTE 79 PCS ETD 05122013 - ETA 03012014</v>
      </c>
    </row>
    <row r="15" spans="1:9">
      <c r="F15" t="s">
        <v>34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PELLENC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</dc:creator>
  <cp:lastModifiedBy>Dédé</cp:lastModifiedBy>
  <dcterms:created xsi:type="dcterms:W3CDTF">2013-12-11T16:54:07Z</dcterms:created>
  <dcterms:modified xsi:type="dcterms:W3CDTF">2013-12-12T17:04:29Z</dcterms:modified>
</cp:coreProperties>
</file>