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30" windowWidth="19170" windowHeight="3690" activeTab="1"/>
  </bookViews>
  <sheets>
    <sheet name="Pré-a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A4" i="2" a="1"/>
  <c r="A5" a="1"/>
  <c r="C5"/>
  <c r="D5"/>
  <c r="E5"/>
  <c r="F5"/>
  <c r="G5"/>
  <c r="H5"/>
  <c r="I5"/>
  <c r="J5"/>
  <c r="A6" a="1"/>
  <c r="C6"/>
  <c r="D6"/>
  <c r="E6"/>
  <c r="F6"/>
  <c r="G6"/>
  <c r="H6"/>
  <c r="I6"/>
  <c r="J6"/>
  <c r="A7" a="1"/>
  <c r="C7"/>
  <c r="D7"/>
  <c r="E7"/>
  <c r="F7"/>
  <c r="G7"/>
  <c r="H7"/>
  <c r="I7"/>
  <c r="J7"/>
  <c r="A8" a="1"/>
  <c r="C8"/>
  <c r="D8"/>
  <c r="E8"/>
  <c r="F8"/>
  <c r="G8"/>
  <c r="H8"/>
  <c r="I8"/>
  <c r="J8"/>
  <c r="A9" a="1"/>
  <c r="C9"/>
  <c r="D9"/>
  <c r="E9"/>
  <c r="F9"/>
  <c r="G9"/>
  <c r="H9"/>
  <c r="I9"/>
  <c r="J9"/>
  <c r="A10" a="1"/>
  <c r="C10"/>
  <c r="D10"/>
  <c r="E10"/>
  <c r="F10"/>
  <c r="G10"/>
  <c r="H10"/>
  <c r="I10"/>
  <c r="J10"/>
  <c r="A11" a="1"/>
  <c r="C11"/>
  <c r="D11"/>
  <c r="E11"/>
  <c r="F11"/>
  <c r="G11"/>
  <c r="H11"/>
  <c r="I11"/>
  <c r="J11"/>
  <c r="A12" a="1"/>
  <c r="C12"/>
  <c r="D12"/>
  <c r="E12"/>
  <c r="F12"/>
  <c r="G12"/>
  <c r="H12"/>
  <c r="I12"/>
  <c r="J12"/>
  <c r="A13" a="1"/>
  <c r="C13"/>
  <c r="D13"/>
  <c r="E13"/>
  <c r="F13"/>
  <c r="G13"/>
  <c r="H13"/>
  <c r="I13"/>
  <c r="J13"/>
  <c r="J4"/>
  <c r="I4"/>
  <c r="H4"/>
  <c r="G4"/>
  <c r="F4"/>
  <c r="E4"/>
  <c r="D4"/>
  <c r="C4"/>
  <c r="J4" i="1"/>
  <c r="K4"/>
  <c r="L4"/>
  <c r="M4"/>
  <c r="N4"/>
  <c r="O4"/>
  <c r="P4"/>
  <c r="Q4"/>
  <c r="R4"/>
  <c r="S4"/>
  <c r="T4"/>
  <c r="U4"/>
  <c r="V4"/>
  <c r="W4"/>
  <c r="I4"/>
  <c r="B5" i="2"/>
  <c r="B6"/>
  <c r="B7"/>
  <c r="B8"/>
  <c r="B9"/>
  <c r="B10"/>
  <c r="B11"/>
  <c r="B12"/>
  <c r="B13"/>
  <c r="A14" a="1"/>
  <c r="B14"/>
  <c r="A15" a="1"/>
  <c r="B15"/>
  <c r="A16" a="1"/>
  <c r="B16"/>
  <c r="A17" a="1"/>
  <c r="B17"/>
  <c r="B4"/>
  <c r="A5"/>
  <c r="A6"/>
  <c r="A7"/>
  <c r="A8"/>
  <c r="A9"/>
  <c r="A10"/>
  <c r="A11"/>
  <c r="A12"/>
  <c r="A13"/>
  <c r="A14"/>
  <c r="A15"/>
  <c r="A16"/>
  <c r="A17"/>
  <c r="A4"/>
  <c r="J14"/>
  <c r="H14"/>
  <c r="H15"/>
  <c r="H16"/>
  <c r="F14"/>
  <c r="F15"/>
  <c r="D14"/>
</calcChain>
</file>

<file path=xl/sharedStrings.xml><?xml version="1.0" encoding="utf-8"?>
<sst xmlns="http://schemas.openxmlformats.org/spreadsheetml/2006/main" count="272" uniqueCount="72">
  <si>
    <t>LISTE D'APPEL PAR SEMAINE TRIEE PAR NOM</t>
  </si>
  <si>
    <t>L1012</t>
  </si>
  <si>
    <t>Semaine du 14/07/2014 au 20/07/2014</t>
  </si>
  <si>
    <t>Nb</t>
  </si>
  <si>
    <t>Nom de l'enfant</t>
  </si>
  <si>
    <t>Prénom</t>
  </si>
  <si>
    <t>D. naiss</t>
  </si>
  <si>
    <t>Arrêt
Départ</t>
  </si>
  <si>
    <t>Arrêt
Retour</t>
  </si>
  <si>
    <t>T</t>
  </si>
  <si>
    <t>R</t>
  </si>
  <si>
    <t>Age</t>
  </si>
  <si>
    <t>LUNDI</t>
  </si>
  <si>
    <t>MARDI</t>
  </si>
  <si>
    <t>MERCREDI</t>
  </si>
  <si>
    <t>JEUDI</t>
  </si>
  <si>
    <t>VENDREDI</t>
  </si>
  <si>
    <t>14/07/2014</t>
  </si>
  <si>
    <t>15/07/2014</t>
  </si>
  <si>
    <t>16/07/2014</t>
  </si>
  <si>
    <t>17/07/2014</t>
  </si>
  <si>
    <t>18/07/2014</t>
  </si>
  <si>
    <t>JESSICA</t>
  </si>
  <si>
    <t>4. MIGENNES:P VERLAINE</t>
  </si>
  <si>
    <t>A</t>
  </si>
  <si>
    <t>M</t>
  </si>
  <si>
    <t>BARREAU</t>
  </si>
  <si>
    <t>LOUNA</t>
  </si>
  <si>
    <t>A13. CHENY:CHAMPVILAIN</t>
  </si>
  <si>
    <t>NAWEL</t>
  </si>
  <si>
    <t>S</t>
  </si>
  <si>
    <t>LISA</t>
  </si>
  <si>
    <t>B999. PIETON</t>
  </si>
  <si>
    <t>ORIANA</t>
  </si>
  <si>
    <t>MERYLE</t>
  </si>
  <si>
    <t>A17. MIGENNES: ROUSSEAU</t>
  </si>
  <si>
    <t>SVETLANA</t>
  </si>
  <si>
    <t>SIFEDDINE</t>
  </si>
  <si>
    <t>6. BASSOU:ANCIENNE MAIRIE</t>
  </si>
  <si>
    <t>CADY</t>
  </si>
  <si>
    <t>LUDOVIC</t>
  </si>
  <si>
    <t>BRYAN</t>
  </si>
  <si>
    <t>POTIER</t>
  </si>
  <si>
    <t>ROMAIN</t>
  </si>
  <si>
    <t>7. BONNARD:E. MATERNELLE</t>
  </si>
  <si>
    <t>VINCENT</t>
  </si>
  <si>
    <t>A12. MIGENNES: E. LAVISSE</t>
  </si>
  <si>
    <t>Totalité</t>
  </si>
  <si>
    <t>* TR --&gt; Type repas : (A)vec porc - (S)ans porc - (V)égétarien - (P) Sans poisson - (X) Autres</t>
  </si>
  <si>
    <t>Impression du Jeudi 10 Juillet 2014</t>
  </si>
  <si>
    <t>Nom</t>
  </si>
  <si>
    <t>Mardi</t>
  </si>
  <si>
    <t>Mercredi</t>
  </si>
  <si>
    <t>Jeudi</t>
  </si>
  <si>
    <t>Vendredi</t>
  </si>
  <si>
    <t>mat</t>
  </si>
  <si>
    <t>apr</t>
  </si>
  <si>
    <t>Feuille arrêt 4</t>
  </si>
  <si>
    <t>MARTIN</t>
  </si>
  <si>
    <t>CASSI</t>
  </si>
  <si>
    <t>EVE</t>
  </si>
  <si>
    <t>CRESS</t>
  </si>
  <si>
    <t>GAUT</t>
  </si>
  <si>
    <t>CADRE</t>
  </si>
  <si>
    <t>TONNELLE</t>
  </si>
  <si>
    <t>TISSON</t>
  </si>
  <si>
    <t>LOEALLAL</t>
  </si>
  <si>
    <t>LAVISSE</t>
  </si>
  <si>
    <t>SCOTICH</t>
  </si>
  <si>
    <t>M= présent Matin</t>
  </si>
  <si>
    <t>R= présent Repas</t>
  </si>
  <si>
    <t>A= Présent Après-midi</t>
  </si>
</sst>
</file>

<file path=xl/styles.xml><?xml version="1.0" encoding="utf-8"?>
<styleSheet xmlns="http://schemas.openxmlformats.org/spreadsheetml/2006/main">
  <numFmts count="3">
    <numFmt numFmtId="164" formatCode="##0"/>
    <numFmt numFmtId="165" formatCode="dd/mm/yy"/>
    <numFmt numFmtId="166" formatCode="#0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1" fillId="0" borderId="0" xfId="1" applyNumberFormat="1" applyFont="1" applyFill="1" applyBorder="1" applyAlignment="1" applyProtection="1">
      <alignment horizontal="center" vertical="center" readingOrder="1"/>
    </xf>
    <xf numFmtId="0" fontId="1" fillId="0" borderId="0" xfId="1" applyNumberFormat="1" applyFont="1" applyFill="1" applyBorder="1" applyAlignment="1" applyProtection="1">
      <alignment horizontal="left" vertical="center"/>
    </xf>
    <xf numFmtId="0" fontId="1" fillId="0" borderId="0" xfId="1" applyNumberFormat="1" applyFont="1" applyFill="1" applyBorder="1" applyAlignment="1" applyProtection="1">
      <alignment horizontal="center" vertical="top" readingOrder="1"/>
    </xf>
    <xf numFmtId="0" fontId="1" fillId="0" borderId="0" xfId="1" applyNumberFormat="1" applyFont="1" applyFill="1" applyBorder="1" applyAlignment="1" applyProtection="1">
      <alignment horizontal="left" vertical="center" readingOrder="1"/>
    </xf>
    <xf numFmtId="0" fontId="1" fillId="0" borderId="0" xfId="1" applyNumberFormat="1" applyFont="1" applyFill="1" applyBorder="1" applyAlignment="1" applyProtection="1">
      <alignment horizontal="center" vertical="center" wrapText="1" readingOrder="1"/>
    </xf>
    <xf numFmtId="164" fontId="1" fillId="0" borderId="0" xfId="1" applyNumberFormat="1" applyFont="1" applyFill="1" applyBorder="1" applyAlignment="1" applyProtection="1">
      <alignment horizontal="center" vertical="center" readingOrder="1"/>
    </xf>
    <xf numFmtId="165" fontId="1" fillId="0" borderId="0" xfId="1" applyNumberFormat="1" applyFont="1" applyFill="1" applyBorder="1" applyAlignment="1" applyProtection="1">
      <alignment horizontal="center" vertical="center" readingOrder="1"/>
    </xf>
    <xf numFmtId="166" fontId="1" fillId="0" borderId="0" xfId="1" applyNumberFormat="1" applyFont="1" applyFill="1" applyBorder="1" applyAlignment="1" applyProtection="1">
      <alignment horizontal="center" vertical="center" readingOrder="1"/>
    </xf>
    <xf numFmtId="3" fontId="1" fillId="0" borderId="0" xfId="1" applyNumberFormat="1" applyFont="1" applyFill="1" applyBorder="1" applyAlignment="1" applyProtection="1">
      <alignment horizontal="right" vertical="center" readingOrder="1"/>
    </xf>
    <xf numFmtId="3" fontId="1" fillId="0" borderId="0" xfId="1" applyNumberFormat="1" applyFont="1" applyFill="1" applyBorder="1" applyAlignment="1" applyProtection="1">
      <alignment horizontal="center" vertical="center" readingOrder="1"/>
    </xf>
    <xf numFmtId="0" fontId="1" fillId="0" borderId="0" xfId="1" applyNumberFormat="1" applyFont="1" applyFill="1" applyBorder="1" applyAlignment="1" applyProtection="1">
      <alignment horizontal="right" vertical="center" readingOrder="1"/>
    </xf>
    <xf numFmtId="0" fontId="0" fillId="0" borderId="0" xfId="0" applyAlignment="1">
      <alignment horizontal="center"/>
    </xf>
    <xf numFmtId="0" fontId="0" fillId="2" borderId="0" xfId="0" applyFill="1"/>
    <xf numFmtId="0" fontId="1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0" applyAlignment="1">
      <alignment horizontal="center"/>
    </xf>
  </cellXfs>
  <cellStyles count="2">
    <cellStyle name="NiveauLigne_1" xfId="1" builtinId="1" iLevel="0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438150</xdr:colOff>
      <xdr:row>4</xdr:row>
      <xdr:rowOff>76200</xdr:rowOff>
    </xdr:from>
    <xdr:to>
      <xdr:col>13</xdr:col>
      <xdr:colOff>171450</xdr:colOff>
      <xdr:row>8</xdr:row>
      <xdr:rowOff>9525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5162550" y="838200"/>
          <a:ext cx="2019300" cy="695325"/>
        </a:xfrm>
        <a:prstGeom prst="wedgeRoundRectCallout">
          <a:avLst>
            <a:gd name="adj1" fmla="val -273583"/>
            <a:gd name="adj2" fmla="val 196574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matricielle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22"/>
  <sheetViews>
    <sheetView topLeftCell="C2" workbookViewId="0">
      <selection activeCell="U7" sqref="U7"/>
    </sheetView>
  </sheetViews>
  <sheetFormatPr baseColWidth="10" defaultRowHeight="15"/>
  <cols>
    <col min="1" max="1" width="8.28515625" customWidth="1"/>
    <col min="2" max="2" width="12" customWidth="1"/>
    <col min="3" max="3" width="13.28515625" customWidth="1"/>
    <col min="5" max="5" width="28.5703125" customWidth="1"/>
    <col min="6" max="6" width="28.140625" customWidth="1"/>
    <col min="8" max="8" width="12.28515625" customWidth="1"/>
    <col min="9" max="10" width="3.5703125" customWidth="1"/>
    <col min="11" max="11" width="4.140625" customWidth="1"/>
    <col min="12" max="14" width="3.5703125" customWidth="1"/>
    <col min="15" max="17" width="5.5703125" customWidth="1"/>
    <col min="18" max="20" width="3.7109375" customWidth="1"/>
    <col min="21" max="23" width="5" customWidth="1"/>
  </cols>
  <sheetData>
    <row r="1" spans="1:25">
      <c r="A1" s="4" t="s">
        <v>0</v>
      </c>
      <c r="C1" s="2"/>
      <c r="D1" s="2"/>
      <c r="E1" s="2"/>
      <c r="G1" s="2"/>
      <c r="H1" s="2" t="s">
        <v>69</v>
      </c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3" t="s">
        <v>1</v>
      </c>
    </row>
    <row r="2" spans="1:25">
      <c r="A2" s="4"/>
      <c r="B2" s="2"/>
      <c r="C2" s="2"/>
      <c r="D2" s="2"/>
      <c r="E2" s="2"/>
      <c r="G2" s="2"/>
      <c r="H2" s="2" t="s">
        <v>70</v>
      </c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</row>
    <row r="3" spans="1:25">
      <c r="A3" s="4" t="s">
        <v>2</v>
      </c>
      <c r="B3" s="2"/>
      <c r="C3" s="2"/>
      <c r="D3" s="2"/>
      <c r="E3" s="2"/>
      <c r="G3" s="2"/>
      <c r="H3" s="2" t="s">
        <v>71</v>
      </c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</row>
    <row r="4" spans="1:25" ht="25.5">
      <c r="A4" s="1" t="s">
        <v>3</v>
      </c>
      <c r="B4" s="1" t="s">
        <v>4</v>
      </c>
      <c r="C4" s="1" t="s">
        <v>5</v>
      </c>
      <c r="D4" s="1" t="s">
        <v>6</v>
      </c>
      <c r="E4" s="5" t="s">
        <v>7</v>
      </c>
      <c r="F4" s="5" t="s">
        <v>8</v>
      </c>
      <c r="G4" s="1" t="s">
        <v>9</v>
      </c>
      <c r="H4" s="2"/>
      <c r="I4" s="2">
        <f>COLUMN()</f>
        <v>9</v>
      </c>
      <c r="J4" s="2">
        <f>COLUMN()</f>
        <v>10</v>
      </c>
      <c r="K4" s="2">
        <f>COLUMN()</f>
        <v>11</v>
      </c>
      <c r="L4" s="2">
        <f>COLUMN()</f>
        <v>12</v>
      </c>
      <c r="M4" s="2">
        <f>COLUMN()</f>
        <v>13</v>
      </c>
      <c r="N4" s="2">
        <f>COLUMN()</f>
        <v>14</v>
      </c>
      <c r="O4" s="2">
        <f>COLUMN()</f>
        <v>15</v>
      </c>
      <c r="P4" s="2">
        <f>COLUMN()</f>
        <v>16</v>
      </c>
      <c r="Q4" s="2">
        <f>COLUMN()</f>
        <v>17</v>
      </c>
      <c r="R4" s="2">
        <f>COLUMN()</f>
        <v>18</v>
      </c>
      <c r="S4" s="2">
        <f>COLUMN()</f>
        <v>19</v>
      </c>
      <c r="T4" s="2">
        <f>COLUMN()</f>
        <v>20</v>
      </c>
      <c r="U4" s="2">
        <f>COLUMN()</f>
        <v>21</v>
      </c>
      <c r="V4" s="2">
        <f>COLUMN()</f>
        <v>22</v>
      </c>
      <c r="W4" s="2">
        <f>COLUMN()</f>
        <v>23</v>
      </c>
      <c r="X4" s="2"/>
      <c r="Y4" s="2"/>
    </row>
    <row r="5" spans="1:25">
      <c r="A5" s="2"/>
      <c r="B5" s="2"/>
      <c r="C5" s="2"/>
      <c r="D5" s="2"/>
      <c r="E5" s="2"/>
      <c r="F5" s="2"/>
      <c r="G5" s="1" t="s">
        <v>10</v>
      </c>
      <c r="H5" s="1" t="s">
        <v>11</v>
      </c>
      <c r="I5" s="14" t="s">
        <v>12</v>
      </c>
      <c r="J5" s="14"/>
      <c r="K5" s="14"/>
      <c r="L5" s="14" t="s">
        <v>13</v>
      </c>
      <c r="M5" s="14"/>
      <c r="N5" s="14"/>
      <c r="O5" s="14" t="s">
        <v>14</v>
      </c>
      <c r="P5" s="14"/>
      <c r="Q5" s="14"/>
      <c r="R5" s="14" t="s">
        <v>15</v>
      </c>
      <c r="S5" s="14"/>
      <c r="T5" s="14"/>
      <c r="U5" s="14" t="s">
        <v>16</v>
      </c>
      <c r="V5" s="14"/>
      <c r="W5" s="14"/>
      <c r="X5" s="2"/>
      <c r="Y5" s="2"/>
    </row>
    <row r="6" spans="1:25">
      <c r="A6" s="2"/>
      <c r="B6" s="2"/>
      <c r="C6" s="2"/>
      <c r="D6" s="2"/>
      <c r="E6" s="2"/>
      <c r="F6" s="2"/>
      <c r="G6" s="2"/>
      <c r="H6" s="2"/>
      <c r="I6" s="14" t="s">
        <v>17</v>
      </c>
      <c r="J6" s="14"/>
      <c r="K6" s="14"/>
      <c r="L6" s="14" t="s">
        <v>18</v>
      </c>
      <c r="M6" s="14"/>
      <c r="N6" s="14"/>
      <c r="O6" s="14" t="s">
        <v>19</v>
      </c>
      <c r="P6" s="14"/>
      <c r="Q6" s="14"/>
      <c r="R6" s="14" t="s">
        <v>20</v>
      </c>
      <c r="S6" s="14"/>
      <c r="T6" s="14"/>
      <c r="U6" s="14" t="s">
        <v>21</v>
      </c>
      <c r="V6" s="14"/>
      <c r="W6" s="14"/>
      <c r="X6" s="1"/>
      <c r="Y6" s="2"/>
    </row>
    <row r="7" spans="1:25">
      <c r="A7" s="6">
        <v>1</v>
      </c>
      <c r="B7" s="4" t="s">
        <v>58</v>
      </c>
      <c r="C7" s="4" t="s">
        <v>22</v>
      </c>
      <c r="D7" s="7">
        <v>37203</v>
      </c>
      <c r="E7" s="1" t="s">
        <v>23</v>
      </c>
      <c r="F7" s="1" t="s">
        <v>23</v>
      </c>
      <c r="G7" s="1" t="s">
        <v>24</v>
      </c>
      <c r="H7" s="8">
        <v>12</v>
      </c>
      <c r="I7" s="2"/>
      <c r="J7" s="2"/>
      <c r="K7" s="2"/>
      <c r="L7" s="1" t="s">
        <v>25</v>
      </c>
      <c r="M7" s="1" t="s">
        <v>10</v>
      </c>
      <c r="N7" s="1" t="s">
        <v>24</v>
      </c>
      <c r="O7" s="1" t="s">
        <v>25</v>
      </c>
      <c r="P7" s="1" t="s">
        <v>10</v>
      </c>
      <c r="Q7" s="1" t="s">
        <v>24</v>
      </c>
      <c r="R7" s="1" t="s">
        <v>25</v>
      </c>
      <c r="S7" s="1" t="s">
        <v>10</v>
      </c>
      <c r="T7" s="1" t="s">
        <v>24</v>
      </c>
      <c r="U7" s="1" t="s">
        <v>25</v>
      </c>
      <c r="V7" s="1" t="s">
        <v>10</v>
      </c>
      <c r="W7" s="1" t="s">
        <v>24</v>
      </c>
      <c r="X7" s="2"/>
      <c r="Y7" s="2"/>
    </row>
    <row r="8" spans="1:25">
      <c r="A8" s="6">
        <v>2</v>
      </c>
      <c r="B8" s="4" t="s">
        <v>26</v>
      </c>
      <c r="C8" s="4" t="s">
        <v>27</v>
      </c>
      <c r="D8" s="7">
        <v>37767</v>
      </c>
      <c r="E8" s="1" t="s">
        <v>28</v>
      </c>
      <c r="F8" s="1" t="s">
        <v>28</v>
      </c>
      <c r="G8" s="1" t="s">
        <v>24</v>
      </c>
      <c r="H8" s="8">
        <v>11</v>
      </c>
      <c r="I8" s="2"/>
      <c r="J8" s="2"/>
      <c r="K8" s="2"/>
      <c r="L8" s="1" t="s">
        <v>25</v>
      </c>
      <c r="M8" s="1" t="s">
        <v>10</v>
      </c>
      <c r="N8" s="1" t="s">
        <v>24</v>
      </c>
      <c r="O8" s="1" t="s">
        <v>25</v>
      </c>
      <c r="P8" s="1" t="s">
        <v>10</v>
      </c>
      <c r="Q8" s="1" t="s">
        <v>24</v>
      </c>
      <c r="R8" s="1" t="s">
        <v>25</v>
      </c>
      <c r="S8" s="1" t="s">
        <v>10</v>
      </c>
      <c r="T8" s="1" t="s">
        <v>24</v>
      </c>
      <c r="U8" s="1" t="s">
        <v>25</v>
      </c>
      <c r="V8" s="1" t="s">
        <v>10</v>
      </c>
      <c r="W8" s="1" t="s">
        <v>24</v>
      </c>
      <c r="X8" s="2"/>
      <c r="Y8" s="2"/>
    </row>
    <row r="9" spans="1:25">
      <c r="A9" s="6">
        <v>3</v>
      </c>
      <c r="B9" s="4" t="s">
        <v>59</v>
      </c>
      <c r="C9" s="4" t="s">
        <v>27</v>
      </c>
      <c r="D9" s="7">
        <v>37522</v>
      </c>
      <c r="E9" s="1" t="s">
        <v>23</v>
      </c>
      <c r="F9" s="1" t="s">
        <v>23</v>
      </c>
      <c r="G9" s="1" t="s">
        <v>24</v>
      </c>
      <c r="H9" s="8">
        <v>11</v>
      </c>
      <c r="I9" s="2"/>
      <c r="J9" s="2"/>
      <c r="K9" s="2"/>
      <c r="L9" s="1" t="s">
        <v>25</v>
      </c>
      <c r="M9" s="1" t="s">
        <v>10</v>
      </c>
      <c r="N9" s="1" t="s">
        <v>24</v>
      </c>
      <c r="O9" s="1" t="s">
        <v>25</v>
      </c>
      <c r="P9" s="1" t="s">
        <v>10</v>
      </c>
      <c r="Q9" s="1" t="s">
        <v>24</v>
      </c>
      <c r="R9" s="1" t="s">
        <v>25</v>
      </c>
      <c r="S9" s="1" t="s">
        <v>10</v>
      </c>
      <c r="T9" s="1" t="s">
        <v>24</v>
      </c>
      <c r="U9" s="1" t="s">
        <v>25</v>
      </c>
      <c r="V9" s="1" t="s">
        <v>10</v>
      </c>
      <c r="W9" s="1" t="s">
        <v>24</v>
      </c>
      <c r="X9" s="2"/>
      <c r="Y9" s="2"/>
    </row>
    <row r="10" spans="1:25">
      <c r="A10" s="6">
        <v>4</v>
      </c>
      <c r="B10" s="4" t="s">
        <v>60</v>
      </c>
      <c r="C10" s="4" t="s">
        <v>29</v>
      </c>
      <c r="D10" s="7">
        <v>37720</v>
      </c>
      <c r="E10" s="1" t="s">
        <v>23</v>
      </c>
      <c r="F10" s="1" t="s">
        <v>23</v>
      </c>
      <c r="G10" s="1" t="s">
        <v>30</v>
      </c>
      <c r="H10" s="8">
        <v>11</v>
      </c>
      <c r="I10" s="2"/>
      <c r="J10" s="2"/>
      <c r="K10" s="2"/>
      <c r="L10" s="1" t="s">
        <v>25</v>
      </c>
      <c r="M10" s="1" t="s">
        <v>10</v>
      </c>
      <c r="N10" s="1" t="s">
        <v>24</v>
      </c>
      <c r="O10" s="1" t="s">
        <v>25</v>
      </c>
      <c r="P10" s="1" t="s">
        <v>10</v>
      </c>
      <c r="Q10" s="1" t="s">
        <v>24</v>
      </c>
      <c r="R10" s="1" t="s">
        <v>25</v>
      </c>
      <c r="S10" s="1" t="s">
        <v>10</v>
      </c>
      <c r="T10" s="1" t="s">
        <v>24</v>
      </c>
      <c r="U10" s="1" t="s">
        <v>25</v>
      </c>
      <c r="V10" s="1" t="s">
        <v>10</v>
      </c>
      <c r="W10" s="1" t="s">
        <v>24</v>
      </c>
      <c r="X10" s="2"/>
      <c r="Y10" s="2"/>
    </row>
    <row r="11" spans="1:25">
      <c r="A11" s="6">
        <v>5</v>
      </c>
      <c r="B11" s="4" t="s">
        <v>58</v>
      </c>
      <c r="C11" s="4" t="s">
        <v>31</v>
      </c>
      <c r="D11" s="7">
        <v>37774</v>
      </c>
      <c r="E11" s="1" t="s">
        <v>32</v>
      </c>
      <c r="F11" s="1" t="s">
        <v>32</v>
      </c>
      <c r="G11" s="1" t="s">
        <v>24</v>
      </c>
      <c r="H11" s="8">
        <v>11</v>
      </c>
      <c r="I11" s="2"/>
      <c r="J11" s="2"/>
      <c r="K11" s="2"/>
      <c r="L11" s="1" t="s">
        <v>25</v>
      </c>
      <c r="M11" s="1" t="s">
        <v>10</v>
      </c>
      <c r="N11" s="1" t="s">
        <v>24</v>
      </c>
      <c r="O11" s="1" t="s">
        <v>25</v>
      </c>
      <c r="P11" s="1" t="s">
        <v>10</v>
      </c>
      <c r="Q11" s="1" t="s">
        <v>24</v>
      </c>
      <c r="R11" s="1" t="s">
        <v>25</v>
      </c>
      <c r="S11" s="1" t="s">
        <v>10</v>
      </c>
      <c r="T11" s="1" t="s">
        <v>24</v>
      </c>
      <c r="U11" s="2"/>
      <c r="V11" s="2"/>
      <c r="W11" s="2"/>
      <c r="X11" s="4"/>
      <c r="Y11" s="2"/>
    </row>
    <row r="12" spans="1:25">
      <c r="A12" s="6">
        <v>6</v>
      </c>
      <c r="B12" s="4" t="s">
        <v>61</v>
      </c>
      <c r="C12" s="4" t="s">
        <v>33</v>
      </c>
      <c r="D12" s="7">
        <v>37853</v>
      </c>
      <c r="E12" s="1" t="s">
        <v>32</v>
      </c>
      <c r="F12" s="1" t="s">
        <v>32</v>
      </c>
      <c r="G12" s="1" t="s">
        <v>24</v>
      </c>
      <c r="H12" s="8">
        <v>10</v>
      </c>
      <c r="I12" s="2"/>
      <c r="J12" s="2"/>
      <c r="K12" s="2"/>
      <c r="L12" s="1" t="s">
        <v>25</v>
      </c>
      <c r="M12" s="1" t="s">
        <v>10</v>
      </c>
      <c r="N12" s="1" t="s">
        <v>24</v>
      </c>
      <c r="O12" s="1" t="s">
        <v>25</v>
      </c>
      <c r="P12" s="1" t="s">
        <v>10</v>
      </c>
      <c r="Q12" s="1" t="s">
        <v>24</v>
      </c>
      <c r="R12" s="1" t="s">
        <v>25</v>
      </c>
      <c r="S12" s="1" t="s">
        <v>10</v>
      </c>
      <c r="T12" s="1" t="s">
        <v>24</v>
      </c>
      <c r="U12" s="1" t="s">
        <v>25</v>
      </c>
      <c r="V12" s="1" t="s">
        <v>10</v>
      </c>
      <c r="W12" s="1" t="s">
        <v>24</v>
      </c>
      <c r="X12" s="2"/>
      <c r="Y12" s="2"/>
    </row>
    <row r="13" spans="1:25">
      <c r="A13" s="6">
        <v>7</v>
      </c>
      <c r="B13" s="4" t="s">
        <v>62</v>
      </c>
      <c r="C13" s="4" t="s">
        <v>34</v>
      </c>
      <c r="D13" s="7">
        <v>37739</v>
      </c>
      <c r="E13" s="1" t="s">
        <v>35</v>
      </c>
      <c r="F13" s="1" t="s">
        <v>35</v>
      </c>
      <c r="G13" s="1" t="s">
        <v>24</v>
      </c>
      <c r="H13" s="8">
        <v>11</v>
      </c>
      <c r="I13" s="2"/>
      <c r="J13" s="2"/>
      <c r="K13" s="2"/>
      <c r="L13" s="1" t="s">
        <v>25</v>
      </c>
      <c r="M13" s="1" t="s">
        <v>10</v>
      </c>
      <c r="N13" s="1" t="s">
        <v>24</v>
      </c>
      <c r="O13" s="1" t="s">
        <v>25</v>
      </c>
      <c r="P13" s="1" t="s">
        <v>10</v>
      </c>
      <c r="Q13" s="1" t="s">
        <v>24</v>
      </c>
      <c r="R13" s="1" t="s">
        <v>25</v>
      </c>
      <c r="S13" s="1" t="s">
        <v>10</v>
      </c>
      <c r="T13" s="1" t="s">
        <v>24</v>
      </c>
      <c r="U13" s="1" t="s">
        <v>25</v>
      </c>
      <c r="V13" s="1" t="s">
        <v>10</v>
      </c>
      <c r="W13" s="1" t="s">
        <v>24</v>
      </c>
      <c r="X13" s="2"/>
      <c r="Y13" s="2"/>
    </row>
    <row r="14" spans="1:25">
      <c r="A14" s="6">
        <v>8</v>
      </c>
      <c r="B14" s="4" t="s">
        <v>63</v>
      </c>
      <c r="C14" s="4" t="s">
        <v>36</v>
      </c>
      <c r="D14" s="7">
        <v>37765</v>
      </c>
      <c r="E14" s="1" t="s">
        <v>32</v>
      </c>
      <c r="F14" s="1" t="s">
        <v>32</v>
      </c>
      <c r="G14" s="1" t="s">
        <v>24</v>
      </c>
      <c r="H14" s="8">
        <v>11</v>
      </c>
      <c r="I14" s="2"/>
      <c r="J14" s="2"/>
      <c r="K14" s="2"/>
      <c r="L14" s="1" t="s">
        <v>25</v>
      </c>
      <c r="M14" s="1" t="s">
        <v>10</v>
      </c>
      <c r="N14" s="1" t="s">
        <v>24</v>
      </c>
      <c r="O14" s="1" t="s">
        <v>25</v>
      </c>
      <c r="P14" s="1" t="s">
        <v>10</v>
      </c>
      <c r="Q14" s="1" t="s">
        <v>24</v>
      </c>
      <c r="R14" s="1" t="s">
        <v>25</v>
      </c>
      <c r="S14" s="1" t="s">
        <v>10</v>
      </c>
      <c r="T14" s="1" t="s">
        <v>24</v>
      </c>
      <c r="U14" s="1" t="s">
        <v>25</v>
      </c>
      <c r="V14" s="1" t="s">
        <v>10</v>
      </c>
      <c r="W14" s="1" t="s">
        <v>24</v>
      </c>
      <c r="X14" s="2"/>
      <c r="Y14" s="2"/>
    </row>
    <row r="15" spans="1:25">
      <c r="A15" s="6">
        <v>9</v>
      </c>
      <c r="B15" s="4" t="s">
        <v>64</v>
      </c>
      <c r="C15" s="4" t="s">
        <v>37</v>
      </c>
      <c r="D15" s="7">
        <v>37648</v>
      </c>
      <c r="E15" s="1" t="s">
        <v>38</v>
      </c>
      <c r="F15" s="1" t="s">
        <v>38</v>
      </c>
      <c r="G15" s="1" t="s">
        <v>30</v>
      </c>
      <c r="H15" s="8">
        <v>11</v>
      </c>
      <c r="I15" s="2"/>
      <c r="J15" s="2"/>
      <c r="K15" s="2"/>
      <c r="L15" s="1" t="s">
        <v>25</v>
      </c>
      <c r="M15" s="1" t="s">
        <v>10</v>
      </c>
      <c r="N15" s="1" t="s">
        <v>24</v>
      </c>
      <c r="O15" s="1" t="s">
        <v>25</v>
      </c>
      <c r="P15" s="1" t="s">
        <v>10</v>
      </c>
      <c r="Q15" s="1" t="s">
        <v>24</v>
      </c>
      <c r="R15" s="1" t="s">
        <v>25</v>
      </c>
      <c r="S15" s="1" t="s">
        <v>10</v>
      </c>
      <c r="T15" s="1" t="s">
        <v>24</v>
      </c>
      <c r="U15" s="1" t="s">
        <v>25</v>
      </c>
      <c r="V15" s="1" t="s">
        <v>10</v>
      </c>
      <c r="W15" s="1" t="s">
        <v>24</v>
      </c>
      <c r="X15" s="2"/>
      <c r="Y15" s="2"/>
    </row>
    <row r="16" spans="1:25">
      <c r="A16" s="6">
        <v>10</v>
      </c>
      <c r="B16" s="4" t="s">
        <v>65</v>
      </c>
      <c r="C16" s="4" t="s">
        <v>39</v>
      </c>
      <c r="D16" s="7">
        <v>37236</v>
      </c>
      <c r="E16" s="1" t="s">
        <v>23</v>
      </c>
      <c r="F16" s="1" t="s">
        <v>23</v>
      </c>
      <c r="G16" s="1" t="s">
        <v>24</v>
      </c>
      <c r="H16" s="8">
        <v>12</v>
      </c>
      <c r="I16" s="2"/>
      <c r="J16" s="2"/>
      <c r="K16" s="2"/>
      <c r="L16" s="1" t="s">
        <v>25</v>
      </c>
      <c r="M16" s="1" t="s">
        <v>10</v>
      </c>
      <c r="N16" s="1" t="s">
        <v>24</v>
      </c>
      <c r="O16" s="1" t="s">
        <v>25</v>
      </c>
      <c r="P16" s="1" t="s">
        <v>10</v>
      </c>
      <c r="Q16" s="1" t="s">
        <v>24</v>
      </c>
      <c r="R16" s="1" t="s">
        <v>25</v>
      </c>
      <c r="S16" s="1" t="s">
        <v>10</v>
      </c>
      <c r="T16" s="1" t="s">
        <v>24</v>
      </c>
      <c r="U16" s="1" t="s">
        <v>25</v>
      </c>
      <c r="V16" s="1" t="s">
        <v>10</v>
      </c>
      <c r="W16" s="1" t="s">
        <v>24</v>
      </c>
      <c r="X16" s="4"/>
      <c r="Y16" s="2"/>
    </row>
    <row r="17" spans="1:25">
      <c r="A17" s="6">
        <v>11</v>
      </c>
      <c r="B17" s="4" t="s">
        <v>66</v>
      </c>
      <c r="C17" s="4" t="s">
        <v>40</v>
      </c>
      <c r="D17" s="7">
        <v>37749</v>
      </c>
      <c r="E17" s="1" t="s">
        <v>32</v>
      </c>
      <c r="F17" s="1" t="s">
        <v>32</v>
      </c>
      <c r="G17" s="1" t="s">
        <v>24</v>
      </c>
      <c r="H17" s="8">
        <v>11</v>
      </c>
      <c r="I17" s="2"/>
      <c r="J17" s="2"/>
      <c r="K17" s="2"/>
      <c r="L17" s="1" t="s">
        <v>25</v>
      </c>
      <c r="M17" s="1" t="s">
        <v>10</v>
      </c>
      <c r="N17" s="1" t="s">
        <v>24</v>
      </c>
      <c r="O17" s="1" t="s">
        <v>25</v>
      </c>
      <c r="P17" s="1" t="s">
        <v>10</v>
      </c>
      <c r="Q17" s="1" t="s">
        <v>24</v>
      </c>
      <c r="R17" s="1" t="s">
        <v>25</v>
      </c>
      <c r="S17" s="1" t="s">
        <v>10</v>
      </c>
      <c r="T17" s="1" t="s">
        <v>24</v>
      </c>
      <c r="U17" s="1" t="s">
        <v>25</v>
      </c>
      <c r="V17" s="1" t="s">
        <v>10</v>
      </c>
      <c r="W17" s="1" t="s">
        <v>24</v>
      </c>
      <c r="X17" s="4"/>
      <c r="Y17" s="2"/>
    </row>
    <row r="18" spans="1:25">
      <c r="A18" s="6">
        <v>12</v>
      </c>
      <c r="B18" s="4" t="s">
        <v>67</v>
      </c>
      <c r="C18" s="4" t="s">
        <v>41</v>
      </c>
      <c r="D18" s="7">
        <v>37707</v>
      </c>
      <c r="E18" s="1" t="s">
        <v>32</v>
      </c>
      <c r="F18" s="1" t="s">
        <v>32</v>
      </c>
      <c r="G18" s="1" t="s">
        <v>24</v>
      </c>
      <c r="H18" s="8">
        <v>11</v>
      </c>
      <c r="I18" s="2"/>
      <c r="J18" s="2"/>
      <c r="K18" s="2"/>
      <c r="L18" s="1" t="s">
        <v>25</v>
      </c>
      <c r="M18" s="1" t="s">
        <v>10</v>
      </c>
      <c r="N18" s="1" t="s">
        <v>24</v>
      </c>
      <c r="O18" s="1" t="s">
        <v>25</v>
      </c>
      <c r="P18" s="1" t="s">
        <v>10</v>
      </c>
      <c r="Q18" s="1" t="s">
        <v>24</v>
      </c>
      <c r="R18" s="1" t="s">
        <v>25</v>
      </c>
      <c r="S18" s="1" t="s">
        <v>10</v>
      </c>
      <c r="T18" s="1" t="s">
        <v>24</v>
      </c>
      <c r="U18" s="1" t="s">
        <v>25</v>
      </c>
      <c r="V18" s="1" t="s">
        <v>10</v>
      </c>
      <c r="W18" s="1" t="s">
        <v>24</v>
      </c>
      <c r="X18" s="2"/>
      <c r="Y18" s="2"/>
    </row>
    <row r="19" spans="1:25">
      <c r="A19" s="6">
        <v>13</v>
      </c>
      <c r="B19" s="4" t="s">
        <v>42</v>
      </c>
      <c r="C19" s="4" t="s">
        <v>43</v>
      </c>
      <c r="D19" s="7">
        <v>38145</v>
      </c>
      <c r="E19" s="1" t="s">
        <v>44</v>
      </c>
      <c r="F19" s="1" t="s">
        <v>44</v>
      </c>
      <c r="G19" s="1" t="s">
        <v>24</v>
      </c>
      <c r="H19" s="8">
        <v>10</v>
      </c>
      <c r="I19" s="2"/>
      <c r="J19" s="2"/>
      <c r="K19" s="2"/>
      <c r="L19" s="1" t="s">
        <v>25</v>
      </c>
      <c r="M19" s="1" t="s">
        <v>10</v>
      </c>
      <c r="N19" s="1" t="s">
        <v>24</v>
      </c>
      <c r="O19" s="2"/>
      <c r="P19" s="2"/>
      <c r="Q19" s="2"/>
      <c r="R19" s="2"/>
      <c r="S19" s="2"/>
      <c r="T19" s="2"/>
      <c r="U19" s="1" t="s">
        <v>25</v>
      </c>
      <c r="V19" s="1" t="s">
        <v>10</v>
      </c>
      <c r="W19" s="1" t="s">
        <v>24</v>
      </c>
      <c r="X19" s="2"/>
      <c r="Y19" s="2"/>
    </row>
    <row r="20" spans="1:25">
      <c r="A20" s="6">
        <v>14</v>
      </c>
      <c r="B20" s="4" t="s">
        <v>68</v>
      </c>
      <c r="C20" s="4" t="s">
        <v>45</v>
      </c>
      <c r="D20" s="7">
        <v>37404</v>
      </c>
      <c r="E20" s="1" t="s">
        <v>46</v>
      </c>
      <c r="F20" s="1" t="s">
        <v>46</v>
      </c>
      <c r="G20" s="1" t="s">
        <v>24</v>
      </c>
      <c r="H20" s="8">
        <v>12</v>
      </c>
      <c r="I20" s="2"/>
      <c r="J20" s="2"/>
      <c r="K20" s="2"/>
      <c r="L20" s="1" t="s">
        <v>25</v>
      </c>
      <c r="M20" s="1" t="s">
        <v>10</v>
      </c>
      <c r="N20" s="1" t="s">
        <v>24</v>
      </c>
      <c r="O20" s="1" t="s">
        <v>25</v>
      </c>
      <c r="P20" s="1" t="s">
        <v>10</v>
      </c>
      <c r="Q20" s="1" t="s">
        <v>24</v>
      </c>
      <c r="R20" s="1" t="s">
        <v>25</v>
      </c>
      <c r="S20" s="1" t="s">
        <v>10</v>
      </c>
      <c r="T20" s="1" t="s">
        <v>24</v>
      </c>
      <c r="U20" s="1" t="s">
        <v>25</v>
      </c>
      <c r="V20" s="1" t="s">
        <v>10</v>
      </c>
      <c r="W20" s="1" t="s">
        <v>24</v>
      </c>
      <c r="X20" s="4"/>
      <c r="Y20" s="2"/>
    </row>
    <row r="21" spans="1:25">
      <c r="A21" s="4" t="s">
        <v>47</v>
      </c>
      <c r="B21" s="2"/>
      <c r="C21" s="2"/>
      <c r="D21" s="2"/>
      <c r="E21" s="2"/>
      <c r="F21" s="2"/>
      <c r="G21" s="2"/>
      <c r="H21" s="2"/>
      <c r="I21" s="9">
        <v>0</v>
      </c>
      <c r="J21" s="10">
        <v>0</v>
      </c>
      <c r="K21" s="9">
        <v>0</v>
      </c>
      <c r="L21" s="9">
        <v>14</v>
      </c>
      <c r="M21" s="10">
        <v>14</v>
      </c>
      <c r="N21" s="9">
        <v>14</v>
      </c>
      <c r="O21" s="9">
        <v>13</v>
      </c>
      <c r="P21" s="10">
        <v>13</v>
      </c>
      <c r="Q21" s="9">
        <v>13</v>
      </c>
      <c r="R21" s="9">
        <v>13</v>
      </c>
      <c r="S21" s="10">
        <v>13</v>
      </c>
      <c r="T21" s="9">
        <v>13</v>
      </c>
      <c r="U21" s="9">
        <v>13</v>
      </c>
      <c r="V21" s="10">
        <v>13</v>
      </c>
      <c r="W21" s="9">
        <v>13</v>
      </c>
      <c r="X21" s="2"/>
      <c r="Y21" s="2"/>
    </row>
    <row r="22" spans="1:25">
      <c r="A22" s="4" t="s">
        <v>48</v>
      </c>
      <c r="B22" s="2"/>
      <c r="C22" s="2"/>
      <c r="D22" s="2"/>
      <c r="E22" s="2"/>
      <c r="F22" s="2"/>
      <c r="G22" s="11" t="s">
        <v>49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</row>
  </sheetData>
  <mergeCells count="10">
    <mergeCell ref="R5:T5"/>
    <mergeCell ref="R6:T6"/>
    <mergeCell ref="U5:W5"/>
    <mergeCell ref="U6:W6"/>
    <mergeCell ref="O5:Q5"/>
    <mergeCell ref="O6:Q6"/>
    <mergeCell ref="I5:K5"/>
    <mergeCell ref="I6:K6"/>
    <mergeCell ref="L5:N5"/>
    <mergeCell ref="L6:N6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Q8" sqref="Q8"/>
    </sheetView>
  </sheetViews>
  <sheetFormatPr baseColWidth="10" defaultRowHeight="15"/>
  <cols>
    <col min="3" max="10" width="6" customWidth="1"/>
  </cols>
  <sheetData>
    <row r="1" spans="1:10">
      <c r="A1" s="15" t="s">
        <v>57</v>
      </c>
      <c r="B1" s="15"/>
      <c r="C1" s="15"/>
      <c r="D1" s="15"/>
      <c r="E1" s="15"/>
      <c r="F1" s="15"/>
      <c r="G1" s="15"/>
    </row>
    <row r="2" spans="1:10">
      <c r="A2" s="15" t="s">
        <v>50</v>
      </c>
      <c r="B2" s="15" t="s">
        <v>5</v>
      </c>
      <c r="C2" s="15" t="s">
        <v>51</v>
      </c>
      <c r="D2" s="15"/>
      <c r="E2" s="15" t="s">
        <v>52</v>
      </c>
      <c r="F2" s="15"/>
      <c r="G2" s="15" t="s">
        <v>53</v>
      </c>
      <c r="H2" s="15"/>
      <c r="I2" s="15" t="s">
        <v>54</v>
      </c>
      <c r="J2" s="15"/>
    </row>
    <row r="3" spans="1:10">
      <c r="A3" s="15"/>
      <c r="B3" s="15"/>
      <c r="C3" t="s">
        <v>55</v>
      </c>
      <c r="D3" t="s">
        <v>56</v>
      </c>
      <c r="E3" t="s">
        <v>55</v>
      </c>
      <c r="F3" t="s">
        <v>56</v>
      </c>
      <c r="G3" t="s">
        <v>55</v>
      </c>
      <c r="H3" t="s">
        <v>56</v>
      </c>
      <c r="I3" t="s">
        <v>55</v>
      </c>
      <c r="J3" t="s">
        <v>56</v>
      </c>
    </row>
    <row r="4" spans="1:10">
      <c r="A4" s="13" t="str">
        <f t="array" aca="1" ref="A4" ca="1">INDEX('Pré-a'!$B$1:$B$20,MIN(IF(('Pré-a'!$F$7:$F$20="4. MIGENNES:P VERLAINE")*('Pré-a'!$L$7:$L$20="M"),IF(COUNTIF(A$3:A3,'Pré-a'!$B$7:$B$20)=0,ROW('Pré-a'!$B$7:$B$20)))))&amp;""</f>
        <v>MARTIN</v>
      </c>
      <c r="B4" t="str">
        <f ca="1">IF($A4&lt;&gt;"",VLOOKUP($A4,'Pré-a'!$B$7:$V$20,2,FALSE),"")</f>
        <v>JESSICA</v>
      </c>
      <c r="C4" s="12" t="str">
        <f ca="1">IF($A4="","",IF(VLOOKUP($A4,'Pré-a'!$B$7:$W$20,11,FALSE)="M","/",""))</f>
        <v>/</v>
      </c>
      <c r="D4" s="12" t="str">
        <f ca="1">IF($A4="","",IF(VLOOKUP($A4,'Pré-a'!$B$7:$W$20,13,FALSE)="A","/",""))</f>
        <v>/</v>
      </c>
      <c r="E4" s="12" t="str">
        <f ca="1">IF($A4="","",IF(VLOOKUP($A4,'Pré-a'!$B$7:$W$20,14,FALSE)="M","/",""))</f>
        <v>/</v>
      </c>
      <c r="F4" s="12" t="str">
        <f ca="1">IF($A4="","",IF(VLOOKUP($A4,'Pré-a'!$B$7:$W$20,16,FALSE)="A","/",""))</f>
        <v>/</v>
      </c>
      <c r="G4" s="12" t="str">
        <f ca="1">IF($A4="","",IF(VLOOKUP($A4,'Pré-a'!$B$7:$W$20,17,FALSE)="M","/",""))</f>
        <v>/</v>
      </c>
      <c r="H4" s="12" t="str">
        <f ca="1">IF($A4="","",IF(VLOOKUP($A4,'Pré-a'!$B$7:$W$20,19,FALSE)="A","/",""))</f>
        <v>/</v>
      </c>
      <c r="I4" s="12" t="str">
        <f ca="1">IF($A4="","",IF(VLOOKUP($A4,'Pré-a'!$B$7:$W$20,20,FALSE)="M","/",""))</f>
        <v>/</v>
      </c>
      <c r="J4" s="12" t="str">
        <f ca="1">IF($A4="","",IF(VLOOKUP($A4,'Pré-a'!$B$7:$W$20,22,FALSE)="A","/",""))</f>
        <v>/</v>
      </c>
    </row>
    <row r="5" spans="1:10">
      <c r="A5" s="13" t="str">
        <f t="array" aca="1" ref="A5" ca="1">INDEX('Pré-a'!$B$1:$B$20,MIN(IF(('Pré-a'!$F$7:$F$20="4. MIGENNES:P VERLAINE")*('Pré-a'!$L$7:$L$20="M"),IF(COUNTIF(A$3:A4,'Pré-a'!$B$7:$B$20)=0,ROW('Pré-a'!$B$7:$B$20)))))&amp;""</f>
        <v>CASSI</v>
      </c>
      <c r="B5" t="str">
        <f ca="1">IF($A5&lt;&gt;"",VLOOKUP($A5,'Pré-a'!$B$7:$V$20,2,FALSE),"")</f>
        <v>LOUNA</v>
      </c>
      <c r="C5" s="12" t="str">
        <f ca="1">IF($A5="","",IF(VLOOKUP($A5,'Pré-a'!$B$7:$W$20,11,FALSE)="M","/",""))</f>
        <v>/</v>
      </c>
      <c r="D5" s="12" t="str">
        <f ca="1">IF($A5="","",IF(VLOOKUP($A5,'Pré-a'!$B$7:$W$20,13,FALSE)="A","/",""))</f>
        <v>/</v>
      </c>
      <c r="E5" s="12" t="str">
        <f ca="1">IF($A5="","",IF(VLOOKUP($A5,'Pré-a'!$B$7:$W$20,14,FALSE)="M","/",""))</f>
        <v>/</v>
      </c>
      <c r="F5" s="12" t="str">
        <f ca="1">IF($A5="","",IF(VLOOKUP($A5,'Pré-a'!$B$7:$W$20,16,FALSE)="A","/",""))</f>
        <v>/</v>
      </c>
      <c r="G5" s="12" t="str">
        <f ca="1">IF($A5="","",IF(VLOOKUP($A5,'Pré-a'!$B$7:$W$20,17,FALSE)="M","/",""))</f>
        <v>/</v>
      </c>
      <c r="H5" s="12" t="str">
        <f ca="1">IF($A5="","",IF(VLOOKUP($A5,'Pré-a'!$B$7:$W$20,19,FALSE)="A","/",""))</f>
        <v>/</v>
      </c>
      <c r="I5" s="12" t="str">
        <f ca="1">IF($A5="","",IF(VLOOKUP($A5,'Pré-a'!$B$7:$W$20,20,FALSE)="M","/",""))</f>
        <v>/</v>
      </c>
      <c r="J5" s="12" t="str">
        <f ca="1">IF($A5="","",IF(VLOOKUP($A5,'Pré-a'!$B$7:$W$20,22,FALSE)="A","/",""))</f>
        <v>/</v>
      </c>
    </row>
    <row r="6" spans="1:10">
      <c r="A6" s="13" t="str">
        <f t="array" aca="1" ref="A6" ca="1">INDEX('Pré-a'!$B$1:$B$20,MIN(IF(('Pré-a'!$F$7:$F$20="4. MIGENNES:P VERLAINE")*('Pré-a'!$L$7:$L$20="M"),IF(COUNTIF(A$3:A5,'Pré-a'!$B$7:$B$20)=0,ROW('Pré-a'!$B$7:$B$20)))))&amp;""</f>
        <v>EVE</v>
      </c>
      <c r="B6" t="str">
        <f ca="1">IF($A6&lt;&gt;"",VLOOKUP($A6,'Pré-a'!$B$7:$V$20,2,FALSE),"")</f>
        <v>NAWEL</v>
      </c>
      <c r="C6" s="12" t="str">
        <f ca="1">IF($A6="","",IF(VLOOKUP($A6,'Pré-a'!$B$7:$W$20,11,FALSE)="M","/",""))</f>
        <v>/</v>
      </c>
      <c r="D6" s="12" t="str">
        <f ca="1">IF($A6="","",IF(VLOOKUP($A6,'Pré-a'!$B$7:$W$20,13,FALSE)="A","/",""))</f>
        <v>/</v>
      </c>
      <c r="E6" s="12" t="str">
        <f ca="1">IF($A6="","",IF(VLOOKUP($A6,'Pré-a'!$B$7:$W$20,14,FALSE)="M","/",""))</f>
        <v>/</v>
      </c>
      <c r="F6" s="12" t="str">
        <f ca="1">IF($A6="","",IF(VLOOKUP($A6,'Pré-a'!$B$7:$W$20,16,FALSE)="A","/",""))</f>
        <v>/</v>
      </c>
      <c r="G6" s="12" t="str">
        <f ca="1">IF($A6="","",IF(VLOOKUP($A6,'Pré-a'!$B$7:$W$20,17,FALSE)="M","/",""))</f>
        <v>/</v>
      </c>
      <c r="H6" s="12" t="str">
        <f ca="1">IF($A6="","",IF(VLOOKUP($A6,'Pré-a'!$B$7:$W$20,19,FALSE)="A","/",""))</f>
        <v>/</v>
      </c>
      <c r="I6" s="12" t="str">
        <f ca="1">IF($A6="","",IF(VLOOKUP($A6,'Pré-a'!$B$7:$W$20,20,FALSE)="M","/",""))</f>
        <v>/</v>
      </c>
      <c r="J6" s="12" t="str">
        <f ca="1">IF($A6="","",IF(VLOOKUP($A6,'Pré-a'!$B$7:$W$20,22,FALSE)="A","/",""))</f>
        <v>/</v>
      </c>
    </row>
    <row r="7" spans="1:10">
      <c r="A7" s="13" t="str">
        <f t="array" aca="1" ref="A7" ca="1">INDEX('Pré-a'!$B$1:$B$20,MIN(IF(('Pré-a'!$F$7:$F$20="4. MIGENNES:P VERLAINE")*('Pré-a'!$L$7:$L$20="M"),IF(COUNTIF(A$3:A6,'Pré-a'!$B$7:$B$20)=0,ROW('Pré-a'!$B$7:$B$20)))))&amp;""</f>
        <v>TISSON</v>
      </c>
      <c r="B7" t="str">
        <f ca="1">IF($A7&lt;&gt;"",VLOOKUP($A7,'Pré-a'!$B$7:$V$20,2,FALSE),"")</f>
        <v>CADY</v>
      </c>
      <c r="C7" s="12" t="str">
        <f ca="1">IF($A7="","",IF(VLOOKUP($A7,'Pré-a'!$B$7:$W$20,11,FALSE)="M","/",""))</f>
        <v>/</v>
      </c>
      <c r="D7" s="12" t="str">
        <f ca="1">IF($A7="","",IF(VLOOKUP($A7,'Pré-a'!$B$7:$W$20,13,FALSE)="A","/",""))</f>
        <v>/</v>
      </c>
      <c r="E7" s="12" t="str">
        <f ca="1">IF($A7="","",IF(VLOOKUP($A7,'Pré-a'!$B$7:$W$20,14,FALSE)="M","/",""))</f>
        <v>/</v>
      </c>
      <c r="F7" s="12" t="str">
        <f ca="1">IF($A7="","",IF(VLOOKUP($A7,'Pré-a'!$B$7:$W$20,16,FALSE)="A","/",""))</f>
        <v>/</v>
      </c>
      <c r="G7" s="12" t="str">
        <f ca="1">IF($A7="","",IF(VLOOKUP($A7,'Pré-a'!$B$7:$W$20,17,FALSE)="M","/",""))</f>
        <v>/</v>
      </c>
      <c r="H7" s="12" t="str">
        <f ca="1">IF($A7="","",IF(VLOOKUP($A7,'Pré-a'!$B$7:$W$20,19,FALSE)="A","/",""))</f>
        <v>/</v>
      </c>
      <c r="I7" s="12" t="str">
        <f ca="1">IF($A7="","",IF(VLOOKUP($A7,'Pré-a'!$B$7:$W$20,20,FALSE)="M","/",""))</f>
        <v>/</v>
      </c>
      <c r="J7" s="12" t="str">
        <f ca="1">IF($A7="","",IF(VLOOKUP($A7,'Pré-a'!$B$7:$W$20,22,FALSE)="A","/",""))</f>
        <v>/</v>
      </c>
    </row>
    <row r="8" spans="1:10">
      <c r="A8" s="13" t="str">
        <f t="array" aca="1" ref="A8" ca="1">INDEX('Pré-a'!$B$1:$B$20,MIN(IF(('Pré-a'!$F$7:$F$20="4. MIGENNES:P VERLAINE")*('Pré-a'!$L$7:$L$20="M"),IF(COUNTIF(A$3:A7,'Pré-a'!$B$7:$B$20)=0,ROW('Pré-a'!$B$7:$B$20)))))&amp;""</f>
        <v/>
      </c>
      <c r="B8" t="str">
        <f ca="1">IF($A8&lt;&gt;"",VLOOKUP($A8,'Pré-a'!$B$7:$V$20,2,FALSE),"")</f>
        <v/>
      </c>
      <c r="C8" s="12" t="str">
        <f ca="1">IF($A8="","",IF(VLOOKUP($A8,'Pré-a'!$B$7:$W$20,11,FALSE)="M","/",""))</f>
        <v/>
      </c>
      <c r="D8" s="12" t="str">
        <f ca="1">IF($A8="","",IF(VLOOKUP($A8,'Pré-a'!$B$7:$W$20,13,FALSE)="A","/",""))</f>
        <v/>
      </c>
      <c r="E8" s="12" t="str">
        <f ca="1">IF($A8="","",IF(VLOOKUP($A8,'Pré-a'!$B$7:$W$20,14,FALSE)="M","/",""))</f>
        <v/>
      </c>
      <c r="F8" s="12" t="str">
        <f ca="1">IF($A8="","",IF(VLOOKUP($A8,'Pré-a'!$B$7:$W$20,16,FALSE)="A","/",""))</f>
        <v/>
      </c>
      <c r="G8" s="12" t="str">
        <f ca="1">IF($A8="","",IF(VLOOKUP($A8,'Pré-a'!$B$7:$W$20,17,FALSE)="M","/",""))</f>
        <v/>
      </c>
      <c r="H8" s="12" t="str">
        <f ca="1">IF($A8="","",IF(VLOOKUP($A8,'Pré-a'!$B$7:$W$20,19,FALSE)="A","/",""))</f>
        <v/>
      </c>
      <c r="I8" s="12" t="str">
        <f ca="1">IF($A8="","",IF(VLOOKUP($A8,'Pré-a'!$B$7:$W$20,20,FALSE)="M","/",""))</f>
        <v/>
      </c>
      <c r="J8" s="12" t="str">
        <f ca="1">IF($A8="","",IF(VLOOKUP($A8,'Pré-a'!$B$7:$W$20,22,FALSE)="A","/",""))</f>
        <v/>
      </c>
    </row>
    <row r="9" spans="1:10">
      <c r="A9" s="13" t="str">
        <f t="array" aca="1" ref="A9" ca="1">INDEX('Pré-a'!$B$1:$B$20,MIN(IF(('Pré-a'!$F$7:$F$20="4. MIGENNES:P VERLAINE")*('Pré-a'!$L$7:$L$20="M"),IF(COUNTIF(A$3:A8,'Pré-a'!$B$7:$B$20)=0,ROW('Pré-a'!$B$7:$B$20)))))&amp;""</f>
        <v/>
      </c>
      <c r="B9" t="str">
        <f ca="1">IF($A9&lt;&gt;"",VLOOKUP($A9,'Pré-a'!$B$7:$V$20,2,FALSE),"")</f>
        <v/>
      </c>
      <c r="C9" s="12" t="str">
        <f ca="1">IF($A9="","",IF(VLOOKUP($A9,'Pré-a'!$B$7:$W$20,11,FALSE)="M","/",""))</f>
        <v/>
      </c>
      <c r="D9" s="12" t="str">
        <f ca="1">IF($A9="","",IF(VLOOKUP($A9,'Pré-a'!$B$7:$W$20,13,FALSE)="A","/",""))</f>
        <v/>
      </c>
      <c r="E9" s="12" t="str">
        <f ca="1">IF($A9="","",IF(VLOOKUP($A9,'Pré-a'!$B$7:$W$20,14,FALSE)="M","/",""))</f>
        <v/>
      </c>
      <c r="F9" s="12" t="str">
        <f ca="1">IF($A9="","",IF(VLOOKUP($A9,'Pré-a'!$B$7:$W$20,16,FALSE)="A","/",""))</f>
        <v/>
      </c>
      <c r="G9" s="12" t="str">
        <f ca="1">IF($A9="","",IF(VLOOKUP($A9,'Pré-a'!$B$7:$W$20,17,FALSE)="M","/",""))</f>
        <v/>
      </c>
      <c r="H9" s="12" t="str">
        <f ca="1">IF($A9="","",IF(VLOOKUP($A9,'Pré-a'!$B$7:$W$20,19,FALSE)="A","/",""))</f>
        <v/>
      </c>
      <c r="I9" s="12" t="str">
        <f ca="1">IF($A9="","",IF(VLOOKUP($A9,'Pré-a'!$B$7:$W$20,20,FALSE)="M","/",""))</f>
        <v/>
      </c>
      <c r="J9" s="12" t="str">
        <f ca="1">IF($A9="","",IF(VLOOKUP($A9,'Pré-a'!$B$7:$W$20,22,FALSE)="A","/",""))</f>
        <v/>
      </c>
    </row>
    <row r="10" spans="1:10">
      <c r="A10" s="13" t="str">
        <f t="array" aca="1" ref="A10" ca="1">INDEX('Pré-a'!$B$1:$B$20,MIN(IF(('Pré-a'!$F$7:$F$20="4. MIGENNES:P VERLAINE")*('Pré-a'!$L$7:$L$20="M"),IF(COUNTIF(A$3:A9,'Pré-a'!$B$7:$B$20)=0,ROW('Pré-a'!$B$7:$B$20)))))&amp;""</f>
        <v/>
      </c>
      <c r="B10" t="str">
        <f ca="1">IF($A10&lt;&gt;"",VLOOKUP($A10,'Pré-a'!$B$7:$V$20,2,FALSE),"")</f>
        <v/>
      </c>
      <c r="C10" s="12" t="str">
        <f ca="1">IF($A10="","",IF(VLOOKUP($A10,'Pré-a'!$B$7:$W$20,11,FALSE)="M","/",""))</f>
        <v/>
      </c>
      <c r="D10" s="12" t="str">
        <f ca="1">IF($A10="","",IF(VLOOKUP($A10,'Pré-a'!$B$7:$W$20,13,FALSE)="A","/",""))</f>
        <v/>
      </c>
      <c r="E10" s="12" t="str">
        <f ca="1">IF($A10="","",IF(VLOOKUP($A10,'Pré-a'!$B$7:$W$20,14,FALSE)="M","/",""))</f>
        <v/>
      </c>
      <c r="F10" s="12" t="str">
        <f ca="1">IF($A10="","",IF(VLOOKUP($A10,'Pré-a'!$B$7:$W$20,16,FALSE)="A","/",""))</f>
        <v/>
      </c>
      <c r="G10" s="12" t="str">
        <f ca="1">IF($A10="","",IF(VLOOKUP($A10,'Pré-a'!$B$7:$W$20,17,FALSE)="M","/",""))</f>
        <v/>
      </c>
      <c r="H10" s="12" t="str">
        <f ca="1">IF($A10="","",IF(VLOOKUP($A10,'Pré-a'!$B$7:$W$20,19,FALSE)="A","/",""))</f>
        <v/>
      </c>
      <c r="I10" s="12" t="str">
        <f ca="1">IF($A10="","",IF(VLOOKUP($A10,'Pré-a'!$B$7:$W$20,20,FALSE)="M","/",""))</f>
        <v/>
      </c>
      <c r="J10" s="12" t="str">
        <f ca="1">IF($A10="","",IF(VLOOKUP($A10,'Pré-a'!$B$7:$W$20,22,FALSE)="A","/",""))</f>
        <v/>
      </c>
    </row>
    <row r="11" spans="1:10">
      <c r="A11" s="13" t="str">
        <f t="array" aca="1" ref="A11" ca="1">INDEX('Pré-a'!$B$1:$B$20,MIN(IF(('Pré-a'!$F$7:$F$20="4. MIGENNES:P VERLAINE")*('Pré-a'!$L$7:$L$20="M"),IF(COUNTIF(A$3:A10,'Pré-a'!$B$7:$B$20)=0,ROW('Pré-a'!$B$7:$B$20)))))&amp;""</f>
        <v/>
      </c>
      <c r="B11" t="str">
        <f ca="1">IF($A11&lt;&gt;"",VLOOKUP($A11,'Pré-a'!$B$7:$V$20,2,FALSE),"")</f>
        <v/>
      </c>
      <c r="C11" s="12" t="str">
        <f ca="1">IF($A11="","",IF(VLOOKUP($A11,'Pré-a'!$B$7:$W$20,11,FALSE)="M","/",""))</f>
        <v/>
      </c>
      <c r="D11" s="12" t="str">
        <f ca="1">IF($A11="","",IF(VLOOKUP($A11,'Pré-a'!$B$7:$W$20,13,FALSE)="A","/",""))</f>
        <v/>
      </c>
      <c r="E11" s="12" t="str">
        <f ca="1">IF($A11="","",IF(VLOOKUP($A11,'Pré-a'!$B$7:$W$20,14,FALSE)="M","/",""))</f>
        <v/>
      </c>
      <c r="F11" s="12" t="str">
        <f ca="1">IF($A11="","",IF(VLOOKUP($A11,'Pré-a'!$B$7:$W$20,16,FALSE)="A","/",""))</f>
        <v/>
      </c>
      <c r="G11" s="12" t="str">
        <f ca="1">IF($A11="","",IF(VLOOKUP($A11,'Pré-a'!$B$7:$W$20,17,FALSE)="M","/",""))</f>
        <v/>
      </c>
      <c r="H11" s="12" t="str">
        <f ca="1">IF($A11="","",IF(VLOOKUP($A11,'Pré-a'!$B$7:$W$20,19,FALSE)="A","/",""))</f>
        <v/>
      </c>
      <c r="I11" s="12" t="str">
        <f ca="1">IF($A11="","",IF(VLOOKUP($A11,'Pré-a'!$B$7:$W$20,20,FALSE)="M","/",""))</f>
        <v/>
      </c>
      <c r="J11" s="12" t="str">
        <f ca="1">IF($A11="","",IF(VLOOKUP($A11,'Pré-a'!$B$7:$W$20,22,FALSE)="A","/",""))</f>
        <v/>
      </c>
    </row>
    <row r="12" spans="1:10">
      <c r="A12" s="13" t="str">
        <f t="array" aca="1" ref="A12" ca="1">INDEX('Pré-a'!$B$1:$B$20,MIN(IF(('Pré-a'!$F$7:$F$20="4. MIGENNES:P VERLAINE")*('Pré-a'!$L$7:$L$20="M"),IF(COUNTIF(A$3:A11,'Pré-a'!$B$7:$B$20)=0,ROW('Pré-a'!$B$7:$B$20)))))&amp;""</f>
        <v/>
      </c>
      <c r="B12" t="str">
        <f ca="1">IF($A12&lt;&gt;"",VLOOKUP($A12,'Pré-a'!$B$7:$V$20,2,FALSE),"")</f>
        <v/>
      </c>
      <c r="C12" s="12" t="str">
        <f ca="1">IF($A12="","",IF(VLOOKUP($A12,'Pré-a'!$B$7:$W$20,11,FALSE)="M","/",""))</f>
        <v/>
      </c>
      <c r="D12" s="12" t="str">
        <f ca="1">IF($A12="","",IF(VLOOKUP($A12,'Pré-a'!$B$7:$W$20,13,FALSE)="A","/",""))</f>
        <v/>
      </c>
      <c r="E12" s="12" t="str">
        <f ca="1">IF($A12="","",IF(VLOOKUP($A12,'Pré-a'!$B$7:$W$20,14,FALSE)="M","/",""))</f>
        <v/>
      </c>
      <c r="F12" s="12" t="str">
        <f ca="1">IF($A12="","",IF(VLOOKUP($A12,'Pré-a'!$B$7:$W$20,16,FALSE)="A","/",""))</f>
        <v/>
      </c>
      <c r="G12" s="12" t="str">
        <f ca="1">IF($A12="","",IF(VLOOKUP($A12,'Pré-a'!$B$7:$W$20,17,FALSE)="M","/",""))</f>
        <v/>
      </c>
      <c r="H12" s="12" t="str">
        <f ca="1">IF($A12="","",IF(VLOOKUP($A12,'Pré-a'!$B$7:$W$20,19,FALSE)="A","/",""))</f>
        <v/>
      </c>
      <c r="I12" s="12" t="str">
        <f ca="1">IF($A12="","",IF(VLOOKUP($A12,'Pré-a'!$B$7:$W$20,20,FALSE)="M","/",""))</f>
        <v/>
      </c>
      <c r="J12" s="12" t="str">
        <f ca="1">IF($A12="","",IF(VLOOKUP($A12,'Pré-a'!$B$7:$W$20,22,FALSE)="A","/",""))</f>
        <v/>
      </c>
    </row>
    <row r="13" spans="1:10">
      <c r="A13" s="13" t="str">
        <f t="array" aca="1" ref="A13" ca="1">INDEX('Pré-a'!$B$1:$B$20,MIN(IF(('Pré-a'!$F$7:$F$20="4. MIGENNES:P VERLAINE")*('Pré-a'!$L$7:$L$20="M"),IF(COUNTIF(A$3:A12,'Pré-a'!$B$7:$B$20)=0,ROW('Pré-a'!$B$7:$B$20)))))&amp;""</f>
        <v/>
      </c>
      <c r="B13" t="str">
        <f ca="1">IF($A13&lt;&gt;"",VLOOKUP($A13,'Pré-a'!$B$7:$V$20,2,FALSE),"")</f>
        <v/>
      </c>
      <c r="C13" s="12" t="str">
        <f ca="1">IF($A13="","",IF(VLOOKUP($A13,'Pré-a'!$B$7:$W$20,11,FALSE)="M","/",""))</f>
        <v/>
      </c>
      <c r="D13" s="12" t="str">
        <f ca="1">IF($A13="","",IF(VLOOKUP($A13,'Pré-a'!$B$7:$W$20,13,FALSE)="A","/",""))</f>
        <v/>
      </c>
      <c r="E13" s="12" t="str">
        <f ca="1">IF($A13="","",IF(VLOOKUP($A13,'Pré-a'!$B$7:$W$20,14,FALSE)="M","/",""))</f>
        <v/>
      </c>
      <c r="F13" s="12" t="str">
        <f ca="1">IF($A13="","",IF(VLOOKUP($A13,'Pré-a'!$B$7:$W$20,16,FALSE)="A","/",""))</f>
        <v/>
      </c>
      <c r="G13" s="12" t="str">
        <f ca="1">IF($A13="","",IF(VLOOKUP($A13,'Pré-a'!$B$7:$W$20,17,FALSE)="M","/",""))</f>
        <v/>
      </c>
      <c r="H13" s="12" t="str">
        <f ca="1">IF($A13="","",IF(VLOOKUP($A13,'Pré-a'!$B$7:$W$20,19,FALSE)="A","/",""))</f>
        <v/>
      </c>
      <c r="I13" s="12" t="str">
        <f ca="1">IF($A13="","",IF(VLOOKUP($A13,'Pré-a'!$B$7:$W$20,20,FALSE)="M","/",""))</f>
        <v/>
      </c>
      <c r="J13" s="12" t="str">
        <f ca="1">IF($A13="","",IF(VLOOKUP($A13,'Pré-a'!$B$7:$W$20,22,FALSE)="A","/",""))</f>
        <v/>
      </c>
    </row>
    <row r="14" spans="1:10">
      <c r="A14" s="13" t="str">
        <f t="array" aca="1" ref="A14" ca="1">INDEX('Pré-a'!$B$1:$B$20,MIN(IF(('Pré-a'!$F$7:$F$20="4. MIGENNES:P VERLAINE")*('Pré-a'!$L$7:$L$20="M"),IF(COUNTIF(A$3:A13,'Pré-a'!$B$7:$B$20)=0,ROW('Pré-a'!$B$7:$B$20)))))&amp;""</f>
        <v/>
      </c>
      <c r="B14" t="str">
        <f ca="1">IF($A14&lt;&gt;"",VLOOKUP($A14,'Pré-a'!$B$7:$V$20,2,FALSE),"")</f>
        <v/>
      </c>
      <c r="D14" s="12" t="str">
        <f ca="1">IF(AND('Pré-a'!$N17="A",'Pré-a'!$F17="4. MIGENNES:P VERLAINE"),"/","")</f>
        <v/>
      </c>
      <c r="F14" s="12" t="str">
        <f ca="1">IF(AND('Pré-a'!$Q17="A",'Pré-a'!$F17="4. MIGENNES:P VERLAINE"),"/","")</f>
        <v/>
      </c>
      <c r="H14" s="12" t="str">
        <f ca="1">IF(AND('Pré-a'!$T17="A",'Pré-a'!$F17="4. MIGENNES:P VERLAINE"),"/","")</f>
        <v/>
      </c>
      <c r="J14" s="12" t="str">
        <f ca="1">IF(AND('Pré-a'!$W17="A",'Pré-a'!$F17="4. MIGENNES:P VERLAINE"),"/","")</f>
        <v/>
      </c>
    </row>
    <row r="15" spans="1:10">
      <c r="A15" s="13" t="str">
        <f t="array" aca="1" ref="A15" ca="1">INDEX('Pré-a'!$B$1:$B$20,MIN(IF(('Pré-a'!$F$7:$F$20="4. MIGENNES:P VERLAINE")*('Pré-a'!$L$7:$L$20="M"),IF(COUNTIF(A$3:A14,'Pré-a'!$B$7:$B$20)=0,ROW('Pré-a'!$B$7:$B$20)))))&amp;""</f>
        <v/>
      </c>
      <c r="B15" t="str">
        <f ca="1">IF($A15&lt;&gt;"",VLOOKUP($A15,'Pré-a'!$B$7:$V$20,2,FALSE),"")</f>
        <v/>
      </c>
      <c r="F15" s="12" t="str">
        <f ca="1">IF(AND('Pré-a'!$Q18="A",'Pré-a'!$F18="4. MIGENNES:P VERLAINE"),"/","")</f>
        <v/>
      </c>
      <c r="H15" s="12" t="str">
        <f ca="1">IF(AND('Pré-a'!$T18="A",'Pré-a'!$F18="4. MIGENNES:P VERLAINE"),"/","")</f>
        <v/>
      </c>
    </row>
    <row r="16" spans="1:10">
      <c r="A16" s="13" t="str">
        <f t="array" aca="1" ref="A16" ca="1">INDEX('Pré-a'!$B$1:$B$20,MIN(IF(('Pré-a'!$F$7:$F$20="4. MIGENNES:P VERLAINE")*('Pré-a'!$L$7:$L$20="M"),IF(COUNTIF(A$3:A15,'Pré-a'!$B$7:$B$20)=0,ROW('Pré-a'!$B$7:$B$20)))))&amp;""</f>
        <v/>
      </c>
      <c r="B16" t="str">
        <f ca="1">IF($A16&lt;&gt;"",VLOOKUP($A16,'Pré-a'!$B$7:$V$20,2,FALSE),"")</f>
        <v/>
      </c>
      <c r="H16" s="12" t="str">
        <f ca="1">IF(AND('Pré-a'!$T19="A",'Pré-a'!$F19="4. MIGENNES:P VERLAINE"),"/","")</f>
        <v/>
      </c>
    </row>
    <row r="17" spans="1:2">
      <c r="A17" s="13" t="str">
        <f t="array" aca="1" ref="A17" ca="1">INDEX('Pré-a'!$B$1:$B$20,MIN(IF(('Pré-a'!$F$7:$F$20="4. MIGENNES:P VERLAINE")*('Pré-a'!$L$7:$L$20="M"),IF(COUNTIF(A$3:A16,'Pré-a'!$B$7:$B$20)=0,ROW('Pré-a'!$B$7:$B$20)))))&amp;""</f>
        <v/>
      </c>
      <c r="B17" t="str">
        <f ca="1">IF($A17&lt;&gt;"",VLOOKUP($A17,'Pré-a'!$B$7:$V$20,2,FALSE),"")</f>
        <v/>
      </c>
    </row>
  </sheetData>
  <mergeCells count="7">
    <mergeCell ref="I2:J2"/>
    <mergeCell ref="A2:A3"/>
    <mergeCell ref="B2:B3"/>
    <mergeCell ref="A1:G1"/>
    <mergeCell ref="C2:D2"/>
    <mergeCell ref="E2:F2"/>
    <mergeCell ref="G2:H2"/>
  </mergeCells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Pré-a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billedeclown01</dc:creator>
  <cp:lastModifiedBy>Dédé</cp:lastModifiedBy>
  <dcterms:created xsi:type="dcterms:W3CDTF">2014-07-10T09:27:17Z</dcterms:created>
  <dcterms:modified xsi:type="dcterms:W3CDTF">2014-07-10T22:31:05Z</dcterms:modified>
</cp:coreProperties>
</file>