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Calcul" sheetId="1" r:id="rId1"/>
    <sheet name="Tarif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" l="1"/>
  <c r="C8" i="1"/>
  <c r="C10" i="1"/>
  <c r="F1" i="1"/>
  <c r="E10" i="1" l="1"/>
  <c r="H4" i="1"/>
  <c r="H5" i="1"/>
  <c r="H3" i="1"/>
  <c r="A110" i="2" l="1"/>
  <c r="S110" i="2" s="1"/>
  <c r="A24" i="2"/>
  <c r="S24" i="2" s="1"/>
  <c r="A25" i="2"/>
  <c r="S25" i="2" s="1"/>
  <c r="A26" i="2"/>
  <c r="S26" i="2" s="1"/>
  <c r="A7" i="2"/>
  <c r="S7" i="2" s="1"/>
  <c r="A123" i="2"/>
  <c r="S123" i="2" s="1"/>
  <c r="A122" i="2"/>
  <c r="S122" i="2" s="1"/>
  <c r="A121" i="2"/>
  <c r="S121" i="2" s="1"/>
  <c r="A120" i="2"/>
  <c r="S120" i="2" s="1"/>
  <c r="A119" i="2"/>
  <c r="S119" i="2" s="1"/>
  <c r="A118" i="2"/>
  <c r="S118" i="2" s="1"/>
  <c r="A117" i="2"/>
  <c r="S117" i="2" s="1"/>
  <c r="A116" i="2"/>
  <c r="S116" i="2" s="1"/>
  <c r="A115" i="2"/>
  <c r="S115" i="2" s="1"/>
  <c r="A114" i="2"/>
  <c r="S114" i="2" s="1"/>
  <c r="A113" i="2"/>
  <c r="S113" i="2" s="1"/>
  <c r="A112" i="2"/>
  <c r="S112" i="2" s="1"/>
  <c r="A111" i="2"/>
  <c r="S111" i="2" s="1"/>
  <c r="A109" i="2"/>
  <c r="S109" i="2" s="1"/>
  <c r="A108" i="2"/>
  <c r="S108" i="2" s="1"/>
  <c r="A107" i="2"/>
  <c r="S107" i="2" s="1"/>
  <c r="A106" i="2"/>
  <c r="S106" i="2" s="1"/>
  <c r="A105" i="2"/>
  <c r="S105" i="2" s="1"/>
  <c r="A104" i="2"/>
  <c r="S104" i="2" s="1"/>
  <c r="A103" i="2"/>
  <c r="S103" i="2" s="1"/>
  <c r="A102" i="2"/>
  <c r="S102" i="2" s="1"/>
  <c r="A101" i="2"/>
  <c r="S101" i="2" s="1"/>
  <c r="A100" i="2"/>
  <c r="S100" i="2" s="1"/>
  <c r="A99" i="2"/>
  <c r="S99" i="2" s="1"/>
  <c r="A98" i="2"/>
  <c r="S98" i="2" s="1"/>
  <c r="A97" i="2"/>
  <c r="S97" i="2" s="1"/>
  <c r="A96" i="2"/>
  <c r="S96" i="2" s="1"/>
  <c r="A95" i="2"/>
  <c r="S95" i="2" s="1"/>
  <c r="A94" i="2"/>
  <c r="S94" i="2" s="1"/>
  <c r="A93" i="2"/>
  <c r="S93" i="2" s="1"/>
  <c r="A92" i="2"/>
  <c r="S92" i="2" s="1"/>
  <c r="A91" i="2"/>
  <c r="S91" i="2" s="1"/>
  <c r="A90" i="2"/>
  <c r="S90" i="2" s="1"/>
  <c r="A89" i="2"/>
  <c r="S89" i="2" s="1"/>
  <c r="A88" i="2"/>
  <c r="S88" i="2" s="1"/>
  <c r="A87" i="2"/>
  <c r="S87" i="2" s="1"/>
  <c r="A86" i="2"/>
  <c r="S86" i="2" s="1"/>
  <c r="A85" i="2"/>
  <c r="S85" i="2" s="1"/>
  <c r="A84" i="2"/>
  <c r="S84" i="2" s="1"/>
  <c r="A83" i="2"/>
  <c r="S83" i="2" s="1"/>
  <c r="A82" i="2"/>
  <c r="S82" i="2" s="1"/>
  <c r="A81" i="2"/>
  <c r="S81" i="2" s="1"/>
  <c r="A80" i="2"/>
  <c r="S80" i="2" s="1"/>
  <c r="A79" i="2"/>
  <c r="S79" i="2" s="1"/>
  <c r="A78" i="2"/>
  <c r="S78" i="2" s="1"/>
  <c r="A77" i="2"/>
  <c r="S77" i="2" s="1"/>
  <c r="A76" i="2"/>
  <c r="S76" i="2" s="1"/>
  <c r="A75" i="2"/>
  <c r="S75" i="2" s="1"/>
  <c r="A74" i="2"/>
  <c r="S74" i="2" s="1"/>
  <c r="A73" i="2"/>
  <c r="S73" i="2" s="1"/>
  <c r="A72" i="2"/>
  <c r="S72" i="2" s="1"/>
  <c r="A71" i="2"/>
  <c r="S71" i="2" s="1"/>
  <c r="A70" i="2"/>
  <c r="S70" i="2" s="1"/>
  <c r="A69" i="2"/>
  <c r="S69" i="2" s="1"/>
  <c r="A68" i="2"/>
  <c r="S68" i="2" s="1"/>
  <c r="A67" i="2"/>
  <c r="S67" i="2" s="1"/>
  <c r="A66" i="2"/>
  <c r="S66" i="2" s="1"/>
  <c r="A65" i="2"/>
  <c r="S65" i="2" s="1"/>
  <c r="A64" i="2"/>
  <c r="S64" i="2" s="1"/>
  <c r="A63" i="2"/>
  <c r="S63" i="2" s="1"/>
  <c r="A62" i="2"/>
  <c r="S62" i="2" s="1"/>
  <c r="A61" i="2"/>
  <c r="S61" i="2" s="1"/>
  <c r="A60" i="2"/>
  <c r="S60" i="2" s="1"/>
  <c r="A59" i="2"/>
  <c r="S59" i="2" s="1"/>
  <c r="A58" i="2"/>
  <c r="S58" i="2" s="1"/>
  <c r="A57" i="2"/>
  <c r="S57" i="2" s="1"/>
  <c r="A56" i="2"/>
  <c r="S56" i="2" s="1"/>
  <c r="A55" i="2"/>
  <c r="S55" i="2" s="1"/>
  <c r="A54" i="2"/>
  <c r="S54" i="2" s="1"/>
  <c r="A53" i="2"/>
  <c r="S53" i="2" s="1"/>
  <c r="A52" i="2"/>
  <c r="S52" i="2" s="1"/>
  <c r="A51" i="2"/>
  <c r="S51" i="2" s="1"/>
  <c r="A50" i="2"/>
  <c r="S50" i="2" s="1"/>
  <c r="A49" i="2"/>
  <c r="S49" i="2" s="1"/>
  <c r="A48" i="2"/>
  <c r="S48" i="2" s="1"/>
  <c r="A47" i="2"/>
  <c r="S47" i="2" s="1"/>
  <c r="A46" i="2"/>
  <c r="S46" i="2" s="1"/>
  <c r="A45" i="2"/>
  <c r="S45" i="2" s="1"/>
  <c r="A44" i="2"/>
  <c r="S44" i="2" s="1"/>
  <c r="A43" i="2"/>
  <c r="S43" i="2" s="1"/>
  <c r="A42" i="2"/>
  <c r="S42" i="2" s="1"/>
  <c r="A41" i="2"/>
  <c r="S41" i="2" s="1"/>
  <c r="A40" i="2"/>
  <c r="S40" i="2" s="1"/>
  <c r="A39" i="2"/>
  <c r="S39" i="2" s="1"/>
  <c r="A38" i="2"/>
  <c r="S38" i="2" s="1"/>
  <c r="A37" i="2"/>
  <c r="S37" i="2" s="1"/>
  <c r="A36" i="2"/>
  <c r="S36" i="2" s="1"/>
  <c r="A35" i="2"/>
  <c r="S35" i="2" s="1"/>
  <c r="A34" i="2"/>
  <c r="S34" i="2" s="1"/>
  <c r="A33" i="2"/>
  <c r="S33" i="2" s="1"/>
  <c r="A32" i="2"/>
  <c r="S32" i="2" s="1"/>
  <c r="A31" i="2"/>
  <c r="S31" i="2" s="1"/>
  <c r="A30" i="2"/>
  <c r="S30" i="2" s="1"/>
  <c r="A29" i="2"/>
  <c r="S29" i="2" s="1"/>
  <c r="A28" i="2"/>
  <c r="S28" i="2" s="1"/>
  <c r="A27" i="2"/>
  <c r="S27" i="2" s="1"/>
  <c r="A23" i="2"/>
  <c r="S23" i="2" s="1"/>
  <c r="A22" i="2"/>
  <c r="S22" i="2" s="1"/>
  <c r="A21" i="2"/>
  <c r="S21" i="2" s="1"/>
  <c r="A20" i="2"/>
  <c r="S20" i="2" s="1"/>
  <c r="A19" i="2"/>
  <c r="S19" i="2" s="1"/>
  <c r="A18" i="2"/>
  <c r="S18" i="2" s="1"/>
  <c r="A17" i="2"/>
  <c r="S17" i="2" s="1"/>
  <c r="A16" i="2"/>
  <c r="S16" i="2" s="1"/>
  <c r="A15" i="2"/>
  <c r="S15" i="2" s="1"/>
  <c r="A14" i="2"/>
  <c r="S14" i="2" s="1"/>
  <c r="A13" i="2"/>
  <c r="S13" i="2" s="1"/>
  <c r="A12" i="2"/>
  <c r="S12" i="2" s="1"/>
  <c r="A11" i="2"/>
  <c r="S11" i="2" s="1"/>
  <c r="A10" i="2"/>
  <c r="S10" i="2" s="1"/>
  <c r="A9" i="2"/>
  <c r="S9" i="2" s="1"/>
  <c r="A8" i="2"/>
  <c r="S8" i="2" s="1"/>
  <c r="C6" i="1" a="1"/>
  <c r="C6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<sst xmlns="http://schemas.openxmlformats.org/spreadsheetml/2006/main" count="281" uniqueCount="206">
  <si>
    <t>Application</t>
  </si>
  <si>
    <t>[type_tranche]</t>
  </si>
  <si>
    <t>Tranches de unité taxation</t>
  </si>
  <si>
    <t xml:space="preserve">Forfait par expédition </t>
  </si>
  <si>
    <t/>
  </si>
  <si>
    <t>Aux 100 KG</t>
  </si>
  <si>
    <t>Tranches de poids</t>
  </si>
  <si>
    <t xml:space="preserve"> à 9</t>
  </si>
  <si>
    <t xml:space="preserve"> à 19</t>
  </si>
  <si>
    <t xml:space="preserve"> à 29</t>
  </si>
  <si>
    <t xml:space="preserve"> à 39</t>
  </si>
  <si>
    <t xml:space="preserve"> à 49</t>
  </si>
  <si>
    <t xml:space="preserve"> à 59</t>
  </si>
  <si>
    <t xml:space="preserve"> à 69</t>
  </si>
  <si>
    <t xml:space="preserve"> à 79</t>
  </si>
  <si>
    <t xml:space="preserve"> à 89</t>
  </si>
  <si>
    <t xml:space="preserve"> à 100</t>
  </si>
  <si>
    <t xml:space="preserve"> à 299</t>
  </si>
  <si>
    <t xml:space="preserve"> à 499</t>
  </si>
  <si>
    <t xml:space="preserve"> à 699</t>
  </si>
  <si>
    <t xml:space="preserve"> à 999</t>
  </si>
  <si>
    <t xml:space="preserve"> à 3000</t>
  </si>
  <si>
    <t>Arrondi unité taxation</t>
  </si>
  <si>
    <t>Départements</t>
  </si>
  <si>
    <t>Zones</t>
  </si>
  <si>
    <t>AIN</t>
  </si>
  <si>
    <t>AISNE</t>
  </si>
  <si>
    <t>ALLIER</t>
  </si>
  <si>
    <t>ALPES DE HAUTE-PROV</t>
  </si>
  <si>
    <t>Stations - ST</t>
  </si>
  <si>
    <t>ALPES (HAUTES-)</t>
  </si>
  <si>
    <t>ALPES-MARITIMES</t>
  </si>
  <si>
    <t>ARDECHE</t>
  </si>
  <si>
    <t>ARDENNES</t>
  </si>
  <si>
    <t>ARIEGE</t>
  </si>
  <si>
    <t>AUBE</t>
  </si>
  <si>
    <t>11</t>
  </si>
  <si>
    <t>AUDE</t>
  </si>
  <si>
    <t>12</t>
  </si>
  <si>
    <t>AVEYRON</t>
  </si>
  <si>
    <t>13</t>
  </si>
  <si>
    <t>BOUCHES DU RHONE</t>
  </si>
  <si>
    <t>14</t>
  </si>
  <si>
    <t>CALVADOS</t>
  </si>
  <si>
    <t>CANTAL</t>
  </si>
  <si>
    <t>16</t>
  </si>
  <si>
    <t>CHARENTE</t>
  </si>
  <si>
    <t>17</t>
  </si>
  <si>
    <t>CHARENTE-MARITIME</t>
  </si>
  <si>
    <t>Iles - IL</t>
  </si>
  <si>
    <t>18</t>
  </si>
  <si>
    <t>CHER</t>
  </si>
  <si>
    <t>19</t>
  </si>
  <si>
    <t>CORREZE</t>
  </si>
  <si>
    <t>CORSE</t>
  </si>
  <si>
    <t>21</t>
  </si>
  <si>
    <t>COTE-D OR</t>
  </si>
  <si>
    <t>22</t>
  </si>
  <si>
    <t>COTES-D ARMOR</t>
  </si>
  <si>
    <t>23</t>
  </si>
  <si>
    <t>CREUSE</t>
  </si>
  <si>
    <t>24</t>
  </si>
  <si>
    <t>DORDOGNE</t>
  </si>
  <si>
    <t>25</t>
  </si>
  <si>
    <t>DOUBS</t>
  </si>
  <si>
    <t>26</t>
  </si>
  <si>
    <t>DROME</t>
  </si>
  <si>
    <t>27</t>
  </si>
  <si>
    <t>EURE</t>
  </si>
  <si>
    <t>28</t>
  </si>
  <si>
    <t>EURE-ET-LOIR</t>
  </si>
  <si>
    <t>29</t>
  </si>
  <si>
    <t>FINISTERE</t>
  </si>
  <si>
    <t>GARD</t>
  </si>
  <si>
    <t>31</t>
  </si>
  <si>
    <t>HAUTE-GARONNE</t>
  </si>
  <si>
    <t>32</t>
  </si>
  <si>
    <t>GERS</t>
  </si>
  <si>
    <t>33</t>
  </si>
  <si>
    <t>GIRONDE</t>
  </si>
  <si>
    <t>34</t>
  </si>
  <si>
    <t>HERAULT</t>
  </si>
  <si>
    <t>35</t>
  </si>
  <si>
    <t>ILLE-ET-VILAINE</t>
  </si>
  <si>
    <t>36</t>
  </si>
  <si>
    <t>INDRE</t>
  </si>
  <si>
    <t>37</t>
  </si>
  <si>
    <t>INDRE-ET-LOIRE</t>
  </si>
  <si>
    <t>38</t>
  </si>
  <si>
    <t>ISERE</t>
  </si>
  <si>
    <t>39</t>
  </si>
  <si>
    <t>JURA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</si>
  <si>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</si>
  <si>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</si>
  <si>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</si>
  <si>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</si>
  <si>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</si>
  <si>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</si>
  <si>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</si>
  <si>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</si>
  <si>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</si>
  <si>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</si>
  <si>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</si>
  <si>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</si>
  <si>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</si>
  <si>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</si>
  <si>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</si>
  <si>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</si>
  <si>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LOZERE</t>
  </si>
  <si>
    <t>49</t>
  </si>
  <si>
    <t>MAINE-ET-LOIRE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</si>
  <si>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</si>
  <si>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</si>
  <si>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</si>
  <si>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</si>
  <si>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</si>
  <si>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</si>
  <si>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</si>
  <si>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</si>
  <si>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</si>
  <si>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</si>
  <si>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</si>
  <si>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</si>
  <si>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</si>
  <si>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</si>
  <si>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</si>
  <si>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</si>
  <si>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NIEVRE</t>
  </si>
  <si>
    <t>59</t>
  </si>
  <si>
    <t>NORD</t>
  </si>
  <si>
    <t>OISE</t>
  </si>
  <si>
    <t>61</t>
  </si>
  <si>
    <t>ORNE</t>
  </si>
  <si>
    <t>62</t>
  </si>
  <si>
    <t>PAS-DE-CALAIS</t>
  </si>
  <si>
    <t>63</t>
  </si>
  <si>
    <t>PUY-DE-DOME</t>
  </si>
  <si>
    <t>64</t>
  </si>
  <si>
    <t>PYRENEES-ATLANTIQUE</t>
  </si>
  <si>
    <t>65</t>
  </si>
  <si>
    <t>HAUTES-PYRENEES</t>
  </si>
  <si>
    <t>66</t>
  </si>
  <si>
    <t>PYRENEES-ORIENTALES</t>
  </si>
  <si>
    <t>67</t>
  </si>
  <si>
    <t>BAS-RHIN</t>
  </si>
  <si>
    <t>68</t>
  </si>
  <si>
    <t>HAUT-RHIN</t>
  </si>
  <si>
    <t>69</t>
  </si>
  <si>
    <t>RHONE</t>
  </si>
  <si>
    <t>HAUTE-SAONE</t>
  </si>
  <si>
    <t>71</t>
  </si>
  <si>
    <t>SAONE-ET-LOIRE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</si>
  <si>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</si>
  <si>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</si>
  <si>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</si>
  <si>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</si>
  <si>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</si>
  <si>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</si>
  <si>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</si>
  <si>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</si>
  <si>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</si>
  <si>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</si>
  <si>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</si>
  <si>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</si>
  <si>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</si>
  <si>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</si>
  <si>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</si>
  <si>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DEUX-SEVRES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</si>
  <si>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</si>
  <si>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</si>
  <si>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</si>
  <si>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</si>
  <si>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</si>
  <si>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</si>
  <si>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</si>
  <si>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</si>
  <si>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</si>
  <si>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</si>
  <si>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VENDEE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</si>
  <si>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</si>
  <si>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</si>
  <si>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</si>
  <si>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</si>
  <si>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</si>
  <si>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</si>
  <si>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</si>
  <si>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</si>
  <si>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TERR. DE BELFORT</t>
  </si>
  <si>
    <t>91</t>
  </si>
  <si>
    <t>ESSONNE</t>
  </si>
  <si>
    <t>92</t>
  </si>
  <si>
    <t>HAUTS-DE-SEINE</t>
  </si>
  <si>
    <t>93</t>
  </si>
  <si>
    <t>SEINE-ST-DENIS</t>
  </si>
  <si>
    <t>94</t>
  </si>
  <si>
    <t>VAL-DE-MARNE</t>
  </si>
  <si>
    <t>95</t>
  </si>
  <si>
    <t>VAL-D OISE</t>
  </si>
  <si>
    <t>98</t>
  </si>
  <si>
    <t>98 MONACO</t>
  </si>
  <si>
    <t>Poids</t>
  </si>
  <si>
    <t>Agence</t>
  </si>
  <si>
    <t>Prix</t>
  </si>
  <si>
    <t>Selon B5:R5 de la feuille "Tarif"</t>
  </si>
  <si>
    <t>F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</si>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</sst>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0.00&quot; KG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56">
    <xf numFmtId="0" fontId="0" fillId="0" borderId="0" xfId="0"/>
    <xf numFmtId="0" fontId="0" fillId="2" borderId="0" xfId="0" applyFill="1"/>
    <xf numFmtId="0" fontId="3" fillId="3" borderId="3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0" fontId="4" fillId="0" borderId="0" xfId="0" applyFont="1"/>
    <xf numFmtId="0" fontId="3" fillId="3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2" fontId="0" fillId="2" borderId="0" xfId="0" applyNumberFormat="1" applyFill="1"/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/>
    <xf numFmtId="2" fontId="0" fillId="0" borderId="12" xfId="1" applyNumberFormat="1" applyFont="1" applyFill="1" applyBorder="1" applyAlignment="1">
      <alignment horizontal="right"/>
    </xf>
    <xf numFmtId="0" fontId="6" fillId="4" borderId="3" xfId="0" applyFont="1" applyFill="1" applyBorder="1"/>
    <xf numFmtId="2" fontId="0" fillId="0" borderId="0" xfId="0" applyNumberFormat="1"/>
    <xf numFmtId="0" fontId="0" fillId="4" borderId="0" xfId="0" applyFill="1"/>
    <xf numFmtId="0" fontId="3" fillId="5" borderId="6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10" xfId="0" applyBorder="1"/>
    <xf numFmtId="0" fontId="8" fillId="0" borderId="1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3" xfId="0" applyFont="1" applyBorder="1" applyAlignment="1">
      <alignment horizontal="center"/>
    </xf>
    <xf numFmtId="165" fontId="7" fillId="4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10" fillId="0" borderId="0" xfId="2" applyFont="1"/>
    <xf numFmtId="0" fontId="11" fillId="0" borderId="0" xfId="0" applyFont="1" applyAlignment="1">
      <alignment horizontal="center"/>
    </xf>
    <xf numFmtId="0" fontId="11" fillId="6" borderId="0" xfId="0" applyFont="1" applyFill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152401</xdr:colOff>
      <xdr:row>0</xdr:row>
      <xdr:rowOff>45720</xdr:rowOff>
    </xdr:from>
    <xdr:ext cx="4998720" cy="1814599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8823961" y="45720"/>
          <a:ext cx="4998720" cy="181459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Si en D6:R7 l'indication F pour forfaitaire est notée pour ne pas faire l'arrondi et T pour faire l'arrondi je pense que ce serait plus pratique et surement plus facile.</a:t>
          </a:r>
        </a:p>
        <a:p>
          <a:r>
            <a:rPr lang="fr-FR"/>
            <a:t>Pense tu que ce soit possible ?</a:t>
          </a:r>
        </a:p>
        <a:p>
          <a:r>
            <a:rPr lang="fr-FR"/>
            <a:t>Je viens de m'apercevoir que lorsque l'arrondi = 0 le résultat est 0 !</a:t>
          </a:r>
        </a:p>
        <a:p>
          <a:r>
            <a:rPr lang="fr-FR"/>
            <a:t>pour la cellule N5, O5, P5, Q5, R5 (c'est l'arrondi), si aucun chiffre est renseigné le résultat renvois 0.</a:t>
          </a:r>
        </a:p>
        <a:p>
          <a:r>
            <a:rPr lang="fr-FR"/>
            <a:t>Or, le calcul doit se faire.</a:t>
          </a:r>
        </a:p>
        <a:p>
          <a:r>
            <a:rPr lang="fr-FR"/>
            <a:t>Exemple : (Pour l'agence 1)</a:t>
          </a:r>
        </a:p>
        <a:p>
          <a:r>
            <a:rPr lang="fr-FR"/>
            <a:t>Si poids de 101, arrondi de </a:t>
          </a:r>
          <a:r>
            <a:rPr lang="fr-FR" b="1"/>
            <a:t>0 </a:t>
          </a:r>
          <a:r>
            <a:rPr lang="fr-FR"/>
            <a:t>alors 104.76 * </a:t>
          </a:r>
          <a:r>
            <a:rPr lang="fr-FR" b="1" u="sng"/>
            <a:t>101 </a:t>
          </a:r>
          <a:r>
            <a:rPr lang="fr-FR"/>
            <a:t>/ 100 = 105.8</a:t>
          </a:r>
        </a:p>
        <a:p>
          <a:r>
            <a:rPr lang="fr-FR"/>
            <a:t>Si poids de 101, arrondie de </a:t>
          </a:r>
          <a:r>
            <a:rPr lang="fr-FR" b="1"/>
            <a:t>10 </a:t>
          </a:r>
          <a:r>
            <a:rPr lang="fr-FR"/>
            <a:t>alors 104.76 * </a:t>
          </a:r>
          <a:r>
            <a:rPr lang="fr-FR" b="1" u="sng"/>
            <a:t>110 </a:t>
          </a:r>
          <a:r>
            <a:rPr lang="fr-FR"/>
            <a:t>/ 100 = 115.3</a:t>
          </a:r>
        </a:p>
      </xdr:txBody>
    </xdr:sp>
    <xdr:clientData/>
  </xdr:oneCellAnchor>
  <xdr:twoCellAnchor>
    <xdr:from>
      <xdr:col>2</xdr:col>
      <xdr:colOff>236220</xdr:colOff>
      <xdr:row>6</xdr:row>
      <xdr:rowOff>0</xdr:rowOff>
    </xdr:from>
    <xdr:to>
      <xdr:col>2</xdr:col>
      <xdr:colOff>335280</xdr:colOff>
      <xdr:row>7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>
          <a:off x="1821180" y="1181100"/>
          <a:ext cx="990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topLeftCell="B1" workbookViewId="0">
      <selection activeCell="H3" sqref="H3"/>
    </sheetView>
  </sheetViews>
  <sheetFormatPr baseColWidth="10" defaultRowHeight="14.4" x14ac:dyDescent="0.3"/>
  <cols>
    <col min="6" max="6" width="22.44140625" bestFit="1" customWidth="1"/>
  </cols>
  <sheetData>
    <row r="1" spans="1:10" ht="21.6" thickBot="1" x14ac:dyDescent="0.45">
      <c r="F1" s="53" t="str">
        <f>HYPERLINK("https://forum.excel-pratique.com/excel/arrondi-selon-une-plage-changeante-147620","Anthony.w")</f>
        <v>Anthony.w</v>
      </c>
      <c r="G1" s="35" t="s">
        <v>203</v>
      </c>
      <c r="H1" s="36"/>
      <c r="I1" s="36"/>
      <c r="J1" s="37"/>
    </row>
    <row r="2" spans="1:10" ht="15" thickBot="1" x14ac:dyDescent="0.35">
      <c r="B2" s="29" t="s">
        <v>200</v>
      </c>
      <c r="C2" s="30">
        <v>101</v>
      </c>
      <c r="G2" s="38"/>
      <c r="H2" s="39"/>
      <c r="I2" s="39"/>
      <c r="J2" s="40"/>
    </row>
    <row r="3" spans="1:10" ht="15" thickBot="1" x14ac:dyDescent="0.35">
      <c r="B3" s="31" t="s">
        <v>201</v>
      </c>
      <c r="C3" s="32">
        <v>1</v>
      </c>
      <c r="G3" s="27">
        <v>51</v>
      </c>
      <c r="H3" s="28">
        <f ca="1">IFERROR(CEILING(G3,OFFSET(Tarif!$C$5,0,MATCH($G3,Tarif!$D$3:$R$3,1))),G3)</f>
        <v>51</v>
      </c>
    </row>
    <row r="4" spans="1:10" x14ac:dyDescent="0.3">
      <c r="G4" s="26">
        <v>76</v>
      </c>
      <c r="H4" s="28">
        <f ca="1">IFERROR(CEILING(G4,OFFSET(Tarif!$C$5,0,MATCH($G4,Tarif!$D$3:$R$3,1))),G4)</f>
        <v>80</v>
      </c>
    </row>
    <row r="5" spans="1:10" ht="15" thickBot="1" x14ac:dyDescent="0.35">
      <c r="G5" s="26">
        <v>101</v>
      </c>
      <c r="H5" s="28">
        <f ca="1">IFERROR(CEILING(G5,OFFSET(Tarif!$C$5,0,MATCH($G5,Tarif!$D$3:$R$3,1))),G5)</f>
        <v>110</v>
      </c>
    </row>
    <row r="6" spans="1:10" ht="18.600000000000001" thickBot="1" x14ac:dyDescent="0.4">
      <c r="B6" s="33" t="s">
        <v>202</v>
      </c>
      <c r="C6" s="14" t="e" cm="1">
        <f t="array" aca="1" ref="C6" ca="1">_xlfn.XLOOKUP(C3,Tarif!$S$7:$S$123,_xlfn.XLOOKUP(Calcul!C2,Tarif!$D$3:$R$3,Tarif!D7:R123,"",-1))</f>
        <v>#NAME?</v>
      </c>
      <c r="D6" s="33" t="s">
        <v>200</v>
      </c>
    </row>
    <row r="7" spans="1:10" ht="15" thickBot="1" x14ac:dyDescent="0.35"/>
    <row r="8" spans="1:10" ht="18.600000000000001" thickBot="1" x14ac:dyDescent="0.4">
      <c r="A8" s="55" t="s">
        <v>204</v>
      </c>
      <c r="B8" s="33" t="s">
        <v>202</v>
      </c>
      <c r="C8" s="14">
        <f ca="1">OFFSET(Tarif!$C$5,MATCH($C$3,Tarif!$S$6:$S$123,0),MATCH($C$2,Tarif!$D$3:$R$3,1))*(OFFSET(Tarif!$C$3,0,MATCH($C$2,Tarif!$D$3:$R$3,1))/100)</f>
        <v>105.80760000000001</v>
      </c>
      <c r="D8" s="33" t="s">
        <v>200</v>
      </c>
      <c r="E8" s="14">
        <f>$C$2</f>
        <v>101</v>
      </c>
    </row>
    <row r="9" spans="1:10" ht="18.600000000000001" thickBot="1" x14ac:dyDescent="0.4">
      <c r="A9" s="54"/>
    </row>
    <row r="10" spans="1:10" ht="18.600000000000001" thickBot="1" x14ac:dyDescent="0.4">
      <c r="A10" s="55" t="s">
        <v>205</v>
      </c>
      <c r="B10" s="33" t="s">
        <v>202</v>
      </c>
      <c r="C10" s="14">
        <f ca="1">IF($C$2&lt;101,OFFSET(Tarif!$C$5,MATCH($C$3,Tarif!$S$6:$S$123,0),MATCH($C$2,Tarif!$D$3:$R$3,1)),OFFSET(Tarif!$C$5,MATCH($C$3,Tarif!$S$6:$S$123,0),MATCH($C$2,Tarif!$D$3:$R$3,1))*(CEILING($C$2,OFFSET(Tarif!$C$5,0,MATCH($C$2,Tarif!$D$3:$R$3,1)))/100))</f>
        <v>115.23600000000002</v>
      </c>
      <c r="D10" s="33" t="s">
        <v>200</v>
      </c>
      <c r="E10" s="14">
        <f ca="1">IFERROR(CEILING(C2,OFFSET(Tarif!$C$5,0,MATCH($C$2,Tarif!$D$3:$R$3,1))),C2)</f>
        <v>110</v>
      </c>
    </row>
  </sheetData>
  <mergeCells count="1">
    <mergeCell ref="G1:J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433"/>
  <sheetViews>
    <sheetView topLeftCell="B1" workbookViewId="0">
      <selection activeCell="F15" sqref="F15"/>
    </sheetView>
  </sheetViews>
  <sheetFormatPr baseColWidth="10" defaultRowHeight="14.4" x14ac:dyDescent="0.3"/>
  <cols>
    <col min="1" max="1" width="5.44140625" customWidth="1"/>
  </cols>
  <sheetData>
    <row r="1" spans="1:19" ht="15" thickBot="1" x14ac:dyDescent="0.35">
      <c r="A1" s="1"/>
      <c r="B1" s="41" t="s">
        <v>0</v>
      </c>
      <c r="C1" s="42"/>
      <c r="D1" s="2" t="s">
        <v>1</v>
      </c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9" x14ac:dyDescent="0.3">
      <c r="A2" s="1"/>
      <c r="B2" s="43" t="s">
        <v>2</v>
      </c>
      <c r="C2" s="44"/>
      <c r="D2" s="49" t="s">
        <v>3</v>
      </c>
      <c r="E2" s="50" t="s">
        <v>4</v>
      </c>
      <c r="F2" s="50" t="s">
        <v>4</v>
      </c>
      <c r="G2" s="50" t="s">
        <v>4</v>
      </c>
      <c r="H2" s="50" t="s">
        <v>4</v>
      </c>
      <c r="I2" s="50" t="s">
        <v>4</v>
      </c>
      <c r="J2" s="50" t="s">
        <v>4</v>
      </c>
      <c r="K2" s="50" t="s">
        <v>4</v>
      </c>
      <c r="L2" s="50" t="s">
        <v>4</v>
      </c>
      <c r="M2" s="51" t="s">
        <v>4</v>
      </c>
      <c r="N2" s="5" t="s">
        <v>5</v>
      </c>
      <c r="O2" s="5" t="s">
        <v>5</v>
      </c>
      <c r="P2" s="5" t="s">
        <v>5</v>
      </c>
      <c r="Q2" s="5" t="s">
        <v>5</v>
      </c>
      <c r="R2" s="5" t="s">
        <v>5</v>
      </c>
    </row>
    <row r="3" spans="1:19" x14ac:dyDescent="0.3">
      <c r="A3" s="1"/>
      <c r="B3" s="45" t="s">
        <v>6</v>
      </c>
      <c r="C3" s="46"/>
      <c r="D3" s="17">
        <v>1</v>
      </c>
      <c r="E3" s="18">
        <v>10</v>
      </c>
      <c r="F3" s="18">
        <v>20</v>
      </c>
      <c r="G3" s="18">
        <v>30</v>
      </c>
      <c r="H3" s="18">
        <v>40</v>
      </c>
      <c r="I3" s="18">
        <v>50</v>
      </c>
      <c r="J3" s="18">
        <v>60</v>
      </c>
      <c r="K3" s="18">
        <v>70</v>
      </c>
      <c r="L3" s="18">
        <v>80</v>
      </c>
      <c r="M3" s="19">
        <v>90</v>
      </c>
      <c r="N3" s="6">
        <v>101</v>
      </c>
      <c r="O3" s="6">
        <v>300</v>
      </c>
      <c r="P3" s="6">
        <v>500</v>
      </c>
      <c r="Q3" s="6">
        <v>700</v>
      </c>
      <c r="R3" s="6">
        <v>1000</v>
      </c>
    </row>
    <row r="4" spans="1:19" ht="15" thickBot="1" x14ac:dyDescent="0.35">
      <c r="A4" s="1"/>
      <c r="B4" s="47"/>
      <c r="C4" s="48"/>
      <c r="D4" s="20" t="s">
        <v>7</v>
      </c>
      <c r="E4" s="21" t="s">
        <v>8</v>
      </c>
      <c r="F4" s="21" t="s">
        <v>9</v>
      </c>
      <c r="G4" s="21" t="s">
        <v>10</v>
      </c>
      <c r="H4" s="21" t="s">
        <v>11</v>
      </c>
      <c r="I4" s="21" t="s">
        <v>12</v>
      </c>
      <c r="J4" s="21" t="s">
        <v>13</v>
      </c>
      <c r="K4" s="21" t="s">
        <v>14</v>
      </c>
      <c r="L4" s="21" t="s">
        <v>15</v>
      </c>
      <c r="M4" s="22" t="s">
        <v>16</v>
      </c>
      <c r="N4" s="7" t="s">
        <v>17</v>
      </c>
      <c r="O4" s="7" t="s">
        <v>18</v>
      </c>
      <c r="P4" s="7" t="s">
        <v>19</v>
      </c>
      <c r="Q4" s="7" t="s">
        <v>20</v>
      </c>
      <c r="R4" s="7" t="s">
        <v>21</v>
      </c>
    </row>
    <row r="5" spans="1:19" ht="15" thickBot="1" x14ac:dyDescent="0.35">
      <c r="A5" s="1"/>
      <c r="B5" s="41" t="s">
        <v>22</v>
      </c>
      <c r="C5" s="52"/>
      <c r="D5" s="34" t="s">
        <v>4</v>
      </c>
      <c r="E5" s="34" t="s">
        <v>4</v>
      </c>
      <c r="F5" s="34" t="s">
        <v>4</v>
      </c>
      <c r="G5" s="34" t="s">
        <v>4</v>
      </c>
      <c r="H5" s="34" t="s">
        <v>4</v>
      </c>
      <c r="I5" s="34" t="s">
        <v>4</v>
      </c>
      <c r="J5" s="34" t="s">
        <v>4</v>
      </c>
      <c r="K5" s="34">
        <v>5</v>
      </c>
      <c r="L5" s="34">
        <v>5</v>
      </c>
      <c r="M5" s="34">
        <v>5</v>
      </c>
      <c r="N5" s="34">
        <v>10</v>
      </c>
      <c r="O5" s="34">
        <v>10</v>
      </c>
      <c r="P5" s="34">
        <v>10</v>
      </c>
      <c r="Q5" s="34">
        <v>10</v>
      </c>
      <c r="R5" s="34">
        <v>50</v>
      </c>
    </row>
    <row r="6" spans="1:19" ht="28.2" thickBot="1" x14ac:dyDescent="0.35">
      <c r="A6" s="1"/>
      <c r="B6" s="8" t="s">
        <v>23</v>
      </c>
      <c r="C6" s="5" t="s">
        <v>24</v>
      </c>
      <c r="D6" s="23" t="s">
        <v>204</v>
      </c>
      <c r="E6" s="24" t="s">
        <v>204</v>
      </c>
      <c r="F6" s="24" t="s">
        <v>204</v>
      </c>
      <c r="G6" s="24" t="s">
        <v>204</v>
      </c>
      <c r="H6" s="24" t="s">
        <v>204</v>
      </c>
      <c r="I6" s="24" t="s">
        <v>204</v>
      </c>
      <c r="J6" s="24" t="s">
        <v>204</v>
      </c>
      <c r="K6" s="24" t="s">
        <v>205</v>
      </c>
      <c r="L6" s="24" t="s">
        <v>205</v>
      </c>
      <c r="M6" s="25" t="s">
        <v>205</v>
      </c>
      <c r="N6" s="9" t="s">
        <v>205</v>
      </c>
      <c r="O6" s="9" t="s">
        <v>205</v>
      </c>
      <c r="P6" s="9" t="s">
        <v>205</v>
      </c>
      <c r="Q6" s="9" t="s">
        <v>205</v>
      </c>
      <c r="R6" s="9" t="s">
        <v>205</v>
      </c>
    </row>
    <row r="7" spans="1:19" x14ac:dyDescent="0.3">
      <c r="A7" s="10">
        <f>IF(C7="Stations - ST","ST"&amp;B7,IF(C7="Iles - IL","ST"&amp;B7,B7))</f>
        <v>1</v>
      </c>
      <c r="B7" s="11">
        <v>1</v>
      </c>
      <c r="C7" s="12" t="s">
        <v>25</v>
      </c>
      <c r="D7" s="13">
        <v>32.26</v>
      </c>
      <c r="E7" s="13">
        <v>45.59</v>
      </c>
      <c r="F7" s="13">
        <v>57.1</v>
      </c>
      <c r="G7" s="13">
        <v>63.489999999999995</v>
      </c>
      <c r="H7" s="13">
        <v>72.45</v>
      </c>
      <c r="I7" s="13">
        <v>81.39</v>
      </c>
      <c r="J7" s="13">
        <v>87.41</v>
      </c>
      <c r="K7" s="13">
        <v>91.44</v>
      </c>
      <c r="L7" s="13">
        <v>96.72</v>
      </c>
      <c r="M7" s="13">
        <v>106.23</v>
      </c>
      <c r="N7" s="13">
        <v>104.76</v>
      </c>
      <c r="O7" s="13">
        <v>95.45</v>
      </c>
      <c r="P7" s="13">
        <v>86.86</v>
      </c>
      <c r="Q7" s="13">
        <v>81.39</v>
      </c>
      <c r="R7" s="13">
        <v>76.650000000000006</v>
      </c>
      <c r="S7" s="16">
        <f>IFERROR(VALUE(A7),A7)</f>
        <v>1</v>
      </c>
    </row>
    <row r="8" spans="1:19" x14ac:dyDescent="0.3">
      <c r="A8" s="10">
        <f t="shared" ref="A8:A71" si="0">IF(C8="Stations - ST","ST"&amp;B8,IF(C8="Iles - IL","ST"&amp;B8,B8))</f>
        <v>2</v>
      </c>
      <c r="B8" s="11">
        <v>2</v>
      </c>
      <c r="C8" s="12" t="s">
        <v>26</v>
      </c>
      <c r="D8" s="13">
        <v>33.700000000000003</v>
      </c>
      <c r="E8" s="13">
        <v>43.04</v>
      </c>
      <c r="F8" s="13">
        <v>55.82</v>
      </c>
      <c r="G8" s="13">
        <v>65.489999999999995</v>
      </c>
      <c r="H8" s="13">
        <v>76.27</v>
      </c>
      <c r="I8" s="13">
        <v>83.75</v>
      </c>
      <c r="J8" s="13">
        <v>92.52</v>
      </c>
      <c r="K8" s="13">
        <v>100</v>
      </c>
      <c r="L8" s="13">
        <v>105.87</v>
      </c>
      <c r="M8" s="13">
        <v>113.18</v>
      </c>
      <c r="N8" s="13">
        <v>109.15</v>
      </c>
      <c r="O8" s="13">
        <v>98.92</v>
      </c>
      <c r="P8" s="13">
        <v>89.06</v>
      </c>
      <c r="Q8" s="13">
        <v>83.04</v>
      </c>
      <c r="R8" s="13">
        <v>77.73</v>
      </c>
      <c r="S8" s="16">
        <f t="shared" ref="S8:S71" si="1">IFERROR(VALUE(A8),A8)</f>
        <v>2</v>
      </c>
    </row>
    <row r="9" spans="1:19" x14ac:dyDescent="0.3">
      <c r="A9" s="10">
        <f t="shared" si="0"/>
        <v>3</v>
      </c>
      <c r="B9" s="11">
        <v>3</v>
      </c>
      <c r="C9" s="12" t="s">
        <v>27</v>
      </c>
      <c r="D9" s="13">
        <v>63.67</v>
      </c>
      <c r="E9" s="13">
        <v>76.44</v>
      </c>
      <c r="F9" s="13">
        <v>87.24</v>
      </c>
      <c r="G9" s="13">
        <v>92.69</v>
      </c>
      <c r="H9" s="13">
        <v>101.67</v>
      </c>
      <c r="I9" s="13">
        <v>108.78</v>
      </c>
      <c r="J9" s="13">
        <v>116.27</v>
      </c>
      <c r="K9" s="13">
        <v>120.1</v>
      </c>
      <c r="L9" s="13">
        <v>129.6</v>
      </c>
      <c r="M9" s="13">
        <v>135.44999999999999</v>
      </c>
      <c r="N9" s="13">
        <v>128.13999999999999</v>
      </c>
      <c r="O9" s="13">
        <v>120.47</v>
      </c>
      <c r="P9" s="13">
        <v>113.35</v>
      </c>
      <c r="Q9" s="13">
        <v>110.61</v>
      </c>
      <c r="R9" s="13">
        <v>108.42</v>
      </c>
      <c r="S9" s="16">
        <f t="shared" si="1"/>
        <v>3</v>
      </c>
    </row>
    <row r="10" spans="1:19" x14ac:dyDescent="0.3">
      <c r="A10" s="10">
        <f t="shared" si="0"/>
        <v>4</v>
      </c>
      <c r="B10" s="11">
        <v>4</v>
      </c>
      <c r="C10" s="12" t="s">
        <v>28</v>
      </c>
      <c r="D10" s="13">
        <v>50.53</v>
      </c>
      <c r="E10" s="13">
        <v>63.67</v>
      </c>
      <c r="F10" s="13">
        <v>76.44</v>
      </c>
      <c r="G10" s="13">
        <v>85.04</v>
      </c>
      <c r="H10" s="13">
        <v>96.01</v>
      </c>
      <c r="I10" s="13">
        <v>105.12</v>
      </c>
      <c r="J10" s="13">
        <v>113.72</v>
      </c>
      <c r="K10" s="13">
        <v>121.75</v>
      </c>
      <c r="L10" s="13">
        <v>130.52000000000001</v>
      </c>
      <c r="M10" s="13">
        <v>141.30000000000001</v>
      </c>
      <c r="N10" s="13">
        <v>138.19</v>
      </c>
      <c r="O10" s="13">
        <v>131.61000000000001</v>
      </c>
      <c r="P10" s="13">
        <v>127.94999999999999</v>
      </c>
      <c r="Q10" s="13">
        <v>129.77000000000001</v>
      </c>
      <c r="R10" s="13">
        <v>137.27000000000001</v>
      </c>
      <c r="S10" s="16">
        <f t="shared" si="1"/>
        <v>4</v>
      </c>
    </row>
    <row r="11" spans="1:19" x14ac:dyDescent="0.3">
      <c r="A11" s="10" t="str">
        <f t="shared" si="0"/>
        <v>ST4</v>
      </c>
      <c r="B11" s="11">
        <v>4</v>
      </c>
      <c r="C11" s="12" t="s">
        <v>29</v>
      </c>
      <c r="D11" s="13">
        <v>66.58</v>
      </c>
      <c r="E11" s="13">
        <v>83.75</v>
      </c>
      <c r="F11" s="13">
        <v>100.38</v>
      </c>
      <c r="G11" s="13">
        <v>111.51</v>
      </c>
      <c r="H11" s="13">
        <v>125.78</v>
      </c>
      <c r="I11" s="13">
        <v>137.63999999999999</v>
      </c>
      <c r="J11" s="13">
        <v>148.78</v>
      </c>
      <c r="K11" s="13">
        <v>159.19999999999999</v>
      </c>
      <c r="L11" s="13">
        <v>170.52</v>
      </c>
      <c r="M11" s="13">
        <v>184.56</v>
      </c>
      <c r="N11" s="13">
        <v>180.57</v>
      </c>
      <c r="O11" s="13">
        <v>171.96</v>
      </c>
      <c r="P11" s="13">
        <v>167.22</v>
      </c>
      <c r="Q11" s="13">
        <v>169.6</v>
      </c>
      <c r="R11" s="13">
        <v>179.27</v>
      </c>
      <c r="S11" s="16" t="str">
        <f t="shared" si="1"/>
        <v>ST4</v>
      </c>
    </row>
    <row r="12" spans="1:19" x14ac:dyDescent="0.3">
      <c r="A12" s="10">
        <f>IF(C12="Stations - ST","ST"&amp;B12,IF(C12="Iles - IL","ST"&amp;B12,B12))</f>
        <v>5</v>
      </c>
      <c r="B12" s="11">
        <v>5</v>
      </c>
      <c r="C12" s="12" t="s">
        <v>30</v>
      </c>
      <c r="D12" s="13">
        <v>50.53</v>
      </c>
      <c r="E12" s="13">
        <v>65.489999999999995</v>
      </c>
      <c r="F12" s="13">
        <v>80.099999999999994</v>
      </c>
      <c r="G12" s="13">
        <v>90.33</v>
      </c>
      <c r="H12" s="13">
        <v>102.76</v>
      </c>
      <c r="I12" s="13">
        <v>113.35</v>
      </c>
      <c r="J12" s="13">
        <v>123.21</v>
      </c>
      <c r="K12" s="13">
        <v>132.34</v>
      </c>
      <c r="L12" s="13">
        <v>142.57</v>
      </c>
      <c r="M12" s="13">
        <v>155</v>
      </c>
      <c r="N12" s="13">
        <v>152.06</v>
      </c>
      <c r="O12" s="13">
        <v>145.12</v>
      </c>
      <c r="P12" s="13">
        <v>140.74</v>
      </c>
      <c r="Q12" s="13">
        <v>142.57</v>
      </c>
      <c r="R12" s="13">
        <v>150.05000000000001</v>
      </c>
      <c r="S12" s="16">
        <f t="shared" si="1"/>
        <v>5</v>
      </c>
    </row>
    <row r="13" spans="1:19" x14ac:dyDescent="0.3">
      <c r="A13" s="10" t="str">
        <f t="shared" si="0"/>
        <v>ST5</v>
      </c>
      <c r="B13" s="11">
        <v>5</v>
      </c>
      <c r="C13" s="12" t="s">
        <v>29</v>
      </c>
      <c r="D13" s="13">
        <v>66.58</v>
      </c>
      <c r="E13" s="13">
        <v>86.13</v>
      </c>
      <c r="F13" s="13">
        <v>105.12</v>
      </c>
      <c r="G13" s="13">
        <v>118.28</v>
      </c>
      <c r="H13" s="13">
        <v>134.55000000000001</v>
      </c>
      <c r="I13" s="13">
        <v>148.22999999999999</v>
      </c>
      <c r="J13" s="13">
        <v>161.02000000000001</v>
      </c>
      <c r="K13" s="13">
        <v>172.88</v>
      </c>
      <c r="L13" s="13">
        <v>186.23</v>
      </c>
      <c r="M13" s="13">
        <v>202.48</v>
      </c>
      <c r="N13" s="13">
        <v>198.64</v>
      </c>
      <c r="O13" s="13">
        <v>189.51</v>
      </c>
      <c r="P13" s="13">
        <v>183.85</v>
      </c>
      <c r="Q13" s="13">
        <v>186.23</v>
      </c>
      <c r="R13" s="13">
        <v>195.9</v>
      </c>
      <c r="S13" s="16" t="str">
        <f t="shared" si="1"/>
        <v>ST5</v>
      </c>
    </row>
    <row r="14" spans="1:19" x14ac:dyDescent="0.3">
      <c r="A14" s="10">
        <f t="shared" si="0"/>
        <v>6</v>
      </c>
      <c r="B14" s="11">
        <v>6</v>
      </c>
      <c r="C14" s="12" t="s">
        <v>31</v>
      </c>
      <c r="D14" s="13">
        <v>68.790000000000006</v>
      </c>
      <c r="E14" s="13">
        <v>85.59</v>
      </c>
      <c r="F14" s="13">
        <v>100.75</v>
      </c>
      <c r="G14" s="13">
        <v>110.07</v>
      </c>
      <c r="H14" s="13">
        <v>124.48</v>
      </c>
      <c r="I14" s="13">
        <v>136.18</v>
      </c>
      <c r="J14" s="13">
        <v>147.86000000000001</v>
      </c>
      <c r="K14" s="13">
        <v>155.91999999999999</v>
      </c>
      <c r="L14" s="13">
        <v>168.51</v>
      </c>
      <c r="M14" s="13">
        <v>177.46</v>
      </c>
      <c r="N14" s="13">
        <v>169.23</v>
      </c>
      <c r="O14" s="13">
        <v>159.37</v>
      </c>
      <c r="P14" s="13">
        <v>150.24</v>
      </c>
      <c r="Q14" s="13">
        <v>146.6</v>
      </c>
      <c r="R14" s="13">
        <v>143.66</v>
      </c>
      <c r="S14" s="16">
        <f t="shared" si="1"/>
        <v>6</v>
      </c>
    </row>
    <row r="15" spans="1:19" x14ac:dyDescent="0.3">
      <c r="A15" s="10" t="str">
        <f t="shared" si="0"/>
        <v>ST6</v>
      </c>
      <c r="B15" s="11">
        <v>6</v>
      </c>
      <c r="C15" s="12" t="s">
        <v>29</v>
      </c>
      <c r="D15" s="13">
        <v>90.33</v>
      </c>
      <c r="E15" s="13">
        <v>112.26</v>
      </c>
      <c r="F15" s="13">
        <v>131.79</v>
      </c>
      <c r="G15" s="13">
        <v>144.03</v>
      </c>
      <c r="H15" s="13">
        <v>162.65</v>
      </c>
      <c r="I15" s="13">
        <v>178</v>
      </c>
      <c r="J15" s="13">
        <v>193.16</v>
      </c>
      <c r="K15" s="13">
        <v>203.57</v>
      </c>
      <c r="L15" s="13">
        <v>220.01</v>
      </c>
      <c r="M15" s="13">
        <v>231.5</v>
      </c>
      <c r="N15" s="13">
        <v>220.92</v>
      </c>
      <c r="O15" s="13">
        <v>208.14</v>
      </c>
      <c r="P15" s="13">
        <v>196.26</v>
      </c>
      <c r="Q15" s="13">
        <v>191.51</v>
      </c>
      <c r="R15" s="13">
        <v>187.67</v>
      </c>
      <c r="S15" s="16" t="str">
        <f t="shared" si="1"/>
        <v>ST6</v>
      </c>
    </row>
    <row r="16" spans="1:19" x14ac:dyDescent="0.3">
      <c r="A16" s="10">
        <f t="shared" si="0"/>
        <v>7</v>
      </c>
      <c r="B16" s="11">
        <v>7</v>
      </c>
      <c r="C16" s="12" t="s">
        <v>32</v>
      </c>
      <c r="D16" s="13">
        <v>66.040000000000006</v>
      </c>
      <c r="E16" s="13">
        <v>86.69</v>
      </c>
      <c r="F16" s="13">
        <v>100.75</v>
      </c>
      <c r="G16" s="13">
        <v>108.23</v>
      </c>
      <c r="H16" s="13">
        <v>119.01</v>
      </c>
      <c r="I16" s="13">
        <v>130.35</v>
      </c>
      <c r="J16" s="13">
        <v>139.65</v>
      </c>
      <c r="K16" s="13">
        <v>144.38999999999999</v>
      </c>
      <c r="L16" s="13">
        <v>155.54</v>
      </c>
      <c r="M16" s="13">
        <v>166.68</v>
      </c>
      <c r="N16" s="13">
        <v>161.56</v>
      </c>
      <c r="O16" s="13">
        <v>152.43</v>
      </c>
      <c r="P16" s="13">
        <v>142.74</v>
      </c>
      <c r="Q16" s="13">
        <v>140.19</v>
      </c>
      <c r="R16" s="13">
        <v>137.27000000000001</v>
      </c>
      <c r="S16" s="16">
        <f t="shared" si="1"/>
        <v>7</v>
      </c>
    </row>
    <row r="17" spans="1:19" x14ac:dyDescent="0.3">
      <c r="A17" s="10">
        <f t="shared" si="0"/>
        <v>8</v>
      </c>
      <c r="B17" s="11">
        <v>8</v>
      </c>
      <c r="C17" s="12" t="s">
        <v>33</v>
      </c>
      <c r="D17" s="13">
        <v>46.67</v>
      </c>
      <c r="E17" s="13">
        <v>56.72</v>
      </c>
      <c r="F17" s="13">
        <v>73.349999999999994</v>
      </c>
      <c r="G17" s="13">
        <v>82.66</v>
      </c>
      <c r="H17" s="13">
        <v>93.25</v>
      </c>
      <c r="I17" s="13">
        <v>103.3</v>
      </c>
      <c r="J17" s="13">
        <v>112.97</v>
      </c>
      <c r="K17" s="13">
        <v>119.01</v>
      </c>
      <c r="L17" s="13">
        <v>126.32</v>
      </c>
      <c r="M17" s="13">
        <v>137.08000000000001</v>
      </c>
      <c r="N17" s="13">
        <v>134.16999999999999</v>
      </c>
      <c r="O17" s="13">
        <v>124.67</v>
      </c>
      <c r="P17" s="13">
        <v>114.98</v>
      </c>
      <c r="Q17" s="13">
        <v>109.15</v>
      </c>
      <c r="R17" s="13">
        <v>103.3</v>
      </c>
      <c r="S17" s="16">
        <f t="shared" si="1"/>
        <v>8</v>
      </c>
    </row>
    <row r="18" spans="1:19" x14ac:dyDescent="0.3">
      <c r="A18" s="10">
        <f t="shared" si="0"/>
        <v>9</v>
      </c>
      <c r="B18" s="11">
        <v>9</v>
      </c>
      <c r="C18" s="12" t="s">
        <v>34</v>
      </c>
      <c r="D18" s="13">
        <v>47.78</v>
      </c>
      <c r="E18" s="13">
        <v>61.11</v>
      </c>
      <c r="F18" s="13">
        <v>73.72</v>
      </c>
      <c r="G18" s="13">
        <v>81.39</v>
      </c>
      <c r="H18" s="13">
        <v>91.81</v>
      </c>
      <c r="I18" s="13">
        <v>100.75</v>
      </c>
      <c r="J18" s="13">
        <v>110.07</v>
      </c>
      <c r="K18" s="13">
        <v>118.09</v>
      </c>
      <c r="L18" s="13">
        <v>127.41</v>
      </c>
      <c r="M18" s="13">
        <v>135.63999999999999</v>
      </c>
      <c r="N18" s="13">
        <v>130.52000000000001</v>
      </c>
      <c r="O18" s="13">
        <v>121.92</v>
      </c>
      <c r="P18" s="13">
        <v>114.06</v>
      </c>
      <c r="Q18" s="13">
        <v>109.86</v>
      </c>
      <c r="R18" s="13">
        <v>106.23</v>
      </c>
      <c r="S18" s="16">
        <f t="shared" si="1"/>
        <v>9</v>
      </c>
    </row>
    <row r="19" spans="1:19" x14ac:dyDescent="0.3">
      <c r="A19" s="10" t="str">
        <f t="shared" si="0"/>
        <v>ST9</v>
      </c>
      <c r="B19" s="11">
        <v>9</v>
      </c>
      <c r="C19" s="12" t="s">
        <v>29</v>
      </c>
      <c r="D19" s="13">
        <v>62.930000000000007</v>
      </c>
      <c r="E19" s="13">
        <v>80.3</v>
      </c>
      <c r="F19" s="13">
        <v>96.72</v>
      </c>
      <c r="G19" s="13">
        <v>106.77</v>
      </c>
      <c r="H19" s="13">
        <v>120.28</v>
      </c>
      <c r="I19" s="13">
        <v>131.79</v>
      </c>
      <c r="J19" s="13">
        <v>144.03</v>
      </c>
      <c r="K19" s="13">
        <v>154.44</v>
      </c>
      <c r="L19" s="13">
        <v>166.49</v>
      </c>
      <c r="M19" s="13">
        <v>177.27</v>
      </c>
      <c r="N19" s="13">
        <v>170.52</v>
      </c>
      <c r="O19" s="13">
        <v>159.37</v>
      </c>
      <c r="P19" s="13">
        <v>149.15</v>
      </c>
      <c r="Q19" s="13">
        <v>143.66</v>
      </c>
      <c r="R19" s="13">
        <v>138.91999999999999</v>
      </c>
      <c r="S19" s="16" t="str">
        <f t="shared" si="1"/>
        <v>ST9</v>
      </c>
    </row>
    <row r="20" spans="1:19" x14ac:dyDescent="0.3">
      <c r="A20" s="10">
        <f t="shared" si="0"/>
        <v>10</v>
      </c>
      <c r="B20" s="11">
        <v>10</v>
      </c>
      <c r="C20" s="12" t="s">
        <v>35</v>
      </c>
      <c r="D20" s="13">
        <v>43.77</v>
      </c>
      <c r="E20" s="13">
        <v>53.81</v>
      </c>
      <c r="F20" s="13">
        <v>62.760000000000005</v>
      </c>
      <c r="G20" s="13">
        <v>68.040000000000006</v>
      </c>
      <c r="H20" s="13">
        <v>76.44</v>
      </c>
      <c r="I20" s="13">
        <v>83.04</v>
      </c>
      <c r="J20" s="13">
        <v>89.97</v>
      </c>
      <c r="K20" s="13">
        <v>94.36</v>
      </c>
      <c r="L20" s="13">
        <v>102.03</v>
      </c>
      <c r="M20" s="13">
        <v>107.14</v>
      </c>
      <c r="N20" s="13">
        <v>101.84</v>
      </c>
      <c r="O20" s="13">
        <v>95.8</v>
      </c>
      <c r="P20" s="13">
        <v>90.16</v>
      </c>
      <c r="Q20" s="13">
        <v>87.95</v>
      </c>
      <c r="R20" s="13">
        <v>86.32</v>
      </c>
      <c r="S20" s="16">
        <f t="shared" si="1"/>
        <v>10</v>
      </c>
    </row>
    <row r="21" spans="1:19" x14ac:dyDescent="0.3">
      <c r="A21" s="10" t="str">
        <f t="shared" si="0"/>
        <v>11</v>
      </c>
      <c r="B21" s="11" t="s">
        <v>36</v>
      </c>
      <c r="C21" s="12" t="s">
        <v>37</v>
      </c>
      <c r="D21" s="13">
        <v>47.05</v>
      </c>
      <c r="E21" s="13">
        <v>58.56</v>
      </c>
      <c r="F21" s="13">
        <v>72.45</v>
      </c>
      <c r="G21" s="13">
        <v>81.010000000000005</v>
      </c>
      <c r="H21" s="13">
        <v>91.25</v>
      </c>
      <c r="I21" s="13">
        <v>100.21</v>
      </c>
      <c r="J21" s="13">
        <v>109.15</v>
      </c>
      <c r="K21" s="13">
        <v>117.17</v>
      </c>
      <c r="L21" s="13">
        <v>125.4</v>
      </c>
      <c r="M21" s="13">
        <v>137.83000000000001</v>
      </c>
      <c r="N21" s="13">
        <v>136.35</v>
      </c>
      <c r="O21" s="13">
        <v>129.97</v>
      </c>
      <c r="P21" s="13">
        <v>123.4</v>
      </c>
      <c r="Q21" s="13">
        <v>120.83</v>
      </c>
      <c r="R21" s="13">
        <v>118.09</v>
      </c>
      <c r="S21" s="16">
        <f t="shared" si="1"/>
        <v>11</v>
      </c>
    </row>
    <row r="22" spans="1:19" x14ac:dyDescent="0.3">
      <c r="A22" s="10" t="str">
        <f>IF(C22="Stations - ST","ST"&amp;B22,IF(C22="Iles - IL","ST"&amp;B22,B22))</f>
        <v>12</v>
      </c>
      <c r="B22" s="11" t="s">
        <v>38</v>
      </c>
      <c r="C22" s="12" t="s">
        <v>39</v>
      </c>
      <c r="D22" s="13">
        <v>46.13</v>
      </c>
      <c r="E22" s="13">
        <v>61.84</v>
      </c>
      <c r="F22" s="13">
        <v>74.44</v>
      </c>
      <c r="G22" s="13">
        <v>84.3</v>
      </c>
      <c r="H22" s="13">
        <v>97.1</v>
      </c>
      <c r="I22" s="13">
        <v>105.87</v>
      </c>
      <c r="J22" s="13">
        <v>114.06</v>
      </c>
      <c r="K22" s="13">
        <v>122.12</v>
      </c>
      <c r="L22" s="13">
        <v>130.69</v>
      </c>
      <c r="M22" s="13">
        <v>140.38</v>
      </c>
      <c r="N22" s="13">
        <v>135.99</v>
      </c>
      <c r="O22" s="13">
        <v>127.24000000000001</v>
      </c>
      <c r="P22" s="13">
        <v>119.01</v>
      </c>
      <c r="Q22" s="13">
        <v>114.81</v>
      </c>
      <c r="R22" s="13">
        <v>111.16</v>
      </c>
      <c r="S22" s="16">
        <f t="shared" si="1"/>
        <v>12</v>
      </c>
    </row>
    <row r="23" spans="1:19" x14ac:dyDescent="0.3">
      <c r="A23" s="10" t="str">
        <f t="shared" si="0"/>
        <v>13</v>
      </c>
      <c r="B23" s="11" t="s">
        <v>40</v>
      </c>
      <c r="C23" s="12" t="s">
        <v>41</v>
      </c>
      <c r="D23" s="13">
        <v>60.38</v>
      </c>
      <c r="E23" s="13">
        <v>73.53</v>
      </c>
      <c r="F23" s="13">
        <v>84.86</v>
      </c>
      <c r="G23" s="13">
        <v>91.44</v>
      </c>
      <c r="H23" s="13">
        <v>102.38</v>
      </c>
      <c r="I23" s="13">
        <v>110.97</v>
      </c>
      <c r="J23" s="13">
        <v>119.74</v>
      </c>
      <c r="K23" s="13">
        <v>125.03</v>
      </c>
      <c r="L23" s="13">
        <v>135.09</v>
      </c>
      <c r="M23" s="13">
        <v>141.30000000000001</v>
      </c>
      <c r="N23" s="13">
        <v>133.80000000000001</v>
      </c>
      <c r="O23" s="13">
        <v>125.78</v>
      </c>
      <c r="P23" s="13">
        <v>118.47</v>
      </c>
      <c r="Q23" s="13">
        <v>115.54</v>
      </c>
      <c r="R23" s="13">
        <v>113.18</v>
      </c>
      <c r="S23" s="16">
        <f t="shared" si="1"/>
        <v>13</v>
      </c>
    </row>
    <row r="24" spans="1:19" x14ac:dyDescent="0.3">
      <c r="A24" s="10" t="str">
        <f>IF(C24="Stations - ST","ST"&amp;B24,IF(C24="Iles - IL","ST"&amp;B24,B24))</f>
        <v>14</v>
      </c>
      <c r="B24" s="11" t="s">
        <v>42</v>
      </c>
      <c r="C24" s="12" t="s">
        <v>43</v>
      </c>
      <c r="D24" s="13">
        <v>48.15</v>
      </c>
      <c r="E24" s="13">
        <v>56.72</v>
      </c>
      <c r="F24" s="13">
        <v>63.489999999999995</v>
      </c>
      <c r="G24" s="13">
        <v>66.58</v>
      </c>
      <c r="H24" s="13">
        <v>72.239999999999995</v>
      </c>
      <c r="I24" s="13">
        <v>76.819999999999993</v>
      </c>
      <c r="J24" s="13">
        <v>81.39</v>
      </c>
      <c r="K24" s="13">
        <v>83.39</v>
      </c>
      <c r="L24" s="13">
        <v>89.79</v>
      </c>
      <c r="M24" s="13">
        <v>92.52</v>
      </c>
      <c r="N24" s="13">
        <v>86.51</v>
      </c>
      <c r="O24" s="13">
        <v>80.84</v>
      </c>
      <c r="P24" s="13">
        <v>75.73</v>
      </c>
      <c r="Q24" s="13">
        <v>73.72</v>
      </c>
      <c r="R24" s="13">
        <v>72.069999999999993</v>
      </c>
      <c r="S24" s="16">
        <f t="shared" si="1"/>
        <v>14</v>
      </c>
    </row>
    <row r="25" spans="1:19" x14ac:dyDescent="0.3">
      <c r="A25" s="10">
        <f>IF(C25="Stations - ST","ST"&amp;B25,IF(C25="Iles - IL","ST"&amp;B25,B25))</f>
        <v>15</v>
      </c>
      <c r="B25" s="11">
        <v>15</v>
      </c>
      <c r="C25" s="12" t="s">
        <v>44</v>
      </c>
      <c r="D25" s="13">
        <v>41.01</v>
      </c>
      <c r="E25" s="13">
        <v>54.9</v>
      </c>
      <c r="F25" s="13">
        <v>68.040000000000006</v>
      </c>
      <c r="G25" s="13">
        <v>76.819999999999993</v>
      </c>
      <c r="H25" s="13">
        <v>89.6</v>
      </c>
      <c r="I25" s="13">
        <v>101.13</v>
      </c>
      <c r="J25" s="13">
        <v>111.16</v>
      </c>
      <c r="K25" s="13">
        <v>121.58</v>
      </c>
      <c r="L25" s="13">
        <v>132.34</v>
      </c>
      <c r="M25" s="13">
        <v>144.76</v>
      </c>
      <c r="N25" s="13">
        <v>142.57</v>
      </c>
      <c r="O25" s="13">
        <v>134.34</v>
      </c>
      <c r="P25" s="13">
        <v>126.86000000000001</v>
      </c>
      <c r="Q25" s="13">
        <v>120.47</v>
      </c>
      <c r="R25" s="13">
        <v>114.81</v>
      </c>
      <c r="S25" s="16">
        <f t="shared" si="1"/>
        <v>15</v>
      </c>
    </row>
    <row r="26" spans="1:19" x14ac:dyDescent="0.3">
      <c r="A26" s="10" t="str">
        <f t="shared" si="0"/>
        <v>16</v>
      </c>
      <c r="B26" s="11" t="s">
        <v>45</v>
      </c>
      <c r="C26" s="12" t="s">
        <v>46</v>
      </c>
      <c r="D26" s="13">
        <v>40.659999999999997</v>
      </c>
      <c r="E26" s="13">
        <v>47.24</v>
      </c>
      <c r="F26" s="13">
        <v>52.52</v>
      </c>
      <c r="G26" s="13">
        <v>54.9</v>
      </c>
      <c r="H26" s="13">
        <v>60.02</v>
      </c>
      <c r="I26" s="13">
        <v>63.67</v>
      </c>
      <c r="J26" s="13">
        <v>67.69</v>
      </c>
      <c r="K26" s="13">
        <v>69.34</v>
      </c>
      <c r="L26" s="13">
        <v>74.44</v>
      </c>
      <c r="M26" s="13">
        <v>77.55</v>
      </c>
      <c r="N26" s="13">
        <v>75.900000000000006</v>
      </c>
      <c r="O26" s="13">
        <v>68.25</v>
      </c>
      <c r="P26" s="13">
        <v>60.94</v>
      </c>
      <c r="Q26" s="13">
        <v>58.93</v>
      </c>
      <c r="R26" s="13">
        <v>57.47</v>
      </c>
      <c r="S26" s="16">
        <f t="shared" si="1"/>
        <v>16</v>
      </c>
    </row>
    <row r="27" spans="1:19" x14ac:dyDescent="0.3">
      <c r="A27" s="10" t="str">
        <f t="shared" si="0"/>
        <v>17</v>
      </c>
      <c r="B27" s="11" t="s">
        <v>47</v>
      </c>
      <c r="C27" s="12" t="s">
        <v>48</v>
      </c>
      <c r="D27" s="13">
        <v>40.840000000000003</v>
      </c>
      <c r="E27" s="13">
        <v>47.97</v>
      </c>
      <c r="F27" s="13">
        <v>53.81</v>
      </c>
      <c r="G27" s="13">
        <v>56.72</v>
      </c>
      <c r="H27" s="13">
        <v>62.209999999999994</v>
      </c>
      <c r="I27" s="13">
        <v>66.41</v>
      </c>
      <c r="J27" s="13">
        <v>70.98</v>
      </c>
      <c r="K27" s="13">
        <v>72.989999999999995</v>
      </c>
      <c r="L27" s="13">
        <v>78.459999999999994</v>
      </c>
      <c r="M27" s="13">
        <v>80.47</v>
      </c>
      <c r="N27" s="13">
        <v>74.81</v>
      </c>
      <c r="O27" s="13">
        <v>69.88</v>
      </c>
      <c r="P27" s="13">
        <v>65.31</v>
      </c>
      <c r="Q27" s="13">
        <v>63.3</v>
      </c>
      <c r="R27" s="13">
        <v>62.03</v>
      </c>
      <c r="S27" s="16">
        <f t="shared" si="1"/>
        <v>17</v>
      </c>
    </row>
    <row r="28" spans="1:19" x14ac:dyDescent="0.3">
      <c r="A28" s="10" t="str">
        <f t="shared" si="0"/>
        <v>ST17</v>
      </c>
      <c r="B28" s="11" t="s">
        <v>47</v>
      </c>
      <c r="C28" s="12" t="s">
        <v>49</v>
      </c>
      <c r="D28" s="13">
        <v>56.18</v>
      </c>
      <c r="E28" s="13">
        <v>65.87</v>
      </c>
      <c r="F28" s="13">
        <v>73.72</v>
      </c>
      <c r="G28" s="13">
        <v>77.55</v>
      </c>
      <c r="H28" s="13">
        <v>85.04</v>
      </c>
      <c r="I28" s="13">
        <v>90.7</v>
      </c>
      <c r="J28" s="13">
        <v>96.91</v>
      </c>
      <c r="K28" s="13">
        <v>99.65</v>
      </c>
      <c r="L28" s="13">
        <v>106.96</v>
      </c>
      <c r="M28" s="13">
        <v>109.69</v>
      </c>
      <c r="N28" s="13">
        <v>102.03</v>
      </c>
      <c r="O28" s="13">
        <v>95.45</v>
      </c>
      <c r="P28" s="13">
        <v>89.24</v>
      </c>
      <c r="Q28" s="13">
        <v>86.51</v>
      </c>
      <c r="R28" s="13">
        <v>84.86</v>
      </c>
      <c r="S28" s="16" t="str">
        <f t="shared" si="1"/>
        <v>ST17</v>
      </c>
    </row>
    <row r="29" spans="1:19" x14ac:dyDescent="0.3">
      <c r="A29" s="10" t="str">
        <f t="shared" si="0"/>
        <v>18</v>
      </c>
      <c r="B29" s="11" t="s">
        <v>50</v>
      </c>
      <c r="C29" s="12" t="s">
        <v>51</v>
      </c>
      <c r="D29" s="13">
        <v>43.58</v>
      </c>
      <c r="E29" s="13">
        <v>53.63</v>
      </c>
      <c r="F29" s="13">
        <v>62.379999999999995</v>
      </c>
      <c r="G29" s="13">
        <v>67.69</v>
      </c>
      <c r="H29" s="13">
        <v>76.099999999999994</v>
      </c>
      <c r="I29" s="13">
        <v>82.85</v>
      </c>
      <c r="J29" s="13">
        <v>89.79</v>
      </c>
      <c r="K29" s="13">
        <v>93.99</v>
      </c>
      <c r="L29" s="13">
        <v>101.67</v>
      </c>
      <c r="M29" s="13">
        <v>106.77</v>
      </c>
      <c r="N29" s="13">
        <v>101.47</v>
      </c>
      <c r="O29" s="13">
        <v>95.45</v>
      </c>
      <c r="P29" s="13">
        <v>89.97</v>
      </c>
      <c r="Q29" s="13">
        <v>87.78</v>
      </c>
      <c r="R29" s="13">
        <v>86.13</v>
      </c>
      <c r="S29" s="16">
        <f t="shared" si="1"/>
        <v>18</v>
      </c>
    </row>
    <row r="30" spans="1:19" x14ac:dyDescent="0.3">
      <c r="A30" s="10" t="str">
        <f t="shared" si="0"/>
        <v>19</v>
      </c>
      <c r="B30" s="11" t="s">
        <v>52</v>
      </c>
      <c r="C30" s="12" t="s">
        <v>53</v>
      </c>
      <c r="D30" s="13">
        <v>40.47</v>
      </c>
      <c r="E30" s="13">
        <v>45.96</v>
      </c>
      <c r="F30" s="13">
        <v>50.16</v>
      </c>
      <c r="G30" s="13">
        <v>51.43</v>
      </c>
      <c r="H30" s="13">
        <v>55.45</v>
      </c>
      <c r="I30" s="13">
        <v>58.39</v>
      </c>
      <c r="J30" s="13">
        <v>61.480000000000004</v>
      </c>
      <c r="K30" s="13">
        <v>62.209999999999994</v>
      </c>
      <c r="L30" s="13">
        <v>66.41</v>
      </c>
      <c r="M30" s="13">
        <v>68.599999999999994</v>
      </c>
      <c r="N30" s="13">
        <v>67.13</v>
      </c>
      <c r="O30" s="13">
        <v>59.48</v>
      </c>
      <c r="P30" s="13">
        <v>52.35</v>
      </c>
      <c r="Q30" s="13">
        <v>50.53</v>
      </c>
      <c r="R30" s="13">
        <v>49.07</v>
      </c>
      <c r="S30" s="16">
        <f t="shared" si="1"/>
        <v>19</v>
      </c>
    </row>
    <row r="31" spans="1:19" x14ac:dyDescent="0.3">
      <c r="A31" s="10">
        <f t="shared" si="0"/>
        <v>20</v>
      </c>
      <c r="B31" s="11">
        <v>20</v>
      </c>
      <c r="C31" s="12" t="s">
        <v>54</v>
      </c>
      <c r="D31" s="13">
        <v>158.82</v>
      </c>
      <c r="E31" s="13">
        <v>183.12</v>
      </c>
      <c r="F31" s="13">
        <v>210.33</v>
      </c>
      <c r="G31" s="13">
        <v>234.98</v>
      </c>
      <c r="H31" s="13">
        <v>249.77</v>
      </c>
      <c r="I31" s="13">
        <v>300.18</v>
      </c>
      <c r="J31" s="13">
        <v>309.14</v>
      </c>
      <c r="K31" s="13">
        <v>340.74</v>
      </c>
      <c r="L31" s="13">
        <v>350.6</v>
      </c>
      <c r="M31" s="13">
        <v>371.97</v>
      </c>
      <c r="N31" s="13">
        <v>357.16</v>
      </c>
      <c r="O31" s="13">
        <v>326.31</v>
      </c>
      <c r="P31" s="13">
        <v>313.69</v>
      </c>
      <c r="Q31" s="13">
        <v>286.66000000000003</v>
      </c>
      <c r="R31" s="13">
        <v>246.66</v>
      </c>
      <c r="S31" s="16">
        <f t="shared" si="1"/>
        <v>20</v>
      </c>
    </row>
    <row r="32" spans="1:19" x14ac:dyDescent="0.3">
      <c r="A32" s="10" t="str">
        <f>IF(C32="Stations - ST","ST"&amp;B32,IF(C32="Iles - IL","ST"&amp;B32,B32))</f>
        <v>21</v>
      </c>
      <c r="B32" s="11" t="s">
        <v>55</v>
      </c>
      <c r="C32" s="12" t="s">
        <v>56</v>
      </c>
      <c r="D32" s="13">
        <v>42.85</v>
      </c>
      <c r="E32" s="13">
        <v>51.98</v>
      </c>
      <c r="F32" s="13">
        <v>60.02</v>
      </c>
      <c r="G32" s="13">
        <v>64.59</v>
      </c>
      <c r="H32" s="13">
        <v>72.069999999999993</v>
      </c>
      <c r="I32" s="13">
        <v>78.09</v>
      </c>
      <c r="J32" s="13">
        <v>84.3</v>
      </c>
      <c r="K32" s="13">
        <v>87.95</v>
      </c>
      <c r="L32" s="13">
        <v>94.9</v>
      </c>
      <c r="M32" s="13">
        <v>99.1</v>
      </c>
      <c r="N32" s="13">
        <v>93.44</v>
      </c>
      <c r="O32" s="13">
        <v>87.78</v>
      </c>
      <c r="P32" s="13">
        <v>82.48</v>
      </c>
      <c r="Q32" s="13">
        <v>80.3</v>
      </c>
      <c r="R32" s="13">
        <v>78.63</v>
      </c>
      <c r="S32" s="16">
        <f t="shared" si="1"/>
        <v>21</v>
      </c>
    </row>
    <row r="33" spans="1:19" x14ac:dyDescent="0.3">
      <c r="A33" s="10" t="str">
        <f t="shared" si="0"/>
        <v>22</v>
      </c>
      <c r="B33" s="11" t="s">
        <v>57</v>
      </c>
      <c r="C33" s="12" t="s">
        <v>58</v>
      </c>
      <c r="D33" s="13">
        <v>41.56</v>
      </c>
      <c r="E33" s="13">
        <v>49.41</v>
      </c>
      <c r="F33" s="13">
        <v>55.82</v>
      </c>
      <c r="G33" s="13">
        <v>59.29</v>
      </c>
      <c r="H33" s="13">
        <v>65.31</v>
      </c>
      <c r="I33" s="13">
        <v>70.239999999999995</v>
      </c>
      <c r="J33" s="13">
        <v>75.180000000000007</v>
      </c>
      <c r="K33" s="13">
        <v>77.73</v>
      </c>
      <c r="L33" s="13">
        <v>83.58</v>
      </c>
      <c r="M33" s="13">
        <v>86.32</v>
      </c>
      <c r="N33" s="13">
        <v>80.66</v>
      </c>
      <c r="O33" s="13">
        <v>75.349999999999994</v>
      </c>
      <c r="P33" s="13">
        <v>70.61</v>
      </c>
      <c r="Q33" s="13">
        <v>68.599999999999994</v>
      </c>
      <c r="R33" s="13">
        <v>67.13</v>
      </c>
      <c r="S33" s="16">
        <f t="shared" si="1"/>
        <v>22</v>
      </c>
    </row>
    <row r="34" spans="1:19" x14ac:dyDescent="0.3">
      <c r="A34" s="10" t="str">
        <f t="shared" si="0"/>
        <v>ST22</v>
      </c>
      <c r="B34" s="11" t="s">
        <v>57</v>
      </c>
      <c r="C34" s="12" t="s">
        <v>49</v>
      </c>
      <c r="D34" s="13">
        <v>57.1</v>
      </c>
      <c r="E34" s="13">
        <v>67.69</v>
      </c>
      <c r="F34" s="13">
        <v>76.44</v>
      </c>
      <c r="G34" s="13">
        <v>81.010000000000005</v>
      </c>
      <c r="H34" s="13">
        <v>89.24</v>
      </c>
      <c r="I34" s="13">
        <v>95.8</v>
      </c>
      <c r="J34" s="13">
        <v>102.57</v>
      </c>
      <c r="K34" s="13">
        <v>106.04</v>
      </c>
      <c r="L34" s="13">
        <v>113.89</v>
      </c>
      <c r="M34" s="13">
        <v>117.55</v>
      </c>
      <c r="N34" s="13">
        <v>109.86</v>
      </c>
      <c r="O34" s="13">
        <v>102.76</v>
      </c>
      <c r="P34" s="13">
        <v>96.35</v>
      </c>
      <c r="Q34" s="13">
        <v>93.61</v>
      </c>
      <c r="R34" s="13">
        <v>91.61</v>
      </c>
      <c r="S34" s="16" t="str">
        <f t="shared" si="1"/>
        <v>ST22</v>
      </c>
    </row>
    <row r="35" spans="1:19" x14ac:dyDescent="0.3">
      <c r="A35" s="10" t="str">
        <f t="shared" si="0"/>
        <v>23</v>
      </c>
      <c r="B35" s="11" t="s">
        <v>59</v>
      </c>
      <c r="C35" s="12" t="s">
        <v>60</v>
      </c>
      <c r="D35" s="13">
        <v>36.46</v>
      </c>
      <c r="E35" s="13">
        <v>42.68</v>
      </c>
      <c r="F35" s="13">
        <v>57.28</v>
      </c>
      <c r="G35" s="13">
        <v>60.19</v>
      </c>
      <c r="H35" s="13">
        <v>65.14</v>
      </c>
      <c r="I35" s="13">
        <v>68.959999999999994</v>
      </c>
      <c r="J35" s="13">
        <v>76.650000000000006</v>
      </c>
      <c r="K35" s="13">
        <v>83.58</v>
      </c>
      <c r="L35" s="13">
        <v>92.52</v>
      </c>
      <c r="M35" s="13">
        <v>98.01</v>
      </c>
      <c r="N35" s="13">
        <v>103.3</v>
      </c>
      <c r="O35" s="13">
        <v>92.15</v>
      </c>
      <c r="P35" s="13">
        <v>82.12</v>
      </c>
      <c r="Q35" s="13">
        <v>75.900000000000006</v>
      </c>
      <c r="R35" s="13">
        <v>70.61</v>
      </c>
      <c r="S35" s="16">
        <f t="shared" si="1"/>
        <v>23</v>
      </c>
    </row>
    <row r="36" spans="1:19" x14ac:dyDescent="0.3">
      <c r="A36" s="10" t="str">
        <f t="shared" si="0"/>
        <v>24</v>
      </c>
      <c r="B36" s="11" t="s">
        <v>61</v>
      </c>
      <c r="C36" s="12" t="s">
        <v>62</v>
      </c>
      <c r="D36" s="13">
        <v>59.29</v>
      </c>
      <c r="E36" s="13">
        <v>66.040000000000006</v>
      </c>
      <c r="F36" s="13">
        <v>70.98</v>
      </c>
      <c r="G36" s="13">
        <v>71.53</v>
      </c>
      <c r="H36" s="13">
        <v>75.349999999999994</v>
      </c>
      <c r="I36" s="13">
        <v>77.92</v>
      </c>
      <c r="J36" s="13">
        <v>79.38</v>
      </c>
      <c r="K36" s="13">
        <v>83.58</v>
      </c>
      <c r="L36" s="13">
        <v>86.13</v>
      </c>
      <c r="M36" s="13">
        <v>89.41</v>
      </c>
      <c r="N36" s="13">
        <v>92.9</v>
      </c>
      <c r="O36" s="13">
        <v>79.55</v>
      </c>
      <c r="P36" s="13">
        <v>67.13</v>
      </c>
      <c r="Q36" s="13">
        <v>64.59</v>
      </c>
      <c r="R36" s="13">
        <v>62.930000000000007</v>
      </c>
      <c r="S36" s="16">
        <f t="shared" si="1"/>
        <v>24</v>
      </c>
    </row>
    <row r="37" spans="1:19" x14ac:dyDescent="0.3">
      <c r="A37" s="10" t="str">
        <f t="shared" si="0"/>
        <v>25</v>
      </c>
      <c r="B37" s="11" t="s">
        <v>63</v>
      </c>
      <c r="C37" s="12" t="s">
        <v>64</v>
      </c>
      <c r="D37" s="13">
        <v>45.04</v>
      </c>
      <c r="E37" s="13">
        <v>56.91</v>
      </c>
      <c r="F37" s="13">
        <v>67.33</v>
      </c>
      <c r="G37" s="13">
        <v>74.08</v>
      </c>
      <c r="H37" s="13">
        <v>83.96</v>
      </c>
      <c r="I37" s="13">
        <v>92.15</v>
      </c>
      <c r="J37" s="13">
        <v>100.38</v>
      </c>
      <c r="K37" s="13">
        <v>105.87</v>
      </c>
      <c r="L37" s="13">
        <v>114.81</v>
      </c>
      <c r="M37" s="13">
        <v>121.58</v>
      </c>
      <c r="N37" s="13">
        <v>116.46</v>
      </c>
      <c r="O37" s="13">
        <v>109.86</v>
      </c>
      <c r="P37" s="13">
        <v>103.66</v>
      </c>
      <c r="Q37" s="13">
        <v>101.3</v>
      </c>
      <c r="R37" s="13">
        <v>99.46</v>
      </c>
      <c r="S37" s="16">
        <f t="shared" si="1"/>
        <v>25</v>
      </c>
    </row>
    <row r="38" spans="1:19" x14ac:dyDescent="0.3">
      <c r="A38" s="10" t="str">
        <f t="shared" si="0"/>
        <v>ST25</v>
      </c>
      <c r="B38" s="11" t="s">
        <v>63</v>
      </c>
      <c r="C38" s="12" t="s">
        <v>29</v>
      </c>
      <c r="D38" s="13">
        <v>59.48</v>
      </c>
      <c r="E38" s="13">
        <v>74.81</v>
      </c>
      <c r="F38" s="13">
        <v>88.49</v>
      </c>
      <c r="G38" s="13">
        <v>97.27</v>
      </c>
      <c r="H38" s="13">
        <v>110.07</v>
      </c>
      <c r="I38" s="13">
        <v>120.66</v>
      </c>
      <c r="J38" s="13">
        <v>131.44</v>
      </c>
      <c r="K38" s="13">
        <v>138.54</v>
      </c>
      <c r="L38" s="13">
        <v>150.24</v>
      </c>
      <c r="M38" s="13">
        <v>158.99</v>
      </c>
      <c r="N38" s="13">
        <v>152.26</v>
      </c>
      <c r="O38" s="13">
        <v>143.66</v>
      </c>
      <c r="P38" s="13">
        <v>135.63999999999999</v>
      </c>
      <c r="Q38" s="13">
        <v>132.52000000000001</v>
      </c>
      <c r="R38" s="13">
        <v>130.13999999999999</v>
      </c>
      <c r="S38" s="16" t="str">
        <f t="shared" si="1"/>
        <v>ST25</v>
      </c>
    </row>
    <row r="39" spans="1:19" x14ac:dyDescent="0.3">
      <c r="A39" s="10" t="str">
        <f t="shared" si="0"/>
        <v>26</v>
      </c>
      <c r="B39" s="11" t="s">
        <v>65</v>
      </c>
      <c r="C39" s="12" t="s">
        <v>66</v>
      </c>
      <c r="D39" s="13">
        <v>45.59</v>
      </c>
      <c r="E39" s="13">
        <v>58.01</v>
      </c>
      <c r="F39" s="13">
        <v>69.150000000000006</v>
      </c>
      <c r="G39" s="13">
        <v>76.44</v>
      </c>
      <c r="H39" s="13">
        <v>87.05</v>
      </c>
      <c r="I39" s="13">
        <v>95.63</v>
      </c>
      <c r="J39" s="13">
        <v>104.41</v>
      </c>
      <c r="K39" s="13">
        <v>110.61</v>
      </c>
      <c r="L39" s="13">
        <v>119.93</v>
      </c>
      <c r="M39" s="13">
        <v>127.41</v>
      </c>
      <c r="N39" s="13">
        <v>122.29</v>
      </c>
      <c r="O39" s="13">
        <v>115.54</v>
      </c>
      <c r="P39" s="13">
        <v>109.15</v>
      </c>
      <c r="Q39" s="13">
        <v>106.77</v>
      </c>
      <c r="R39" s="13">
        <v>104.76</v>
      </c>
      <c r="S39" s="16">
        <f t="shared" si="1"/>
        <v>26</v>
      </c>
    </row>
    <row r="40" spans="1:19" x14ac:dyDescent="0.3">
      <c r="A40" s="10" t="str">
        <f t="shared" si="0"/>
        <v>27</v>
      </c>
      <c r="B40" s="11" t="s">
        <v>67</v>
      </c>
      <c r="C40" s="12" t="s">
        <v>68</v>
      </c>
      <c r="D40" s="13">
        <v>43.58</v>
      </c>
      <c r="E40" s="13">
        <v>53.63</v>
      </c>
      <c r="F40" s="13">
        <v>62.59</v>
      </c>
      <c r="G40" s="13">
        <v>67.87</v>
      </c>
      <c r="H40" s="13">
        <v>76.27</v>
      </c>
      <c r="I40" s="13">
        <v>83.04</v>
      </c>
      <c r="J40" s="13">
        <v>89.97</v>
      </c>
      <c r="K40" s="13">
        <v>94.36</v>
      </c>
      <c r="L40" s="13">
        <v>102.03</v>
      </c>
      <c r="M40" s="13">
        <v>107.14</v>
      </c>
      <c r="N40" s="13">
        <v>101.84</v>
      </c>
      <c r="O40" s="13">
        <v>95.8</v>
      </c>
      <c r="P40" s="13">
        <v>90.33</v>
      </c>
      <c r="Q40" s="13">
        <v>88.15</v>
      </c>
      <c r="R40" s="13">
        <v>86.51</v>
      </c>
      <c r="S40" s="16">
        <f t="shared" si="1"/>
        <v>27</v>
      </c>
    </row>
    <row r="41" spans="1:19" x14ac:dyDescent="0.3">
      <c r="A41" s="10" t="str">
        <f t="shared" si="0"/>
        <v>28</v>
      </c>
      <c r="B41" s="11" t="s">
        <v>69</v>
      </c>
      <c r="C41" s="12" t="s">
        <v>70</v>
      </c>
      <c r="D41" s="13">
        <v>42.85</v>
      </c>
      <c r="E41" s="13">
        <v>51.98</v>
      </c>
      <c r="F41" s="13">
        <v>59.83</v>
      </c>
      <c r="G41" s="13">
        <v>64.22</v>
      </c>
      <c r="H41" s="13">
        <v>71.7</v>
      </c>
      <c r="I41" s="13">
        <v>77.55</v>
      </c>
      <c r="J41" s="13">
        <v>83.75</v>
      </c>
      <c r="K41" s="13">
        <v>87.24</v>
      </c>
      <c r="L41" s="13">
        <v>94.17</v>
      </c>
      <c r="M41" s="13">
        <v>98.37</v>
      </c>
      <c r="N41" s="13">
        <v>92.9</v>
      </c>
      <c r="O41" s="13">
        <v>87.24</v>
      </c>
      <c r="P41" s="13">
        <v>81.93</v>
      </c>
      <c r="Q41" s="13">
        <v>79.930000000000007</v>
      </c>
      <c r="R41" s="13">
        <v>78.28</v>
      </c>
      <c r="S41" s="16">
        <f t="shared" si="1"/>
        <v>28</v>
      </c>
    </row>
    <row r="42" spans="1:19" x14ac:dyDescent="0.3">
      <c r="A42" s="10" t="str">
        <f>IF(C42="Stations - ST","ST"&amp;B42,IF(C42="Iles - IL","ST"&amp;B42,B42))</f>
        <v>29</v>
      </c>
      <c r="B42" s="11" t="s">
        <v>71</v>
      </c>
      <c r="C42" s="12" t="s">
        <v>72</v>
      </c>
      <c r="D42" s="13">
        <v>41.39</v>
      </c>
      <c r="E42" s="13">
        <v>48.51</v>
      </c>
      <c r="F42" s="13">
        <v>54.36</v>
      </c>
      <c r="G42" s="13">
        <v>57.28</v>
      </c>
      <c r="H42" s="13">
        <v>62.760000000000005</v>
      </c>
      <c r="I42" s="13">
        <v>67.13</v>
      </c>
      <c r="J42" s="13">
        <v>71.53</v>
      </c>
      <c r="K42" s="13">
        <v>73.53</v>
      </c>
      <c r="L42" s="13">
        <v>79.010000000000005</v>
      </c>
      <c r="M42" s="13">
        <v>81.010000000000005</v>
      </c>
      <c r="N42" s="13">
        <v>75.349999999999994</v>
      </c>
      <c r="O42" s="13">
        <v>70.239999999999995</v>
      </c>
      <c r="P42" s="13">
        <v>65.680000000000007</v>
      </c>
      <c r="Q42" s="13">
        <v>63.67</v>
      </c>
      <c r="R42" s="13">
        <v>62.209999999999994</v>
      </c>
      <c r="S42" s="16">
        <f t="shared" si="1"/>
        <v>29</v>
      </c>
    </row>
    <row r="43" spans="1:19" x14ac:dyDescent="0.3">
      <c r="A43" s="10" t="str">
        <f t="shared" si="0"/>
        <v>ST29</v>
      </c>
      <c r="B43" s="11" t="s">
        <v>71</v>
      </c>
      <c r="C43" s="12" t="s">
        <v>49</v>
      </c>
      <c r="D43" s="13">
        <v>56.91</v>
      </c>
      <c r="E43" s="13">
        <v>66.58</v>
      </c>
      <c r="F43" s="13">
        <v>74.44</v>
      </c>
      <c r="G43" s="13">
        <v>78.459999999999994</v>
      </c>
      <c r="H43" s="13">
        <v>85.77</v>
      </c>
      <c r="I43" s="13">
        <v>91.61</v>
      </c>
      <c r="J43" s="13">
        <v>97.64</v>
      </c>
      <c r="K43" s="13">
        <v>100.38</v>
      </c>
      <c r="L43" s="13">
        <v>107.69</v>
      </c>
      <c r="M43" s="13">
        <v>110.42</v>
      </c>
      <c r="N43" s="13">
        <v>102.76</v>
      </c>
      <c r="O43" s="13">
        <v>95.8</v>
      </c>
      <c r="P43" s="13">
        <v>89.79</v>
      </c>
      <c r="Q43" s="13">
        <v>87.05</v>
      </c>
      <c r="R43" s="13">
        <v>85.04</v>
      </c>
      <c r="S43" s="16" t="str">
        <f t="shared" si="1"/>
        <v>ST29</v>
      </c>
    </row>
    <row r="44" spans="1:19" x14ac:dyDescent="0.3">
      <c r="A44" s="10">
        <f t="shared" si="0"/>
        <v>30</v>
      </c>
      <c r="B44" s="11">
        <v>30</v>
      </c>
      <c r="C44" s="12" t="s">
        <v>73</v>
      </c>
      <c r="D44" s="13">
        <v>64.95</v>
      </c>
      <c r="E44" s="13">
        <v>78.09</v>
      </c>
      <c r="F44" s="13">
        <v>89.41</v>
      </c>
      <c r="G44" s="13">
        <v>95.45</v>
      </c>
      <c r="H44" s="13">
        <v>106.23</v>
      </c>
      <c r="I44" s="13">
        <v>114.62</v>
      </c>
      <c r="J44" s="13">
        <v>123.21</v>
      </c>
      <c r="K44" s="13">
        <v>128.13999999999999</v>
      </c>
      <c r="L44" s="13">
        <v>138.19</v>
      </c>
      <c r="M44" s="13">
        <v>143.85</v>
      </c>
      <c r="N44" s="13">
        <v>135.63999999999999</v>
      </c>
      <c r="O44" s="13">
        <v>127.24000000000001</v>
      </c>
      <c r="P44" s="13">
        <v>119.74</v>
      </c>
      <c r="Q44" s="13">
        <v>116.63</v>
      </c>
      <c r="R44" s="13">
        <v>114.27</v>
      </c>
      <c r="S44" s="16">
        <f t="shared" si="1"/>
        <v>30</v>
      </c>
    </row>
    <row r="45" spans="1:19" x14ac:dyDescent="0.3">
      <c r="A45" s="10" t="str">
        <f t="shared" si="0"/>
        <v>31</v>
      </c>
      <c r="B45" s="11" t="s">
        <v>74</v>
      </c>
      <c r="C45" s="12" t="s">
        <v>75</v>
      </c>
      <c r="D45" s="13">
        <v>55.63</v>
      </c>
      <c r="E45" s="13">
        <v>67.5</v>
      </c>
      <c r="F45" s="13">
        <v>77.55</v>
      </c>
      <c r="G45" s="13">
        <v>83.21</v>
      </c>
      <c r="H45" s="13">
        <v>93.07</v>
      </c>
      <c r="I45" s="13">
        <v>100.75</v>
      </c>
      <c r="J45" s="13">
        <v>108.61</v>
      </c>
      <c r="K45" s="13">
        <v>113.18</v>
      </c>
      <c r="L45" s="13">
        <v>122.12</v>
      </c>
      <c r="M45" s="13">
        <v>127.41</v>
      </c>
      <c r="N45" s="13">
        <v>120.47</v>
      </c>
      <c r="O45" s="13">
        <v>113.18</v>
      </c>
      <c r="P45" s="13">
        <v>106.58</v>
      </c>
      <c r="Q45" s="13">
        <v>103.85</v>
      </c>
      <c r="R45" s="13">
        <v>101.67</v>
      </c>
      <c r="S45" s="16">
        <f t="shared" si="1"/>
        <v>31</v>
      </c>
    </row>
    <row r="46" spans="1:19" x14ac:dyDescent="0.3">
      <c r="A46" s="10" t="str">
        <f t="shared" si="0"/>
        <v>ST31</v>
      </c>
      <c r="B46" s="11" t="s">
        <v>74</v>
      </c>
      <c r="C46" s="12" t="s">
        <v>29</v>
      </c>
      <c r="D46" s="13">
        <v>73.16</v>
      </c>
      <c r="E46" s="13">
        <v>88.7</v>
      </c>
      <c r="F46" s="13">
        <v>101.67</v>
      </c>
      <c r="G46" s="13">
        <v>109.15</v>
      </c>
      <c r="H46" s="13">
        <v>121.92</v>
      </c>
      <c r="I46" s="13">
        <v>131.79</v>
      </c>
      <c r="J46" s="13">
        <v>142.03</v>
      </c>
      <c r="K46" s="13">
        <v>148.05000000000001</v>
      </c>
      <c r="L46" s="13">
        <v>159.74</v>
      </c>
      <c r="M46" s="13">
        <v>166.49</v>
      </c>
      <c r="N46" s="13">
        <v>157.55000000000001</v>
      </c>
      <c r="O46" s="13">
        <v>148.05000000000001</v>
      </c>
      <c r="P46" s="13">
        <v>139.46</v>
      </c>
      <c r="Q46" s="13">
        <v>135.99</v>
      </c>
      <c r="R46" s="13">
        <v>133.07</v>
      </c>
      <c r="S46" s="16" t="str">
        <f t="shared" si="1"/>
        <v>ST31</v>
      </c>
    </row>
    <row r="47" spans="1:19" x14ac:dyDescent="0.3">
      <c r="A47" s="10" t="str">
        <f t="shared" si="0"/>
        <v>32</v>
      </c>
      <c r="B47" s="11" t="s">
        <v>76</v>
      </c>
      <c r="C47" s="12" t="s">
        <v>77</v>
      </c>
      <c r="D47" s="13">
        <v>53.07</v>
      </c>
      <c r="E47" s="13">
        <v>66.58</v>
      </c>
      <c r="F47" s="13">
        <v>83.39</v>
      </c>
      <c r="G47" s="13">
        <v>87.78</v>
      </c>
      <c r="H47" s="13">
        <v>98.37</v>
      </c>
      <c r="I47" s="13">
        <v>103.66</v>
      </c>
      <c r="J47" s="13">
        <v>112.07</v>
      </c>
      <c r="K47" s="13">
        <v>116.63</v>
      </c>
      <c r="L47" s="13">
        <v>123.75</v>
      </c>
      <c r="M47" s="13">
        <v>132.15</v>
      </c>
      <c r="N47" s="13">
        <v>127.41</v>
      </c>
      <c r="O47" s="13">
        <v>120.47</v>
      </c>
      <c r="P47" s="13">
        <v>113.35</v>
      </c>
      <c r="Q47" s="13">
        <v>110.78</v>
      </c>
      <c r="R47" s="13">
        <v>107.86</v>
      </c>
      <c r="S47" s="16">
        <f t="shared" si="1"/>
        <v>32</v>
      </c>
    </row>
    <row r="48" spans="1:19" x14ac:dyDescent="0.3">
      <c r="A48" s="10" t="str">
        <f t="shared" si="0"/>
        <v>33</v>
      </c>
      <c r="B48" s="11" t="s">
        <v>78</v>
      </c>
      <c r="C48" s="12" t="s">
        <v>79</v>
      </c>
      <c r="D48" s="13">
        <v>46.5</v>
      </c>
      <c r="E48" s="13">
        <v>55.28</v>
      </c>
      <c r="F48" s="13">
        <v>62.59</v>
      </c>
      <c r="G48" s="13">
        <v>66.41</v>
      </c>
      <c r="H48" s="13">
        <v>73.349999999999994</v>
      </c>
      <c r="I48" s="13">
        <v>78.84</v>
      </c>
      <c r="J48" s="13">
        <v>84.5</v>
      </c>
      <c r="K48" s="13">
        <v>87.59</v>
      </c>
      <c r="L48" s="13">
        <v>93.99</v>
      </c>
      <c r="M48" s="13">
        <v>96.55</v>
      </c>
      <c r="N48" s="13">
        <v>89.79</v>
      </c>
      <c r="O48" s="13">
        <v>83.75</v>
      </c>
      <c r="P48" s="13">
        <v>78.28</v>
      </c>
      <c r="Q48" s="13">
        <v>75.900000000000006</v>
      </c>
      <c r="R48" s="13">
        <v>74.08</v>
      </c>
      <c r="S48" s="16">
        <f t="shared" si="1"/>
        <v>33</v>
      </c>
    </row>
    <row r="49" spans="1:19" x14ac:dyDescent="0.3">
      <c r="A49" s="10" t="str">
        <f t="shared" si="0"/>
        <v>34</v>
      </c>
      <c r="B49" s="11" t="s">
        <v>80</v>
      </c>
      <c r="C49" s="12" t="s">
        <v>81</v>
      </c>
      <c r="D49" s="13">
        <v>51.62</v>
      </c>
      <c r="E49" s="13">
        <v>66.22</v>
      </c>
      <c r="F49" s="13">
        <v>79.38</v>
      </c>
      <c r="G49" s="13">
        <v>87.95</v>
      </c>
      <c r="H49" s="13">
        <v>100.55</v>
      </c>
      <c r="I49" s="13">
        <v>110.78</v>
      </c>
      <c r="J49" s="13">
        <v>121.02</v>
      </c>
      <c r="K49" s="13">
        <v>128.51</v>
      </c>
      <c r="L49" s="13">
        <v>139.46</v>
      </c>
      <c r="M49" s="13">
        <v>148.61000000000001</v>
      </c>
      <c r="N49" s="13">
        <v>142.94999999999999</v>
      </c>
      <c r="O49" s="13">
        <v>135.09</v>
      </c>
      <c r="P49" s="13">
        <v>127.94999999999999</v>
      </c>
      <c r="Q49" s="13">
        <v>125.03</v>
      </c>
      <c r="R49" s="13">
        <v>123.04</v>
      </c>
      <c r="S49" s="16">
        <f t="shared" si="1"/>
        <v>34</v>
      </c>
    </row>
    <row r="50" spans="1:19" x14ac:dyDescent="0.3">
      <c r="A50" s="10" t="str">
        <f t="shared" si="0"/>
        <v>35</v>
      </c>
      <c r="B50" s="11" t="s">
        <v>82</v>
      </c>
      <c r="C50" s="12" t="s">
        <v>83</v>
      </c>
      <c r="D50" s="13">
        <v>39.93</v>
      </c>
      <c r="E50" s="13">
        <v>45.42</v>
      </c>
      <c r="F50" s="13">
        <v>49.79</v>
      </c>
      <c r="G50" s="13">
        <v>51.25</v>
      </c>
      <c r="H50" s="13">
        <v>55.45</v>
      </c>
      <c r="I50" s="13">
        <v>58.39</v>
      </c>
      <c r="J50" s="13">
        <v>61.67</v>
      </c>
      <c r="K50" s="13">
        <v>62.379999999999995</v>
      </c>
      <c r="L50" s="13">
        <v>66.790000000000006</v>
      </c>
      <c r="M50" s="13">
        <v>68.959999999999994</v>
      </c>
      <c r="N50" s="13">
        <v>67.5</v>
      </c>
      <c r="O50" s="13">
        <v>60.02</v>
      </c>
      <c r="P50" s="13">
        <v>52.9</v>
      </c>
      <c r="Q50" s="13">
        <v>50.87</v>
      </c>
      <c r="R50" s="13">
        <v>49.62</v>
      </c>
      <c r="S50" s="16">
        <f t="shared" si="1"/>
        <v>35</v>
      </c>
    </row>
    <row r="51" spans="1:19" x14ac:dyDescent="0.3">
      <c r="A51" s="10" t="str">
        <f t="shared" si="0"/>
        <v>36</v>
      </c>
      <c r="B51" s="11" t="s">
        <v>84</v>
      </c>
      <c r="C51" s="12" t="s">
        <v>85</v>
      </c>
      <c r="D51" s="13">
        <v>58.93</v>
      </c>
      <c r="E51" s="13">
        <v>69.88</v>
      </c>
      <c r="F51" s="13">
        <v>79.38</v>
      </c>
      <c r="G51" s="13">
        <v>84.13</v>
      </c>
      <c r="H51" s="13">
        <v>93.25</v>
      </c>
      <c r="I51" s="13">
        <v>100</v>
      </c>
      <c r="J51" s="13">
        <v>107.31</v>
      </c>
      <c r="K51" s="13">
        <v>111.34</v>
      </c>
      <c r="L51" s="13">
        <v>119.55</v>
      </c>
      <c r="M51" s="13">
        <v>123.21</v>
      </c>
      <c r="N51" s="13">
        <v>115.17</v>
      </c>
      <c r="O51" s="13">
        <v>107.69</v>
      </c>
      <c r="P51" s="13">
        <v>100.92</v>
      </c>
      <c r="Q51" s="13">
        <v>98.01</v>
      </c>
      <c r="R51" s="13">
        <v>95.8</v>
      </c>
      <c r="S51" s="16">
        <f t="shared" si="1"/>
        <v>36</v>
      </c>
    </row>
    <row r="52" spans="1:19" x14ac:dyDescent="0.3">
      <c r="A52" s="10" t="str">
        <f>IF(C52="Stations - ST","ST"&amp;B52,IF(C52="Iles - IL","ST"&amp;B52,B52))</f>
        <v>37</v>
      </c>
      <c r="B52" s="11" t="s">
        <v>86</v>
      </c>
      <c r="C52" s="12" t="s">
        <v>87</v>
      </c>
      <c r="D52" s="13">
        <v>40.11</v>
      </c>
      <c r="E52" s="13">
        <v>45.96</v>
      </c>
      <c r="F52" s="13">
        <v>50.7</v>
      </c>
      <c r="G52" s="13">
        <v>52.35</v>
      </c>
      <c r="H52" s="13">
        <v>56.72</v>
      </c>
      <c r="I52" s="13">
        <v>60.02</v>
      </c>
      <c r="J52" s="13">
        <v>63.489999999999995</v>
      </c>
      <c r="K52" s="13">
        <v>64.59</v>
      </c>
      <c r="L52" s="13">
        <v>69.150000000000006</v>
      </c>
      <c r="M52" s="13">
        <v>71.53</v>
      </c>
      <c r="N52" s="13">
        <v>70.069999999999993</v>
      </c>
      <c r="O52" s="13">
        <v>62.379999999999995</v>
      </c>
      <c r="P52" s="13">
        <v>55.28</v>
      </c>
      <c r="Q52" s="13">
        <v>53.44</v>
      </c>
      <c r="R52" s="13">
        <v>51.98</v>
      </c>
      <c r="S52" s="16">
        <f t="shared" si="1"/>
        <v>37</v>
      </c>
    </row>
    <row r="53" spans="1:19" x14ac:dyDescent="0.3">
      <c r="A53" s="10" t="str">
        <f t="shared" si="0"/>
        <v>38</v>
      </c>
      <c r="B53" s="11" t="s">
        <v>88</v>
      </c>
      <c r="C53" s="12" t="s">
        <v>89</v>
      </c>
      <c r="D53" s="13">
        <v>45.96</v>
      </c>
      <c r="E53" s="13">
        <v>58.73</v>
      </c>
      <c r="F53" s="13">
        <v>70.44</v>
      </c>
      <c r="G53" s="13">
        <v>77.92</v>
      </c>
      <c r="H53" s="13">
        <v>89.06</v>
      </c>
      <c r="I53" s="13">
        <v>98.01</v>
      </c>
      <c r="J53" s="13">
        <v>107.14</v>
      </c>
      <c r="K53" s="13">
        <v>113.52</v>
      </c>
      <c r="L53" s="13">
        <v>123.21</v>
      </c>
      <c r="M53" s="13">
        <v>131.06</v>
      </c>
      <c r="N53" s="13">
        <v>126.12</v>
      </c>
      <c r="O53" s="13">
        <v>119.2</v>
      </c>
      <c r="P53" s="13">
        <v>112.62</v>
      </c>
      <c r="Q53" s="13">
        <v>110.24</v>
      </c>
      <c r="R53" s="13">
        <v>108.23</v>
      </c>
      <c r="S53" s="16">
        <f t="shared" si="1"/>
        <v>38</v>
      </c>
    </row>
    <row r="54" spans="1:19" x14ac:dyDescent="0.3">
      <c r="A54" s="10" t="str">
        <f t="shared" si="0"/>
        <v>ST38</v>
      </c>
      <c r="B54" s="11" t="s">
        <v>88</v>
      </c>
      <c r="C54" s="12" t="s">
        <v>29</v>
      </c>
      <c r="D54" s="13">
        <v>60.56</v>
      </c>
      <c r="E54" s="13">
        <v>77.19</v>
      </c>
      <c r="F54" s="13">
        <v>92.52</v>
      </c>
      <c r="G54" s="13">
        <v>102.21</v>
      </c>
      <c r="H54" s="13">
        <v>116.63</v>
      </c>
      <c r="I54" s="13">
        <v>128.33000000000001</v>
      </c>
      <c r="J54" s="13">
        <v>140.19</v>
      </c>
      <c r="K54" s="13">
        <v>148.4</v>
      </c>
      <c r="L54" s="13">
        <v>161.02000000000001</v>
      </c>
      <c r="M54" s="13">
        <v>171.25</v>
      </c>
      <c r="N54" s="13">
        <v>164.86</v>
      </c>
      <c r="O54" s="13">
        <v>155.91999999999999</v>
      </c>
      <c r="P54" s="13">
        <v>147.31</v>
      </c>
      <c r="Q54" s="13">
        <v>144.19999999999999</v>
      </c>
      <c r="R54" s="13">
        <v>141.65</v>
      </c>
      <c r="S54" s="16" t="str">
        <f t="shared" si="1"/>
        <v>ST38</v>
      </c>
    </row>
    <row r="55" spans="1:19" x14ac:dyDescent="0.3">
      <c r="A55" s="10" t="str">
        <f t="shared" si="0"/>
        <v>39</v>
      </c>
      <c r="B55" s="11" t="s">
        <v>90</v>
      </c>
      <c r="C55" s="12" t="s">
        <v>91</v>
      </c>
      <c r="D55" s="13">
        <v>43.22</v>
      </c>
      <c r="E55" s="13">
        <v>56.91</v>
      </c>
      <c r="F55" s="13">
        <v>69.69</v>
      </c>
      <c r="G55" s="13">
        <v>77.55</v>
      </c>
      <c r="H55" s="13">
        <v>86.69</v>
      </c>
      <c r="I55" s="13">
        <v>93.82</v>
      </c>
      <c r="J55" s="13">
        <v>100.38</v>
      </c>
      <c r="K55" s="13">
        <v>106.04</v>
      </c>
      <c r="L55" s="13">
        <v>112.8</v>
      </c>
      <c r="M55" s="13">
        <v>122.12</v>
      </c>
      <c r="N55" s="13">
        <v>119.2</v>
      </c>
      <c r="O55" s="13">
        <v>110.42</v>
      </c>
      <c r="P55" s="13">
        <v>101.67</v>
      </c>
      <c r="Q55" s="13">
        <v>99.1</v>
      </c>
      <c r="R55" s="13">
        <v>96.35</v>
      </c>
      <c r="S55" s="16">
        <f t="shared" si="1"/>
        <v>39</v>
      </c>
    </row>
    <row r="56" spans="1:19" x14ac:dyDescent="0.3">
      <c r="A56" s="10" t="str">
        <f t="shared" si="0"/>
        <v>ST39</v>
      </c>
      <c r="B56" s="11" t="s">
        <v>90</v>
      </c>
      <c r="C56" s="12" t="s">
        <v>29</v>
      </c>
      <c r="D56" s="13">
        <v>57.1</v>
      </c>
      <c r="E56" s="13">
        <v>74.81</v>
      </c>
      <c r="F56" s="13">
        <v>91.44</v>
      </c>
      <c r="G56" s="13">
        <v>101.67</v>
      </c>
      <c r="H56" s="13">
        <v>113.52</v>
      </c>
      <c r="I56" s="13">
        <v>122.83</v>
      </c>
      <c r="J56" s="13">
        <v>131.44</v>
      </c>
      <c r="K56" s="13">
        <v>138.75</v>
      </c>
      <c r="L56" s="13">
        <v>147.47999999999999</v>
      </c>
      <c r="M56" s="13">
        <v>159.74</v>
      </c>
      <c r="N56" s="13">
        <v>155.91999999999999</v>
      </c>
      <c r="O56" s="13">
        <v>144.38999999999999</v>
      </c>
      <c r="P56" s="13">
        <v>133.07</v>
      </c>
      <c r="Q56" s="13">
        <v>129.77000000000001</v>
      </c>
      <c r="R56" s="13">
        <v>126.12</v>
      </c>
      <c r="S56" s="16" t="str">
        <f t="shared" si="1"/>
        <v>ST39</v>
      </c>
    </row>
    <row r="57" spans="1:19" x14ac:dyDescent="0.3">
      <c r="A57" s="10">
        <f t="shared" si="0"/>
        <v>40</v>
      </c>
      <c r="B57" s="11">
        <v>40</v>
      </c>
      <c r="C57" s="12" t="s">
        <v>92</v>
      </c>
      <c r="D57" s="13">
        <v>54.73</v>
      </c>
      <c r="E57" s="13">
        <v>65.31</v>
      </c>
      <c r="F57" s="13">
        <v>74.27</v>
      </c>
      <c r="G57" s="13">
        <v>78.84</v>
      </c>
      <c r="H57" s="13">
        <v>87.41</v>
      </c>
      <c r="I57" s="13">
        <v>93.82</v>
      </c>
      <c r="J57" s="13">
        <v>100.75</v>
      </c>
      <c r="K57" s="13">
        <v>104.41</v>
      </c>
      <c r="L57" s="13">
        <v>112.43</v>
      </c>
      <c r="M57" s="13">
        <v>116.46</v>
      </c>
      <c r="N57" s="13">
        <v>109.32</v>
      </c>
      <c r="O57" s="13">
        <v>102.38</v>
      </c>
      <c r="P57" s="13">
        <v>96.18</v>
      </c>
      <c r="Q57" s="13">
        <v>93.61</v>
      </c>
      <c r="R57" s="13">
        <v>91.61</v>
      </c>
      <c r="S57" s="16">
        <f t="shared" si="1"/>
        <v>40</v>
      </c>
    </row>
    <row r="58" spans="1:19" x14ac:dyDescent="0.3">
      <c r="A58" s="10" t="str">
        <f t="shared" si="0"/>
        <v>41</v>
      </c>
      <c r="B58" s="11" t="s">
        <v>93</v>
      </c>
      <c r="C58" s="12" t="s">
        <v>94</v>
      </c>
      <c r="D58" s="13">
        <v>42.31</v>
      </c>
      <c r="E58" s="13">
        <v>51.08</v>
      </c>
      <c r="F58" s="13">
        <v>58.56</v>
      </c>
      <c r="G58" s="13">
        <v>62.59</v>
      </c>
      <c r="H58" s="13">
        <v>69.69</v>
      </c>
      <c r="I58" s="13">
        <v>75.180000000000007</v>
      </c>
      <c r="J58" s="13">
        <v>80.84</v>
      </c>
      <c r="K58" s="13">
        <v>84.13</v>
      </c>
      <c r="L58" s="13">
        <v>90.7</v>
      </c>
      <c r="M58" s="13">
        <v>94.53</v>
      </c>
      <c r="N58" s="13">
        <v>89.06</v>
      </c>
      <c r="O58" s="13">
        <v>83.58</v>
      </c>
      <c r="P58" s="13">
        <v>78.459999999999994</v>
      </c>
      <c r="Q58" s="13">
        <v>76.44</v>
      </c>
      <c r="R58" s="13">
        <v>74.81</v>
      </c>
      <c r="S58" s="16">
        <f t="shared" si="1"/>
        <v>41</v>
      </c>
    </row>
    <row r="59" spans="1:19" x14ac:dyDescent="0.3">
      <c r="A59" s="10" t="str">
        <f t="shared" si="0"/>
        <v>42</v>
      </c>
      <c r="B59" s="11" t="s">
        <v>95</v>
      </c>
      <c r="C59" s="12" t="s">
        <v>96</v>
      </c>
      <c r="D59" s="13">
        <v>42.85</v>
      </c>
      <c r="E59" s="13">
        <v>51.98</v>
      </c>
      <c r="F59" s="13">
        <v>59.83</v>
      </c>
      <c r="G59" s="13">
        <v>64.22</v>
      </c>
      <c r="H59" s="13">
        <v>71.7</v>
      </c>
      <c r="I59" s="13">
        <v>77.55</v>
      </c>
      <c r="J59" s="13">
        <v>83.75</v>
      </c>
      <c r="K59" s="13">
        <v>87.24</v>
      </c>
      <c r="L59" s="13">
        <v>94.17</v>
      </c>
      <c r="M59" s="13">
        <v>98.18</v>
      </c>
      <c r="N59" s="13">
        <v>92.69</v>
      </c>
      <c r="O59" s="13">
        <v>86.86</v>
      </c>
      <c r="P59" s="13">
        <v>81.75</v>
      </c>
      <c r="Q59" s="13">
        <v>79.55</v>
      </c>
      <c r="R59" s="13">
        <v>77.92</v>
      </c>
      <c r="S59" s="16">
        <f t="shared" si="1"/>
        <v>42</v>
      </c>
    </row>
    <row r="60" spans="1:19" x14ac:dyDescent="0.3">
      <c r="A60" s="10" t="str">
        <f t="shared" si="0"/>
        <v>ST42</v>
      </c>
      <c r="B60" s="11" t="s">
        <v>95</v>
      </c>
      <c r="C60" s="12" t="s">
        <v>29</v>
      </c>
      <c r="D60" s="13">
        <v>56.55</v>
      </c>
      <c r="E60" s="13">
        <v>68.42</v>
      </c>
      <c r="F60" s="13">
        <v>78.63</v>
      </c>
      <c r="G60" s="13">
        <v>84.3</v>
      </c>
      <c r="H60" s="13">
        <v>94.17</v>
      </c>
      <c r="I60" s="13">
        <v>101.67</v>
      </c>
      <c r="J60" s="13">
        <v>109.86</v>
      </c>
      <c r="K60" s="13">
        <v>114.27</v>
      </c>
      <c r="L60" s="13">
        <v>123.4</v>
      </c>
      <c r="M60" s="13">
        <v>128.51</v>
      </c>
      <c r="N60" s="13">
        <v>121.37</v>
      </c>
      <c r="O60" s="13">
        <v>113.89</v>
      </c>
      <c r="P60" s="13">
        <v>107.14</v>
      </c>
      <c r="Q60" s="13">
        <v>104.41</v>
      </c>
      <c r="R60" s="13">
        <v>102.21</v>
      </c>
      <c r="S60" s="16" t="str">
        <f t="shared" si="1"/>
        <v>ST42</v>
      </c>
    </row>
    <row r="61" spans="1:19" x14ac:dyDescent="0.3">
      <c r="A61" s="10" t="str">
        <f t="shared" si="0"/>
        <v>43</v>
      </c>
      <c r="B61" s="11" t="s">
        <v>97</v>
      </c>
      <c r="C61" s="12" t="s">
        <v>98</v>
      </c>
      <c r="D61" s="13">
        <v>47.24</v>
      </c>
      <c r="E61" s="13">
        <v>59.1</v>
      </c>
      <c r="F61" s="13">
        <v>71.900000000000006</v>
      </c>
      <c r="G61" s="13">
        <v>84.3</v>
      </c>
      <c r="H61" s="13">
        <v>92.35</v>
      </c>
      <c r="I61" s="13">
        <v>100.75</v>
      </c>
      <c r="J61" s="13">
        <v>106.77</v>
      </c>
      <c r="K61" s="13">
        <v>114.98</v>
      </c>
      <c r="L61" s="13">
        <v>121.37</v>
      </c>
      <c r="M61" s="13">
        <v>132.34</v>
      </c>
      <c r="N61" s="13">
        <v>129.97</v>
      </c>
      <c r="O61" s="13">
        <v>120.1</v>
      </c>
      <c r="P61" s="13">
        <v>111.89</v>
      </c>
      <c r="Q61" s="13">
        <v>102.38</v>
      </c>
      <c r="R61" s="13">
        <v>94.53</v>
      </c>
      <c r="S61" s="16">
        <f t="shared" si="1"/>
        <v>43</v>
      </c>
    </row>
    <row r="62" spans="1:19" x14ac:dyDescent="0.3">
      <c r="A62" s="10" t="str">
        <f>IF(C62="Stations - ST","ST"&amp;B62,IF(C62="Iles - IL","ST"&amp;B62,B62))</f>
        <v>44</v>
      </c>
      <c r="B62" s="11" t="s">
        <v>99</v>
      </c>
      <c r="C62" s="12" t="s">
        <v>100</v>
      </c>
      <c r="D62" s="13">
        <v>39.19</v>
      </c>
      <c r="E62" s="13">
        <v>43.94</v>
      </c>
      <c r="F62" s="13">
        <v>47.42</v>
      </c>
      <c r="G62" s="13">
        <v>48.32</v>
      </c>
      <c r="H62" s="13">
        <v>51.79</v>
      </c>
      <c r="I62" s="13">
        <v>53.98</v>
      </c>
      <c r="J62" s="13">
        <v>56.72</v>
      </c>
      <c r="K62" s="13">
        <v>56.91</v>
      </c>
      <c r="L62" s="13">
        <v>60.56</v>
      </c>
      <c r="M62" s="13">
        <v>62.209999999999994</v>
      </c>
      <c r="N62" s="13">
        <v>60.94</v>
      </c>
      <c r="O62" s="13">
        <v>53.44</v>
      </c>
      <c r="P62" s="13">
        <v>46.33</v>
      </c>
      <c r="Q62" s="13">
        <v>44.67</v>
      </c>
      <c r="R62" s="13">
        <v>43.39</v>
      </c>
      <c r="S62" s="16">
        <f t="shared" si="1"/>
        <v>44</v>
      </c>
    </row>
    <row r="63" spans="1:19" x14ac:dyDescent="0.3">
      <c r="A63" s="10" t="str">
        <f t="shared" si="0"/>
        <v>45</v>
      </c>
      <c r="B63" s="11" t="s">
        <v>101</v>
      </c>
      <c r="C63" s="12" t="s">
        <v>102</v>
      </c>
      <c r="D63" s="13">
        <v>42.68</v>
      </c>
      <c r="E63" s="13">
        <v>51.62</v>
      </c>
      <c r="F63" s="13">
        <v>59.48</v>
      </c>
      <c r="G63" s="13">
        <v>63.67</v>
      </c>
      <c r="H63" s="13">
        <v>70.98</v>
      </c>
      <c r="I63" s="13">
        <v>76.819999999999993</v>
      </c>
      <c r="J63" s="13">
        <v>82.85</v>
      </c>
      <c r="K63" s="13">
        <v>86.32</v>
      </c>
      <c r="L63" s="13">
        <v>93.07</v>
      </c>
      <c r="M63" s="13">
        <v>97.1</v>
      </c>
      <c r="N63" s="13">
        <v>91.61</v>
      </c>
      <c r="O63" s="13">
        <v>85.94</v>
      </c>
      <c r="P63" s="13">
        <v>80.84</v>
      </c>
      <c r="Q63" s="13">
        <v>78.63</v>
      </c>
      <c r="R63" s="13">
        <v>77.19</v>
      </c>
      <c r="S63" s="16">
        <f t="shared" si="1"/>
        <v>45</v>
      </c>
    </row>
    <row r="64" spans="1:19" x14ac:dyDescent="0.3">
      <c r="A64" s="10" t="str">
        <f t="shared" si="0"/>
        <v>46</v>
      </c>
      <c r="B64" s="11" t="s">
        <v>103</v>
      </c>
      <c r="C64" s="12" t="s">
        <v>104</v>
      </c>
      <c r="D64" s="13">
        <v>43.58</v>
      </c>
      <c r="E64" s="13">
        <v>58.39</v>
      </c>
      <c r="F64" s="13">
        <v>72.069999999999993</v>
      </c>
      <c r="G64" s="13">
        <v>81.2</v>
      </c>
      <c r="H64" s="13">
        <v>93.44</v>
      </c>
      <c r="I64" s="13">
        <v>102.03</v>
      </c>
      <c r="J64" s="13">
        <v>112.97</v>
      </c>
      <c r="K64" s="13">
        <v>121.75</v>
      </c>
      <c r="L64" s="13">
        <v>129.97</v>
      </c>
      <c r="M64" s="13">
        <v>140.38</v>
      </c>
      <c r="N64" s="13">
        <v>136.91</v>
      </c>
      <c r="O64" s="13">
        <v>129.43</v>
      </c>
      <c r="P64" s="13">
        <v>120.83</v>
      </c>
      <c r="Q64" s="13">
        <v>116.09</v>
      </c>
      <c r="R64" s="13">
        <v>109.86</v>
      </c>
      <c r="S64" s="16">
        <f t="shared" si="1"/>
        <v>46</v>
      </c>
    </row>
    <row r="65" spans="1:19" x14ac:dyDescent="0.3">
      <c r="A65" s="10" t="str">
        <f t="shared" si="0"/>
        <v>47</v>
      </c>
      <c r="B65" s="11" t="s">
        <v>105</v>
      </c>
      <c r="C65" s="12" t="s">
        <v>106</v>
      </c>
      <c r="D65" s="13">
        <v>42.12</v>
      </c>
      <c r="E65" s="13">
        <v>50.16</v>
      </c>
      <c r="F65" s="13">
        <v>57.1</v>
      </c>
      <c r="G65" s="13">
        <v>60.56</v>
      </c>
      <c r="H65" s="13">
        <v>67.13</v>
      </c>
      <c r="I65" s="13">
        <v>72.239999999999995</v>
      </c>
      <c r="J65" s="13">
        <v>77.36</v>
      </c>
      <c r="K65" s="13">
        <v>80.3</v>
      </c>
      <c r="L65" s="13">
        <v>86.32</v>
      </c>
      <c r="M65" s="13">
        <v>89.41</v>
      </c>
      <c r="N65" s="13">
        <v>83.75</v>
      </c>
      <c r="O65" s="13">
        <v>78.28</v>
      </c>
      <c r="P65" s="13">
        <v>73.349999999999994</v>
      </c>
      <c r="Q65" s="13">
        <v>71.319999999999993</v>
      </c>
      <c r="R65" s="13">
        <v>69.69</v>
      </c>
      <c r="S65" s="16">
        <f t="shared" si="1"/>
        <v>47</v>
      </c>
    </row>
    <row r="66" spans="1:19" x14ac:dyDescent="0.3">
      <c r="A66" s="10" t="str">
        <f t="shared" si="0"/>
        <v>48</v>
      </c>
      <c r="B66" s="11" t="s">
        <v>107</v>
      </c>
      <c r="C66" s="12" t="s">
        <v>108</v>
      </c>
      <c r="D66" s="13">
        <v>52.71</v>
      </c>
      <c r="E66" s="13">
        <v>64.03</v>
      </c>
      <c r="F66" s="13">
        <v>80.3</v>
      </c>
      <c r="G66" s="13">
        <v>88.87</v>
      </c>
      <c r="H66" s="13">
        <v>98.01</v>
      </c>
      <c r="I66" s="13">
        <v>107.69</v>
      </c>
      <c r="J66" s="13">
        <v>115.73</v>
      </c>
      <c r="K66" s="13">
        <v>125.4</v>
      </c>
      <c r="L66" s="13">
        <v>135.26</v>
      </c>
      <c r="M66" s="13">
        <v>148.05000000000001</v>
      </c>
      <c r="N66" s="13">
        <v>146.04</v>
      </c>
      <c r="O66" s="13">
        <v>139.09</v>
      </c>
      <c r="P66" s="13">
        <v>131.97999999999999</v>
      </c>
      <c r="Q66" s="13">
        <v>128.68</v>
      </c>
      <c r="R66" s="13">
        <v>125.4</v>
      </c>
      <c r="S66" s="16">
        <f t="shared" si="1"/>
        <v>48</v>
      </c>
    </row>
    <row r="67" spans="1:19" x14ac:dyDescent="0.3">
      <c r="A67" s="10" t="str">
        <f t="shared" si="0"/>
        <v>49</v>
      </c>
      <c r="B67" s="11" t="s">
        <v>109</v>
      </c>
      <c r="C67" s="12" t="s">
        <v>110</v>
      </c>
      <c r="D67" s="13">
        <v>39.74</v>
      </c>
      <c r="E67" s="13">
        <v>45.42</v>
      </c>
      <c r="F67" s="13">
        <v>49.79</v>
      </c>
      <c r="G67" s="13">
        <v>51.25</v>
      </c>
      <c r="H67" s="13">
        <v>55.45</v>
      </c>
      <c r="I67" s="13">
        <v>58.39</v>
      </c>
      <c r="J67" s="13">
        <v>61.67</v>
      </c>
      <c r="K67" s="13">
        <v>62.59</v>
      </c>
      <c r="L67" s="13">
        <v>66.959999999999994</v>
      </c>
      <c r="M67" s="13">
        <v>69.150000000000006</v>
      </c>
      <c r="N67" s="13">
        <v>67.69</v>
      </c>
      <c r="O67" s="13">
        <v>60.19</v>
      </c>
      <c r="P67" s="13">
        <v>53.07</v>
      </c>
      <c r="Q67" s="13">
        <v>51.25</v>
      </c>
      <c r="R67" s="13">
        <v>49.79</v>
      </c>
      <c r="S67" s="16">
        <f t="shared" si="1"/>
        <v>49</v>
      </c>
    </row>
    <row r="68" spans="1:19" x14ac:dyDescent="0.3">
      <c r="A68" s="10">
        <f t="shared" si="0"/>
        <v>50</v>
      </c>
      <c r="B68" s="11">
        <v>50</v>
      </c>
      <c r="C68" s="12" t="s">
        <v>111</v>
      </c>
      <c r="D68" s="13">
        <v>48.15</v>
      </c>
      <c r="E68" s="13">
        <v>56.72</v>
      </c>
      <c r="F68" s="13">
        <v>63.489999999999995</v>
      </c>
      <c r="G68" s="13">
        <v>66.58</v>
      </c>
      <c r="H68" s="13">
        <v>72.239999999999995</v>
      </c>
      <c r="I68" s="13">
        <v>76.819999999999993</v>
      </c>
      <c r="J68" s="13">
        <v>81.39</v>
      </c>
      <c r="K68" s="13">
        <v>83.39</v>
      </c>
      <c r="L68" s="13">
        <v>89.79</v>
      </c>
      <c r="M68" s="13">
        <v>92.52</v>
      </c>
      <c r="N68" s="13">
        <v>86.51</v>
      </c>
      <c r="O68" s="13">
        <v>80.84</v>
      </c>
      <c r="P68" s="13">
        <v>75.73</v>
      </c>
      <c r="Q68" s="13">
        <v>73.72</v>
      </c>
      <c r="R68" s="13">
        <v>72.069999999999993</v>
      </c>
      <c r="S68" s="16">
        <f t="shared" si="1"/>
        <v>50</v>
      </c>
    </row>
    <row r="69" spans="1:19" x14ac:dyDescent="0.3">
      <c r="A69" s="10" t="str">
        <f t="shared" si="0"/>
        <v>51</v>
      </c>
      <c r="B69" s="11" t="s">
        <v>112</v>
      </c>
      <c r="C69" s="12" t="s">
        <v>113</v>
      </c>
      <c r="D69" s="13">
        <v>33.36</v>
      </c>
      <c r="E69" s="13">
        <v>42.85</v>
      </c>
      <c r="F69" s="13">
        <v>58.01</v>
      </c>
      <c r="G69" s="13">
        <v>67.5</v>
      </c>
      <c r="H69" s="13">
        <v>78.63</v>
      </c>
      <c r="I69" s="13">
        <v>88.87</v>
      </c>
      <c r="J69" s="13">
        <v>99.1</v>
      </c>
      <c r="K69" s="13">
        <v>105.87</v>
      </c>
      <c r="L69" s="13">
        <v>112.97</v>
      </c>
      <c r="M69" s="13">
        <v>124.67</v>
      </c>
      <c r="N69" s="13">
        <v>123.58</v>
      </c>
      <c r="O69" s="13">
        <v>115.54</v>
      </c>
      <c r="P69" s="13">
        <v>107.31</v>
      </c>
      <c r="Q69" s="13">
        <v>102.38</v>
      </c>
      <c r="R69" s="13">
        <v>97.27</v>
      </c>
      <c r="S69" s="16">
        <f t="shared" si="1"/>
        <v>51</v>
      </c>
    </row>
    <row r="70" spans="1:19" x14ac:dyDescent="0.3">
      <c r="A70" s="10" t="str">
        <f t="shared" si="0"/>
        <v>52</v>
      </c>
      <c r="B70" s="11" t="s">
        <v>114</v>
      </c>
      <c r="C70" s="12" t="s">
        <v>115</v>
      </c>
      <c r="D70" s="13">
        <v>45.21</v>
      </c>
      <c r="E70" s="13">
        <v>57.47</v>
      </c>
      <c r="F70" s="13">
        <v>68.25</v>
      </c>
      <c r="G70" s="13">
        <v>75.349999999999994</v>
      </c>
      <c r="H70" s="13">
        <v>85.77</v>
      </c>
      <c r="I70" s="13">
        <v>94.17</v>
      </c>
      <c r="J70" s="13">
        <v>102.57</v>
      </c>
      <c r="K70" s="13">
        <v>108.61</v>
      </c>
      <c r="L70" s="13">
        <v>117.72</v>
      </c>
      <c r="M70" s="13">
        <v>125.03</v>
      </c>
      <c r="N70" s="13">
        <v>119.93</v>
      </c>
      <c r="O70" s="13">
        <v>113.18</v>
      </c>
      <c r="P70" s="13">
        <v>106.96</v>
      </c>
      <c r="Q70" s="13">
        <v>104.58</v>
      </c>
      <c r="R70" s="13">
        <v>102.57</v>
      </c>
      <c r="S70" s="16">
        <f t="shared" si="1"/>
        <v>52</v>
      </c>
    </row>
    <row r="71" spans="1:19" x14ac:dyDescent="0.3">
      <c r="A71" s="10" t="str">
        <f t="shared" si="0"/>
        <v>53</v>
      </c>
      <c r="B71" s="11" t="s">
        <v>116</v>
      </c>
      <c r="C71" s="12" t="s">
        <v>117</v>
      </c>
      <c r="D71" s="13">
        <v>53.07</v>
      </c>
      <c r="E71" s="13">
        <v>62.760000000000005</v>
      </c>
      <c r="F71" s="13">
        <v>70.61</v>
      </c>
      <c r="G71" s="13">
        <v>74.44</v>
      </c>
      <c r="H71" s="13">
        <v>81.93</v>
      </c>
      <c r="I71" s="13">
        <v>87.59</v>
      </c>
      <c r="J71" s="13">
        <v>93.61</v>
      </c>
      <c r="K71" s="13">
        <v>96.55</v>
      </c>
      <c r="L71" s="13">
        <v>103.85</v>
      </c>
      <c r="M71" s="13">
        <v>106.96</v>
      </c>
      <c r="N71" s="13">
        <v>99.83</v>
      </c>
      <c r="O71" s="13">
        <v>93.44</v>
      </c>
      <c r="P71" s="13">
        <v>87.78</v>
      </c>
      <c r="Q71" s="13">
        <v>85.21</v>
      </c>
      <c r="R71" s="13">
        <v>83.39</v>
      </c>
      <c r="S71" s="16">
        <f t="shared" si="1"/>
        <v>53</v>
      </c>
    </row>
    <row r="72" spans="1:19" x14ac:dyDescent="0.3">
      <c r="A72" s="10" t="str">
        <f>IF(C72="Stations - ST","ST"&amp;B72,IF(C72="Iles - IL","ST"&amp;B72,B72))</f>
        <v>54</v>
      </c>
      <c r="B72" s="11" t="s">
        <v>118</v>
      </c>
      <c r="C72" s="12" t="s">
        <v>119</v>
      </c>
      <c r="D72" s="13">
        <v>60.75</v>
      </c>
      <c r="E72" s="13">
        <v>74.64</v>
      </c>
      <c r="F72" s="13">
        <v>86.69</v>
      </c>
      <c r="G72" s="13">
        <v>93.82</v>
      </c>
      <c r="H72" s="13">
        <v>105.49</v>
      </c>
      <c r="I72" s="13">
        <v>114.62</v>
      </c>
      <c r="J72" s="13">
        <v>124.13</v>
      </c>
      <c r="K72" s="13">
        <v>129.97</v>
      </c>
      <c r="L72" s="13">
        <v>140.19</v>
      </c>
      <c r="M72" s="13">
        <v>147.31</v>
      </c>
      <c r="N72" s="13">
        <v>140.19</v>
      </c>
      <c r="O72" s="13">
        <v>131.97999999999999</v>
      </c>
      <c r="P72" s="13">
        <v>124.48</v>
      </c>
      <c r="Q72" s="13">
        <v>121.58</v>
      </c>
      <c r="R72" s="13">
        <v>119.2</v>
      </c>
      <c r="S72" s="16">
        <f t="shared" ref="S72:S123" si="2">IFERROR(VALUE(A72),A72)</f>
        <v>54</v>
      </c>
    </row>
    <row r="73" spans="1:19" x14ac:dyDescent="0.3">
      <c r="A73" s="10" t="str">
        <f t="shared" ref="A73:A123" si="3">IF(C73="Stations - ST","ST"&amp;B73,IF(C73="Iles - IL","ST"&amp;B73,B73))</f>
        <v>55</v>
      </c>
      <c r="B73" s="11" t="s">
        <v>120</v>
      </c>
      <c r="C73" s="12" t="s">
        <v>121</v>
      </c>
      <c r="D73" s="13">
        <v>45.04</v>
      </c>
      <c r="E73" s="13">
        <v>57.1</v>
      </c>
      <c r="F73" s="13">
        <v>67.87</v>
      </c>
      <c r="G73" s="13">
        <v>74.64</v>
      </c>
      <c r="H73" s="13">
        <v>84.86</v>
      </c>
      <c r="I73" s="13">
        <v>93.25</v>
      </c>
      <c r="J73" s="13">
        <v>101.47</v>
      </c>
      <c r="K73" s="13">
        <v>107.31</v>
      </c>
      <c r="L73" s="13">
        <v>116.46</v>
      </c>
      <c r="M73" s="13">
        <v>123.4</v>
      </c>
      <c r="N73" s="13">
        <v>118.28</v>
      </c>
      <c r="O73" s="13">
        <v>111.7</v>
      </c>
      <c r="P73" s="13">
        <v>105.49</v>
      </c>
      <c r="Q73" s="13">
        <v>103.11</v>
      </c>
      <c r="R73" s="13">
        <v>101.3</v>
      </c>
      <c r="S73" s="16">
        <f t="shared" si="2"/>
        <v>55</v>
      </c>
    </row>
    <row r="74" spans="1:19" x14ac:dyDescent="0.3">
      <c r="A74" s="10" t="str">
        <f t="shared" si="3"/>
        <v>56</v>
      </c>
      <c r="B74" s="11" t="s">
        <v>122</v>
      </c>
      <c r="C74" s="12" t="s">
        <v>123</v>
      </c>
      <c r="D74" s="13">
        <v>40.47</v>
      </c>
      <c r="E74" s="13">
        <v>46.67</v>
      </c>
      <c r="F74" s="13">
        <v>51.62</v>
      </c>
      <c r="G74" s="13">
        <v>53.63</v>
      </c>
      <c r="H74" s="13">
        <v>58.39</v>
      </c>
      <c r="I74" s="13">
        <v>61.84</v>
      </c>
      <c r="J74" s="13">
        <v>65.489999999999995</v>
      </c>
      <c r="K74" s="13">
        <v>66.790000000000006</v>
      </c>
      <c r="L74" s="13">
        <v>71.53</v>
      </c>
      <c r="M74" s="13">
        <v>74.44</v>
      </c>
      <c r="N74" s="13">
        <v>72.8</v>
      </c>
      <c r="O74" s="13">
        <v>65.14</v>
      </c>
      <c r="P74" s="13">
        <v>57.83</v>
      </c>
      <c r="Q74" s="13">
        <v>55.99</v>
      </c>
      <c r="R74" s="13">
        <v>54.53</v>
      </c>
      <c r="S74" s="16">
        <f t="shared" si="2"/>
        <v>56</v>
      </c>
    </row>
    <row r="75" spans="1:19" x14ac:dyDescent="0.3">
      <c r="A75" s="10" t="str">
        <f t="shared" si="3"/>
        <v>ST56</v>
      </c>
      <c r="B75" s="11" t="s">
        <v>122</v>
      </c>
      <c r="C75" s="12" t="s">
        <v>49</v>
      </c>
      <c r="D75" s="13">
        <v>55.63</v>
      </c>
      <c r="E75" s="13">
        <v>64.03</v>
      </c>
      <c r="F75" s="13">
        <v>70.78</v>
      </c>
      <c r="G75" s="13">
        <v>73.53</v>
      </c>
      <c r="H75" s="13">
        <v>79.930000000000007</v>
      </c>
      <c r="I75" s="13">
        <v>84.5</v>
      </c>
      <c r="J75" s="13">
        <v>89.41</v>
      </c>
      <c r="K75" s="13">
        <v>91.25</v>
      </c>
      <c r="L75" s="13">
        <v>97.64</v>
      </c>
      <c r="M75" s="13">
        <v>101.47</v>
      </c>
      <c r="N75" s="13">
        <v>99.29</v>
      </c>
      <c r="O75" s="13">
        <v>89.06</v>
      </c>
      <c r="P75" s="13">
        <v>79.2</v>
      </c>
      <c r="Q75" s="13">
        <v>76.650000000000006</v>
      </c>
      <c r="R75" s="13">
        <v>74.64</v>
      </c>
      <c r="S75" s="16" t="str">
        <f t="shared" si="2"/>
        <v>ST56</v>
      </c>
    </row>
    <row r="76" spans="1:19" x14ac:dyDescent="0.3">
      <c r="A76" s="10" t="str">
        <f t="shared" si="3"/>
        <v>57</v>
      </c>
      <c r="B76" s="11" t="s">
        <v>124</v>
      </c>
      <c r="C76" s="12" t="s">
        <v>125</v>
      </c>
      <c r="D76" s="13">
        <v>49.07</v>
      </c>
      <c r="E76" s="13">
        <v>62.03</v>
      </c>
      <c r="F76" s="13">
        <v>73.53</v>
      </c>
      <c r="G76" s="13">
        <v>80.66</v>
      </c>
      <c r="H76" s="13">
        <v>91.61</v>
      </c>
      <c r="I76" s="13">
        <v>100.55</v>
      </c>
      <c r="J76" s="13">
        <v>109.52</v>
      </c>
      <c r="K76" s="13">
        <v>115.54</v>
      </c>
      <c r="L76" s="13">
        <v>125.4</v>
      </c>
      <c r="M76" s="13">
        <v>132.88</v>
      </c>
      <c r="N76" s="13">
        <v>127.24000000000001</v>
      </c>
      <c r="O76" s="13">
        <v>120.1</v>
      </c>
      <c r="P76" s="13">
        <v>113.35</v>
      </c>
      <c r="Q76" s="13">
        <v>110.78</v>
      </c>
      <c r="R76" s="13">
        <v>108.78</v>
      </c>
      <c r="S76" s="16">
        <f t="shared" si="2"/>
        <v>57</v>
      </c>
    </row>
    <row r="77" spans="1:19" x14ac:dyDescent="0.3">
      <c r="A77" s="10" t="str">
        <f t="shared" si="3"/>
        <v>58</v>
      </c>
      <c r="B77" s="11" t="s">
        <v>126</v>
      </c>
      <c r="C77" s="12" t="s">
        <v>127</v>
      </c>
      <c r="D77" s="13">
        <v>68.42</v>
      </c>
      <c r="E77" s="13">
        <v>80.47</v>
      </c>
      <c r="F77" s="13">
        <v>90.52</v>
      </c>
      <c r="G77" s="13">
        <v>95.09</v>
      </c>
      <c r="H77" s="13">
        <v>103.3</v>
      </c>
      <c r="I77" s="13">
        <v>109.69</v>
      </c>
      <c r="J77" s="13">
        <v>116.63</v>
      </c>
      <c r="K77" s="13">
        <v>119.74</v>
      </c>
      <c r="L77" s="13">
        <v>128.68</v>
      </c>
      <c r="M77" s="13">
        <v>132.71</v>
      </c>
      <c r="N77" s="13">
        <v>123.94</v>
      </c>
      <c r="O77" s="13">
        <v>115.9</v>
      </c>
      <c r="P77" s="13">
        <v>108.61</v>
      </c>
      <c r="Q77" s="13">
        <v>105.49</v>
      </c>
      <c r="R77" s="13">
        <v>103.11</v>
      </c>
      <c r="S77" s="16">
        <f t="shared" si="2"/>
        <v>58</v>
      </c>
    </row>
    <row r="78" spans="1:19" x14ac:dyDescent="0.3">
      <c r="A78" s="10" t="str">
        <f t="shared" si="3"/>
        <v>59</v>
      </c>
      <c r="B78" s="11" t="s">
        <v>128</v>
      </c>
      <c r="C78" s="12" t="s">
        <v>129</v>
      </c>
      <c r="D78" s="13">
        <v>43.22</v>
      </c>
      <c r="E78" s="13">
        <v>52.71</v>
      </c>
      <c r="F78" s="13">
        <v>60.94</v>
      </c>
      <c r="G78" s="13">
        <v>65.680000000000007</v>
      </c>
      <c r="H78" s="13">
        <v>73.53</v>
      </c>
      <c r="I78" s="13">
        <v>79.930000000000007</v>
      </c>
      <c r="J78" s="13">
        <v>86.32</v>
      </c>
      <c r="K78" s="13">
        <v>90.16</v>
      </c>
      <c r="L78" s="13">
        <v>97.47</v>
      </c>
      <c r="M78" s="13">
        <v>101.84</v>
      </c>
      <c r="N78" s="13">
        <v>96.35</v>
      </c>
      <c r="O78" s="13">
        <v>90.52</v>
      </c>
      <c r="P78" s="13">
        <v>85.04</v>
      </c>
      <c r="Q78" s="13">
        <v>82.85</v>
      </c>
      <c r="R78" s="13">
        <v>81.2</v>
      </c>
      <c r="S78" s="16">
        <f t="shared" si="2"/>
        <v>59</v>
      </c>
    </row>
    <row r="79" spans="1:19" x14ac:dyDescent="0.3">
      <c r="A79" s="10">
        <f t="shared" si="3"/>
        <v>60</v>
      </c>
      <c r="B79" s="11">
        <v>60</v>
      </c>
      <c r="C79" s="12" t="s">
        <v>130</v>
      </c>
      <c r="D79" s="13">
        <v>42.48</v>
      </c>
      <c r="E79" s="13">
        <v>51.43</v>
      </c>
      <c r="F79" s="13">
        <v>58.93</v>
      </c>
      <c r="G79" s="13">
        <v>63.3</v>
      </c>
      <c r="H79" s="13">
        <v>70.44</v>
      </c>
      <c r="I79" s="13">
        <v>76.27</v>
      </c>
      <c r="J79" s="13">
        <v>82.12</v>
      </c>
      <c r="K79" s="13">
        <v>85.4</v>
      </c>
      <c r="L79" s="13">
        <v>92.15</v>
      </c>
      <c r="M79" s="13">
        <v>96.01</v>
      </c>
      <c r="N79" s="13">
        <v>90.33</v>
      </c>
      <c r="O79" s="13">
        <v>84.67</v>
      </c>
      <c r="P79" s="13">
        <v>79.55</v>
      </c>
      <c r="Q79" s="13">
        <v>77.55</v>
      </c>
      <c r="R79" s="13">
        <v>75.900000000000006</v>
      </c>
      <c r="S79" s="16">
        <f t="shared" si="2"/>
        <v>60</v>
      </c>
    </row>
    <row r="80" spans="1:19" x14ac:dyDescent="0.3">
      <c r="A80" s="10" t="str">
        <f t="shared" si="3"/>
        <v>61</v>
      </c>
      <c r="B80" s="11" t="s">
        <v>131</v>
      </c>
      <c r="C80" s="12" t="s">
        <v>132</v>
      </c>
      <c r="D80" s="13">
        <v>42.12</v>
      </c>
      <c r="E80" s="13">
        <v>50.7</v>
      </c>
      <c r="F80" s="13">
        <v>57.64</v>
      </c>
      <c r="G80" s="13">
        <v>61.480000000000004</v>
      </c>
      <c r="H80" s="13">
        <v>68.42</v>
      </c>
      <c r="I80" s="13">
        <v>73.72</v>
      </c>
      <c r="J80" s="13">
        <v>79.2</v>
      </c>
      <c r="K80" s="13">
        <v>82.29</v>
      </c>
      <c r="L80" s="13">
        <v>88.49</v>
      </c>
      <c r="M80" s="13">
        <v>91.98</v>
      </c>
      <c r="N80" s="13">
        <v>86.51</v>
      </c>
      <c r="O80" s="13">
        <v>81.010000000000005</v>
      </c>
      <c r="P80" s="13">
        <v>76.099999999999994</v>
      </c>
      <c r="Q80" s="13">
        <v>74.08</v>
      </c>
      <c r="R80" s="13">
        <v>72.45</v>
      </c>
      <c r="S80" s="16">
        <f t="shared" si="2"/>
        <v>61</v>
      </c>
    </row>
    <row r="81" spans="1:19" x14ac:dyDescent="0.3">
      <c r="A81" s="10" t="str">
        <f t="shared" si="3"/>
        <v>62</v>
      </c>
      <c r="B81" s="11" t="s">
        <v>133</v>
      </c>
      <c r="C81" s="12" t="s">
        <v>134</v>
      </c>
      <c r="D81" s="13">
        <v>45.21</v>
      </c>
      <c r="E81" s="13">
        <v>57.64</v>
      </c>
      <c r="F81" s="13">
        <v>68.790000000000006</v>
      </c>
      <c r="G81" s="13">
        <v>75.900000000000006</v>
      </c>
      <c r="H81" s="13">
        <v>86.32</v>
      </c>
      <c r="I81" s="13">
        <v>94.9</v>
      </c>
      <c r="J81" s="13">
        <v>103.66</v>
      </c>
      <c r="K81" s="13">
        <v>109.69</v>
      </c>
      <c r="L81" s="13">
        <v>119.01</v>
      </c>
      <c r="M81" s="13">
        <v>126.32</v>
      </c>
      <c r="N81" s="13">
        <v>121.2</v>
      </c>
      <c r="O81" s="13">
        <v>114.44</v>
      </c>
      <c r="P81" s="13">
        <v>108.23</v>
      </c>
      <c r="Q81" s="13">
        <v>105.87</v>
      </c>
      <c r="R81" s="13">
        <v>103.85</v>
      </c>
      <c r="S81" s="16">
        <f t="shared" si="2"/>
        <v>62</v>
      </c>
    </row>
    <row r="82" spans="1:19" x14ac:dyDescent="0.3">
      <c r="A82" s="10" t="str">
        <f t="shared" si="3"/>
        <v>63</v>
      </c>
      <c r="B82" s="11" t="s">
        <v>135</v>
      </c>
      <c r="C82" s="12" t="s">
        <v>136</v>
      </c>
      <c r="D82" s="13">
        <v>44.12</v>
      </c>
      <c r="E82" s="13">
        <v>55.07</v>
      </c>
      <c r="F82" s="13">
        <v>64.59</v>
      </c>
      <c r="G82" s="13">
        <v>70.44</v>
      </c>
      <c r="H82" s="13">
        <v>79.38</v>
      </c>
      <c r="I82" s="13">
        <v>86.69</v>
      </c>
      <c r="J82" s="13">
        <v>94.17</v>
      </c>
      <c r="K82" s="13">
        <v>98.92</v>
      </c>
      <c r="L82" s="13">
        <v>107.14</v>
      </c>
      <c r="M82" s="13">
        <v>112.97</v>
      </c>
      <c r="N82" s="13">
        <v>107.69</v>
      </c>
      <c r="O82" s="13">
        <v>101.47</v>
      </c>
      <c r="P82" s="13">
        <v>95.63</v>
      </c>
      <c r="Q82" s="13">
        <v>93.44</v>
      </c>
      <c r="R82" s="13">
        <v>91.61</v>
      </c>
      <c r="S82" s="16">
        <f t="shared" si="2"/>
        <v>63</v>
      </c>
    </row>
    <row r="83" spans="1:19" x14ac:dyDescent="0.3">
      <c r="A83" s="10" t="str">
        <f t="shared" si="3"/>
        <v>ST63</v>
      </c>
      <c r="B83" s="11" t="s">
        <v>135</v>
      </c>
      <c r="C83" s="12" t="s">
        <v>29</v>
      </c>
      <c r="D83" s="13">
        <v>58.18</v>
      </c>
      <c r="E83" s="13">
        <v>72.45</v>
      </c>
      <c r="F83" s="13">
        <v>84.86</v>
      </c>
      <c r="G83" s="13">
        <v>92.52</v>
      </c>
      <c r="H83" s="13">
        <v>104.03</v>
      </c>
      <c r="I83" s="13">
        <v>113.52</v>
      </c>
      <c r="J83" s="13">
        <v>123.4</v>
      </c>
      <c r="K83" s="13">
        <v>129.43</v>
      </c>
      <c r="L83" s="13">
        <v>140.19</v>
      </c>
      <c r="M83" s="13">
        <v>147.86000000000001</v>
      </c>
      <c r="N83" s="13">
        <v>140.91999999999999</v>
      </c>
      <c r="O83" s="13">
        <v>132.88</v>
      </c>
      <c r="P83" s="13">
        <v>125.22999999999999</v>
      </c>
      <c r="Q83" s="13">
        <v>122.29</v>
      </c>
      <c r="R83" s="13">
        <v>119.93</v>
      </c>
      <c r="S83" s="16" t="str">
        <f t="shared" si="2"/>
        <v>ST63</v>
      </c>
    </row>
    <row r="84" spans="1:19" x14ac:dyDescent="0.3">
      <c r="A84" s="10" t="str">
        <f t="shared" si="3"/>
        <v>64</v>
      </c>
      <c r="B84" s="11" t="s">
        <v>137</v>
      </c>
      <c r="C84" s="12" t="s">
        <v>138</v>
      </c>
      <c r="D84" s="13">
        <v>48.32</v>
      </c>
      <c r="E84" s="13">
        <v>59.1</v>
      </c>
      <c r="F84" s="13">
        <v>68.599999999999994</v>
      </c>
      <c r="G84" s="13">
        <v>74.08</v>
      </c>
      <c r="H84" s="13">
        <v>83.04</v>
      </c>
      <c r="I84" s="13">
        <v>90.16</v>
      </c>
      <c r="J84" s="13">
        <v>97.47</v>
      </c>
      <c r="K84" s="13">
        <v>102.03</v>
      </c>
      <c r="L84" s="13">
        <v>110.24</v>
      </c>
      <c r="M84" s="13">
        <v>115.35</v>
      </c>
      <c r="N84" s="13">
        <v>109.32</v>
      </c>
      <c r="O84" s="13">
        <v>102.76</v>
      </c>
      <c r="P84" s="13">
        <v>96.72</v>
      </c>
      <c r="Q84" s="13">
        <v>94.36</v>
      </c>
      <c r="R84" s="13">
        <v>92.52</v>
      </c>
      <c r="S84" s="16">
        <f t="shared" si="2"/>
        <v>64</v>
      </c>
    </row>
    <row r="85" spans="1:19" x14ac:dyDescent="0.3">
      <c r="A85" s="10" t="str">
        <f t="shared" si="3"/>
        <v>ST64</v>
      </c>
      <c r="B85" s="11" t="s">
        <v>137</v>
      </c>
      <c r="C85" s="12" t="s">
        <v>29</v>
      </c>
      <c r="D85" s="13">
        <v>63.67</v>
      </c>
      <c r="E85" s="13">
        <v>77.73</v>
      </c>
      <c r="F85" s="13">
        <v>90.16</v>
      </c>
      <c r="G85" s="13">
        <v>97.27</v>
      </c>
      <c r="H85" s="13">
        <v>108.78</v>
      </c>
      <c r="I85" s="13">
        <v>118.09</v>
      </c>
      <c r="J85" s="13">
        <v>127.59</v>
      </c>
      <c r="K85" s="13">
        <v>133.63</v>
      </c>
      <c r="L85" s="13">
        <v>144.19999999999999</v>
      </c>
      <c r="M85" s="13">
        <v>150.80000000000001</v>
      </c>
      <c r="N85" s="13">
        <v>143.12</v>
      </c>
      <c r="O85" s="13">
        <v>134.55000000000001</v>
      </c>
      <c r="P85" s="13">
        <v>126.69</v>
      </c>
      <c r="Q85" s="13">
        <v>123.58</v>
      </c>
      <c r="R85" s="13">
        <v>121.2</v>
      </c>
      <c r="S85" s="16" t="str">
        <f t="shared" si="2"/>
        <v>ST64</v>
      </c>
    </row>
    <row r="86" spans="1:19" x14ac:dyDescent="0.3">
      <c r="A86" s="10" t="str">
        <f t="shared" si="3"/>
        <v>65</v>
      </c>
      <c r="B86" s="11" t="s">
        <v>139</v>
      </c>
      <c r="C86" s="12" t="s">
        <v>140</v>
      </c>
      <c r="D86" s="13">
        <v>48.7</v>
      </c>
      <c r="E86" s="13">
        <v>59.1</v>
      </c>
      <c r="F86" s="13">
        <v>76.44</v>
      </c>
      <c r="G86" s="13">
        <v>82.85</v>
      </c>
      <c r="H86" s="13">
        <v>92.69</v>
      </c>
      <c r="I86" s="13">
        <v>100.38</v>
      </c>
      <c r="J86" s="13">
        <v>114.06</v>
      </c>
      <c r="K86" s="13">
        <v>125.22999999999999</v>
      </c>
      <c r="L86" s="13">
        <v>137.83000000000001</v>
      </c>
      <c r="M86" s="13">
        <v>147.13999999999999</v>
      </c>
      <c r="N86" s="13">
        <v>141.84</v>
      </c>
      <c r="O86" s="13">
        <v>131.22999999999999</v>
      </c>
      <c r="P86" s="13">
        <v>120.83</v>
      </c>
      <c r="Q86" s="13">
        <v>114.44</v>
      </c>
      <c r="R86" s="13">
        <v>108.42</v>
      </c>
      <c r="S86" s="16">
        <f t="shared" si="2"/>
        <v>65</v>
      </c>
    </row>
    <row r="87" spans="1:19" x14ac:dyDescent="0.3">
      <c r="A87" s="10" t="str">
        <f t="shared" si="3"/>
        <v>ST65</v>
      </c>
      <c r="B87" s="11" t="s">
        <v>139</v>
      </c>
      <c r="C87" s="12" t="s">
        <v>29</v>
      </c>
      <c r="D87" s="13">
        <v>64.22</v>
      </c>
      <c r="E87" s="13">
        <v>77.73</v>
      </c>
      <c r="F87" s="13">
        <v>100.38</v>
      </c>
      <c r="G87" s="13">
        <v>108.61</v>
      </c>
      <c r="H87" s="13">
        <v>121.37</v>
      </c>
      <c r="I87" s="13">
        <v>131.44</v>
      </c>
      <c r="J87" s="13">
        <v>149.15</v>
      </c>
      <c r="K87" s="13">
        <v>163.77000000000001</v>
      </c>
      <c r="L87" s="13">
        <v>180.01</v>
      </c>
      <c r="M87" s="13">
        <v>192.25</v>
      </c>
      <c r="N87" s="13">
        <v>185.31</v>
      </c>
      <c r="O87" s="13">
        <v>171.61</v>
      </c>
      <c r="P87" s="13">
        <v>157.91</v>
      </c>
      <c r="Q87" s="13">
        <v>149.69</v>
      </c>
      <c r="R87" s="13">
        <v>141.84</v>
      </c>
      <c r="S87" s="16" t="str">
        <f t="shared" si="2"/>
        <v>ST65</v>
      </c>
    </row>
    <row r="88" spans="1:19" x14ac:dyDescent="0.3">
      <c r="A88" s="10" t="str">
        <f t="shared" si="3"/>
        <v>66</v>
      </c>
      <c r="B88" s="11" t="s">
        <v>141</v>
      </c>
      <c r="C88" s="12" t="s">
        <v>142</v>
      </c>
      <c r="D88" s="13">
        <v>55.99</v>
      </c>
      <c r="E88" s="13">
        <v>70.069999999999993</v>
      </c>
      <c r="F88" s="13">
        <v>82.66</v>
      </c>
      <c r="G88" s="13">
        <v>90.52</v>
      </c>
      <c r="H88" s="13">
        <v>102.76</v>
      </c>
      <c r="I88" s="13">
        <v>112.26</v>
      </c>
      <c r="J88" s="13">
        <v>122.12</v>
      </c>
      <c r="K88" s="13">
        <v>129.06</v>
      </c>
      <c r="L88" s="13">
        <v>139.65</v>
      </c>
      <c r="M88" s="13">
        <v>147.13999999999999</v>
      </c>
      <c r="N88" s="13">
        <v>140.19</v>
      </c>
      <c r="O88" s="13">
        <v>131.97999999999999</v>
      </c>
      <c r="P88" s="13">
        <v>124.48</v>
      </c>
      <c r="Q88" s="13">
        <v>121.37</v>
      </c>
      <c r="R88" s="13">
        <v>119.01</v>
      </c>
      <c r="S88" s="16">
        <f t="shared" si="2"/>
        <v>66</v>
      </c>
    </row>
    <row r="89" spans="1:19" x14ac:dyDescent="0.3">
      <c r="A89" s="10" t="str">
        <f t="shared" si="3"/>
        <v>ST66</v>
      </c>
      <c r="B89" s="11" t="s">
        <v>141</v>
      </c>
      <c r="C89" s="12" t="s">
        <v>29</v>
      </c>
      <c r="D89" s="13">
        <v>73.72</v>
      </c>
      <c r="E89" s="13">
        <v>91.98</v>
      </c>
      <c r="F89" s="13">
        <v>108.42</v>
      </c>
      <c r="G89" s="13">
        <v>118.64</v>
      </c>
      <c r="H89" s="13">
        <v>134.55000000000001</v>
      </c>
      <c r="I89" s="13">
        <v>146.77000000000001</v>
      </c>
      <c r="J89" s="13">
        <v>159.74</v>
      </c>
      <c r="K89" s="13">
        <v>168.68</v>
      </c>
      <c r="L89" s="13">
        <v>182.39</v>
      </c>
      <c r="M89" s="13">
        <v>192.25</v>
      </c>
      <c r="N89" s="13">
        <v>183.12</v>
      </c>
      <c r="O89" s="13">
        <v>172.51</v>
      </c>
      <c r="P89" s="13">
        <v>162.65</v>
      </c>
      <c r="Q89" s="13">
        <v>158.63999999999999</v>
      </c>
      <c r="R89" s="13">
        <v>155.54</v>
      </c>
      <c r="S89" s="16" t="str">
        <f t="shared" si="2"/>
        <v>ST66</v>
      </c>
    </row>
    <row r="90" spans="1:19" x14ac:dyDescent="0.3">
      <c r="A90" s="10" t="str">
        <f t="shared" si="3"/>
        <v>67</v>
      </c>
      <c r="B90" s="11" t="s">
        <v>143</v>
      </c>
      <c r="C90" s="12" t="s">
        <v>144</v>
      </c>
      <c r="D90" s="13">
        <v>49.79</v>
      </c>
      <c r="E90" s="13">
        <v>63.129999999999995</v>
      </c>
      <c r="F90" s="13">
        <v>75.180000000000007</v>
      </c>
      <c r="G90" s="13">
        <v>82.85</v>
      </c>
      <c r="H90" s="13">
        <v>94.36</v>
      </c>
      <c r="I90" s="13">
        <v>103.66</v>
      </c>
      <c r="J90" s="13">
        <v>113.18</v>
      </c>
      <c r="K90" s="13">
        <v>119.74</v>
      </c>
      <c r="L90" s="13">
        <v>129.97</v>
      </c>
      <c r="M90" s="13">
        <v>138</v>
      </c>
      <c r="N90" s="13">
        <v>132.34</v>
      </c>
      <c r="O90" s="13">
        <v>125.03</v>
      </c>
      <c r="P90" s="13">
        <v>118.28</v>
      </c>
      <c r="Q90" s="13">
        <v>115.54</v>
      </c>
      <c r="R90" s="13">
        <v>113.52</v>
      </c>
      <c r="S90" s="16">
        <f t="shared" si="2"/>
        <v>67</v>
      </c>
    </row>
    <row r="91" spans="1:19" x14ac:dyDescent="0.3">
      <c r="A91" s="10" t="str">
        <f t="shared" si="3"/>
        <v>68</v>
      </c>
      <c r="B91" s="11" t="s">
        <v>145</v>
      </c>
      <c r="C91" s="12" t="s">
        <v>146</v>
      </c>
      <c r="D91" s="13">
        <v>49.41</v>
      </c>
      <c r="E91" s="13">
        <v>62.59</v>
      </c>
      <c r="F91" s="13">
        <v>74.27</v>
      </c>
      <c r="G91" s="13">
        <v>81.56</v>
      </c>
      <c r="H91" s="13">
        <v>92.69</v>
      </c>
      <c r="I91" s="13">
        <v>101.67</v>
      </c>
      <c r="J91" s="13">
        <v>110.78</v>
      </c>
      <c r="K91" s="13">
        <v>117.17</v>
      </c>
      <c r="L91" s="13">
        <v>127.03</v>
      </c>
      <c r="M91" s="13">
        <v>134.72</v>
      </c>
      <c r="N91" s="13">
        <v>129.06</v>
      </c>
      <c r="O91" s="13">
        <v>121.75</v>
      </c>
      <c r="P91" s="13">
        <v>114.98</v>
      </c>
      <c r="Q91" s="13">
        <v>112.43</v>
      </c>
      <c r="R91" s="13">
        <v>110.42</v>
      </c>
      <c r="S91" s="16">
        <f t="shared" si="2"/>
        <v>68</v>
      </c>
    </row>
    <row r="92" spans="1:19" x14ac:dyDescent="0.3">
      <c r="A92" s="10" t="str">
        <f t="shared" si="3"/>
        <v>69</v>
      </c>
      <c r="B92" s="11" t="s">
        <v>147</v>
      </c>
      <c r="C92" s="12" t="s">
        <v>148</v>
      </c>
      <c r="D92" s="13">
        <v>50.16</v>
      </c>
      <c r="E92" s="13">
        <v>60.94</v>
      </c>
      <c r="F92" s="13">
        <v>70.239999999999995</v>
      </c>
      <c r="G92" s="13">
        <v>75.349999999999994</v>
      </c>
      <c r="H92" s="13">
        <v>83.96</v>
      </c>
      <c r="I92" s="13">
        <v>90.89</v>
      </c>
      <c r="J92" s="13">
        <v>98.18</v>
      </c>
      <c r="K92" s="13">
        <v>102.21</v>
      </c>
      <c r="L92" s="13">
        <v>110.24</v>
      </c>
      <c r="M92" s="13">
        <v>114.98</v>
      </c>
      <c r="N92" s="13">
        <v>108.61</v>
      </c>
      <c r="O92" s="13">
        <v>102.03</v>
      </c>
      <c r="P92" s="13">
        <v>96.01</v>
      </c>
      <c r="Q92" s="13">
        <v>93.61</v>
      </c>
      <c r="R92" s="13">
        <v>91.61</v>
      </c>
      <c r="S92" s="16">
        <f t="shared" si="2"/>
        <v>69</v>
      </c>
    </row>
    <row r="93" spans="1:19" x14ac:dyDescent="0.3">
      <c r="A93" s="10">
        <f t="shared" si="3"/>
        <v>70</v>
      </c>
      <c r="B93" s="11">
        <v>70</v>
      </c>
      <c r="C93" s="12" t="s">
        <v>149</v>
      </c>
      <c r="D93" s="13">
        <v>42.48</v>
      </c>
      <c r="E93" s="13">
        <v>56.36</v>
      </c>
      <c r="F93" s="13">
        <v>69.34</v>
      </c>
      <c r="G93" s="13">
        <v>77.36</v>
      </c>
      <c r="H93" s="13">
        <v>86.69</v>
      </c>
      <c r="I93" s="13">
        <v>94.17</v>
      </c>
      <c r="J93" s="13">
        <v>101.13</v>
      </c>
      <c r="K93" s="13">
        <v>106.96</v>
      </c>
      <c r="L93" s="13">
        <v>113.72</v>
      </c>
      <c r="M93" s="13">
        <v>123.4</v>
      </c>
      <c r="N93" s="13">
        <v>120.66</v>
      </c>
      <c r="O93" s="13">
        <v>111.7</v>
      </c>
      <c r="P93" s="13">
        <v>103.11</v>
      </c>
      <c r="Q93" s="13">
        <v>100.38</v>
      </c>
      <c r="R93" s="13">
        <v>97.81</v>
      </c>
      <c r="S93" s="16">
        <f t="shared" si="2"/>
        <v>70</v>
      </c>
    </row>
    <row r="94" spans="1:19" x14ac:dyDescent="0.3">
      <c r="A94" s="10" t="str">
        <f t="shared" si="3"/>
        <v>71</v>
      </c>
      <c r="B94" s="11" t="s">
        <v>150</v>
      </c>
      <c r="C94" s="12" t="s">
        <v>151</v>
      </c>
      <c r="D94" s="13">
        <v>68.42</v>
      </c>
      <c r="E94" s="13">
        <v>80.84</v>
      </c>
      <c r="F94" s="13">
        <v>91.06</v>
      </c>
      <c r="G94" s="13">
        <v>95.8</v>
      </c>
      <c r="H94" s="13">
        <v>104.2</v>
      </c>
      <c r="I94" s="13">
        <v>110.97</v>
      </c>
      <c r="J94" s="13">
        <v>117.92</v>
      </c>
      <c r="K94" s="13">
        <v>121.2</v>
      </c>
      <c r="L94" s="13">
        <v>130.35</v>
      </c>
      <c r="M94" s="13">
        <v>134.34</v>
      </c>
      <c r="N94" s="13">
        <v>125.57</v>
      </c>
      <c r="O94" s="13">
        <v>117.38</v>
      </c>
      <c r="P94" s="13">
        <v>110.07</v>
      </c>
      <c r="Q94" s="13">
        <v>106.77</v>
      </c>
      <c r="R94" s="13">
        <v>104.41</v>
      </c>
      <c r="S94" s="16">
        <f t="shared" si="2"/>
        <v>71</v>
      </c>
    </row>
    <row r="95" spans="1:19" x14ac:dyDescent="0.3">
      <c r="A95" s="10" t="str">
        <f t="shared" si="3"/>
        <v>72</v>
      </c>
      <c r="B95" s="11" t="s">
        <v>152</v>
      </c>
      <c r="C95" s="12" t="s">
        <v>153</v>
      </c>
      <c r="D95" s="13">
        <v>40.47</v>
      </c>
      <c r="E95" s="13">
        <v>46.67</v>
      </c>
      <c r="F95" s="13">
        <v>51.79</v>
      </c>
      <c r="G95" s="13">
        <v>53.98</v>
      </c>
      <c r="H95" s="13">
        <v>58.73</v>
      </c>
      <c r="I95" s="13">
        <v>62.209999999999994</v>
      </c>
      <c r="J95" s="13">
        <v>66.040000000000006</v>
      </c>
      <c r="K95" s="13">
        <v>67.5</v>
      </c>
      <c r="L95" s="13">
        <v>72.45</v>
      </c>
      <c r="M95" s="13">
        <v>75.349999999999994</v>
      </c>
      <c r="N95" s="13">
        <v>73.72</v>
      </c>
      <c r="O95" s="13">
        <v>66.040000000000006</v>
      </c>
      <c r="P95" s="13">
        <v>58.73</v>
      </c>
      <c r="Q95" s="13">
        <v>56.91</v>
      </c>
      <c r="R95" s="13">
        <v>55.45</v>
      </c>
      <c r="S95" s="16">
        <f t="shared" si="2"/>
        <v>72</v>
      </c>
    </row>
    <row r="96" spans="1:19" x14ac:dyDescent="0.3">
      <c r="A96" s="10" t="str">
        <f t="shared" si="3"/>
        <v>73</v>
      </c>
      <c r="B96" s="11" t="s">
        <v>154</v>
      </c>
      <c r="C96" s="12" t="s">
        <v>155</v>
      </c>
      <c r="D96" s="13">
        <v>49.07</v>
      </c>
      <c r="E96" s="13">
        <v>66.58</v>
      </c>
      <c r="F96" s="13">
        <v>82.66</v>
      </c>
      <c r="G96" s="13">
        <v>93.99</v>
      </c>
      <c r="H96" s="13">
        <v>109.52</v>
      </c>
      <c r="I96" s="13">
        <v>122.29</v>
      </c>
      <c r="J96" s="13">
        <v>135.09</v>
      </c>
      <c r="K96" s="13">
        <v>145.12</v>
      </c>
      <c r="L96" s="13">
        <v>158.09</v>
      </c>
      <c r="M96" s="13">
        <v>170.69</v>
      </c>
      <c r="N96" s="13">
        <v>166.13</v>
      </c>
      <c r="O96" s="13">
        <v>157.74</v>
      </c>
      <c r="P96" s="13">
        <v>149.88</v>
      </c>
      <c r="Q96" s="13">
        <v>146.94</v>
      </c>
      <c r="R96" s="13">
        <v>144.76</v>
      </c>
      <c r="S96" s="16">
        <f t="shared" si="2"/>
        <v>73</v>
      </c>
    </row>
    <row r="97" spans="1:19" x14ac:dyDescent="0.3">
      <c r="A97" s="10" t="str">
        <f t="shared" si="3"/>
        <v>ST73</v>
      </c>
      <c r="B97" s="11" t="s">
        <v>154</v>
      </c>
      <c r="C97" s="12" t="s">
        <v>29</v>
      </c>
      <c r="D97" s="13">
        <v>64.760000000000005</v>
      </c>
      <c r="E97" s="13">
        <v>87.41</v>
      </c>
      <c r="F97" s="13">
        <v>108.42</v>
      </c>
      <c r="G97" s="13">
        <v>123.04</v>
      </c>
      <c r="H97" s="13">
        <v>143.29</v>
      </c>
      <c r="I97" s="13">
        <v>159.91</v>
      </c>
      <c r="J97" s="13">
        <v>176.54</v>
      </c>
      <c r="K97" s="13">
        <v>189.51</v>
      </c>
      <c r="L97" s="13">
        <v>206.47</v>
      </c>
      <c r="M97" s="13">
        <v>222.76</v>
      </c>
      <c r="N97" s="13">
        <v>216.9</v>
      </c>
      <c r="O97" s="13">
        <v>205.93</v>
      </c>
      <c r="P97" s="13">
        <v>195.71</v>
      </c>
      <c r="Q97" s="13">
        <v>191.87</v>
      </c>
      <c r="R97" s="13">
        <v>189.13</v>
      </c>
      <c r="S97" s="16" t="str">
        <f t="shared" si="2"/>
        <v>ST73</v>
      </c>
    </row>
    <row r="98" spans="1:19" x14ac:dyDescent="0.3">
      <c r="A98" s="10" t="str">
        <f t="shared" si="3"/>
        <v>74</v>
      </c>
      <c r="B98" s="11" t="s">
        <v>156</v>
      </c>
      <c r="C98" s="12" t="s">
        <v>157</v>
      </c>
      <c r="D98" s="13">
        <v>50.53</v>
      </c>
      <c r="E98" s="13">
        <v>64.03</v>
      </c>
      <c r="F98" s="13">
        <v>76.27</v>
      </c>
      <c r="G98" s="13">
        <v>83.96</v>
      </c>
      <c r="H98" s="13">
        <v>95.45</v>
      </c>
      <c r="I98" s="13">
        <v>104.76</v>
      </c>
      <c r="J98" s="13">
        <v>114.27</v>
      </c>
      <c r="K98" s="13">
        <v>120.83</v>
      </c>
      <c r="L98" s="13">
        <v>131.06</v>
      </c>
      <c r="M98" s="13">
        <v>139.09</v>
      </c>
      <c r="N98" s="13">
        <v>133.43</v>
      </c>
      <c r="O98" s="13">
        <v>126.12</v>
      </c>
      <c r="P98" s="13">
        <v>119.2</v>
      </c>
      <c r="Q98" s="13">
        <v>116.46</v>
      </c>
      <c r="R98" s="13">
        <v>114.44</v>
      </c>
      <c r="S98" s="16">
        <f t="shared" si="2"/>
        <v>74</v>
      </c>
    </row>
    <row r="99" spans="1:19" x14ac:dyDescent="0.3">
      <c r="A99" s="10" t="str">
        <f t="shared" si="3"/>
        <v>ST74</v>
      </c>
      <c r="B99" s="11" t="s">
        <v>156</v>
      </c>
      <c r="C99" s="12" t="s">
        <v>29</v>
      </c>
      <c r="D99" s="13">
        <v>66.58</v>
      </c>
      <c r="E99" s="13">
        <v>84.13</v>
      </c>
      <c r="F99" s="13">
        <v>100</v>
      </c>
      <c r="G99" s="13">
        <v>110.07</v>
      </c>
      <c r="H99" s="13">
        <v>125.03</v>
      </c>
      <c r="I99" s="13">
        <v>137.08000000000001</v>
      </c>
      <c r="J99" s="13">
        <v>149.51</v>
      </c>
      <c r="K99" s="13">
        <v>157.91</v>
      </c>
      <c r="L99" s="13">
        <v>171.25</v>
      </c>
      <c r="M99" s="13">
        <v>181.65</v>
      </c>
      <c r="N99" s="13">
        <v>174.34</v>
      </c>
      <c r="O99" s="13">
        <v>164.86</v>
      </c>
      <c r="P99" s="13">
        <v>155.91999999999999</v>
      </c>
      <c r="Q99" s="13">
        <v>152.26</v>
      </c>
      <c r="R99" s="13">
        <v>149.69</v>
      </c>
      <c r="S99" s="16" t="str">
        <f t="shared" si="2"/>
        <v>ST74</v>
      </c>
    </row>
    <row r="100" spans="1:19" x14ac:dyDescent="0.3">
      <c r="A100" s="10" t="str">
        <f t="shared" si="3"/>
        <v>75</v>
      </c>
      <c r="B100" s="11" t="s">
        <v>158</v>
      </c>
      <c r="C100" s="12" t="s">
        <v>159</v>
      </c>
      <c r="D100" s="13">
        <v>72.069999999999993</v>
      </c>
      <c r="E100" s="13">
        <v>82.66</v>
      </c>
      <c r="F100" s="13">
        <v>91.06</v>
      </c>
      <c r="G100" s="13">
        <v>94.72</v>
      </c>
      <c r="H100" s="13">
        <v>102.94</v>
      </c>
      <c r="I100" s="13">
        <v>108.98</v>
      </c>
      <c r="J100" s="13">
        <v>115.54</v>
      </c>
      <c r="K100" s="13">
        <v>115.73</v>
      </c>
      <c r="L100" s="13">
        <v>118.64</v>
      </c>
      <c r="M100" s="13">
        <v>119.01</v>
      </c>
      <c r="N100" s="13">
        <v>110.78</v>
      </c>
      <c r="O100" s="13">
        <v>103.66</v>
      </c>
      <c r="P100" s="13">
        <v>97.1</v>
      </c>
      <c r="Q100" s="13">
        <v>94.36</v>
      </c>
      <c r="R100" s="13">
        <v>92.35</v>
      </c>
      <c r="S100" s="16">
        <f t="shared" si="2"/>
        <v>75</v>
      </c>
    </row>
    <row r="101" spans="1:19" x14ac:dyDescent="0.3">
      <c r="A101" s="10" t="str">
        <f t="shared" si="3"/>
        <v>76</v>
      </c>
      <c r="B101" s="11" t="s">
        <v>160</v>
      </c>
      <c r="C101" s="12" t="s">
        <v>161</v>
      </c>
      <c r="D101" s="13">
        <v>45.04</v>
      </c>
      <c r="E101" s="13">
        <v>53.81</v>
      </c>
      <c r="F101" s="13">
        <v>61.480000000000004</v>
      </c>
      <c r="G101" s="13">
        <v>65.489999999999995</v>
      </c>
      <c r="H101" s="13">
        <v>72.62</v>
      </c>
      <c r="I101" s="13">
        <v>78.28</v>
      </c>
      <c r="J101" s="13">
        <v>84.13</v>
      </c>
      <c r="K101" s="13">
        <v>87.41</v>
      </c>
      <c r="L101" s="13">
        <v>94.17</v>
      </c>
      <c r="M101" s="13">
        <v>97.27</v>
      </c>
      <c r="N101" s="13">
        <v>91.06</v>
      </c>
      <c r="O101" s="13">
        <v>85.21</v>
      </c>
      <c r="P101" s="13">
        <v>79.760000000000005</v>
      </c>
      <c r="Q101" s="13">
        <v>77.55</v>
      </c>
      <c r="R101" s="13">
        <v>75.73</v>
      </c>
      <c r="S101" s="16">
        <f t="shared" si="2"/>
        <v>76</v>
      </c>
    </row>
    <row r="102" spans="1:19" x14ac:dyDescent="0.3">
      <c r="A102" s="10" t="str">
        <f>IF(C102="Stations - ST","ST"&amp;B102,IF(C102="Iles - IL","ST"&amp;B102,B102))</f>
        <v>77</v>
      </c>
      <c r="B102" s="11" t="s">
        <v>162</v>
      </c>
      <c r="C102" s="12" t="s">
        <v>163</v>
      </c>
      <c r="D102" s="13">
        <v>72.45</v>
      </c>
      <c r="E102" s="13">
        <v>83.21</v>
      </c>
      <c r="F102" s="13">
        <v>91.98</v>
      </c>
      <c r="G102" s="13">
        <v>95.63</v>
      </c>
      <c r="H102" s="13">
        <v>104.2</v>
      </c>
      <c r="I102" s="13">
        <v>110.24</v>
      </c>
      <c r="J102" s="13">
        <v>117</v>
      </c>
      <c r="K102" s="13">
        <v>117.38</v>
      </c>
      <c r="L102" s="13">
        <v>120.47</v>
      </c>
      <c r="M102" s="13">
        <v>121.2</v>
      </c>
      <c r="N102" s="13">
        <v>112.97</v>
      </c>
      <c r="O102" s="13">
        <v>105.66</v>
      </c>
      <c r="P102" s="13">
        <v>99.29</v>
      </c>
      <c r="Q102" s="13">
        <v>96.35</v>
      </c>
      <c r="R102" s="13">
        <v>94.36</v>
      </c>
      <c r="S102" s="16">
        <f t="shared" si="2"/>
        <v>77</v>
      </c>
    </row>
    <row r="103" spans="1:19" x14ac:dyDescent="0.3">
      <c r="A103" s="10" t="str">
        <f t="shared" si="3"/>
        <v>78</v>
      </c>
      <c r="B103" s="11" t="s">
        <v>164</v>
      </c>
      <c r="C103" s="12" t="s">
        <v>165</v>
      </c>
      <c r="D103" s="13">
        <v>70.98</v>
      </c>
      <c r="E103" s="13">
        <v>80.099999999999994</v>
      </c>
      <c r="F103" s="13">
        <v>87.24</v>
      </c>
      <c r="G103" s="13">
        <v>89.6</v>
      </c>
      <c r="H103" s="13">
        <v>96.55</v>
      </c>
      <c r="I103" s="13">
        <v>101.3</v>
      </c>
      <c r="J103" s="13">
        <v>103.49</v>
      </c>
      <c r="K103" s="13">
        <v>107.14</v>
      </c>
      <c r="L103" s="13">
        <v>107.5</v>
      </c>
      <c r="M103" s="13">
        <v>108.98</v>
      </c>
      <c r="N103" s="13">
        <v>106.77</v>
      </c>
      <c r="O103" s="13">
        <v>95.8</v>
      </c>
      <c r="P103" s="13">
        <v>85.59</v>
      </c>
      <c r="Q103" s="13">
        <v>82.85</v>
      </c>
      <c r="R103" s="13">
        <v>80.84</v>
      </c>
      <c r="S103" s="16">
        <f t="shared" si="2"/>
        <v>78</v>
      </c>
    </row>
    <row r="104" spans="1:19" x14ac:dyDescent="0.3">
      <c r="A104" s="10" t="str">
        <f t="shared" si="3"/>
        <v>79</v>
      </c>
      <c r="B104" s="11" t="s">
        <v>166</v>
      </c>
      <c r="C104" s="12" t="s">
        <v>167</v>
      </c>
      <c r="D104" s="13">
        <v>39.57</v>
      </c>
      <c r="E104" s="13">
        <v>45.04</v>
      </c>
      <c r="F104" s="13">
        <v>49.24</v>
      </c>
      <c r="G104" s="13">
        <v>50.53</v>
      </c>
      <c r="H104" s="13">
        <v>54.53</v>
      </c>
      <c r="I104" s="13">
        <v>57.28</v>
      </c>
      <c r="J104" s="13">
        <v>60.56</v>
      </c>
      <c r="K104" s="13">
        <v>61.290000000000006</v>
      </c>
      <c r="L104" s="13">
        <v>65.31</v>
      </c>
      <c r="M104" s="13">
        <v>67.5</v>
      </c>
      <c r="N104" s="13">
        <v>66.040000000000006</v>
      </c>
      <c r="O104" s="13">
        <v>58.56</v>
      </c>
      <c r="P104" s="13">
        <v>51.43</v>
      </c>
      <c r="Q104" s="13">
        <v>49.62</v>
      </c>
      <c r="R104" s="13">
        <v>48.32</v>
      </c>
      <c r="S104" s="16">
        <f t="shared" si="2"/>
        <v>79</v>
      </c>
    </row>
    <row r="105" spans="1:19" x14ac:dyDescent="0.3">
      <c r="A105" s="10">
        <f t="shared" si="3"/>
        <v>80</v>
      </c>
      <c r="B105" s="11">
        <v>80</v>
      </c>
      <c r="C105" s="12" t="s">
        <v>168</v>
      </c>
      <c r="D105" s="13">
        <v>44.5</v>
      </c>
      <c r="E105" s="13">
        <v>55.99</v>
      </c>
      <c r="F105" s="13">
        <v>65.87</v>
      </c>
      <c r="G105" s="13">
        <v>72.239999999999995</v>
      </c>
      <c r="H105" s="13">
        <v>81.75</v>
      </c>
      <c r="I105" s="13">
        <v>89.6</v>
      </c>
      <c r="J105" s="13">
        <v>97.47</v>
      </c>
      <c r="K105" s="13">
        <v>102.76</v>
      </c>
      <c r="L105" s="13">
        <v>111.34</v>
      </c>
      <c r="M105" s="13">
        <v>117.55</v>
      </c>
      <c r="N105" s="13">
        <v>112.43</v>
      </c>
      <c r="O105" s="13">
        <v>106.04</v>
      </c>
      <c r="P105" s="13">
        <v>100</v>
      </c>
      <c r="Q105" s="13">
        <v>97.64</v>
      </c>
      <c r="R105" s="13">
        <v>96.01</v>
      </c>
      <c r="S105" s="16">
        <f t="shared" si="2"/>
        <v>80</v>
      </c>
    </row>
    <row r="106" spans="1:19" x14ac:dyDescent="0.3">
      <c r="A106" s="10" t="str">
        <f t="shared" si="3"/>
        <v>81</v>
      </c>
      <c r="B106" s="11" t="s">
        <v>169</v>
      </c>
      <c r="C106" s="12" t="s">
        <v>170</v>
      </c>
      <c r="D106" s="13">
        <v>88.15</v>
      </c>
      <c r="E106" s="13">
        <v>102.76</v>
      </c>
      <c r="F106" s="13">
        <v>114.06</v>
      </c>
      <c r="G106" s="13">
        <v>119.2</v>
      </c>
      <c r="H106" s="13">
        <v>128.51</v>
      </c>
      <c r="I106" s="13">
        <v>135.99</v>
      </c>
      <c r="J106" s="13">
        <v>143.85</v>
      </c>
      <c r="K106" s="13">
        <v>146.77000000000001</v>
      </c>
      <c r="L106" s="13">
        <v>157.55000000000001</v>
      </c>
      <c r="M106" s="13">
        <v>161.56</v>
      </c>
      <c r="N106" s="13">
        <v>150.24</v>
      </c>
      <c r="O106" s="13">
        <v>140.38</v>
      </c>
      <c r="P106" s="13">
        <v>131.44</v>
      </c>
      <c r="Q106" s="13">
        <v>127.59</v>
      </c>
      <c r="R106" s="13">
        <v>124.67</v>
      </c>
      <c r="S106" s="16">
        <f t="shared" si="2"/>
        <v>81</v>
      </c>
    </row>
    <row r="107" spans="1:19" x14ac:dyDescent="0.3">
      <c r="A107" s="10" t="str">
        <f t="shared" si="3"/>
        <v>82</v>
      </c>
      <c r="B107" s="11" t="s">
        <v>171</v>
      </c>
      <c r="C107" s="12" t="s">
        <v>172</v>
      </c>
      <c r="D107" s="13">
        <v>53.27</v>
      </c>
      <c r="E107" s="13">
        <v>67.69</v>
      </c>
      <c r="F107" s="13">
        <v>80.66</v>
      </c>
      <c r="G107" s="13">
        <v>88.7</v>
      </c>
      <c r="H107" s="13">
        <v>99.46</v>
      </c>
      <c r="I107" s="13">
        <v>108.78</v>
      </c>
      <c r="J107" s="13">
        <v>117.72</v>
      </c>
      <c r="K107" s="13">
        <v>123.75</v>
      </c>
      <c r="L107" s="13">
        <v>134.55000000000001</v>
      </c>
      <c r="M107" s="13">
        <v>143.29</v>
      </c>
      <c r="N107" s="13">
        <v>138</v>
      </c>
      <c r="O107" s="13">
        <v>130.52000000000001</v>
      </c>
      <c r="P107" s="13">
        <v>123.4</v>
      </c>
      <c r="Q107" s="13">
        <v>120.83</v>
      </c>
      <c r="R107" s="13">
        <v>118.82</v>
      </c>
      <c r="S107" s="16">
        <f t="shared" si="2"/>
        <v>82</v>
      </c>
    </row>
    <row r="108" spans="1:19" x14ac:dyDescent="0.3">
      <c r="A108" s="10" t="str">
        <f t="shared" si="3"/>
        <v>83</v>
      </c>
      <c r="B108" s="11" t="s">
        <v>173</v>
      </c>
      <c r="C108" s="12" t="s">
        <v>174</v>
      </c>
      <c r="D108" s="13">
        <v>62.760000000000005</v>
      </c>
      <c r="E108" s="13">
        <v>78.63</v>
      </c>
      <c r="F108" s="13">
        <v>92.69</v>
      </c>
      <c r="G108" s="13">
        <v>101.47</v>
      </c>
      <c r="H108" s="13">
        <v>114.81</v>
      </c>
      <c r="I108" s="13">
        <v>125.78</v>
      </c>
      <c r="J108" s="13">
        <v>136.72</v>
      </c>
      <c r="K108" s="13">
        <v>144.19999999999999</v>
      </c>
      <c r="L108" s="13">
        <v>156.09</v>
      </c>
      <c r="M108" s="13">
        <v>165.22</v>
      </c>
      <c r="N108" s="13">
        <v>158.09</v>
      </c>
      <c r="O108" s="13">
        <v>149.15</v>
      </c>
      <c r="P108" s="13">
        <v>140.91999999999999</v>
      </c>
      <c r="Q108" s="13">
        <v>137.83000000000001</v>
      </c>
      <c r="R108" s="13">
        <v>135.26</v>
      </c>
      <c r="S108" s="16">
        <f t="shared" si="2"/>
        <v>83</v>
      </c>
    </row>
    <row r="109" spans="1:19" x14ac:dyDescent="0.3">
      <c r="A109" s="10" t="str">
        <f t="shared" si="3"/>
        <v>84</v>
      </c>
      <c r="B109" s="11" t="s">
        <v>175</v>
      </c>
      <c r="C109" s="12" t="s">
        <v>176</v>
      </c>
      <c r="D109" s="13">
        <v>44.86</v>
      </c>
      <c r="E109" s="13">
        <v>56.36</v>
      </c>
      <c r="F109" s="13">
        <v>66.58</v>
      </c>
      <c r="G109" s="13">
        <v>72.8</v>
      </c>
      <c r="H109" s="13">
        <v>82.66</v>
      </c>
      <c r="I109" s="13">
        <v>90.33</v>
      </c>
      <c r="J109" s="13">
        <v>98.37</v>
      </c>
      <c r="K109" s="13">
        <v>103.66</v>
      </c>
      <c r="L109" s="13">
        <v>112.43</v>
      </c>
      <c r="M109" s="13">
        <v>118.64</v>
      </c>
      <c r="N109" s="13">
        <v>113.35</v>
      </c>
      <c r="O109" s="13">
        <v>106.77</v>
      </c>
      <c r="P109" s="13">
        <v>100.75</v>
      </c>
      <c r="Q109" s="13">
        <v>98.37</v>
      </c>
      <c r="R109" s="13">
        <v>96.55</v>
      </c>
      <c r="S109" s="16">
        <f t="shared" si="2"/>
        <v>84</v>
      </c>
    </row>
    <row r="110" spans="1:19" x14ac:dyDescent="0.3">
      <c r="A110" s="10" t="str">
        <f>IF(C110="Stations - ST","ST"&amp;B110,IF(C110="Iles - IL","ST"&amp;B110,B110))</f>
        <v>85</v>
      </c>
      <c r="B110" s="11" t="s">
        <v>177</v>
      </c>
      <c r="C110" s="12" t="s">
        <v>178</v>
      </c>
      <c r="D110" s="13">
        <v>35.909999999999997</v>
      </c>
      <c r="E110" s="13">
        <v>39.19</v>
      </c>
      <c r="F110" s="13">
        <v>39.93</v>
      </c>
      <c r="G110" s="13">
        <v>41.93</v>
      </c>
      <c r="H110" s="13">
        <v>42.68</v>
      </c>
      <c r="I110" s="13">
        <v>43.58</v>
      </c>
      <c r="J110" s="13">
        <v>43.94</v>
      </c>
      <c r="K110" s="13">
        <v>45.04</v>
      </c>
      <c r="L110" s="13">
        <v>45.04</v>
      </c>
      <c r="M110" s="13">
        <v>45.04</v>
      </c>
      <c r="N110" s="13">
        <v>44.12</v>
      </c>
      <c r="O110" s="13">
        <v>38.28</v>
      </c>
      <c r="P110" s="13">
        <v>32.82</v>
      </c>
      <c r="Q110" s="13">
        <v>31.340000000000003</v>
      </c>
      <c r="R110" s="13">
        <v>30.25</v>
      </c>
      <c r="S110" s="16">
        <f t="shared" si="2"/>
        <v>85</v>
      </c>
    </row>
    <row r="111" spans="1:19" x14ac:dyDescent="0.3">
      <c r="A111" s="10" t="str">
        <f t="shared" si="3"/>
        <v>ST85</v>
      </c>
      <c r="B111" s="11" t="s">
        <v>177</v>
      </c>
      <c r="C111" s="12" t="s">
        <v>49</v>
      </c>
      <c r="D111" s="13">
        <v>47.59</v>
      </c>
      <c r="E111" s="13">
        <v>51.79</v>
      </c>
      <c r="F111" s="13">
        <v>52.9</v>
      </c>
      <c r="G111" s="13">
        <v>55.45</v>
      </c>
      <c r="H111" s="13">
        <v>56.36</v>
      </c>
      <c r="I111" s="13">
        <v>57.64</v>
      </c>
      <c r="J111" s="13">
        <v>58.01</v>
      </c>
      <c r="K111" s="13">
        <v>59.48</v>
      </c>
      <c r="L111" s="13">
        <v>59.29</v>
      </c>
      <c r="M111" s="13">
        <v>59.48</v>
      </c>
      <c r="N111" s="13">
        <v>58.18</v>
      </c>
      <c r="O111" s="13">
        <v>50.7</v>
      </c>
      <c r="P111" s="13">
        <v>43.58</v>
      </c>
      <c r="Q111" s="13">
        <v>41.56</v>
      </c>
      <c r="R111" s="13">
        <v>40.299999999999997</v>
      </c>
      <c r="S111" s="16" t="str">
        <f t="shared" si="2"/>
        <v>ST85</v>
      </c>
    </row>
    <row r="112" spans="1:19" x14ac:dyDescent="0.3">
      <c r="A112" s="10" t="str">
        <f>IF(C112="Stations - ST","ST"&amp;B112,IF(C112="Iles - IL","ST"&amp;B112,B112))</f>
        <v>86</v>
      </c>
      <c r="B112" s="11" t="s">
        <v>179</v>
      </c>
      <c r="C112" s="12" t="s">
        <v>180</v>
      </c>
      <c r="D112" s="13">
        <v>50.53</v>
      </c>
      <c r="E112" s="13">
        <v>57.1</v>
      </c>
      <c r="F112" s="13">
        <v>61.84</v>
      </c>
      <c r="G112" s="13">
        <v>62.930000000000007</v>
      </c>
      <c r="H112" s="13">
        <v>67.69</v>
      </c>
      <c r="I112" s="13">
        <v>70.61</v>
      </c>
      <c r="J112" s="13">
        <v>74.27</v>
      </c>
      <c r="K112" s="13">
        <v>74.64</v>
      </c>
      <c r="L112" s="13">
        <v>79.55</v>
      </c>
      <c r="M112" s="13">
        <v>81.75</v>
      </c>
      <c r="N112" s="13">
        <v>79.930000000000007</v>
      </c>
      <c r="O112" s="13">
        <v>70.61</v>
      </c>
      <c r="P112" s="13">
        <v>61.84</v>
      </c>
      <c r="Q112" s="13">
        <v>59.65</v>
      </c>
      <c r="R112" s="13">
        <v>58.01</v>
      </c>
      <c r="S112" s="16">
        <f t="shared" si="2"/>
        <v>86</v>
      </c>
    </row>
    <row r="113" spans="1:19" x14ac:dyDescent="0.3">
      <c r="A113" s="10" t="str">
        <f t="shared" si="3"/>
        <v>87</v>
      </c>
      <c r="B113" s="11" t="s">
        <v>181</v>
      </c>
      <c r="C113" s="12" t="s">
        <v>182</v>
      </c>
      <c r="D113" s="13">
        <v>32.450000000000003</v>
      </c>
      <c r="E113" s="13">
        <v>33.53</v>
      </c>
      <c r="F113" s="13">
        <v>37.729999999999997</v>
      </c>
      <c r="G113" s="13">
        <v>39.93</v>
      </c>
      <c r="H113" s="13">
        <v>42.12</v>
      </c>
      <c r="I113" s="13">
        <v>44.31</v>
      </c>
      <c r="J113" s="13">
        <v>46.33</v>
      </c>
      <c r="K113" s="13">
        <v>49.79</v>
      </c>
      <c r="L113" s="13">
        <v>54.9</v>
      </c>
      <c r="M113" s="13">
        <v>60.75</v>
      </c>
      <c r="N113" s="13">
        <v>60.38</v>
      </c>
      <c r="O113" s="13">
        <v>50.7</v>
      </c>
      <c r="P113" s="13">
        <v>42.31</v>
      </c>
      <c r="Q113" s="13">
        <v>36.46</v>
      </c>
      <c r="R113" s="13">
        <v>31.53</v>
      </c>
      <c r="S113" s="16">
        <f t="shared" si="2"/>
        <v>87</v>
      </c>
    </row>
    <row r="114" spans="1:19" x14ac:dyDescent="0.3">
      <c r="A114" s="10" t="str">
        <f t="shared" si="3"/>
        <v>88</v>
      </c>
      <c r="B114" s="11" t="s">
        <v>183</v>
      </c>
      <c r="C114" s="12" t="s">
        <v>184</v>
      </c>
      <c r="D114" s="13">
        <v>45.96</v>
      </c>
      <c r="E114" s="13">
        <v>58.73</v>
      </c>
      <c r="F114" s="13">
        <v>70.239999999999995</v>
      </c>
      <c r="G114" s="13">
        <v>77.73</v>
      </c>
      <c r="H114" s="13">
        <v>88.87</v>
      </c>
      <c r="I114" s="13">
        <v>97.81</v>
      </c>
      <c r="J114" s="13">
        <v>106.96</v>
      </c>
      <c r="K114" s="13">
        <v>113.35</v>
      </c>
      <c r="L114" s="13">
        <v>123.04</v>
      </c>
      <c r="M114" s="13">
        <v>130.88999999999999</v>
      </c>
      <c r="N114" s="13">
        <v>125.94999999999999</v>
      </c>
      <c r="O114" s="13">
        <v>119.01</v>
      </c>
      <c r="P114" s="13">
        <v>112.43</v>
      </c>
      <c r="Q114" s="13">
        <v>110.07</v>
      </c>
      <c r="R114" s="13">
        <v>108.06</v>
      </c>
      <c r="S114" s="16">
        <f t="shared" si="2"/>
        <v>88</v>
      </c>
    </row>
    <row r="115" spans="1:19" x14ac:dyDescent="0.3">
      <c r="A115" s="10" t="str">
        <f t="shared" si="3"/>
        <v>ST88</v>
      </c>
      <c r="B115" s="11" t="s">
        <v>183</v>
      </c>
      <c r="C115" s="12" t="s">
        <v>29</v>
      </c>
      <c r="D115" s="13">
        <v>60.56</v>
      </c>
      <c r="E115" s="13">
        <v>77.19</v>
      </c>
      <c r="F115" s="13">
        <v>92.15</v>
      </c>
      <c r="G115" s="13">
        <v>102.03</v>
      </c>
      <c r="H115" s="13">
        <v>116.46</v>
      </c>
      <c r="I115" s="13">
        <v>128.13999999999999</v>
      </c>
      <c r="J115" s="13">
        <v>140</v>
      </c>
      <c r="K115" s="13">
        <v>148.22999999999999</v>
      </c>
      <c r="L115" s="13">
        <v>160.83000000000001</v>
      </c>
      <c r="M115" s="13">
        <v>171.06</v>
      </c>
      <c r="N115" s="13">
        <v>164.65</v>
      </c>
      <c r="O115" s="13">
        <v>155.54</v>
      </c>
      <c r="P115" s="13">
        <v>147.13999999999999</v>
      </c>
      <c r="Q115" s="13">
        <v>144.03</v>
      </c>
      <c r="R115" s="13">
        <v>141.30000000000001</v>
      </c>
      <c r="S115" s="16" t="str">
        <f t="shared" si="2"/>
        <v>ST88</v>
      </c>
    </row>
    <row r="116" spans="1:19" x14ac:dyDescent="0.3">
      <c r="A116" s="10" t="str">
        <f t="shared" si="3"/>
        <v>89</v>
      </c>
      <c r="B116" s="11" t="s">
        <v>185</v>
      </c>
      <c r="C116" s="12" t="s">
        <v>186</v>
      </c>
      <c r="D116" s="13">
        <v>39.020000000000003</v>
      </c>
      <c r="E116" s="13">
        <v>50.16</v>
      </c>
      <c r="F116" s="13">
        <v>59.65</v>
      </c>
      <c r="G116" s="13">
        <v>69.52</v>
      </c>
      <c r="H116" s="13">
        <v>77</v>
      </c>
      <c r="I116" s="13">
        <v>84.67</v>
      </c>
      <c r="J116" s="13">
        <v>90.89</v>
      </c>
      <c r="K116" s="13">
        <v>96.72</v>
      </c>
      <c r="L116" s="13">
        <v>103.66</v>
      </c>
      <c r="M116" s="13">
        <v>111.7</v>
      </c>
      <c r="N116" s="13">
        <v>108.42</v>
      </c>
      <c r="O116" s="13">
        <v>100.38</v>
      </c>
      <c r="P116" s="13">
        <v>93.44</v>
      </c>
      <c r="Q116" s="13">
        <v>86.69</v>
      </c>
      <c r="R116" s="13">
        <v>81.010000000000005</v>
      </c>
      <c r="S116" s="16">
        <f t="shared" si="2"/>
        <v>89</v>
      </c>
    </row>
    <row r="117" spans="1:19" x14ac:dyDescent="0.3">
      <c r="A117" s="10">
        <f t="shared" si="3"/>
        <v>90</v>
      </c>
      <c r="B117" s="11">
        <v>90</v>
      </c>
      <c r="C117" s="12" t="s">
        <v>187</v>
      </c>
      <c r="D117" s="13">
        <v>49.41</v>
      </c>
      <c r="E117" s="13">
        <v>62.59</v>
      </c>
      <c r="F117" s="13">
        <v>74.27</v>
      </c>
      <c r="G117" s="13">
        <v>81.56</v>
      </c>
      <c r="H117" s="13">
        <v>92.69</v>
      </c>
      <c r="I117" s="13">
        <v>101.67</v>
      </c>
      <c r="J117" s="13">
        <v>110.78</v>
      </c>
      <c r="K117" s="13">
        <v>117.17</v>
      </c>
      <c r="L117" s="13">
        <v>127.03</v>
      </c>
      <c r="M117" s="13">
        <v>134.72</v>
      </c>
      <c r="N117" s="13">
        <v>129.06</v>
      </c>
      <c r="O117" s="13">
        <v>112.8</v>
      </c>
      <c r="P117" s="13">
        <v>100.38</v>
      </c>
      <c r="Q117" s="13">
        <v>93.99</v>
      </c>
      <c r="R117" s="13">
        <v>91.61</v>
      </c>
      <c r="S117" s="16">
        <f t="shared" si="2"/>
        <v>90</v>
      </c>
    </row>
    <row r="118" spans="1:19" x14ac:dyDescent="0.3">
      <c r="A118" s="10" t="str">
        <f t="shared" si="3"/>
        <v>91</v>
      </c>
      <c r="B118" s="11" t="s">
        <v>188</v>
      </c>
      <c r="C118" s="12" t="s">
        <v>189</v>
      </c>
      <c r="D118" s="13">
        <v>53.63</v>
      </c>
      <c r="E118" s="13">
        <v>63.84</v>
      </c>
      <c r="F118" s="13">
        <v>72.239999999999995</v>
      </c>
      <c r="G118" s="13">
        <v>76.44</v>
      </c>
      <c r="H118" s="13">
        <v>84.67</v>
      </c>
      <c r="I118" s="13">
        <v>90.7</v>
      </c>
      <c r="J118" s="13">
        <v>97.27</v>
      </c>
      <c r="K118" s="13">
        <v>100.55</v>
      </c>
      <c r="L118" s="13">
        <v>108.23</v>
      </c>
      <c r="M118" s="13">
        <v>112.07</v>
      </c>
      <c r="N118" s="13">
        <v>104.95</v>
      </c>
      <c r="O118" s="13">
        <v>98.37</v>
      </c>
      <c r="P118" s="13">
        <v>92.35</v>
      </c>
      <c r="Q118" s="13">
        <v>89.79</v>
      </c>
      <c r="R118" s="13">
        <v>87.95</v>
      </c>
      <c r="S118" s="16">
        <f t="shared" si="2"/>
        <v>91</v>
      </c>
    </row>
    <row r="119" spans="1:19" x14ac:dyDescent="0.3">
      <c r="A119" s="10" t="str">
        <f t="shared" si="3"/>
        <v>92</v>
      </c>
      <c r="B119" s="11" t="s">
        <v>190</v>
      </c>
      <c r="C119" s="12" t="s">
        <v>191</v>
      </c>
      <c r="D119" s="13">
        <v>62.03</v>
      </c>
      <c r="E119" s="13">
        <v>71.53</v>
      </c>
      <c r="F119" s="13">
        <v>79.2</v>
      </c>
      <c r="G119" s="13">
        <v>82.66</v>
      </c>
      <c r="H119" s="13">
        <v>90.16</v>
      </c>
      <c r="I119" s="13">
        <v>95.63</v>
      </c>
      <c r="J119" s="13">
        <v>101.47</v>
      </c>
      <c r="K119" s="13">
        <v>102.03</v>
      </c>
      <c r="L119" s="13">
        <v>104.95</v>
      </c>
      <c r="M119" s="13">
        <v>105.49</v>
      </c>
      <c r="N119" s="13">
        <v>98.37</v>
      </c>
      <c r="O119" s="13">
        <v>91.98</v>
      </c>
      <c r="P119" s="13">
        <v>86.13</v>
      </c>
      <c r="Q119" s="13">
        <v>83.58</v>
      </c>
      <c r="R119" s="13">
        <v>81.56</v>
      </c>
      <c r="S119" s="16">
        <f t="shared" si="2"/>
        <v>92</v>
      </c>
    </row>
    <row r="120" spans="1:19" x14ac:dyDescent="0.3">
      <c r="A120" s="10" t="str">
        <f t="shared" si="3"/>
        <v>93</v>
      </c>
      <c r="B120" s="11" t="s">
        <v>192</v>
      </c>
      <c r="C120" s="12" t="s">
        <v>193</v>
      </c>
      <c r="D120" s="13">
        <v>61.67</v>
      </c>
      <c r="E120" s="13">
        <v>70.78</v>
      </c>
      <c r="F120" s="13">
        <v>77.92</v>
      </c>
      <c r="G120" s="13">
        <v>81.010000000000005</v>
      </c>
      <c r="H120" s="13">
        <v>87.95</v>
      </c>
      <c r="I120" s="13">
        <v>93.07</v>
      </c>
      <c r="J120" s="13">
        <v>98.56</v>
      </c>
      <c r="K120" s="13">
        <v>98.73</v>
      </c>
      <c r="L120" s="13">
        <v>101.13</v>
      </c>
      <c r="M120" s="13">
        <v>101.3</v>
      </c>
      <c r="N120" s="13">
        <v>94.17</v>
      </c>
      <c r="O120" s="13">
        <v>87.95</v>
      </c>
      <c r="P120" s="13">
        <v>82.29</v>
      </c>
      <c r="Q120" s="13">
        <v>79.760000000000005</v>
      </c>
      <c r="R120" s="13">
        <v>77.73</v>
      </c>
      <c r="S120" s="16">
        <f t="shared" si="2"/>
        <v>93</v>
      </c>
    </row>
    <row r="121" spans="1:19" x14ac:dyDescent="0.3">
      <c r="A121" s="10" t="str">
        <f t="shared" si="3"/>
        <v>94</v>
      </c>
      <c r="B121" s="11" t="s">
        <v>194</v>
      </c>
      <c r="C121" s="12" t="s">
        <v>195</v>
      </c>
      <c r="D121" s="13">
        <v>62.379999999999995</v>
      </c>
      <c r="E121" s="13">
        <v>72.45</v>
      </c>
      <c r="F121" s="13">
        <v>80.66</v>
      </c>
      <c r="G121" s="13">
        <v>84.67</v>
      </c>
      <c r="H121" s="13">
        <v>92.52</v>
      </c>
      <c r="I121" s="13">
        <v>98.56</v>
      </c>
      <c r="J121" s="13">
        <v>104.76</v>
      </c>
      <c r="K121" s="13">
        <v>105.66</v>
      </c>
      <c r="L121" s="13">
        <v>109.15</v>
      </c>
      <c r="M121" s="13">
        <v>110.24</v>
      </c>
      <c r="N121" s="13">
        <v>103.11</v>
      </c>
      <c r="O121" s="13">
        <v>96.55</v>
      </c>
      <c r="P121" s="13">
        <v>90.7</v>
      </c>
      <c r="Q121" s="13">
        <v>87.95</v>
      </c>
      <c r="R121" s="13">
        <v>85.94</v>
      </c>
      <c r="S121" s="16">
        <f t="shared" si="2"/>
        <v>94</v>
      </c>
    </row>
    <row r="122" spans="1:19" x14ac:dyDescent="0.3">
      <c r="A122" s="10" t="str">
        <f>IF(C122="Stations - ST","ST"&amp;B122,IF(C122="Iles - IL","ST"&amp;B122,B122))</f>
        <v>95</v>
      </c>
      <c r="B122" s="11" t="s">
        <v>196</v>
      </c>
      <c r="C122" s="12" t="s">
        <v>197</v>
      </c>
      <c r="D122" s="13">
        <v>71.319999999999993</v>
      </c>
      <c r="E122" s="13">
        <v>81.010000000000005</v>
      </c>
      <c r="F122" s="13">
        <v>88.7</v>
      </c>
      <c r="G122" s="13">
        <v>91.61</v>
      </c>
      <c r="H122" s="13">
        <v>98.92</v>
      </c>
      <c r="I122" s="13">
        <v>104.03</v>
      </c>
      <c r="J122" s="13">
        <v>106.77</v>
      </c>
      <c r="K122" s="13">
        <v>110.78</v>
      </c>
      <c r="L122" s="13">
        <v>111.7</v>
      </c>
      <c r="M122" s="13">
        <v>113.52</v>
      </c>
      <c r="N122" s="13">
        <v>111.16</v>
      </c>
      <c r="O122" s="13">
        <v>100.21</v>
      </c>
      <c r="P122" s="13">
        <v>89.79</v>
      </c>
      <c r="Q122" s="13">
        <v>87.05</v>
      </c>
      <c r="R122" s="13">
        <v>85.04</v>
      </c>
      <c r="S122" s="16">
        <f t="shared" si="2"/>
        <v>95</v>
      </c>
    </row>
    <row r="123" spans="1:19" x14ac:dyDescent="0.3">
      <c r="A123" s="10" t="str">
        <f t="shared" si="3"/>
        <v>98</v>
      </c>
      <c r="B123" s="11" t="s">
        <v>198</v>
      </c>
      <c r="C123" s="12" t="s">
        <v>199</v>
      </c>
      <c r="D123" s="13">
        <v>93.99</v>
      </c>
      <c r="E123" s="13">
        <v>116.63</v>
      </c>
      <c r="F123" s="13">
        <v>137.08000000000001</v>
      </c>
      <c r="G123" s="13">
        <v>149.69</v>
      </c>
      <c r="H123" s="13">
        <v>169.06</v>
      </c>
      <c r="I123" s="13">
        <v>184.94</v>
      </c>
      <c r="J123" s="13">
        <v>200.64</v>
      </c>
      <c r="K123" s="13">
        <v>211.61</v>
      </c>
      <c r="L123" s="13">
        <v>228.59</v>
      </c>
      <c r="M123" s="13">
        <v>240.64</v>
      </c>
      <c r="N123" s="13">
        <v>229.51</v>
      </c>
      <c r="O123" s="13">
        <v>216.16</v>
      </c>
      <c r="P123" s="13">
        <v>203.94</v>
      </c>
      <c r="Q123" s="13">
        <v>198.99</v>
      </c>
      <c r="R123" s="13">
        <v>194.98</v>
      </c>
      <c r="S123" s="16">
        <f t="shared" si="2"/>
        <v>98</v>
      </c>
    </row>
    <row r="130" spans="4:18" x14ac:dyDescent="0.3"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</row>
    <row r="131" spans="4:18" x14ac:dyDescent="0.3"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</row>
    <row r="132" spans="4:18" x14ac:dyDescent="0.3"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</row>
    <row r="133" spans="4:18" x14ac:dyDescent="0.3"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</row>
    <row r="134" spans="4:18" x14ac:dyDescent="0.3"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</row>
    <row r="135" spans="4:18" x14ac:dyDescent="0.3"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</row>
    <row r="136" spans="4:18" x14ac:dyDescent="0.3"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</row>
    <row r="137" spans="4:18" x14ac:dyDescent="0.3"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</row>
    <row r="138" spans="4:18" x14ac:dyDescent="0.3"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</row>
    <row r="139" spans="4:18" x14ac:dyDescent="0.3"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</row>
    <row r="140" spans="4:18" x14ac:dyDescent="0.3"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</row>
    <row r="141" spans="4:18" x14ac:dyDescent="0.3"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</row>
    <row r="142" spans="4:18" x14ac:dyDescent="0.3"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</row>
    <row r="143" spans="4:18" x14ac:dyDescent="0.3"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</row>
    <row r="144" spans="4:18" x14ac:dyDescent="0.3"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</row>
    <row r="145" spans="4:18" x14ac:dyDescent="0.3"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</row>
    <row r="146" spans="4:18" x14ac:dyDescent="0.3"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</row>
    <row r="147" spans="4:18" x14ac:dyDescent="0.3"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</row>
    <row r="148" spans="4:18" x14ac:dyDescent="0.3"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</row>
    <row r="149" spans="4:18" x14ac:dyDescent="0.3"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</row>
    <row r="150" spans="4:18" x14ac:dyDescent="0.3"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</row>
    <row r="151" spans="4:18" x14ac:dyDescent="0.3"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</row>
    <row r="152" spans="4:18" x14ac:dyDescent="0.3"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</row>
    <row r="153" spans="4:18" x14ac:dyDescent="0.3"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</row>
    <row r="154" spans="4:18" x14ac:dyDescent="0.3"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</row>
    <row r="155" spans="4:18" x14ac:dyDescent="0.3"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</row>
    <row r="156" spans="4:18" x14ac:dyDescent="0.3"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</row>
    <row r="157" spans="4:18" x14ac:dyDescent="0.3"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</row>
    <row r="158" spans="4:18" x14ac:dyDescent="0.3"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</row>
    <row r="159" spans="4:18" x14ac:dyDescent="0.3"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</row>
    <row r="160" spans="4:18" x14ac:dyDescent="0.3"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</row>
    <row r="161" spans="4:18" x14ac:dyDescent="0.3"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</row>
    <row r="162" spans="4:18" x14ac:dyDescent="0.3"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</row>
    <row r="163" spans="4:18" x14ac:dyDescent="0.3"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</row>
    <row r="164" spans="4:18" x14ac:dyDescent="0.3"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</row>
    <row r="165" spans="4:18" x14ac:dyDescent="0.3"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</row>
    <row r="166" spans="4:18" x14ac:dyDescent="0.3"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</row>
    <row r="167" spans="4:18" x14ac:dyDescent="0.3"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</row>
    <row r="168" spans="4:18" x14ac:dyDescent="0.3"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</row>
    <row r="169" spans="4:18" x14ac:dyDescent="0.3"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</row>
    <row r="170" spans="4:18" x14ac:dyDescent="0.3"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</row>
    <row r="171" spans="4:18" x14ac:dyDescent="0.3"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</row>
    <row r="172" spans="4:18" x14ac:dyDescent="0.3"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</row>
    <row r="173" spans="4:18" x14ac:dyDescent="0.3"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</row>
    <row r="174" spans="4:18" x14ac:dyDescent="0.3"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</row>
    <row r="175" spans="4:18" x14ac:dyDescent="0.3"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</row>
    <row r="176" spans="4:18" x14ac:dyDescent="0.3"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</row>
    <row r="177" spans="4:18" x14ac:dyDescent="0.3"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</row>
    <row r="178" spans="4:18" x14ac:dyDescent="0.3"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</row>
    <row r="179" spans="4:18" x14ac:dyDescent="0.3"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</row>
    <row r="180" spans="4:18" x14ac:dyDescent="0.3"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</row>
    <row r="181" spans="4:18" x14ac:dyDescent="0.3"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</row>
    <row r="182" spans="4:18" x14ac:dyDescent="0.3"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</row>
    <row r="183" spans="4:18" x14ac:dyDescent="0.3"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</row>
    <row r="184" spans="4:18" x14ac:dyDescent="0.3"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</row>
    <row r="185" spans="4:18" x14ac:dyDescent="0.3"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</row>
    <row r="186" spans="4:18" x14ac:dyDescent="0.3"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</row>
    <row r="187" spans="4:18" x14ac:dyDescent="0.3"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</row>
    <row r="188" spans="4:18" x14ac:dyDescent="0.3"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</row>
    <row r="189" spans="4:18" x14ac:dyDescent="0.3"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</row>
    <row r="190" spans="4:18" x14ac:dyDescent="0.3"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</row>
    <row r="191" spans="4:18" x14ac:dyDescent="0.3"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</row>
    <row r="192" spans="4:18" x14ac:dyDescent="0.3"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</row>
    <row r="193" spans="4:18" x14ac:dyDescent="0.3"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</row>
    <row r="194" spans="4:18" x14ac:dyDescent="0.3"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</row>
    <row r="195" spans="4:18" x14ac:dyDescent="0.3"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</row>
    <row r="196" spans="4:18" x14ac:dyDescent="0.3"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</row>
    <row r="197" spans="4:18" x14ac:dyDescent="0.3"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</row>
    <row r="198" spans="4:18" x14ac:dyDescent="0.3"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</row>
    <row r="199" spans="4:18" x14ac:dyDescent="0.3"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</row>
    <row r="200" spans="4:18" x14ac:dyDescent="0.3"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</row>
    <row r="201" spans="4:18" x14ac:dyDescent="0.3"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</row>
    <row r="202" spans="4:18" x14ac:dyDescent="0.3"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</row>
    <row r="203" spans="4:18" x14ac:dyDescent="0.3"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</row>
    <row r="204" spans="4:18" x14ac:dyDescent="0.3"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</row>
    <row r="205" spans="4:18" x14ac:dyDescent="0.3"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</row>
    <row r="206" spans="4:18" x14ac:dyDescent="0.3"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</row>
    <row r="207" spans="4:18" x14ac:dyDescent="0.3"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</row>
    <row r="208" spans="4:18" x14ac:dyDescent="0.3"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</row>
    <row r="209" spans="4:18" x14ac:dyDescent="0.3"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</row>
    <row r="210" spans="4:18" x14ac:dyDescent="0.3"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</row>
    <row r="211" spans="4:18" x14ac:dyDescent="0.3"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</row>
    <row r="212" spans="4:18" x14ac:dyDescent="0.3"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</row>
    <row r="213" spans="4:18" x14ac:dyDescent="0.3"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</row>
    <row r="214" spans="4:18" x14ac:dyDescent="0.3"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</row>
    <row r="215" spans="4:18" x14ac:dyDescent="0.3"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</row>
    <row r="216" spans="4:18" x14ac:dyDescent="0.3"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</row>
    <row r="217" spans="4:18" x14ac:dyDescent="0.3"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</row>
    <row r="218" spans="4:18" x14ac:dyDescent="0.3"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</row>
    <row r="219" spans="4:18" x14ac:dyDescent="0.3"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</row>
    <row r="220" spans="4:18" x14ac:dyDescent="0.3"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</row>
    <row r="221" spans="4:18" x14ac:dyDescent="0.3"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</row>
    <row r="222" spans="4:18" x14ac:dyDescent="0.3"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</row>
    <row r="223" spans="4:18" x14ac:dyDescent="0.3"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</row>
    <row r="224" spans="4:18" x14ac:dyDescent="0.3"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</row>
    <row r="225" spans="4:18" x14ac:dyDescent="0.3"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</row>
    <row r="226" spans="4:18" x14ac:dyDescent="0.3"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</row>
    <row r="227" spans="4:18" x14ac:dyDescent="0.3"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</row>
    <row r="228" spans="4:18" x14ac:dyDescent="0.3"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</row>
    <row r="229" spans="4:18" x14ac:dyDescent="0.3"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</row>
    <row r="230" spans="4:18" x14ac:dyDescent="0.3"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</row>
    <row r="231" spans="4:18" x14ac:dyDescent="0.3"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</row>
    <row r="232" spans="4:18" x14ac:dyDescent="0.3"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</row>
    <row r="233" spans="4:18" x14ac:dyDescent="0.3"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</row>
    <row r="234" spans="4:18" x14ac:dyDescent="0.3"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</row>
    <row r="235" spans="4:18" x14ac:dyDescent="0.3"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</row>
    <row r="236" spans="4:18" x14ac:dyDescent="0.3"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</row>
    <row r="237" spans="4:18" x14ac:dyDescent="0.3"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</row>
    <row r="238" spans="4:18" x14ac:dyDescent="0.3"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</row>
    <row r="239" spans="4:18" x14ac:dyDescent="0.3"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</row>
    <row r="240" spans="4:18" x14ac:dyDescent="0.3"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</row>
    <row r="241" spans="4:18" x14ac:dyDescent="0.3"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</row>
    <row r="242" spans="4:18" x14ac:dyDescent="0.3"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</row>
    <row r="243" spans="4:18" x14ac:dyDescent="0.3"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</row>
    <row r="244" spans="4:18" x14ac:dyDescent="0.3"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</row>
    <row r="245" spans="4:18" x14ac:dyDescent="0.3"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</row>
    <row r="246" spans="4:18" x14ac:dyDescent="0.3"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</row>
    <row r="247" spans="4:18" x14ac:dyDescent="0.3">
      <c r="D247" s="15"/>
    </row>
    <row r="248" spans="4:18" x14ac:dyDescent="0.3">
      <c r="D248" s="15"/>
    </row>
    <row r="249" spans="4:18" x14ac:dyDescent="0.3">
      <c r="D249" s="15"/>
    </row>
    <row r="250" spans="4:18" x14ac:dyDescent="0.3">
      <c r="D250" s="15"/>
    </row>
    <row r="251" spans="4:18" x14ac:dyDescent="0.3">
      <c r="D251" s="15"/>
    </row>
    <row r="252" spans="4:18" x14ac:dyDescent="0.3">
      <c r="D252" s="15"/>
    </row>
    <row r="253" spans="4:18" x14ac:dyDescent="0.3">
      <c r="D253" s="15"/>
    </row>
    <row r="254" spans="4:18" x14ac:dyDescent="0.3">
      <c r="D254" s="15"/>
    </row>
    <row r="255" spans="4:18" x14ac:dyDescent="0.3">
      <c r="D255" s="15"/>
    </row>
    <row r="256" spans="4:18" x14ac:dyDescent="0.3">
      <c r="D256" s="15"/>
    </row>
    <row r="257" spans="4:4" x14ac:dyDescent="0.3">
      <c r="D257" s="15"/>
    </row>
    <row r="258" spans="4:4" x14ac:dyDescent="0.3">
      <c r="D258" s="15"/>
    </row>
    <row r="259" spans="4:4" x14ac:dyDescent="0.3">
      <c r="D259" s="15"/>
    </row>
    <row r="260" spans="4:4" x14ac:dyDescent="0.3">
      <c r="D260" s="15"/>
    </row>
    <row r="261" spans="4:4" x14ac:dyDescent="0.3">
      <c r="D261" s="15"/>
    </row>
    <row r="262" spans="4:4" x14ac:dyDescent="0.3">
      <c r="D262" s="15"/>
    </row>
    <row r="263" spans="4:4" x14ac:dyDescent="0.3">
      <c r="D263" s="15"/>
    </row>
    <row r="264" spans="4:4" x14ac:dyDescent="0.3">
      <c r="D264" s="15"/>
    </row>
    <row r="265" spans="4:4" x14ac:dyDescent="0.3">
      <c r="D265" s="15"/>
    </row>
    <row r="266" spans="4:4" x14ac:dyDescent="0.3">
      <c r="D266" s="15"/>
    </row>
    <row r="267" spans="4:4" x14ac:dyDescent="0.3">
      <c r="D267" s="15"/>
    </row>
    <row r="268" spans="4:4" x14ac:dyDescent="0.3">
      <c r="D268" s="15"/>
    </row>
    <row r="269" spans="4:4" x14ac:dyDescent="0.3">
      <c r="D269" s="15"/>
    </row>
    <row r="270" spans="4:4" x14ac:dyDescent="0.3">
      <c r="D270" s="15"/>
    </row>
    <row r="271" spans="4:4" x14ac:dyDescent="0.3">
      <c r="D271" s="15"/>
    </row>
    <row r="272" spans="4:4" x14ac:dyDescent="0.3">
      <c r="D272" s="15"/>
    </row>
    <row r="273" spans="4:4" x14ac:dyDescent="0.3">
      <c r="D273" s="15"/>
    </row>
    <row r="274" spans="4:4" x14ac:dyDescent="0.3">
      <c r="D274" s="15"/>
    </row>
    <row r="275" spans="4:4" x14ac:dyDescent="0.3">
      <c r="D275" s="15"/>
    </row>
    <row r="276" spans="4:4" x14ac:dyDescent="0.3">
      <c r="D276" s="15"/>
    </row>
    <row r="277" spans="4:4" x14ac:dyDescent="0.3">
      <c r="D277" s="15"/>
    </row>
    <row r="278" spans="4:4" x14ac:dyDescent="0.3">
      <c r="D278" s="15"/>
    </row>
    <row r="279" spans="4:4" x14ac:dyDescent="0.3">
      <c r="D279" s="15"/>
    </row>
    <row r="280" spans="4:4" x14ac:dyDescent="0.3">
      <c r="D280" s="15"/>
    </row>
    <row r="281" spans="4:4" x14ac:dyDescent="0.3">
      <c r="D281" s="15"/>
    </row>
    <row r="282" spans="4:4" x14ac:dyDescent="0.3">
      <c r="D282" s="15"/>
    </row>
    <row r="283" spans="4:4" x14ac:dyDescent="0.3">
      <c r="D283" s="15"/>
    </row>
    <row r="284" spans="4:4" x14ac:dyDescent="0.3">
      <c r="D284" s="15"/>
    </row>
    <row r="285" spans="4:4" x14ac:dyDescent="0.3">
      <c r="D285" s="15"/>
    </row>
    <row r="286" spans="4:4" x14ac:dyDescent="0.3">
      <c r="D286" s="15"/>
    </row>
    <row r="287" spans="4:4" x14ac:dyDescent="0.3">
      <c r="D287" s="15"/>
    </row>
    <row r="288" spans="4:4" x14ac:dyDescent="0.3">
      <c r="D288" s="15"/>
    </row>
    <row r="289" spans="4:4" x14ac:dyDescent="0.3">
      <c r="D289" s="15"/>
    </row>
    <row r="290" spans="4:4" x14ac:dyDescent="0.3">
      <c r="D290" s="15"/>
    </row>
    <row r="291" spans="4:4" x14ac:dyDescent="0.3">
      <c r="D291" s="15"/>
    </row>
    <row r="292" spans="4:4" x14ac:dyDescent="0.3">
      <c r="D292" s="15"/>
    </row>
    <row r="293" spans="4:4" x14ac:dyDescent="0.3">
      <c r="D293" s="15"/>
    </row>
    <row r="294" spans="4:4" x14ac:dyDescent="0.3">
      <c r="D294" s="15"/>
    </row>
    <row r="295" spans="4:4" x14ac:dyDescent="0.3">
      <c r="D295" s="15"/>
    </row>
    <row r="296" spans="4:4" x14ac:dyDescent="0.3">
      <c r="D296" s="15"/>
    </row>
    <row r="297" spans="4:4" x14ac:dyDescent="0.3">
      <c r="D297" s="15"/>
    </row>
    <row r="298" spans="4:4" x14ac:dyDescent="0.3">
      <c r="D298" s="15"/>
    </row>
    <row r="299" spans="4:4" x14ac:dyDescent="0.3">
      <c r="D299" s="15"/>
    </row>
    <row r="300" spans="4:4" x14ac:dyDescent="0.3">
      <c r="D300" s="15"/>
    </row>
    <row r="301" spans="4:4" x14ac:dyDescent="0.3">
      <c r="D301" s="15"/>
    </row>
    <row r="302" spans="4:4" x14ac:dyDescent="0.3">
      <c r="D302" s="15"/>
    </row>
    <row r="303" spans="4:4" x14ac:dyDescent="0.3">
      <c r="D303" s="15"/>
    </row>
    <row r="304" spans="4:4" x14ac:dyDescent="0.3">
      <c r="D304" s="15"/>
    </row>
    <row r="305" spans="4:4" x14ac:dyDescent="0.3">
      <c r="D305" s="15"/>
    </row>
    <row r="306" spans="4:4" x14ac:dyDescent="0.3">
      <c r="D306" s="15"/>
    </row>
    <row r="307" spans="4:4" x14ac:dyDescent="0.3">
      <c r="D307" s="15"/>
    </row>
    <row r="308" spans="4:4" x14ac:dyDescent="0.3">
      <c r="D308" s="15"/>
    </row>
    <row r="309" spans="4:4" x14ac:dyDescent="0.3">
      <c r="D309" s="15"/>
    </row>
    <row r="310" spans="4:4" x14ac:dyDescent="0.3">
      <c r="D310" s="15"/>
    </row>
    <row r="311" spans="4:4" x14ac:dyDescent="0.3">
      <c r="D311" s="15"/>
    </row>
    <row r="312" spans="4:4" x14ac:dyDescent="0.3">
      <c r="D312" s="15"/>
    </row>
    <row r="313" spans="4:4" x14ac:dyDescent="0.3">
      <c r="D313" s="15"/>
    </row>
    <row r="314" spans="4:4" x14ac:dyDescent="0.3">
      <c r="D314" s="15"/>
    </row>
    <row r="315" spans="4:4" x14ac:dyDescent="0.3">
      <c r="D315" s="15"/>
    </row>
    <row r="316" spans="4:4" x14ac:dyDescent="0.3">
      <c r="D316" s="15"/>
    </row>
    <row r="317" spans="4:4" x14ac:dyDescent="0.3">
      <c r="D317" s="15"/>
    </row>
    <row r="318" spans="4:4" x14ac:dyDescent="0.3">
      <c r="D318" s="15"/>
    </row>
    <row r="319" spans="4:4" x14ac:dyDescent="0.3">
      <c r="D319" s="15"/>
    </row>
    <row r="320" spans="4:4" x14ac:dyDescent="0.3">
      <c r="D320" s="15"/>
    </row>
    <row r="321" spans="4:4" x14ac:dyDescent="0.3">
      <c r="D321" s="15"/>
    </row>
    <row r="322" spans="4:4" x14ac:dyDescent="0.3">
      <c r="D322" s="15"/>
    </row>
    <row r="323" spans="4:4" x14ac:dyDescent="0.3">
      <c r="D323" s="15"/>
    </row>
    <row r="324" spans="4:4" x14ac:dyDescent="0.3">
      <c r="D324" s="15"/>
    </row>
    <row r="325" spans="4:4" x14ac:dyDescent="0.3">
      <c r="D325" s="15"/>
    </row>
    <row r="326" spans="4:4" x14ac:dyDescent="0.3">
      <c r="D326" s="15"/>
    </row>
    <row r="327" spans="4:4" x14ac:dyDescent="0.3">
      <c r="D327" s="15"/>
    </row>
    <row r="328" spans="4:4" x14ac:dyDescent="0.3">
      <c r="D328" s="15"/>
    </row>
    <row r="329" spans="4:4" x14ac:dyDescent="0.3">
      <c r="D329" s="15"/>
    </row>
    <row r="330" spans="4:4" x14ac:dyDescent="0.3">
      <c r="D330" s="15"/>
    </row>
    <row r="331" spans="4:4" x14ac:dyDescent="0.3">
      <c r="D331" s="15"/>
    </row>
    <row r="332" spans="4:4" x14ac:dyDescent="0.3">
      <c r="D332" s="15"/>
    </row>
    <row r="333" spans="4:4" x14ac:dyDescent="0.3">
      <c r="D333" s="15"/>
    </row>
    <row r="334" spans="4:4" x14ac:dyDescent="0.3">
      <c r="D334" s="15"/>
    </row>
    <row r="335" spans="4:4" x14ac:dyDescent="0.3">
      <c r="D335" s="15"/>
    </row>
    <row r="336" spans="4:4" x14ac:dyDescent="0.3">
      <c r="D336" s="15"/>
    </row>
    <row r="337" spans="4:4" x14ac:dyDescent="0.3">
      <c r="D337" s="15"/>
    </row>
    <row r="338" spans="4:4" x14ac:dyDescent="0.3">
      <c r="D338" s="15"/>
    </row>
    <row r="339" spans="4:4" x14ac:dyDescent="0.3">
      <c r="D339" s="15"/>
    </row>
    <row r="340" spans="4:4" x14ac:dyDescent="0.3">
      <c r="D340" s="15"/>
    </row>
    <row r="341" spans="4:4" x14ac:dyDescent="0.3">
      <c r="D341" s="15"/>
    </row>
    <row r="342" spans="4:4" x14ac:dyDescent="0.3">
      <c r="D342" s="15"/>
    </row>
    <row r="343" spans="4:4" x14ac:dyDescent="0.3">
      <c r="D343" s="15"/>
    </row>
    <row r="344" spans="4:4" x14ac:dyDescent="0.3">
      <c r="D344" s="15"/>
    </row>
    <row r="345" spans="4:4" x14ac:dyDescent="0.3">
      <c r="D345" s="15"/>
    </row>
    <row r="346" spans="4:4" x14ac:dyDescent="0.3">
      <c r="D346" s="15"/>
    </row>
    <row r="347" spans="4:4" x14ac:dyDescent="0.3">
      <c r="D347" s="15"/>
    </row>
    <row r="348" spans="4:4" x14ac:dyDescent="0.3">
      <c r="D348" s="15"/>
    </row>
    <row r="349" spans="4:4" x14ac:dyDescent="0.3">
      <c r="D349" s="15"/>
    </row>
    <row r="350" spans="4:4" x14ac:dyDescent="0.3">
      <c r="D350" s="15"/>
    </row>
    <row r="351" spans="4:4" x14ac:dyDescent="0.3">
      <c r="D351" s="15"/>
    </row>
    <row r="352" spans="4:4" x14ac:dyDescent="0.3">
      <c r="D352" s="15"/>
    </row>
    <row r="353" spans="4:4" x14ac:dyDescent="0.3">
      <c r="D353" s="15"/>
    </row>
    <row r="354" spans="4:4" x14ac:dyDescent="0.3">
      <c r="D354" s="15"/>
    </row>
    <row r="355" spans="4:4" x14ac:dyDescent="0.3">
      <c r="D355" s="15"/>
    </row>
    <row r="356" spans="4:4" x14ac:dyDescent="0.3">
      <c r="D356" s="15"/>
    </row>
    <row r="357" spans="4:4" x14ac:dyDescent="0.3">
      <c r="D357" s="15"/>
    </row>
    <row r="358" spans="4:4" x14ac:dyDescent="0.3">
      <c r="D358" s="15"/>
    </row>
    <row r="359" spans="4:4" x14ac:dyDescent="0.3">
      <c r="D359" s="15"/>
    </row>
    <row r="360" spans="4:4" x14ac:dyDescent="0.3">
      <c r="D360" s="15"/>
    </row>
    <row r="361" spans="4:4" x14ac:dyDescent="0.3">
      <c r="D361" s="15"/>
    </row>
    <row r="362" spans="4:4" x14ac:dyDescent="0.3">
      <c r="D362" s="15"/>
    </row>
    <row r="363" spans="4:4" x14ac:dyDescent="0.3">
      <c r="D363" s="15"/>
    </row>
    <row r="364" spans="4:4" x14ac:dyDescent="0.3">
      <c r="D364" s="15"/>
    </row>
    <row r="365" spans="4:4" x14ac:dyDescent="0.3">
      <c r="D365" s="15"/>
    </row>
    <row r="366" spans="4:4" x14ac:dyDescent="0.3">
      <c r="D366" s="15"/>
    </row>
    <row r="367" spans="4:4" x14ac:dyDescent="0.3">
      <c r="D367" s="15"/>
    </row>
    <row r="368" spans="4:4" x14ac:dyDescent="0.3">
      <c r="D368" s="15"/>
    </row>
    <row r="369" spans="4:4" x14ac:dyDescent="0.3">
      <c r="D369" s="15"/>
    </row>
    <row r="370" spans="4:4" x14ac:dyDescent="0.3">
      <c r="D370" s="15"/>
    </row>
    <row r="371" spans="4:4" x14ac:dyDescent="0.3">
      <c r="D371" s="15"/>
    </row>
    <row r="372" spans="4:4" x14ac:dyDescent="0.3">
      <c r="D372" s="15"/>
    </row>
    <row r="373" spans="4:4" x14ac:dyDescent="0.3">
      <c r="D373" s="15"/>
    </row>
    <row r="374" spans="4:4" x14ac:dyDescent="0.3">
      <c r="D374" s="15"/>
    </row>
    <row r="375" spans="4:4" x14ac:dyDescent="0.3">
      <c r="D375" s="15"/>
    </row>
    <row r="376" spans="4:4" x14ac:dyDescent="0.3">
      <c r="D376" s="15"/>
    </row>
    <row r="377" spans="4:4" x14ac:dyDescent="0.3">
      <c r="D377" s="15"/>
    </row>
    <row r="378" spans="4:4" x14ac:dyDescent="0.3">
      <c r="D378" s="15"/>
    </row>
    <row r="379" spans="4:4" x14ac:dyDescent="0.3">
      <c r="D379" s="15"/>
    </row>
    <row r="380" spans="4:4" x14ac:dyDescent="0.3">
      <c r="D380" s="15"/>
    </row>
    <row r="381" spans="4:4" x14ac:dyDescent="0.3">
      <c r="D381" s="15"/>
    </row>
    <row r="382" spans="4:4" x14ac:dyDescent="0.3">
      <c r="D382" s="15"/>
    </row>
    <row r="383" spans="4:4" x14ac:dyDescent="0.3">
      <c r="D383" s="15"/>
    </row>
    <row r="384" spans="4:4" x14ac:dyDescent="0.3">
      <c r="D384" s="15"/>
    </row>
    <row r="385" spans="4:4" x14ac:dyDescent="0.3">
      <c r="D385" s="15"/>
    </row>
    <row r="386" spans="4:4" x14ac:dyDescent="0.3">
      <c r="D386" s="15"/>
    </row>
    <row r="387" spans="4:4" x14ac:dyDescent="0.3">
      <c r="D387" s="15"/>
    </row>
    <row r="388" spans="4:4" x14ac:dyDescent="0.3">
      <c r="D388" s="15"/>
    </row>
    <row r="389" spans="4:4" x14ac:dyDescent="0.3">
      <c r="D389" s="15"/>
    </row>
    <row r="390" spans="4:4" x14ac:dyDescent="0.3">
      <c r="D390" s="15"/>
    </row>
    <row r="391" spans="4:4" x14ac:dyDescent="0.3">
      <c r="D391" s="15"/>
    </row>
    <row r="392" spans="4:4" x14ac:dyDescent="0.3">
      <c r="D392" s="15"/>
    </row>
    <row r="393" spans="4:4" x14ac:dyDescent="0.3">
      <c r="D393" s="15"/>
    </row>
    <row r="394" spans="4:4" x14ac:dyDescent="0.3">
      <c r="D394" s="15"/>
    </row>
    <row r="395" spans="4:4" x14ac:dyDescent="0.3">
      <c r="D395" s="15"/>
    </row>
    <row r="396" spans="4:4" x14ac:dyDescent="0.3">
      <c r="D396" s="15"/>
    </row>
    <row r="397" spans="4:4" x14ac:dyDescent="0.3">
      <c r="D397" s="15"/>
    </row>
    <row r="398" spans="4:4" x14ac:dyDescent="0.3">
      <c r="D398" s="15"/>
    </row>
    <row r="399" spans="4:4" x14ac:dyDescent="0.3">
      <c r="D399" s="15"/>
    </row>
    <row r="400" spans="4:4" x14ac:dyDescent="0.3">
      <c r="D400" s="15"/>
    </row>
    <row r="401" spans="4:4" x14ac:dyDescent="0.3">
      <c r="D401" s="15"/>
    </row>
    <row r="402" spans="4:4" x14ac:dyDescent="0.3">
      <c r="D402" s="15"/>
    </row>
    <row r="403" spans="4:4" x14ac:dyDescent="0.3">
      <c r="D403" s="15"/>
    </row>
    <row r="404" spans="4:4" x14ac:dyDescent="0.3">
      <c r="D404" s="15"/>
    </row>
    <row r="405" spans="4:4" x14ac:dyDescent="0.3">
      <c r="D405" s="15"/>
    </row>
    <row r="406" spans="4:4" x14ac:dyDescent="0.3">
      <c r="D406" s="15"/>
    </row>
    <row r="407" spans="4:4" x14ac:dyDescent="0.3">
      <c r="D407" s="15"/>
    </row>
    <row r="408" spans="4:4" x14ac:dyDescent="0.3">
      <c r="D408" s="15"/>
    </row>
    <row r="409" spans="4:4" x14ac:dyDescent="0.3">
      <c r="D409" s="15"/>
    </row>
    <row r="410" spans="4:4" x14ac:dyDescent="0.3">
      <c r="D410" s="15"/>
    </row>
    <row r="411" spans="4:4" x14ac:dyDescent="0.3">
      <c r="D411" s="15"/>
    </row>
    <row r="412" spans="4:4" x14ac:dyDescent="0.3">
      <c r="D412" s="15"/>
    </row>
    <row r="413" spans="4:4" x14ac:dyDescent="0.3">
      <c r="D413" s="15"/>
    </row>
    <row r="414" spans="4:4" x14ac:dyDescent="0.3">
      <c r="D414" s="15"/>
    </row>
    <row r="415" spans="4:4" x14ac:dyDescent="0.3">
      <c r="D415" s="15"/>
    </row>
    <row r="416" spans="4:4" x14ac:dyDescent="0.3">
      <c r="D416" s="15"/>
    </row>
    <row r="417" spans="4:4" x14ac:dyDescent="0.3">
      <c r="D417" s="15"/>
    </row>
    <row r="418" spans="4:4" x14ac:dyDescent="0.3">
      <c r="D418" s="15"/>
    </row>
    <row r="419" spans="4:4" x14ac:dyDescent="0.3">
      <c r="D419" s="15"/>
    </row>
    <row r="420" spans="4:4" x14ac:dyDescent="0.3">
      <c r="D420" s="15"/>
    </row>
    <row r="421" spans="4:4" x14ac:dyDescent="0.3">
      <c r="D421" s="15"/>
    </row>
    <row r="422" spans="4:4" x14ac:dyDescent="0.3">
      <c r="D422" s="15"/>
    </row>
    <row r="423" spans="4:4" x14ac:dyDescent="0.3">
      <c r="D423" s="15"/>
    </row>
    <row r="424" spans="4:4" x14ac:dyDescent="0.3">
      <c r="D424" s="15"/>
    </row>
    <row r="425" spans="4:4" x14ac:dyDescent="0.3">
      <c r="D425" s="15"/>
    </row>
    <row r="426" spans="4:4" x14ac:dyDescent="0.3">
      <c r="D426" s="15"/>
    </row>
    <row r="427" spans="4:4" x14ac:dyDescent="0.3">
      <c r="D427" s="15"/>
    </row>
    <row r="428" spans="4:4" x14ac:dyDescent="0.3">
      <c r="D428" s="15"/>
    </row>
    <row r="429" spans="4:4" x14ac:dyDescent="0.3">
      <c r="D429" s="15"/>
    </row>
    <row r="430" spans="4:4" x14ac:dyDescent="0.3">
      <c r="D430" s="15"/>
    </row>
    <row r="431" spans="4:4" x14ac:dyDescent="0.3">
      <c r="D431" s="15"/>
    </row>
    <row r="432" spans="4:4" x14ac:dyDescent="0.3">
      <c r="D432" s="15"/>
    </row>
    <row r="433" spans="4:4" x14ac:dyDescent="0.3">
      <c r="D433" s="15"/>
    </row>
  </sheetData>
  <mergeCells count="4">
    <mergeCell ref="B1:C1"/>
    <mergeCell ref="B2:C4"/>
    <mergeCell ref="D2:M2"/>
    <mergeCell ref="B5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Tarif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André</cp:lastModifiedBy>
  <dcterms:created xsi:type="dcterms:W3CDTF">2020-10-19T09:14:29Z</dcterms:created>
  <dcterms:modified xsi:type="dcterms:W3CDTF">2020-10-23T16:43:36Z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2020-10-19T09:44:12.1932474Z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b9ae33be-0fe6-404e-aad2-5e3f88f0a7c2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</Properties>
</file>