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3600" activeTab="1"/>
    <workbookView xWindow="0" yWindow="0" windowWidth="23040" windowHeight="9888"/>
  </bookViews>
  <sheets>
    <sheet name="MHA2-07 &amp; MHA2-04" sheetId="1" r:id="rId1"/>
    <sheet name="MHA1-01" sheetId="2" r:id="rId2"/>
    <sheet name="Feuil1" sheetId="3" r:id="rId3"/>
    <sheet name="stock et valeur " sheetId="4" state="hidden" r:id="rId4"/>
    <sheet name="MHA 204" sheetId="5" r:id="rId5"/>
  </sheets>
  <externalReferences>
    <externalReference r:id="rId6"/>
  </externalReferences>
  <definedNames>
    <definedName name="_xlnm._FilterDatabase" localSheetId="2" hidden="1">Feuil1!$A$1:$A$1</definedName>
    <definedName name="_xlnm._FilterDatabase" localSheetId="4" hidden="1">'MHA 204'!$A$1:$E$1</definedName>
    <definedName name="_xlnm._FilterDatabase" localSheetId="1" hidden="1">'MHA1-01'!$C$4:$I$4</definedName>
    <definedName name="_xlnm._FilterDatabase" localSheetId="0" hidden="1">'MHA2-07 &amp; MHA2-04'!$C$7:$J$237</definedName>
    <definedName name="DATA10">'[1]MHA 101'!#REF!</definedName>
    <definedName name="DATA11">'[1]MHA 101'!#REF!</definedName>
    <definedName name="DATA12">'[1]MHA 101'!#REF!</definedName>
    <definedName name="DATA2">'[1]MHA 101'!#REF!</definedName>
    <definedName name="DATA3">'[1]MHA 101'!#REF!</definedName>
    <definedName name="DATA4">'[1]MHA 101'!#REF!</definedName>
    <definedName name="DATA5">'[1]MHA 101'!#REF!</definedName>
    <definedName name="DATA6">'[1]MHA 101'!#REF!</definedName>
    <definedName name="DATA7">'[1]MHA 101'!#REF!</definedName>
    <definedName name="DATA8">'[1]MHA 101'!#REF!</definedName>
    <definedName name="DATA9">'[1]MHA 101'!#REF!</definedName>
    <definedName name="TESTHKEY">'[1]MHA 101'!#REF!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5" i="2" l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8" i="1"/>
  <c r="J6" i="2" l="1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G240" i="1" l="1"/>
  <c r="I58" i="1"/>
  <c r="J58" i="1" s="1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5" i="2"/>
  <c r="I101" i="2" s="1"/>
  <c r="I128" i="1"/>
  <c r="J128" i="1" s="1"/>
  <c r="I237" i="1"/>
  <c r="J237" i="1" s="1"/>
  <c r="I235" i="1"/>
  <c r="J235" i="1" s="1"/>
  <c r="I234" i="1"/>
  <c r="J234" i="1" s="1"/>
  <c r="I223" i="1"/>
  <c r="J223" i="1" s="1"/>
  <c r="I213" i="1"/>
  <c r="J213" i="1" s="1"/>
  <c r="I210" i="1"/>
  <c r="J210" i="1" s="1"/>
  <c r="I209" i="1"/>
  <c r="J209" i="1" s="1"/>
  <c r="I207" i="1"/>
  <c r="J207" i="1" s="1"/>
  <c r="I206" i="1"/>
  <c r="J206" i="1" s="1"/>
  <c r="I200" i="1"/>
  <c r="J200" i="1" s="1"/>
  <c r="I197" i="1"/>
  <c r="J197" i="1" s="1"/>
  <c r="I195" i="1"/>
  <c r="J195" i="1" s="1"/>
  <c r="I194" i="1"/>
  <c r="J194" i="1" s="1"/>
  <c r="I179" i="1"/>
  <c r="J179" i="1" s="1"/>
  <c r="I178" i="1"/>
  <c r="J178" i="1" s="1"/>
  <c r="I177" i="1"/>
  <c r="J177" i="1" s="1"/>
  <c r="I176" i="1"/>
  <c r="J176" i="1" s="1"/>
  <c r="I173" i="1"/>
  <c r="J173" i="1" s="1"/>
  <c r="I171" i="1"/>
  <c r="J171" i="1" s="1"/>
  <c r="I170" i="1"/>
  <c r="J170" i="1" s="1"/>
  <c r="I169" i="1"/>
  <c r="J169" i="1" s="1"/>
  <c r="I165" i="1"/>
  <c r="J165" i="1" s="1"/>
  <c r="I159" i="1"/>
  <c r="J159" i="1" s="1"/>
  <c r="I154" i="1"/>
  <c r="J154" i="1" s="1"/>
  <c r="I143" i="1"/>
  <c r="J143" i="1" s="1"/>
  <c r="I141" i="1"/>
  <c r="J141" i="1" s="1"/>
  <c r="I140" i="1"/>
  <c r="J140" i="1" s="1"/>
  <c r="I139" i="1"/>
  <c r="J139" i="1" s="1"/>
  <c r="I136" i="1"/>
  <c r="J136" i="1" s="1"/>
  <c r="I132" i="1"/>
  <c r="J132" i="1" s="1"/>
  <c r="I131" i="1"/>
  <c r="J131" i="1" s="1"/>
  <c r="I130" i="1"/>
  <c r="J130" i="1" s="1"/>
  <c r="I129" i="1"/>
  <c r="J129" i="1" s="1"/>
  <c r="I124" i="1"/>
  <c r="J124" i="1" s="1"/>
  <c r="I123" i="1"/>
  <c r="J123" i="1" s="1"/>
  <c r="I122" i="1"/>
  <c r="J122" i="1" s="1"/>
  <c r="I121" i="1"/>
  <c r="J121" i="1" s="1"/>
  <c r="I117" i="1"/>
  <c r="J117" i="1" s="1"/>
  <c r="I115" i="1"/>
  <c r="J115" i="1" s="1"/>
  <c r="I114" i="1"/>
  <c r="J114" i="1" s="1"/>
  <c r="I113" i="1"/>
  <c r="J113" i="1" s="1"/>
  <c r="I111" i="1"/>
  <c r="J111" i="1" s="1"/>
  <c r="I101" i="1"/>
  <c r="J101" i="1" s="1"/>
  <c r="I97" i="1"/>
  <c r="J97" i="1" s="1"/>
  <c r="I94" i="1"/>
  <c r="J94" i="1" s="1"/>
  <c r="I91" i="1"/>
  <c r="J91" i="1" s="1"/>
  <c r="I87" i="1"/>
  <c r="J87" i="1" s="1"/>
  <c r="I83" i="1"/>
  <c r="J83" i="1" s="1"/>
  <c r="I73" i="1"/>
  <c r="J73" i="1" s="1"/>
  <c r="I69" i="1"/>
  <c r="J69" i="1" s="1"/>
  <c r="I68" i="1"/>
  <c r="J68" i="1" s="1"/>
  <c r="I67" i="1"/>
  <c r="J67" i="1" s="1"/>
  <c r="I65" i="1"/>
  <c r="J65" i="1" s="1"/>
  <c r="I55" i="1"/>
  <c r="J55" i="1" s="1"/>
  <c r="I52" i="1"/>
  <c r="J52" i="1" s="1"/>
  <c r="I51" i="1"/>
  <c r="J51" i="1" s="1"/>
  <c r="I49" i="1"/>
  <c r="J49" i="1" s="1"/>
  <c r="I29" i="1"/>
  <c r="J29" i="1" s="1"/>
  <c r="I23" i="1"/>
  <c r="J23" i="1" s="1"/>
  <c r="I82" i="1"/>
  <c r="J82" i="1" s="1"/>
  <c r="I135" i="1"/>
  <c r="J135" i="1" s="1"/>
  <c r="I149" i="1"/>
  <c r="J149" i="1" s="1"/>
  <c r="I150" i="1"/>
  <c r="J150" i="1" s="1"/>
  <c r="I161" i="1"/>
  <c r="J161" i="1" s="1"/>
  <c r="I162" i="1"/>
  <c r="J162" i="1" s="1"/>
  <c r="I181" i="1"/>
  <c r="J181" i="1" s="1"/>
  <c r="I198" i="1"/>
  <c r="J198" i="1" s="1"/>
  <c r="I191" i="1"/>
  <c r="J191" i="1" s="1"/>
  <c r="I126" i="1"/>
  <c r="J126" i="1" s="1"/>
  <c r="I21" i="1"/>
  <c r="J21" i="1" s="1"/>
  <c r="I203" i="1"/>
  <c r="J203" i="1" s="1"/>
  <c r="I221" i="1"/>
  <c r="J221" i="1" s="1"/>
  <c r="I224" i="1"/>
  <c r="J224" i="1" s="1"/>
  <c r="I229" i="1"/>
  <c r="J229" i="1" s="1"/>
  <c r="H6" i="2"/>
  <c r="H7" i="2"/>
  <c r="H8" i="2"/>
  <c r="H9" i="2"/>
  <c r="H10" i="2"/>
  <c r="H11" i="2"/>
  <c r="H12" i="2"/>
  <c r="H13" i="2"/>
  <c r="H15" i="2"/>
  <c r="H17" i="2"/>
  <c r="H18" i="2"/>
  <c r="H19" i="2"/>
  <c r="H21" i="2"/>
  <c r="H22" i="2"/>
  <c r="H23" i="2"/>
  <c r="H24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7" i="2"/>
  <c r="H89" i="2"/>
  <c r="H90" i="2"/>
  <c r="H92" i="2"/>
  <c r="H93" i="2"/>
  <c r="H94" i="2"/>
  <c r="H95" i="2"/>
  <c r="H96" i="2"/>
  <c r="H99" i="2"/>
  <c r="H5" i="2"/>
  <c r="I211" i="1"/>
  <c r="J211" i="1" s="1"/>
  <c r="I202" i="1"/>
  <c r="J202" i="1" s="1"/>
  <c r="I204" i="1"/>
  <c r="J204" i="1" s="1"/>
  <c r="I205" i="1"/>
  <c r="J205" i="1" s="1"/>
  <c r="I208" i="1"/>
  <c r="J208" i="1" s="1"/>
  <c r="I212" i="1"/>
  <c r="J212" i="1" s="1"/>
  <c r="I214" i="1"/>
  <c r="J214" i="1" s="1"/>
  <c r="I215" i="1"/>
  <c r="J215" i="1" s="1"/>
  <c r="I216" i="1"/>
  <c r="J216" i="1" s="1"/>
  <c r="I217" i="1"/>
  <c r="J217" i="1" s="1"/>
  <c r="I218" i="1"/>
  <c r="J218" i="1" s="1"/>
  <c r="I219" i="1"/>
  <c r="J219" i="1" s="1"/>
  <c r="I220" i="1"/>
  <c r="J220" i="1" s="1"/>
  <c r="I222" i="1"/>
  <c r="J222" i="1" s="1"/>
  <c r="I225" i="1"/>
  <c r="J225" i="1" s="1"/>
  <c r="I226" i="1"/>
  <c r="J226" i="1" s="1"/>
  <c r="I227" i="1"/>
  <c r="J227" i="1" s="1"/>
  <c r="I228" i="1"/>
  <c r="J228" i="1" s="1"/>
  <c r="I230" i="1"/>
  <c r="J230" i="1" s="1"/>
  <c r="I231" i="1"/>
  <c r="J231" i="1" s="1"/>
  <c r="I232" i="1"/>
  <c r="J232" i="1" s="1"/>
  <c r="I233" i="1"/>
  <c r="J233" i="1" s="1"/>
  <c r="I236" i="1"/>
  <c r="J236" i="1" s="1"/>
  <c r="I201" i="1"/>
  <c r="J201" i="1" s="1"/>
  <c r="I16" i="1"/>
  <c r="J16" i="1" s="1"/>
  <c r="I17" i="1"/>
  <c r="J17" i="1" s="1"/>
  <c r="I196" i="1"/>
  <c r="J196" i="1" s="1"/>
  <c r="I193" i="1"/>
  <c r="J193" i="1" s="1"/>
  <c r="I192" i="1"/>
  <c r="J192" i="1" s="1"/>
  <c r="I175" i="1"/>
  <c r="J175" i="1" s="1"/>
  <c r="I174" i="1"/>
  <c r="J174" i="1" s="1"/>
  <c r="I172" i="1"/>
  <c r="J172" i="1" s="1"/>
  <c r="I164" i="1"/>
  <c r="J164" i="1" s="1"/>
  <c r="I163" i="1"/>
  <c r="J163" i="1" s="1"/>
  <c r="I156" i="1"/>
  <c r="J156" i="1" s="1"/>
  <c r="I155" i="1"/>
  <c r="J155" i="1" s="1"/>
  <c r="I153" i="1"/>
  <c r="J153" i="1" s="1"/>
  <c r="I152" i="1"/>
  <c r="J152" i="1" s="1"/>
  <c r="I138" i="1"/>
  <c r="J138" i="1" s="1"/>
  <c r="I137" i="1"/>
  <c r="J137" i="1" s="1"/>
  <c r="I127" i="1"/>
  <c r="J127" i="1" s="1"/>
  <c r="I125" i="1"/>
  <c r="J125" i="1" s="1"/>
  <c r="I120" i="1"/>
  <c r="J120" i="1" s="1"/>
  <c r="I119" i="1"/>
  <c r="J119" i="1" s="1"/>
  <c r="I116" i="1"/>
  <c r="J116" i="1" s="1"/>
  <c r="I110" i="1"/>
  <c r="J110" i="1" s="1"/>
  <c r="I109" i="1"/>
  <c r="J109" i="1" s="1"/>
  <c r="I100" i="1"/>
  <c r="J100" i="1" s="1"/>
  <c r="I95" i="1"/>
  <c r="J95" i="1" s="1"/>
  <c r="I89" i="1"/>
  <c r="J89" i="1" s="1"/>
  <c r="I88" i="1"/>
  <c r="J88" i="1" s="1"/>
  <c r="I85" i="1"/>
  <c r="J85" i="1" s="1"/>
  <c r="I81" i="1"/>
  <c r="J81" i="1" s="1"/>
  <c r="I80" i="1"/>
  <c r="J80" i="1" s="1"/>
  <c r="I76" i="1"/>
  <c r="J76" i="1" s="1"/>
  <c r="I74" i="1"/>
  <c r="J74" i="1" s="1"/>
  <c r="I72" i="1"/>
  <c r="J72" i="1" s="1"/>
  <c r="I64" i="1"/>
  <c r="J64" i="1" s="1"/>
  <c r="I63" i="1"/>
  <c r="J63" i="1" s="1"/>
  <c r="I57" i="1"/>
  <c r="J57" i="1" s="1"/>
  <c r="I56" i="1"/>
  <c r="J56" i="1" s="1"/>
  <c r="I44" i="1"/>
  <c r="J44" i="1" s="1"/>
  <c r="I43" i="1"/>
  <c r="J43" i="1" s="1"/>
  <c r="I42" i="1"/>
  <c r="J42" i="1" s="1"/>
  <c r="I41" i="1"/>
  <c r="J41" i="1" s="1"/>
  <c r="I40" i="1"/>
  <c r="J40" i="1" s="1"/>
  <c r="I39" i="1"/>
  <c r="J39" i="1" s="1"/>
  <c r="I37" i="1"/>
  <c r="J37" i="1" s="1"/>
  <c r="I33" i="1"/>
  <c r="J33" i="1" s="1"/>
  <c r="I31" i="1"/>
  <c r="J31" i="1" s="1"/>
  <c r="I30" i="1"/>
  <c r="J30" i="1" s="1"/>
  <c r="I28" i="1"/>
  <c r="J28" i="1" s="1"/>
  <c r="I22" i="1"/>
  <c r="J22" i="1" s="1"/>
  <c r="F20" i="1" l="1"/>
  <c r="I9" i="1"/>
  <c r="J9" i="1" s="1"/>
  <c r="I10" i="1"/>
  <c r="J10" i="1" s="1"/>
  <c r="I11" i="1"/>
  <c r="J11" i="1" s="1"/>
  <c r="I12" i="1"/>
  <c r="J12" i="1" s="1"/>
  <c r="I13" i="1"/>
  <c r="J13" i="1" s="1"/>
  <c r="I14" i="1"/>
  <c r="J14" i="1" s="1"/>
  <c r="I15" i="1"/>
  <c r="J15" i="1" s="1"/>
  <c r="I18" i="1"/>
  <c r="J18" i="1" s="1"/>
  <c r="I19" i="1"/>
  <c r="J19" i="1" s="1"/>
  <c r="I24" i="1"/>
  <c r="J24" i="1" s="1"/>
  <c r="I25" i="1"/>
  <c r="J25" i="1" s="1"/>
  <c r="I26" i="1"/>
  <c r="J26" i="1" s="1"/>
  <c r="I27" i="1"/>
  <c r="J27" i="1" s="1"/>
  <c r="I32" i="1"/>
  <c r="J32" i="1" s="1"/>
  <c r="I34" i="1"/>
  <c r="J34" i="1" s="1"/>
  <c r="I35" i="1"/>
  <c r="J35" i="1" s="1"/>
  <c r="I36" i="1"/>
  <c r="J36" i="1" s="1"/>
  <c r="I38" i="1"/>
  <c r="J38" i="1" s="1"/>
  <c r="I45" i="1"/>
  <c r="J45" i="1" s="1"/>
  <c r="I46" i="1"/>
  <c r="J46" i="1" s="1"/>
  <c r="I47" i="1"/>
  <c r="J47" i="1" s="1"/>
  <c r="I48" i="1"/>
  <c r="J48" i="1" s="1"/>
  <c r="I50" i="1"/>
  <c r="J50" i="1" s="1"/>
  <c r="I53" i="1"/>
  <c r="J53" i="1" s="1"/>
  <c r="I54" i="1"/>
  <c r="J54" i="1" s="1"/>
  <c r="I59" i="1"/>
  <c r="J59" i="1" s="1"/>
  <c r="I60" i="1"/>
  <c r="J60" i="1" s="1"/>
  <c r="I61" i="1"/>
  <c r="J61" i="1" s="1"/>
  <c r="I62" i="1"/>
  <c r="J62" i="1" s="1"/>
  <c r="I66" i="1"/>
  <c r="J66" i="1" s="1"/>
  <c r="I70" i="1"/>
  <c r="J70" i="1" s="1"/>
  <c r="I71" i="1"/>
  <c r="J71" i="1" s="1"/>
  <c r="I75" i="1"/>
  <c r="J75" i="1" s="1"/>
  <c r="I77" i="1"/>
  <c r="J77" i="1" s="1"/>
  <c r="I78" i="1"/>
  <c r="J78" i="1" s="1"/>
  <c r="I79" i="1"/>
  <c r="J79" i="1" s="1"/>
  <c r="I84" i="1"/>
  <c r="J84" i="1" s="1"/>
  <c r="I86" i="1"/>
  <c r="J86" i="1" s="1"/>
  <c r="I90" i="1"/>
  <c r="J90" i="1" s="1"/>
  <c r="I92" i="1"/>
  <c r="J92" i="1" s="1"/>
  <c r="I93" i="1"/>
  <c r="J93" i="1" s="1"/>
  <c r="I96" i="1"/>
  <c r="J96" i="1" s="1"/>
  <c r="I98" i="1"/>
  <c r="J98" i="1" s="1"/>
  <c r="I99" i="1"/>
  <c r="J99" i="1" s="1"/>
  <c r="I102" i="1"/>
  <c r="J102" i="1" s="1"/>
  <c r="I103" i="1"/>
  <c r="J103" i="1" s="1"/>
  <c r="I104" i="1"/>
  <c r="J104" i="1" s="1"/>
  <c r="I105" i="1"/>
  <c r="J105" i="1" s="1"/>
  <c r="I106" i="1"/>
  <c r="J106" i="1" s="1"/>
  <c r="I107" i="1"/>
  <c r="J107" i="1" s="1"/>
  <c r="I108" i="1"/>
  <c r="J108" i="1" s="1"/>
  <c r="I112" i="1"/>
  <c r="J112" i="1" s="1"/>
  <c r="I118" i="1"/>
  <c r="J118" i="1" s="1"/>
  <c r="I133" i="1"/>
  <c r="J133" i="1" s="1"/>
  <c r="I134" i="1"/>
  <c r="J134" i="1" s="1"/>
  <c r="I142" i="1"/>
  <c r="J142" i="1" s="1"/>
  <c r="I144" i="1"/>
  <c r="J144" i="1" s="1"/>
  <c r="I145" i="1"/>
  <c r="J145" i="1" s="1"/>
  <c r="I146" i="1"/>
  <c r="J146" i="1" s="1"/>
  <c r="I147" i="1"/>
  <c r="J147" i="1" s="1"/>
  <c r="I148" i="1"/>
  <c r="J148" i="1" s="1"/>
  <c r="I151" i="1"/>
  <c r="J151" i="1" s="1"/>
  <c r="I157" i="1"/>
  <c r="J157" i="1" s="1"/>
  <c r="I158" i="1"/>
  <c r="J158" i="1" s="1"/>
  <c r="I160" i="1"/>
  <c r="J160" i="1" s="1"/>
  <c r="I166" i="1"/>
  <c r="J166" i="1" s="1"/>
  <c r="I167" i="1"/>
  <c r="J167" i="1" s="1"/>
  <c r="I168" i="1"/>
  <c r="J168" i="1" s="1"/>
  <c r="I180" i="1"/>
  <c r="J180" i="1" s="1"/>
  <c r="I182" i="1"/>
  <c r="J182" i="1" s="1"/>
  <c r="I183" i="1"/>
  <c r="J183" i="1" s="1"/>
  <c r="I184" i="1"/>
  <c r="J184" i="1" s="1"/>
  <c r="I185" i="1"/>
  <c r="J185" i="1" s="1"/>
  <c r="I186" i="1"/>
  <c r="J186" i="1" s="1"/>
  <c r="I187" i="1"/>
  <c r="J187" i="1" s="1"/>
  <c r="I188" i="1"/>
  <c r="J188" i="1" s="1"/>
  <c r="I189" i="1"/>
  <c r="J189" i="1" s="1"/>
  <c r="I190" i="1"/>
  <c r="J190" i="1" s="1"/>
  <c r="I199" i="1"/>
  <c r="J199" i="1" s="1"/>
  <c r="I8" i="1"/>
  <c r="J8" i="1" s="1"/>
  <c r="G6" i="2"/>
  <c r="G7" i="2"/>
  <c r="G8" i="2"/>
  <c r="G9" i="2"/>
  <c r="G10" i="2"/>
  <c r="G11" i="2"/>
  <c r="G12" i="2"/>
  <c r="G13" i="2"/>
  <c r="G15" i="2"/>
  <c r="G17" i="2"/>
  <c r="G18" i="2"/>
  <c r="G19" i="2"/>
  <c r="G21" i="2"/>
  <c r="G22" i="2"/>
  <c r="G23" i="2"/>
  <c r="G24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7" i="2"/>
  <c r="G89" i="2"/>
  <c r="G90" i="2"/>
  <c r="G92" i="2"/>
  <c r="G93" i="2"/>
  <c r="G94" i="2"/>
  <c r="G95" i="2"/>
  <c r="G96" i="2"/>
  <c r="G99" i="2"/>
  <c r="G5" i="2"/>
  <c r="I20" i="1" l="1"/>
  <c r="J20" i="1" s="1"/>
  <c r="J240" i="1" s="1"/>
  <c r="F101" i="2"/>
</calcChain>
</file>

<file path=xl/comments1.xml><?xml version="1.0" encoding="utf-8"?>
<comments xmlns="http://schemas.openxmlformats.org/spreadsheetml/2006/main">
  <authors>
    <author>Lucien LAURENS</author>
    <author>Pierre-Marie DREVILLON</author>
    <author>J0297823</author>
  </authors>
  <commentList>
    <comment ref="F13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48 units
+7 GAP
</t>
        </r>
      </text>
    </comment>
    <comment ref="F19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34</t>
        </r>
      </text>
    </comment>
    <comment ref="F22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As per stock overview, 0 used
</t>
        </r>
      </text>
    </comment>
    <comment ref="F25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157 units
+ 6GAP
</t>
        </r>
      </text>
    </comment>
    <comment ref="F34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2</t>
        </r>
      </text>
    </comment>
    <comment ref="F36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120
GAP</t>
        </r>
      </text>
    </comment>
    <comment ref="D37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Article inhibé remplacé par 1500424</t>
        </r>
      </text>
    </comment>
    <comment ref="F37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120
GAP 10</t>
        </r>
      </text>
    </comment>
    <comment ref="D63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Article inhibé remplacé par 1500424</t>
        </r>
      </text>
    </comment>
    <comment ref="D64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Replaced by 1500431</t>
        </r>
      </text>
    </comment>
    <comment ref="F71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54 units
</t>
        </r>
      </text>
    </comment>
    <comment ref="F72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1</t>
        </r>
      </text>
    </comment>
    <comment ref="F73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1</t>
        </r>
      </text>
    </comment>
    <comment ref="F74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1</t>
        </r>
      </text>
    </comment>
    <comment ref="F77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199 units</t>
        </r>
      </text>
    </comment>
    <comment ref="D89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Replaced by 1500431</t>
        </r>
      </text>
    </comment>
    <comment ref="F89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0</t>
        </r>
      </text>
    </comment>
    <comment ref="F90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114</t>
        </r>
      </text>
    </comment>
    <comment ref="F114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Previous : 216</t>
        </r>
      </text>
    </comment>
    <comment ref="C143" authorId="1" shapeId="0">
      <text>
        <r>
          <rPr>
            <b/>
            <sz val="9"/>
            <color indexed="81"/>
            <rFont val="Tahoma"/>
            <family val="2"/>
          </rPr>
          <t>Pierre-Marie DREVILLON:</t>
        </r>
        <r>
          <rPr>
            <sz val="9"/>
            <color indexed="81"/>
            <rFont val="Tahoma"/>
            <family val="2"/>
          </rPr>
          <t xml:space="preserve">
Part of TBC ASSY</t>
        </r>
      </text>
    </comment>
    <comment ref="C158" authorId="2" shapeId="0">
      <text>
        <r>
          <rPr>
            <b/>
            <sz val="9"/>
            <color indexed="81"/>
            <rFont val="Tahoma"/>
            <family val="2"/>
          </rPr>
          <t>J0297823:</t>
        </r>
        <r>
          <rPr>
            <sz val="9"/>
            <color indexed="81"/>
            <rFont val="Tahoma"/>
            <family val="2"/>
          </rPr>
          <t xml:space="preserve">
Pair of coupling covers.</t>
        </r>
      </text>
    </comment>
  </commentList>
</comments>
</file>

<file path=xl/comments2.xml><?xml version="1.0" encoding="utf-8"?>
<comments xmlns="http://schemas.openxmlformats.org/spreadsheetml/2006/main">
  <authors>
    <author>Lucien LAURENS</author>
  </authors>
  <commentList>
    <comment ref="D34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Article inhibé remplacé par 1500424</t>
        </r>
      </text>
    </comment>
    <comment ref="D60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Article inhibé remplacé par 1500424</t>
        </r>
      </text>
    </comment>
    <comment ref="D61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Replaced by 1500431</t>
        </r>
      </text>
    </comment>
    <comment ref="D86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Replaced by 1500431</t>
        </r>
      </text>
    </comment>
  </commentList>
</comments>
</file>

<file path=xl/comments3.xml><?xml version="1.0" encoding="utf-8"?>
<comments xmlns="http://schemas.openxmlformats.org/spreadsheetml/2006/main">
  <authors>
    <author>Lucien LAURENS</author>
  </authors>
  <commentList>
    <comment ref="A10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Article inhibé remplacé par 1500424</t>
        </r>
      </text>
    </comment>
    <comment ref="A23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Article inhibé remplacé par 1500424</t>
        </r>
      </text>
    </comment>
    <comment ref="A24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Replaced by 1500431</t>
        </r>
      </text>
    </comment>
    <comment ref="A40" authorId="0" shapeId="0">
      <text>
        <r>
          <rPr>
            <b/>
            <sz val="9"/>
            <color indexed="81"/>
            <rFont val="Tahoma"/>
            <family val="2"/>
          </rPr>
          <t>Lucien LAURENS:</t>
        </r>
        <r>
          <rPr>
            <sz val="9"/>
            <color indexed="81"/>
            <rFont val="Tahoma"/>
            <family val="2"/>
          </rPr>
          <t xml:space="preserve">
Replaced by 1500431</t>
        </r>
      </text>
    </comment>
  </commentList>
</comments>
</file>

<file path=xl/sharedStrings.xml><?xml version="1.0" encoding="utf-8"?>
<sst xmlns="http://schemas.openxmlformats.org/spreadsheetml/2006/main" count="957" uniqueCount="610">
  <si>
    <t>16'' PHASE</t>
  </si>
  <si>
    <t>24'' PHASE</t>
  </si>
  <si>
    <t>9''1/2 PHASE</t>
  </si>
  <si>
    <t>12''1/4 x 13''1/2 PHASE</t>
  </si>
  <si>
    <t>13''1/2 PHASE</t>
  </si>
  <si>
    <t>-</t>
  </si>
  <si>
    <t>PRODUCTION RISER</t>
  </si>
  <si>
    <t>6''1/2 x 7''1/4 SECTION</t>
  </si>
  <si>
    <t>36'' CP LOW PRESSURE HOUSING</t>
  </si>
  <si>
    <t>16''3/4 HP WELLHEAD</t>
  </si>
  <si>
    <t>PERMANENT GUIDE BASE</t>
  </si>
  <si>
    <t>RIGID LOCK SEAL ASSEMBLY</t>
  </si>
  <si>
    <t>18''5/8 #136 K55 BIG OMEGA CASING JOINTS</t>
  </si>
  <si>
    <t>36'' CP LPH TEMPORARY ABANDONMENT CAP</t>
  </si>
  <si>
    <t>FOAM BALL</t>
  </si>
  <si>
    <t>SPRING BOW CENTRALIZER 18''5/8 x 24'' OH</t>
  </si>
  <si>
    <t>NON WELD RIGID POSITIVE CENTRALIZER 18''5/8 x 36''</t>
  </si>
  <si>
    <t>13''3/8 x 16''3/4 CASING HANGER</t>
  </si>
  <si>
    <t>16''3/4 ANNULUS SEAL ASSEMBLY</t>
  </si>
  <si>
    <t>10''3/4 STOP COLLAR MODEL JSH</t>
  </si>
  <si>
    <t>10''3/4 x 16''3/4 CASING HANGER</t>
  </si>
  <si>
    <t>10''3/4 FLOAT SHOE MODEL 303</t>
  </si>
  <si>
    <t>10''3/4 FLOAT COLLAR MODEL 402N</t>
  </si>
  <si>
    <t>10''3/4 x 16''3/4 SPACER SLEEVE</t>
  </si>
  <si>
    <t>18''5/8 #136 K55 BIG OMEGA 3m PJ</t>
  </si>
  <si>
    <t>18''5/8 #136 K55 BIG OMEGA 6m PJ</t>
  </si>
  <si>
    <t>18''5/8 #136 K55 BIG OMEGA FLOAT SHOE MODEL 303</t>
  </si>
  <si>
    <t>18''5/8 #136 K55 BIG OMEGA STOP COLLAR MODEL J10H</t>
  </si>
  <si>
    <t>18''5/8 #136 K55 BIG OMEGA FLOAT COLLAR MODEL 402N</t>
  </si>
  <si>
    <t>13''3/8 VM110HCSS #72 VAM TOP SD CASING JOINTS</t>
  </si>
  <si>
    <t>13''3/8 VM110HCSS #72 VAM TOP SD 3m PJ</t>
  </si>
  <si>
    <t>13''3/8 VM110HCSS #72 VAM TOP SD 6m PJ</t>
  </si>
  <si>
    <t>SPRING BOW CENTRALIZER 13''3/8 x 16'' OH (STA3)</t>
  </si>
  <si>
    <t>13''3/8 STOP COLLAR MODEL JSH</t>
  </si>
  <si>
    <t>VX GASKET 316SS</t>
  </si>
  <si>
    <t>13''3/8 VM110HCSS #72 VAM TOP SD ONE SIDE BEVELED STOP COLLAR</t>
  </si>
  <si>
    <t>7''5/8 STOP COLLAR MODEL JSH</t>
  </si>
  <si>
    <t>NON WELD RIGID POSITIVE CENTRALIZER 10''3/4 x 12.35 CH</t>
  </si>
  <si>
    <t>NON WELD POSITIVE RIGID CENTRALIZER 7''5/8 x 9.66 CH</t>
  </si>
  <si>
    <t>NON WELD SPRING BOW CENTRALIZER 7''5/8 x 9''1/2 OH</t>
  </si>
  <si>
    <t>WELLTEC ANNULAR BARRIER</t>
  </si>
  <si>
    <t>13''3/8 VM110HCSS #72 VAM21 BOX x VAM TOP PIN</t>
  </si>
  <si>
    <t>10''3/4 VM110HCSS #60.7 VAM21 CASING JOINTS</t>
  </si>
  <si>
    <t>10''3/4 VM110HCSS #60.7 VAM21 3m PJ</t>
  </si>
  <si>
    <t>10''3/4 VM110HCSS #60.7 VAM21 6m PJ</t>
  </si>
  <si>
    <t>7''5/8 VM110SS #35.8 VAM 21 CASING JOINTS</t>
  </si>
  <si>
    <t>7''5/8 VM110SS #35.8 VAM21 FLOAT SHOE MODEL 303</t>
  </si>
  <si>
    <t>INCONEL X-OVER 10''3/4 VM110HCSS #60.7 VAM21 PIN x 13''3/8 VM110HCSS #72 VAM TOP BOX X-OVER</t>
  </si>
  <si>
    <t>INCONEL X-OVER 7''5/8 VM110SS #35.8 VAM21 PIN x 10''3/4 VM110HCSS #60.7 VAM21 BOX X-OVER</t>
  </si>
  <si>
    <t>4''1/2 L8013%CR #13.5 VAM TOP CASING JOINT</t>
  </si>
  <si>
    <t>4''1/2 L8013%CR #13.5 VAM TOP 3m PJ</t>
  </si>
  <si>
    <t>4''1/2 L8013%CR #13.5 VAM TOP 6m PJ</t>
  </si>
  <si>
    <t>4''1/2 L80 #13.5 VAM TOP CASING JOINT</t>
  </si>
  <si>
    <t>4''1/2 L80 #13.5 VAM TOP 3m PJ</t>
  </si>
  <si>
    <t>4''1/2 L80 #13.5 VAM TOP 6m PJ</t>
  </si>
  <si>
    <t>4''1/2 L8013%CR #13.5 VAM TOP 2m PJ</t>
  </si>
  <si>
    <t>4''1/2 L8013%CR #13.5 VAM TOP 1m PJ</t>
  </si>
  <si>
    <t>4''1/2 L80 #13.5 VAM TOP 1m PJ</t>
  </si>
  <si>
    <t>4''1/2 L80 #13.5 VAM TOP 2m PJ</t>
  </si>
  <si>
    <t>NON WELD VARIFORM TYPE CENTRALIZER  13''3/8 x 18.825 CH</t>
  </si>
  <si>
    <t>10''3/4 VM110HCSS #60.7 VAM21 FLOAT SHOE MODEL 303</t>
  </si>
  <si>
    <t>10''3/4 VM110HCSS #60.7 VAM21 FLOAT COLLAR MODEL 402N</t>
  </si>
  <si>
    <t>7''5/8 x 10''3/4 SSR PLUG SET</t>
  </si>
  <si>
    <t>5'' - 5''7/8 DP TOP DART</t>
  </si>
  <si>
    <t>5'' - 5''7/8 DP BOTTOM DART</t>
  </si>
  <si>
    <t>13''3/8 SSR PLUGS</t>
  </si>
  <si>
    <t>10''3/4 SSR PLUGS</t>
  </si>
  <si>
    <t>NON WELD VARIFORM TYPE CENTRALIZER 7''5/8 x 12''1/4 OH</t>
  </si>
  <si>
    <t>7''5/8 VM110SS #35.8 VAM 21 ONE SIDE BEVELED STOP COLLAR</t>
  </si>
  <si>
    <t>6.42'' OD x 5.751'' ID L8013%CR LINER HANGER PBR</t>
  </si>
  <si>
    <t>5.5''ID x 7.625''OD C110 LINER HANGER PACKER</t>
  </si>
  <si>
    <t>5.5'' #17ppf L8013%CR VAM TOP HT COUPLING</t>
  </si>
  <si>
    <t>5.5'' x 7.625'' L8013%CR VAM TOP HT LINER HANGER</t>
  </si>
  <si>
    <t>5.5'' x 7.625'' L8013%CR VAM TOP HT HOLDDOWN SUB</t>
  </si>
  <si>
    <t>L8013%CR 5.5'' #20 VAM TOP HT BOX x 4.5'' #13.5 VAM TOP XO</t>
  </si>
  <si>
    <t>4.5'' L8013%CR #13.5 VAM TOP LANDING COLLAR</t>
  </si>
  <si>
    <t>4.5'' L8013%CR #13.5 VAM TOP REAMER SHOE DOUBLE VALVE</t>
  </si>
  <si>
    <t>CENTEK TEMPORARY UR S2 TYPE CENTRALIZER 4.62'' x 7''1/4</t>
  </si>
  <si>
    <t>CENTEK 4''1/2 STANDARD SLIP-ON STOP COLLAR</t>
  </si>
  <si>
    <r>
      <t xml:space="preserve">13''3/8 L80 #72 </t>
    </r>
    <r>
      <rPr>
        <b/>
        <sz val="9"/>
        <color theme="1"/>
        <rFont val="Calibri"/>
        <family val="2"/>
        <scheme val="minor"/>
      </rPr>
      <t>VAM21</t>
    </r>
    <r>
      <rPr>
        <sz val="9"/>
        <color theme="1"/>
        <rFont val="Calibri"/>
        <family val="2"/>
        <scheme val="minor"/>
      </rPr>
      <t xml:space="preserve"> FLOAT SHOE MODEL 303</t>
    </r>
  </si>
  <si>
    <r>
      <t xml:space="preserve">13''3/8 L80 #72 </t>
    </r>
    <r>
      <rPr>
        <b/>
        <sz val="9"/>
        <color theme="1"/>
        <rFont val="Calibri"/>
        <family val="2"/>
        <scheme val="minor"/>
      </rPr>
      <t>VAM21</t>
    </r>
    <r>
      <rPr>
        <sz val="9"/>
        <color theme="1"/>
        <rFont val="Calibri"/>
        <family val="2"/>
        <scheme val="minor"/>
      </rPr>
      <t xml:space="preserve"> FLOAT COLLAR MODEL 402NP</t>
    </r>
  </si>
  <si>
    <r>
      <t xml:space="preserve">13''3/8 L80 #72 </t>
    </r>
    <r>
      <rPr>
        <b/>
        <sz val="9"/>
        <color theme="1"/>
        <rFont val="Calibri"/>
        <family val="2"/>
        <scheme val="minor"/>
      </rPr>
      <t>VAM TOP</t>
    </r>
    <r>
      <rPr>
        <sz val="9"/>
        <color theme="1"/>
        <rFont val="Calibri"/>
        <family val="2"/>
        <scheme val="minor"/>
      </rPr>
      <t xml:space="preserve"> FLOAT SHOE MODEL 303</t>
    </r>
  </si>
  <si>
    <r>
      <t xml:space="preserve">13''3/8 L80 #72 </t>
    </r>
    <r>
      <rPr>
        <b/>
        <sz val="9"/>
        <color theme="1"/>
        <rFont val="Calibri"/>
        <family val="2"/>
        <scheme val="minor"/>
      </rPr>
      <t>VAM TOP</t>
    </r>
    <r>
      <rPr>
        <sz val="9"/>
        <color theme="1"/>
        <rFont val="Calibri"/>
        <family val="2"/>
        <scheme val="minor"/>
      </rPr>
      <t xml:space="preserve"> FLOAT COLLAR MODEL 402NP</t>
    </r>
  </si>
  <si>
    <t>NON WELD VARIFORM TYPE CENTRALIZER  13''3/8 x 18.625 CH</t>
  </si>
  <si>
    <t>10''3/4 VM110HCSS #60.7 VAM21 1.5m PUP JOINTS</t>
  </si>
  <si>
    <t>10''3/4 VM110HCSS #60.7 VAM21 2m PUP JOINTS</t>
  </si>
  <si>
    <t>10''3/4 VM110HCSS #60.7 VAM21 3m PUP JOINTS</t>
  </si>
  <si>
    <t>10''3/4 VM110HCSS #60.7 VAM21 6m PUP JOINTS</t>
  </si>
  <si>
    <t>SPRING BOW CENTRALIZER 10''3/4 x 13''1/2 OH (STA3)</t>
  </si>
  <si>
    <t>7''5/8 VM110HCSS #35.8 VAM21 3m PUP JOINTS</t>
  </si>
  <si>
    <t>7''5/8 VM110HCSS #35.8 VAM21 6m PUP JOINTS</t>
  </si>
  <si>
    <t>7''5/8 VM110SS #35.8 VAM21 FLOAT COLLAR MODEL 402N</t>
  </si>
  <si>
    <t>NON WELD RIGID POSITIVE CENTRALIZER 10''3/4 x 12.35 CH (PO2)</t>
  </si>
  <si>
    <t>WELDED BOW SPRING CENRALIZER, SLIP-ON 7''5/8 x 12''1/4 OH and 13"1/2</t>
  </si>
  <si>
    <t>7''5/8 VM110SS #35.8 VAM 21 3m PUP JOINTS</t>
  </si>
  <si>
    <t>7''5/8 VM110SS #35.8 VAM 21 6m PUP JOINTS</t>
  </si>
  <si>
    <t>PRODUCTION RISER TENSION JOINT</t>
  </si>
  <si>
    <t>PRODUCTION RISER TENSION RING</t>
  </si>
  <si>
    <t>PRODUCTION TENSIONER CASSETTE w/ CENTRALIZERS</t>
  </si>
  <si>
    <t>PRODUCTION TENSIONER CYLINDERS</t>
  </si>
  <si>
    <t>PRODUCTION TENSIONER CYLINDER HP ACCUMULATOR</t>
  </si>
  <si>
    <t>PRODUCTION TENSIONER CYLINDER LP ACCUMULATOR</t>
  </si>
  <si>
    <t>PRODUCTION TENSIONER CONTROL PANEL</t>
  </si>
  <si>
    <t>PRT ISOLATION VALVE</t>
  </si>
  <si>
    <t>PRT HIGH &amp; LOW PRESSURE RELIEF VALVE</t>
  </si>
  <si>
    <t>PRODUCTION TIE BACK CONNECTOR ASSY</t>
  </si>
  <si>
    <t>11'' SBMS-SL METAL SEAL ASSY</t>
  </si>
  <si>
    <t>O RING FOR PRODUCTION TBC CONNECTION</t>
  </si>
  <si>
    <t>PRODUCTION LOWER GUIDE FRAME ASSY</t>
  </si>
  <si>
    <t>VX GASKET METAL SEAL, INCO 825, FOR PRODUCTION RISER</t>
  </si>
  <si>
    <t>PR/WI STD SLICK JOINT 10.75IN OD x 40FT</t>
  </si>
  <si>
    <t>PR/WI STD INSULATED JOINT 10.75IN OD x 40FT</t>
  </si>
  <si>
    <t>PR/WI SLICK PUP JOINT 10.75IN OD x 5FT</t>
  </si>
  <si>
    <t>PR/WI SLICK PUP JOINT 10.75IN OD x 6FT</t>
  </si>
  <si>
    <t>PR/WI SLICK PUP JOINT 10.75IN OD x 8FT</t>
  </si>
  <si>
    <t>PR/WI SLICK PUP JOINT 10.75IN OD x 10FT</t>
  </si>
  <si>
    <t>PR/WI SLICK PUP JOINT 10.75IN OD x 12FT</t>
  </si>
  <si>
    <t>PR/WI SLICK PUP JOINT 10.75IN OD x 15FT</t>
  </si>
  <si>
    <t>PR/WI SLICK PUP JOINT 10.75IN OD x 20FT</t>
  </si>
  <si>
    <t>PR/WI SLICK PUP JOINT 10.75IN OD x 25FT</t>
  </si>
  <si>
    <t>PR/WI COUPLING COVERS</t>
  </si>
  <si>
    <t>PR TAPERED STRESS JOINT THERMAL COVERS</t>
  </si>
  <si>
    <t>42FT PR RISER STRESS JT STANDALONE</t>
  </si>
  <si>
    <t>7"5/8 VERSAFLEX LINER HANGER ASSY (C/W TBR)</t>
  </si>
  <si>
    <t>RIGID CENTRALIZER ASSEMBLY, 7"5/8 CASING X 9"1/4 HOLE, AOT</t>
  </si>
  <si>
    <t>7"5/8 VM110SS #35.8 VAM21 FLOAT COLLAR (HALLIBURTON)</t>
  </si>
  <si>
    <t>REAMER FLOAT SHOE 7"5/8 P110/Q125 #35.8 VAM 21 (HALLIBURTON)</t>
  </si>
  <si>
    <t>7"5/8 STOP COLLAR SLIP-ON, AOT</t>
  </si>
  <si>
    <t>7''5/8 x 10''3/4 SSR PLUG SET (WFD)</t>
  </si>
  <si>
    <t>5'' - 5''7/8 DP TOP DART (WFD)</t>
  </si>
  <si>
    <t>5'' - 5''7/8 DP BOTTOM DART (WFD)</t>
  </si>
  <si>
    <t>6.42'' OD x 5.751'' ID L80 LINER HANGER PBR</t>
  </si>
  <si>
    <t>5.5''ID x 7.625''OD P125 LINER HANGER PACKER</t>
  </si>
  <si>
    <t>5.5'' #17ppf L80 VAM TOP HT COUPLING</t>
  </si>
  <si>
    <t>5.5'' x 7.625'' L80 VAM TOP HT LINER HANGER</t>
  </si>
  <si>
    <t>5.5'' x 7.625'' L80 VAM TOP HT HOLDDOWN SUB</t>
  </si>
  <si>
    <t>L80 5.5'' #20 VAM TOP HT BOX x 4.5'' #13.5 VAM TOP XO</t>
  </si>
  <si>
    <t>4.5'' L80 #13.5 VAM TOP FLOAT COLLAR DOUBLE VALVE</t>
  </si>
  <si>
    <t>4.5'' L80 #13.5 VAM TOP REAMER SHOE DOUBLE VALVE</t>
  </si>
  <si>
    <t>1'' ALUMINIUM DROP BALL</t>
  </si>
  <si>
    <t xml:space="preserve">PLUG SET, SSR LATCH-IN TB 4.500 HP </t>
  </si>
  <si>
    <t>DART, TOP DRILL PIPE TB 2.875- 5.000 HT (FOR DUAL PLUG SYSTEM)</t>
  </si>
  <si>
    <t>DART, BOTTOM DRILL PIPE TB 2.875- 5.000 HT (FOR DUAL PLUG SYSTEM)</t>
  </si>
  <si>
    <t>EQUIPMENT DESCRIPTION</t>
  </si>
  <si>
    <t>SAP NUMBER</t>
  </si>
  <si>
    <t>PRICE</t>
  </si>
  <si>
    <t>10"3/4 SSR PLUGS</t>
  </si>
  <si>
    <t>10''3/4 x 13''3/8 SSR PLUGS</t>
  </si>
  <si>
    <t>10-3/4" P110 #60.7 VAM21 FLOAT SHOE M329 w/ ALUMINIUM NOSE &amp; SIDE JETS</t>
  </si>
  <si>
    <t>SSRII LANDING COLLAR FOR 7-5/8" #35.8 CASING FOR DUAL PLUG SYSTEM (HALLIBURTON)</t>
  </si>
  <si>
    <t>SSRII WIPER PLUG SET FOR 7-5/8" #35.8 CASING - DUAL PLUG SYSTEM (HALLIBURTON)</t>
  </si>
  <si>
    <t>SSRII RELEASING DART 2.375" SHOULDER OD - DUAL PLUG SYSTEM (HALLIBURTON)</t>
  </si>
  <si>
    <t>SSRII RELEASING DART 2.125" SHOULDER OD - DUAL PLUG SYSTEM (HALLIBURTON)</t>
  </si>
  <si>
    <t>7"5/8 PLUG ASSY - SINGLE PLUG SYSTEM (HALLIBURTON)</t>
  </si>
  <si>
    <t>4.5'' L8013%CR #13.5 VAM TOP FLOAT COLLAR DOUBLE VALVE (NO SSR PROFILE)</t>
  </si>
  <si>
    <t>ARCHER 13-5/8" C-FLEX</t>
  </si>
  <si>
    <t>TBC</t>
  </si>
  <si>
    <t>ARCHER 10-3/4" C-FLEX</t>
  </si>
  <si>
    <t>ALBIAN EQUIPMENT LIST &amp; PROJECTION</t>
  </si>
  <si>
    <t>PR/WI SPLASH ZONE JOINT 10.75IN OD x 40FT</t>
  </si>
  <si>
    <r>
      <t xml:space="preserve">FLOAT COLLAR 4.5" 4E2DE L80-13Cr VAM TOP 13.5 </t>
    </r>
    <r>
      <rPr>
        <sz val="10"/>
        <rFont val="Calibri"/>
        <family val="2"/>
        <scheme val="minor"/>
      </rPr>
      <t>w/ SSR TB profile</t>
    </r>
  </si>
  <si>
    <r>
      <t>FLOAT COLLAR 4.5" 4E2DE L80 VAM TOP 13.5 w/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>SSR TB profile</t>
    </r>
  </si>
  <si>
    <t>01/06/2018: MHA2-02 / MHA2-03 / MHA1-06 completed</t>
  </si>
  <si>
    <r>
      <t xml:space="preserve">7"5/8 VM110SS #35.8 VAM21 LANDING COLLAR FOR SINGLE PLUG SYSTEM (HALLIBURTON) </t>
    </r>
    <r>
      <rPr>
        <b/>
        <sz val="9"/>
        <color rgb="FFFF0000"/>
        <rFont val="Calibri"/>
        <family val="2"/>
        <scheme val="minor"/>
      </rPr>
      <t>PART NO MORE IN USE</t>
    </r>
  </si>
  <si>
    <r>
      <t xml:space="preserve">5" - 5"7/8 DP RELEASING PLUG (DART) - SINGLE PLUG SYSTEM (HALLIBURTON) </t>
    </r>
    <r>
      <rPr>
        <b/>
        <sz val="9"/>
        <color rgb="FFFF0000"/>
        <rFont val="Calibri"/>
        <family val="2"/>
        <scheme val="minor"/>
      </rPr>
      <t>PART NO MORE IN USE</t>
    </r>
  </si>
  <si>
    <t>FLOAT COLLAR, SINGLE VALVE, VAM TOP BOX x PIN, NO AUTOFILL, L80</t>
  </si>
  <si>
    <t>FLOAT SHOE, SINGLE VALVE, VAM TOP BOW w/ BULL NOSE, NO AUTOFILL, L80</t>
  </si>
  <si>
    <t>COLLAR, DOWNHOLE SHUT-OFF TYPE, 4”1/2, 10KSI WP, 4130 LAS MATERIAL, 110KSI MINIMUM YIELD, VAM TOP BOX x VAM TOP PIN, 350 DEG F RATED, 5” NOMINAL OD</t>
  </si>
  <si>
    <t>VERSAFLEX LINER HANGER, HIGH TORQUE, 7-5/8", 41XX LAS - EXPANDABLE BODY, 4"1/2 13.5ppf VAM TOP PIN</t>
  </si>
  <si>
    <t>1500463 (regroupé avec le 1500610)</t>
  </si>
  <si>
    <t>PBR - WEATHERFORD 10-3/4" LINER</t>
  </si>
  <si>
    <t>PACKER TSP5R3 - WEATHERFORD 10-3/4" LINER</t>
  </si>
  <si>
    <t>HANGER PHR - WEATHERFORD 10-3/4" LINER</t>
  </si>
  <si>
    <t>DROPPING BALL 2.125'' - WEATHERFORD 10-3/4" LINER</t>
  </si>
  <si>
    <t>HOLD-DOWN SUB SHR - WEATHERFORD 10-3/4" LINER</t>
  </si>
  <si>
    <t>--</t>
  </si>
  <si>
    <t>Tubing Hanger</t>
  </si>
  <si>
    <t>Pup joint 1.5m</t>
  </si>
  <si>
    <t>Pup joint 6.0m</t>
  </si>
  <si>
    <t>Swivel Male</t>
  </si>
  <si>
    <t>Swivel Female</t>
  </si>
  <si>
    <t>Tubing Joint</t>
  </si>
  <si>
    <t>Tubing joints</t>
  </si>
  <si>
    <t>3.688" DB Nipple</t>
  </si>
  <si>
    <t>Pup joint 1.0m</t>
  </si>
  <si>
    <t>DCIN Injection Valve</t>
  </si>
  <si>
    <t>Coupling</t>
  </si>
  <si>
    <t>Cut &amp; Splice Sub</t>
  </si>
  <si>
    <t>Orientaion Coupling</t>
  </si>
  <si>
    <t>Pup joint 6m</t>
  </si>
  <si>
    <t>Packer handling pup (integral)</t>
  </si>
  <si>
    <t>POTH XMP Packer</t>
  </si>
  <si>
    <t>Splice Sub</t>
  </si>
  <si>
    <t>Tubing Joints</t>
  </si>
  <si>
    <t>Pup joint 3m</t>
  </si>
  <si>
    <t>Flow coupling</t>
  </si>
  <si>
    <t>TR-SCSSSV</t>
  </si>
  <si>
    <t>GLV # 1</t>
  </si>
  <si>
    <t>GLV # 2</t>
  </si>
  <si>
    <t>GLV # 3</t>
  </si>
  <si>
    <t>GLV # 4</t>
  </si>
  <si>
    <t>Pup joint 3.0m</t>
  </si>
  <si>
    <t>Coupïng</t>
  </si>
  <si>
    <t>DHPT Gauge mandrel</t>
  </si>
  <si>
    <t>Chemical injection valve</t>
  </si>
  <si>
    <t>Orientaion Coupïng</t>
  </si>
  <si>
    <t>3.437" DB nipple</t>
  </si>
  <si>
    <t>XHP Production packer</t>
  </si>
  <si>
    <t>TIVF</t>
  </si>
  <si>
    <t>3.437" NOV Selective Nipple</t>
  </si>
  <si>
    <t>No Go Locator</t>
  </si>
  <si>
    <t>Self-Aligning Muleshoe Guide</t>
  </si>
  <si>
    <t>Pup Joint 1.0m</t>
  </si>
  <si>
    <t>Pup joint 2.0m</t>
  </si>
  <si>
    <t>Adjustable Union</t>
  </si>
  <si>
    <t>Pup joint 5m</t>
  </si>
  <si>
    <t>Flow Coupling</t>
  </si>
  <si>
    <t>X-Over 2-3/8" 4.6 Vam Top B X 1.660" 3.24 HCS P</t>
  </si>
  <si>
    <t>Stock</t>
  </si>
  <si>
    <t>Need</t>
  </si>
  <si>
    <t>PRICE Cross checked</t>
  </si>
  <si>
    <t>Capitalisation</t>
  </si>
  <si>
    <t>Cost</t>
  </si>
  <si>
    <t>a</t>
  </si>
  <si>
    <t>Article</t>
  </si>
  <si>
    <t>Lot</t>
  </si>
  <si>
    <t>UQ</t>
  </si>
  <si>
    <t>Utilis. libre</t>
  </si>
  <si>
    <t>Dev.</t>
  </si>
  <si>
    <t>Val. utilis. libre</t>
  </si>
  <si>
    <t>MHN&amp;PH1BIS</t>
  </si>
  <si>
    <t>PCE</t>
  </si>
  <si>
    <t>USD</t>
  </si>
  <si>
    <t>1600616</t>
  </si>
  <si>
    <t>1600623</t>
  </si>
  <si>
    <t>1601184</t>
  </si>
  <si>
    <t>1602408</t>
  </si>
  <si>
    <t>1602409</t>
  </si>
  <si>
    <t>BTM Tubing Hanger to LOP</t>
  </si>
  <si>
    <t>TR-SCSSSV, 3.625 DB nipple</t>
  </si>
  <si>
    <t>XPQG -16-ED</t>
  </si>
  <si>
    <t>Standard Coupling</t>
  </si>
  <si>
    <t>Sacrificial Pup Joint 0.5m</t>
  </si>
  <si>
    <t>3.437" DB-6HP nipple</t>
  </si>
  <si>
    <t>Standard Coupling 4-1/2"L80</t>
  </si>
  <si>
    <t>Completion</t>
  </si>
  <si>
    <t>NA</t>
  </si>
  <si>
    <t xml:space="preserve">Désignation </t>
  </si>
  <si>
    <t>PMP</t>
  </si>
  <si>
    <t xml:space="preserve">Texte longs </t>
  </si>
  <si>
    <t>RING,JOINT TORE BX155 INCOLOY 825</t>
  </si>
  <si>
    <t>Ring Joint ToreRing number: BX155Type: BXMatrial: Incoly 825</t>
  </si>
  <si>
    <t>GANTS,CUIR SOUPLE 5 DOIGTS TAILLE 10</t>
  </si>
  <si>
    <t>Gants en cuir souple 5 doigtsTout fleur hydrofugePouce palme, serrage elastiqueLong. 25cm taille 10Commande à l'unité et vendu lot de 10 paires</t>
  </si>
  <si>
    <t>LUNETTE PREMIUM 2750 - CLAIRE</t>
  </si>
  <si>
    <t>Lunette claireType PREMIUM 2750Monture en polycarbonateOculaires profilés en polycarbonate claireVersion incoloreAvec revêtement anti-rayure et anti-buéeBranches en nylon réglables en longueurRepose nez doux et ventiléVision sans distorsionNormes: EN166, EN172Livré en lot de 20 pièces</t>
  </si>
  <si>
    <t>SAC A DOS TOILE NYLON TOTAL TEP</t>
  </si>
  <si>
    <t>Sac à dos de transport carré - Capacité 50 LCouleur OrangeDimension 45x35x25 cm(incluant ouverture soufflet poche avant)Sac à Ouverture à glissière1 Compartiment1 Poche plaquée avant à soufflet ouv./fermeture à glissière2 Bretelles sangles réglables2 Poignées de portage / anses1 Bandoulière réglable et amovible1 Renfort fond 23,5 x 15,5 cmLogo: sérigraphie logo Total E&lt;(&gt;&amp;&lt;)&gt;P Congo (2 couleurs)</t>
  </si>
  <si>
    <t>LUBRIFIANT,AZOLLA ZS 32 (FUT 208L)</t>
  </si>
  <si>
    <t>Huile Azolla ZS 32Conditionnée en fut de 208 litresA livrer impérativement avec la FDS (Fiche de sécurité)Sur palette 115x115Avec cerclage pastiqueCerclage métallique non autorisé</t>
  </si>
  <si>
    <t>LUBRIFIANT,JETMARINE (SCEAU DE 18KG)</t>
  </si>
  <si>
    <t>Graisse de stockage Jet marineConditionnée en sceau de 18KgA livrer impérativement avec la FDS (Fiche de sécurité)Sur palette 115x115Avec cerclage pastiqueCerclage métallique non autorisé</t>
  </si>
  <si>
    <t>CHIFFON,NETTOYAGE (BALLE DE 50KG)</t>
  </si>
  <si>
    <t>Chiffon de nettoyage en balle de 50KgVendu au Kg</t>
  </si>
  <si>
    <t>BORDEREAU CHARGEMENT (BLOC 50LIASSES)</t>
  </si>
  <si>
    <t>Bordereau de chargementBloc de 50 liasses pré numérotéesLogo Total E&amp;P Congo</t>
  </si>
  <si>
    <t>BAKER LOCK  LOCKING COMPOUND</t>
  </si>
  <si>
    <t>Formula "C" BAKERLOK thread locking compoundProduct n° 199-50</t>
  </si>
  <si>
    <t>BACHE,PROTECTION 5.91M X 9.91M R=150G/M2</t>
  </si>
  <si>
    <t>Bâche de protection polyéthylène armé enduit deux facesCouleur bleueRésistance 150g/m²Dimension 5,91M X 9,91MŒillets traités antirouille tous les mètres sur le pourtour.</t>
  </si>
  <si>
    <t>COMBINAISON,DE TRAVAIL T7</t>
  </si>
  <si>
    <t>Combinaison, de protection contre la chaleur et les flammes ISO 11612Mai 2009Tour de poitrine en cm : 129 – 136Equivalence : 64 – 66Taille : T7EN 1149-5 « Propriétés électrostatiques – Partie 5 : Exigences deperformance des matériaux et de conception », Mars 2008Couleur : orangeVêtement ne rétrécissant pas au lavageManches longues droitesFermeture glissière plastique double curseur sous lèvre1 poche stylo au bras gauche (L x l : 14.5 cm x 5.5 cm)1 poche cuisse avec fermeture velcro avec rabat, côté droit (L x l : 272 poches poitrine à soufflet avec fermeture velcro avec rabat (L x l :</t>
  </si>
  <si>
    <t>CHIMIQUE,ROEMEX RX-03X (FUT 208L)</t>
  </si>
  <si>
    <t>Nettoyant ROEMEX RX-03XPour nettoyage casing avant complétionFût de 208 litresLivrés sur palette avec cerclage plastiqueCerclage métallique non autoriséMarquage obligatoire sur chaque fût :- Date de fabrication- Date de péremption*Fournir impérativement la MSDS et le bulletind'analyse*</t>
  </si>
  <si>
    <t>ROULEAU, ABSORBANT DOUBLE 0,75x40M</t>
  </si>
  <si>
    <t>Rouleau absorbant doubleEpaisseur 0,75 x 40m ou 0,80 x 40mSac de 1 rouleauCapacité d'absorption: 181L</t>
  </si>
  <si>
    <t>JOINT,TORIQUE AS 9.975"X0,275 W9 NITRIL</t>
  </si>
  <si>
    <t>O-ringType : ASInterior Diameter : 9,975"Outside Diameter : 0,275"  W9Size : 568x449mmMaterial: nitrileFor SSMC Well head</t>
  </si>
  <si>
    <t>JOINT,TORIQUE AS 5.975"X0,275"W9 NITRIL</t>
  </si>
  <si>
    <t>O-ringType : ASMaterial: nitrileInterior Diameter : 5,975"Outside Diameter : 0,275"W9Size : 568X437mmFor SSMC Well head</t>
  </si>
  <si>
    <t>BOTTE,SECURITE CUIR TIGE HAUTE T44</t>
  </si>
  <si>
    <t>Botte de sécurité "tout terrain"Taille 44Tige en cuir pleine fleur hydrofuge 1,9/2,1mmMunie de deux tirants latéraux en cuirEntièrement doubléeFinition bord à cheval en haut de quartiersContrefort pour un bon maintien de l'emboîtage du talonChaussant ergonomiquePremière de montage antistatiqueIntercalaire anti perforation acierSemelle de marche J-ESCAPE VIBRAMEquipée de l'absorbeur de choc à effet progressifProtégeant le dos et les articulations de vibrations:- Très bonne résistance aux huiles, aux graisseset à la chaleur par contact (300°C)* Couche confort en Softane</t>
  </si>
  <si>
    <t>SEAL,RING 1-7/8" OD X 0.128"/0.123"</t>
  </si>
  <si>
    <t>Ring seal 1-7/8" OD x 0,128/0,123"Cross section x 3/8" longPressure valveSpare BPV/TWCV type H</t>
  </si>
  <si>
    <t>HUILE,OCEANIC HW 443 (CUBI 1000L)</t>
  </si>
  <si>
    <t>HuileType OCEANIC HW 443En cubitainer de 1000 litresFor Water Based Hydraulic Control FluidViscosity: -25CST @20C(-4F); 9.2CST @0C(32F); 2.5 @40C(104F)Spec GR = 1.07 (@15.6C); Cleanless &lt;(&gt;&lt;&lt;)&gt; NAS1638Class 6; Ph +9.7Temp range: -25C to 135C (-13 to 275F);Pour point &lt;(&gt;&lt;&lt;)&gt; -25C;Voir MSDS en pièce jointe</t>
  </si>
  <si>
    <t>COUPLING, 5"1/2 23.00# C95 13CR VTOP</t>
  </si>
  <si>
    <t>CouplingTaille: 5-1/2"Classe :23#Material: C95 13Cr (AISI420 95ksi)Connection: Vam-Top</t>
  </si>
  <si>
    <t>PLUG,MB/CASING 13 3/8" PDC DRILLABLE</t>
  </si>
  <si>
    <t>PlugType : MBFor Sub-surface releaseCasing dimension: 13 3/8"Material: PDC drillable</t>
  </si>
  <si>
    <t>DART, TOP FOR 5"-5 7/8" DP PDC DRILLABLE</t>
  </si>
  <si>
    <t>Top dart for 5" - 5 7/8" DP; for MB system; PDC drillable</t>
  </si>
  <si>
    <t>DART, BOTTOM FOR 5"-5 7/8" DP PDC DRILL.</t>
  </si>
  <si>
    <t>Bottom dart for 5" - 5 7/8" DP; for MB system; PDC drillable</t>
  </si>
  <si>
    <t>ACCESS PLATFORM, FOR XMAS TREE</t>
  </si>
  <si>
    <t>Access platform for Xmas tree.</t>
  </si>
  <si>
    <t>CABINET,CHEMICAL INJ CABINET FOR WI</t>
  </si>
  <si>
    <t>Chemical Injection Cabinet for Water Injection System</t>
  </si>
  <si>
    <t>SUPPORT,BRACE FOR ASSY TREE</t>
  </si>
  <si>
    <t>ASSY Tree Support Brace</t>
  </si>
  <si>
    <t>SKID, FOR XMAS TREE</t>
  </si>
  <si>
    <t>X-MAS Tree shipping skid with removable TOP part</t>
  </si>
  <si>
    <t>SHOE,FLOAT 18"5/8 136# BIG.O CSG ASSY</t>
  </si>
  <si>
    <t>Float shoe Assembly,Csg 18"5/8  136# K55 Big Omega R3 SAP 1467734made up with Float Shoe 18"5/8 Big Omega SAP 1500613</t>
  </si>
  <si>
    <t>COLLAR,FLOAT 18"5/8 136# K55 B.O. ASSY</t>
  </si>
  <si>
    <t>ASSY, CSG 18 5/8 K55 - 136 LBS/FT - BIG OMEGA  + FLOAT COLLARDiamètre: 18-5/8"Poid (LBS/FT)#: 136Grade: K55Matière: CARB/ STEELLongueur: 12.5mConnexion: BIG OMEGARange:R3</t>
  </si>
  <si>
    <t>SHOE,FLOAT 10"3/4 60.7# V21 CSG ASSY</t>
  </si>
  <si>
    <t>Float shoe Assembly,Csg 10"3/4 60.7# VM110HCSS vam 21 R3 SAP 1500067made up with Float Shoe 10"3/4 Vam 21 SAP 1600623</t>
  </si>
  <si>
    <t>SHOE,FLOAT 7"5/8 35.8# V21  CSG ASSY</t>
  </si>
  <si>
    <t>Float shoe Assembly,Csg 7"5/8 35.8# VM110SS Vam 21 R3 SAP 1500072made up with float shoe 7"5/8 Vam 21 SAP 1500462</t>
  </si>
  <si>
    <t>JOINT, PR/WI RISER STRESS  W/ SAVER SUB</t>
  </si>
  <si>
    <t>42FT Production/Water Injection Riser Stress Joint w/ 6ft Saver Sub inwooden crateWeight: 5143Kg. LxWxH=12.8m x 1.2m x 1.2m</t>
  </si>
  <si>
    <t>TENSION, JOINT PRODUCTION RISER</t>
  </si>
  <si>
    <t>Tension jointFor Production Riser w/ saver sub.Weight = 3.1MT.WP = 6,150psi</t>
  </si>
  <si>
    <t>TENSION, RING PRODUCTION RISER</t>
  </si>
  <si>
    <t>Tension ringFor Production Riser.Weight = 1MT.</t>
  </si>
  <si>
    <t>CENTRALIZER, BOW SPRING TYPE 13.375 x 16</t>
  </si>
  <si>
    <t>Centralizer,bow spring type,non-welded,STA3,13-3/8" x 16" OH</t>
  </si>
  <si>
    <t>PUP-JOINT,4"1/2 13.5# L80 VTOP 1M</t>
  </si>
  <si>
    <t>Pup-JointDiamètre: 4 1/2"Poid (LBS/FT)#: 13,5Grade: 4140 L80Matière: L80Connexion: VAM TOPLongueur:1m</t>
  </si>
  <si>
    <t>PUP-JOINT,4"1/2 13.5# VM80 VTOP 2M</t>
  </si>
  <si>
    <t>Pup-JointDiamètre: 4 1/2"Poid (LBS/FT)#: 13,5Grade: 4140 L80Matière: L80Connexion: VAM TOPLongueur:2m</t>
  </si>
  <si>
    <t>OCTG,CSG 18"5/8 136# K55 BIGOMEGA R3</t>
  </si>
  <si>
    <t>Casing joint 18 5/8" 136 lbs/ft K55Connection BIG OMEGA regular Range 3</t>
  </si>
  <si>
    <t>OCTG,CSG 10"3/4 60.7# VM110 V21 BAKERLO</t>
  </si>
  <si>
    <t>Casing BAKERLOCKDiamètre: 10 3/4Poid (LBS/FT)#: 60,7Grade: VM110HCSSMatière: Carb/SteelConnexion: VAM 21Longueur: 12,5mRange: 3</t>
  </si>
  <si>
    <t>OCTG,CSG 7"5/8 35.8# VM110SS V21 BL</t>
  </si>
  <si>
    <t>Casing BAKERLOCKDiamètre: 7 5/8"Poid (LBS/FT)#: 35,8Grade: VM110SSMatière: Carb/SteelConnexion: VAM 21Longueur: 12,5mRange: 3</t>
  </si>
  <si>
    <t>WELL, HEAD DUMMY EXIT BLOCK GRAYLOC</t>
  </si>
  <si>
    <t>SEAL, GRAYLOC #14 AISI 630 (17-4PH) NACE, PTFE COATED</t>
  </si>
  <si>
    <t>HANGER,CSG 16"3/4 X 13"3/8 W/ PJ LG=6M</t>
  </si>
  <si>
    <t>Casing hanger UWD-SB16 16-3/4 X 13-3/8 W/ PJ LG=6M</t>
  </si>
  <si>
    <t>HANGER,CSG 16"3/4 X 10"3/4 W/ PJ LG=6M</t>
  </si>
  <si>
    <t>Casing hanger UWD-SB16 16-3/4 X 10-3/4 W/ PJ LG=6M</t>
  </si>
  <si>
    <t>CENTRALIZER, BS TYPE 18.625 x 36 CH</t>
  </si>
  <si>
    <t>Centralizer, bow spring type, 18-5/8'' x 36'' conductor pipe cased Hole</t>
  </si>
  <si>
    <t>CENTRALIZER, VFM TYPE 13.375 x 18.625 CH</t>
  </si>
  <si>
    <t>Centralizer,bow spring Variform type,13-3/8'' x 18''5/8 cased hole</t>
  </si>
  <si>
    <t>COLLAR, STOP 13"3/8 ONE SIDE BEVELED</t>
  </si>
  <si>
    <t>Stop collar,13"3/8 One side beveledwith stainless steel set screws</t>
  </si>
  <si>
    <t>CENTRALIZER, RIGID NW, 10.75 x 13.375 CH</t>
  </si>
  <si>
    <t>Centralizer,rigid non weld type,10-3/4'' x 13-3/8'' cased hole</t>
  </si>
  <si>
    <t>GASKET, XT BX 157</t>
  </si>
  <si>
    <t>Ring gasket,API TYPE BX-157 316 SST /API 6APSL 4 API monogrm</t>
  </si>
  <si>
    <t>DROPPING BALL, 2.125"</t>
  </si>
  <si>
    <t>Dropping BallSize: 2.125"Material: Aluminum</t>
  </si>
  <si>
    <t>X-OVER,10"3/4 V21 B X 7"5/8 V21 P ASSY</t>
  </si>
  <si>
    <t>X-over,10"3/4 60.7 # Vam 21 Box7"5/8 35.8 # Vam 21 PinWith pup-joint, 10"3/4 60,7# VM110SS Vam 21 3MMaterial:Length:</t>
  </si>
  <si>
    <t>SPLICE, 5/8 " PTI</t>
  </si>
  <si>
    <t>5/8" PTI SPLICE</t>
  </si>
  <si>
    <t>PUP-JOINT,13"3/8 72# VM110HCSS VTOP 3M</t>
  </si>
  <si>
    <t>CASING 3M pup joint 13 3/8" 72 lbs/ft VM110hcss connection VAM TOP</t>
  </si>
  <si>
    <t>PUP-JOINT,13"3/8 72# VM110HCSS VTOP 6M</t>
  </si>
  <si>
    <t>CASING 6M pup joint 13 3/8" 72 lbs/ft VM110hcss connection VAM TOP</t>
  </si>
  <si>
    <t>OCTG,CSG 13"3/8 72# VM110HCSS VTOP</t>
  </si>
  <si>
    <t>CASING joint 13 3/8" 72 lbs/ft VM110hcss connection VAM TOP Range 3</t>
  </si>
  <si>
    <t>PUP-JOINT,10"3/4 60.70# VM110HCSS V21 3M</t>
  </si>
  <si>
    <t>CASING 3M pup joint 10 3/4" 60,7 lbs/ft VM110hcss connection VAM21</t>
  </si>
  <si>
    <t>PUP-JOINT,10"3/4 60.70# VM110HCSS V21 6M</t>
  </si>
  <si>
    <t>CASING 6M pup joint 10 3/4" 60,7 lbs/ft VM110hcss connection VAM21</t>
  </si>
  <si>
    <t>OCTG,CSG 10"3/4 60.7# VM110 HCSS V21 R3</t>
  </si>
  <si>
    <t>CASING joint 10 3/4" 60,7 lbs/ft VM110hcss connection VAM21 Range 3</t>
  </si>
  <si>
    <t>PUP-JOINT,7"5/8 35.8# VM110SS VAM21 3M</t>
  </si>
  <si>
    <t>CASING 3M pup joint 7 5/8" 35,8 lbs/ft VM110ss connection VAM21</t>
  </si>
  <si>
    <t>PUP-JOINT,7"5/8 35.8# VM110SS VAM21 6M</t>
  </si>
  <si>
    <t>CASING 6M pup joint 7 5/8" 35,8 lbs/ft VM110ss connection VAM21</t>
  </si>
  <si>
    <t>OCTG,CSG 7"5/8 35.8# VM110SS V21 R3</t>
  </si>
  <si>
    <t>CASING joint 7 5/8" 35,8 lbs/ft VM110ss connection VAM21 Range 3</t>
  </si>
  <si>
    <t>COUPLING, 4"1/2 13.50# L80 VTOP</t>
  </si>
  <si>
    <t>CASING spare coupling 4 1/2" 13,5 lbs/ft L80 connection VAM TOP</t>
  </si>
  <si>
    <t>PUP-JOINT,4"1/2 13.5# VM80 VTOP 1.5M</t>
  </si>
  <si>
    <t>TUBING 1,5M pup joint 4 1/2" 13,5 lbs/ft L80 connection VAM TOP</t>
  </si>
  <si>
    <t>PUP-JOINT,4"1/2 13.5# VM80 VTOP 3M</t>
  </si>
  <si>
    <t>TUBING 3M pup joint 4 1/2" 13,5 lbs/ft L80 connection VAM TOP</t>
  </si>
  <si>
    <t>PUP-JOINT,4"1/2 13.5# VM80 VTOP 4.5M</t>
  </si>
  <si>
    <t>TUBING 4,5M pup joint 4 1/2" 13,5 lbs/ft L80 connection VAM TOP</t>
  </si>
  <si>
    <t>OCTG,TBG 4"1/2 13.5# L80 VTOP R3</t>
  </si>
  <si>
    <t>TUBING joint 4 1/2" 13,5 lbs/ft L80 connection VAM TOP Range 3</t>
  </si>
  <si>
    <t>PUP-JOINT,18"5/8 136# K55 BIGOMEGA 3M</t>
  </si>
  <si>
    <t>Casing 3M pup joint 18 5/8" 136 lbs/ft K55 connection BIG OMEGA regular</t>
  </si>
  <si>
    <t>PUP-JOINT,18"5/8 136# K55 BIGOMEGA 6M</t>
  </si>
  <si>
    <t>Casing 6M pup joint 18 5/8" 136 lbs/ft K55 connection BIG OMEGA regular</t>
  </si>
  <si>
    <t>COLLAR,STOP 13"3/8 MODEL JSH</t>
  </si>
  <si>
    <t>Stop Collar 13-3/8" model JSH</t>
  </si>
  <si>
    <t>COLLAR,STOP 10"3/4 MODEL JSH</t>
  </si>
  <si>
    <t>Stop Collar 10-3/4" model JSH</t>
  </si>
  <si>
    <t>COLLAR,STOP 18"5/8 MODEL J10H</t>
  </si>
  <si>
    <t>Stop collar,18"5/8 Model J10H</t>
  </si>
  <si>
    <t>CENTRALIZER, 10-3/4"X13-1/2" OH SPR. BOW</t>
  </si>
  <si>
    <t>Non Weld Spring Bow Centralizer10-3/4" x 13-1/2" OH.</t>
  </si>
  <si>
    <t>COLLAR,STOP 7"5/8 MODEL JSH</t>
  </si>
  <si>
    <t>Stop collar,7"5/8 model JSH</t>
  </si>
  <si>
    <t>PLUG FOR 10-3/4"X7-5/8" CSG; PDC DRILL.</t>
  </si>
  <si>
    <t>sub-surface release plugs mbfor 10-3/4"x7-5/8" casingpdc drillable</t>
  </si>
  <si>
    <t>CENTRALIZER,18 5/8"X24" OH SPRING BOW</t>
  </si>
  <si>
    <t>Non Weld Spring Bow Centralizer 18 5/8" x 24" OH</t>
  </si>
  <si>
    <t>PLUG,FOR 10-3/4" CSG; PDC DRILL.</t>
  </si>
  <si>
    <t>Sub-surface release plugs mb for 10-3/4" Casingpdc drillable)</t>
  </si>
  <si>
    <t>CONDUCTOR,36in HSG w/ EXTENSION</t>
  </si>
  <si>
    <t>UWD-RL, 36" conductor housing weldment</t>
  </si>
  <si>
    <t>CONDUCTOR,36 HSG TA CAP</t>
  </si>
  <si>
    <t>36 Temporary abandonment cap(ROV run/retrieved)</t>
  </si>
  <si>
    <t>ROV,DUMMY HOTSTAB</t>
  </si>
  <si>
    <t>ROV  hot stab, dummy</t>
  </si>
  <si>
    <t>WELLHEAD,16.75in HSG w/ 18.625in EXT</t>
  </si>
  <si>
    <t>UWD-SB16-rl, 16-3/4 wellhead housing weldment</t>
  </si>
  <si>
    <t>RIGID,LOCK SEAL ASSEMBLY</t>
  </si>
  <si>
    <t>rigid lock seal assembly (open annulus)</t>
  </si>
  <si>
    <t>HANGER,CSG 16"3/4 X 13"3/8 W/ PJ LG=3M</t>
  </si>
  <si>
    <t>CSG,HANGER UWD-SB16 16-3/4 X 13-3/8 W/ PJ LG=3M</t>
  </si>
  <si>
    <t>UWD-SB ,16.75in M2M ANNULUS SEAL ASSY</t>
  </si>
  <si>
    <t>UWD-SB, 16-3/4 annulus seal assy, m2m</t>
  </si>
  <si>
    <t>PERMANENT,GUIDE BASE</t>
  </si>
  <si>
    <t>Permanent guidebase (PGB)</t>
  </si>
  <si>
    <t>VALVE,TR-SCSSV  4"1/2 TRMAXX 10-DS</t>
  </si>
  <si>
    <t>Valve,Type: TR-SCSSV, 4"1/2 Trmaxx-10-Ds, 3.625 Db, 7.390 Od, 10KSLB Part# 101754254</t>
  </si>
  <si>
    <t>KIT,1/4 INLINE FILTER 4.5 SSSV</t>
  </si>
  <si>
    <t>1/4 inline filter kit 4.5 SSSV</t>
  </si>
  <si>
    <t>FLOW COUPLING,4"1/2-INC925-VAMTOP</t>
  </si>
  <si>
    <t>Flow Coupling 6Ft,4-½” 15.1# Vam Top,Box X Pin, 925  110 Ksi</t>
  </si>
  <si>
    <t>GAUGE, XPQG-ED-TO</t>
  </si>
  <si>
    <t>Xpqg-Ed-To Dual Gauge T-Connector,Universal Block, Tubing/Tubing, Edmc-R</t>
  </si>
  <si>
    <t>OUTLET, WELL HEAD  FOR P&amp;T GAUGE</t>
  </si>
  <si>
    <t>Platform Wellhead Outlet, Typec,0.5" Npt, Single 0.25" Line,10K Psi</t>
  </si>
  <si>
    <t>CARD,INTERFACE</t>
  </si>
  <si>
    <t>Fic Ng - Fsk Interface Card Next Gen</t>
  </si>
  <si>
    <t>CABLE,ARMOURED  TWISTED PAIR</t>
  </si>
  <si>
    <t>Armoured Instrumentation Cable [5 Meter]</t>
  </si>
  <si>
    <t>CONTROL LINE, ELEC 1/4" ENCAPSULATED</t>
  </si>
  <si>
    <t>Pdc 1/4 0.035 I-825 Etfe Pp Pp</t>
  </si>
  <si>
    <t>PROTECTOR,CABLE  Y-BLOCK</t>
  </si>
  <si>
    <t>4-1/2 CP-SPL-P CS,15.1 VAM TOP,1EL 3BL 2SP,8.867,[5.042x7.441,2(0.625)BARE 1(0.433x0.433)ENCAP 1(0.25)BARE 2(3.75x1.35x6)Y-BLOCKS SPLICE,10.750,65.7],NA,QCP 100408991,DUAL BODIES</t>
  </si>
  <si>
    <t>KIT, CONNECTOR,5/8" POTH</t>
  </si>
  <si>
    <t>5/8 Poth Connector</t>
  </si>
  <si>
    <t>SPLICE,5/8" HYDRAULIC  10KPSI</t>
  </si>
  <si>
    <t>Y-Block Assembly, Distributed Chemical Injection</t>
  </si>
  <si>
    <t>FLATPACK, 1x1/4"SCSSV&amp;1x5/8" CHEMICAL</t>
  </si>
  <si>
    <t>Fp2 Pvdf/30X21.5Mm/Pu/C 1/4X.049,C 5/8X.065 I-825 W&amp;D Ff-Pt 22 Total,With Easy Strip</t>
  </si>
  <si>
    <t>MANDREL,4-1/2 DCIN II,CHEM INJ 4140</t>
  </si>
  <si>
    <t>4-1/2 Dcin Ii-S,Chemical Injection Mandrel,4 Injection Systems, 4140</t>
  </si>
  <si>
    <t>MANDREL,DUAL GAUGE  4-1/2 4140[110]</t>
  </si>
  <si>
    <t>4-1/2, 13.50, Sgm-Fs Assy, Dual-T,Tubing, Vam Top, Bxp, 4140[110]</t>
  </si>
  <si>
    <t>NIPPLE,4-1/2" DB-6HP 3.437" 4140[110]</t>
  </si>
  <si>
    <t>4-1/2 Db-6Hp Landing Nipple,3.437, 4140 [110]</t>
  </si>
  <si>
    <t>PACKER,7-5/8 X 4-1/2 XHP-CL 13.5# 4140</t>
  </si>
  <si>
    <t>7-5/8 X 4-1/2 Xhp-Cl (36),4130/4140/4145 (110), 4-1/2 (13.5) Vam Top</t>
  </si>
  <si>
    <t>VALVE,ISOLATION TIVF-S 7"5/8 4140-125</t>
  </si>
  <si>
    <t>Valve,Type: 7-5/8 Isolation Tivf-S, 6.515 X 3.430, 8500 Psi,Material: 4140-125</t>
  </si>
  <si>
    <t>NIPPLE, SELECT 4.5X3.437 SSA 4140 VTOP</t>
  </si>
  <si>
    <t>4 ½” X 3.437” Ssa Selective Nipple,4 ½” 13.5 Lb/Ft Vam Top Box X Pin, Aisi 4140 80Ksi</t>
  </si>
  <si>
    <t>PROTECTOR,CABLE 4-1/2" 15,1# 6EL 7.336</t>
  </si>
  <si>
    <t>4-1/2 Cp-He-S Cs,15.1 Vam Top,6El,7.336</t>
  </si>
  <si>
    <t>PROTECTOR,CABLE 4-1/2" 15,1# 4EL 6.416</t>
  </si>
  <si>
    <t>4-1/2 Cp-He-S Cs,15.1 Vam Top,4El,6.416</t>
  </si>
  <si>
    <t>TROL LINE,  SINGLE 5/8"</t>
  </si>
  <si>
    <t>Cl 5/8 .065 I-825 Pvdf/Pu/21.5Mm/Dia W&amp;D Fs-00 Total,With Esay Strip</t>
  </si>
  <si>
    <t>TUBING,SPOOL ASSY FOR WI 11"</t>
  </si>
  <si>
    <t>Assy, tubing spool wi 11" API 10Ksi  integral fastlock w/ CF11 GASKET bottom x 11"API 10Ksi integral fastlock topw/ cf11 gasket with two 2 1/16" API 10Ksistudded side outlets at 180deg w/ xylan coated studs and nutsw/ 1 1/2" 'vr' plug prep.two 5/8" control line exit blocks w/ sagelock fittings.one dual 1/4" x 1/4" 10Ksi control line exit block w/ sagelock fittings.one 1/4"  10Ksi control line exit block w/ sagelock fittings.two 1/4" 10Ksi control line exit block w/ sagelock fittings.lockring prep w/ alloy 625 inlay outlet grooves and top and bottom cf11GASKET PREPS. 10,146" Min ID API 6A 20thED; T/C: U;M/C: DDNL;w/ Three 2 1/16" 10Ksi GATE VALVE ASSIES, Manual,model fls, temperature class P+U;PSL 3; PR2;</t>
  </si>
  <si>
    <t>HANGER,TBG 11"-4"1/2-VAMTOP-SSMC</t>
  </si>
  <si>
    <t>Assy, tubing hanger, type SSMC 11" nominal 10Ksiw/ one 'ls' seal and one 'mec' seal preps x 4 1/2" #13.5 vam top box thread bottomw/ extended bottom neck for two thread recuts.top extended slick  neck w/ 4 1/8" 'SRL' seal prep w/ 6.375"4TPI stub ACME lh running thread w/ 3.875"nominal type 'srp' bpv prep internal w/ following control lines:two 5/8" continuous control lines.five 1/4" continuous control lines.w/ landing ring.API 6a 20th ed; m/c:dd1.0; t/c: u; psl3 pr2; sp00706301.</t>
  </si>
  <si>
    <t>TREE,SINGLE BORE WATER INJECTION ASSY</t>
  </si>
  <si>
    <t>Assy, single bore water injection tree, sssbcv model fls style fh 11"10Ksi fastlock hub w/ 6" nominal seal neck and 4 1/8" 'SRL' seal prep bottom, 4 1/16" borew/ 4 1/16" 10Ksi manual lmv, mhw70hydraulic actuated umv and manual swab valve.w/ 4 1/16" API 10Ksi outlet wing w/ one 4 1/16" API 10Ksi instrument flange,one 4 1/16" 10Ksi hydraulic actuated wing valve,one 4 1/16" API 10Ksi spacer pool,one 4 1/16" API 10Ksi tee, one blind flange and accessories.w/ 9" API 10Ksi studded top w/ tree cap, 5 1/2" 'SRL' seal sub and accessories.API 6a 20th edition; t/c: s,t,u,v; m/c: aa,bb,ddnl,eenl; psl3; pr2; sp00706301.</t>
  </si>
  <si>
    <t>SLING, FOR TUBING SPOOL</t>
  </si>
  <si>
    <t>Tubing Spool Slings set1 x Master Link 1''1/4 A-345 Manufacturer PN 10147794 x Connecting Links 1''1/4 A-1337 - Manufacturer PN 10151814 x Turnbuckles 1''1/4 HG-228 - Manufacturer PN 1032876SWL: 17.0 Metric Tons</t>
  </si>
  <si>
    <t>SEAL, WQ SEAL FOR 16,228IN BORE</t>
  </si>
  <si>
    <t>Seal "WQ" Type  for 16.628'' +/-0.003'' BORE</t>
  </si>
  <si>
    <t>JOINT,TORIQUE 15.955'' ID x 0.275''</t>
  </si>
  <si>
    <t>O-ring, size AS-568-461 15.955'' ID x 0.275'' w/ 70D /MS-1082 NITRILE PKG and QUAL /CIW 702645</t>
  </si>
  <si>
    <t>O-RING,AS-568-230  85D /MS-1068</t>
  </si>
  <si>
    <t>O-ring,Size:2.484'' ID x 0.139'' w/ 85D /MS-1068Type: AS-568-230Elastomer: CAMLASTPKG and QUAL /CIW 702647CAMERON ROMANIA SRL</t>
  </si>
  <si>
    <t>O-RING,AS-568-349 90D /MS-1078 NTLE PKG</t>
  </si>
  <si>
    <t>O-ring,Size:4.475'' ID x 0.210'' w/ 90D /MS-1078Type: AS-568-349Elastomer: NITRILEPKG and QUAL /CIW 702645CAMERON ROMANIA SRL</t>
  </si>
  <si>
    <t>FITTING, BACK FERRULE FOR 1/4" TUBING</t>
  </si>
  <si>
    <t>Fitting, back Ferrule for 1/4'' Tubing</t>
  </si>
  <si>
    <t>FITTING, FRONT FERRULE FOR 1/4" TUBING</t>
  </si>
  <si>
    <t>Fitting, Front Ferrule for 1/4" Tubing</t>
  </si>
  <si>
    <t>RISER JOINT,40FT STANDARD SLICK TYPE</t>
  </si>
  <si>
    <t>Production &amp; Water Injection Riser Standard 40ft Slick Joints Dimensions 10.75" OD x 40FT LongWeight: 943Kg</t>
  </si>
  <si>
    <t>RISER JOINT,40FT INSULATED</t>
  </si>
  <si>
    <t>Production &amp; Water Injection Riser Standard 40ft Insulated Joints Dimensions 12.75" OD x 40FT LongWeight: 1168Kg</t>
  </si>
  <si>
    <t>PUP JOINT,8FT SLICK TYPE</t>
  </si>
  <si>
    <t>Production &amp; Water Injection Riser Slick Pup JointDimensions: 10.75" OD x 8FT Long. Weight: 227Kg</t>
  </si>
  <si>
    <t>RISER JOINT,PRWI SPLASH ZONE JOINT</t>
  </si>
  <si>
    <t>Production &amp; Water Injection Riser Splash Zone Joint with Neoprene coatingDimensions 10.75" OD x 40FT Long. Weight: 1109Kg</t>
  </si>
  <si>
    <t>COVER,COUPLING F/ PRWI RISER INSULATION</t>
  </si>
  <si>
    <t>PR/WI Riser Coupling Covers (Clamshells) in Wooden CratesDimensions LxWxH: 1.5m x 2.0m x 2.26m. Weight:2903kGil s'agit de paire de cover</t>
  </si>
  <si>
    <t>O-RING,F/EMERGENCY DP HANG-OFF TOOL</t>
  </si>
  <si>
    <t>O-ring,Type: For emergency drill pipe hang-off toolFMC</t>
  </si>
  <si>
    <t>GASKET, VX TYPE WITH SEAL INSERT</t>
  </si>
  <si>
    <t>Gasket, VX Type with seal insert</t>
  </si>
  <si>
    <t>PIN, COTTER PIN, 316SS</t>
  </si>
  <si>
    <t>Pin, COTTER pin, 0.178'' OD 3.75'' LG, 316SS, MCMASTER-CARR P/N 92375A367</t>
  </si>
  <si>
    <t>SEAL, SBMS-SL METAL SEAL ASSY 11''</t>
  </si>
  <si>
    <t>11'' SBMS-SL metal seal assembly</t>
  </si>
  <si>
    <t>O-RING,F/ PROD.  TIE BACK CONNECTOR</t>
  </si>
  <si>
    <t>O-ring,Type: For Production Tie back ConnectorFMC</t>
  </si>
  <si>
    <t>CONNECTOR, PRODUCTION TBC ASSY</t>
  </si>
  <si>
    <t>Production Tie-back connector ASSY</t>
  </si>
  <si>
    <t>FRAME, PRODUCTION LOWER GUIDE FRAME ASSY</t>
  </si>
  <si>
    <t>Production Riser lower guide frame ASSY</t>
  </si>
  <si>
    <t>PACKING,L TYPE 0.288CS X 11.75ID</t>
  </si>
  <si>
    <t>L packing, internal0.288 cs x 11.750 id x .750 lg</t>
  </si>
  <si>
    <t>PACKING,L TYPE INT</t>
  </si>
  <si>
    <t>l packing, internal0.288 cs x 14.934 id x .750 lg</t>
  </si>
  <si>
    <t>SHEAR PIN,0.36OD X 0.95LG</t>
  </si>
  <si>
    <t>Shear pin, 0.360 dia x 0.95 lg, 0.75-10UNC</t>
  </si>
  <si>
    <t>PACKING,DOVETAIL INT TYPE</t>
  </si>
  <si>
    <t>Dovetail packing, internal type0.375 cs x 15.594/15.450 od x .900 lg</t>
  </si>
  <si>
    <t>SEAL,CUP PACKING,F/ 16-3/4 WHD RT</t>
  </si>
  <si>
    <t>Cup seal packing, f/ 16-3/4 5 - 15k bop test</t>
  </si>
  <si>
    <t>O-RING,0.375" CS X 15.475" ID</t>
  </si>
  <si>
    <t>O-ring,Size:  0.375(9.53) in(mm) cs x 15.475(393.07) in(mm) idFMC</t>
  </si>
  <si>
    <t>SEAL,TYPE POLYPAK DEEP STYLE</t>
  </si>
  <si>
    <t>Polypak seal assy, type deep style 33.000 id x, 0.500 cs x 0.750 lg</t>
  </si>
  <si>
    <t>PIP SEAL,0.750CS X 1.250LG X 32.0ID</t>
  </si>
  <si>
    <t>Pip seal assembly 0.750 cs x 1.250 lg x 32.00 id</t>
  </si>
  <si>
    <t>O-RING,0.275" CS X 32.625" ID</t>
  </si>
  <si>
    <t>O-ring,Size:  0.275" cs x 32.625" idType: Non- StandardFMC</t>
  </si>
  <si>
    <t>RUPTURE DISC,FLAT,DISC INSERT,4500PSI</t>
  </si>
  <si>
    <t>Rupture disc (safety head), subsea, flat, disc insert, 4500 psi burst,</t>
  </si>
  <si>
    <t>KEY,L TYPE,F/ 16 3/4 STT</t>
  </si>
  <si>
    <t>l key, f/ 16 3/4 single trip tool</t>
  </si>
  <si>
    <t>SHEAR PIN,F/ 16 3/4 STT UPPER BODY</t>
  </si>
  <si>
    <t>Shear pin, f/ 16 3/4 single trip tool, with O-rings, f/ upper body</t>
  </si>
  <si>
    <t>O-RING,0.103" CS X 0.299" ID,</t>
  </si>
  <si>
    <t>O-ring,Size: .103(2.62) in(mm) cs x .299(7.59) in(mm) idType: dash # 109FMC</t>
  </si>
  <si>
    <t>SHEAR PIN,F/ 16 3/4 STT STOP RING</t>
  </si>
  <si>
    <t>Shear pin, f/ 16 3/4 single trip tool, f/ stop ring</t>
  </si>
  <si>
    <t>SHEAR PIN,F/ 16 3/4 STT OUTER SLEEVE</t>
  </si>
  <si>
    <t>Shear pin, f/ 16 3/4 single trip tool, f/ outer sleeve</t>
  </si>
  <si>
    <t>SET SCREW,HEX SOCKET,0.500-13UNC-2A/3A</t>
  </si>
  <si>
    <t>Set screw, hex socket drive, .500-13UNC- 2a/3a x 0.63 lg, cup point, 316 ss</t>
  </si>
  <si>
    <t>PACKING,L NITRILE TYPE,0.288CS</t>
  </si>
  <si>
    <t>Packing l nitrile .288 cs x 11.500 id x  .750 lg</t>
  </si>
  <si>
    <t>O-RING,0.275" CS X 12.475" ID</t>
  </si>
  <si>
    <t>O-ring,Size: 0.275(6.99) in(mm) cs x 12.475(316.87) in(mm) idType: dash # 454FMC</t>
  </si>
  <si>
    <t>O-RING,0.275" CS X 8.975" ID</t>
  </si>
  <si>
    <t>O-ring,Size: 0.275(6.99) in(mm) cs x 8.975(227.97) in(mm) idType: dash # 447FMC</t>
  </si>
  <si>
    <t>SHEAR PIN,F/ 16 3/4 DART SUB</t>
  </si>
  <si>
    <t>Shear pin, f/ 16 3/4 dart sub</t>
  </si>
  <si>
    <t>O-RING,0.275" CS X 4.850" ID</t>
  </si>
  <si>
    <t>O-ring,Size: 0.275(6.99) in(mm) cs x 4.850(123.19) in(mm) idType: dash # 428FMC</t>
  </si>
  <si>
    <t>O-RING,NON-STD,0.275" CSX2.375"ID</t>
  </si>
  <si>
    <t>O-ring,Size: 0.275" cs x 2.375" idType: Non-Standard, nbr e50037 dash # 1-408FMC</t>
  </si>
  <si>
    <t>O-RING,0.103" CS X 0.424" ID</t>
  </si>
  <si>
    <t>O-ring,Size:  0.103(2.62) in(mm) cs x .424(10.77) in(mm) idType: dash # 111FMC</t>
  </si>
  <si>
    <t>LINER,10.75" PBR TSP5-15 P-125 15FT</t>
  </si>
  <si>
    <t>10.75" POLISHED BORE RECEPTACLE,MODEL TSP5-15, P-125, 15FT, 11" ID</t>
  </si>
  <si>
    <t>LINER,HANGER PHR 10.75" x 13.375"</t>
  </si>
  <si>
    <t>10.75" x 13.375" LINER HANGER&lt;(&gt;,&lt;)&gt;MODEL PHR, P-125, SIZES 55.5-60.7# / 68-72#, VAM TOP 60.7# PIN, C/WXOVER TO VAM21 P-110 60.7# PIN</t>
  </si>
  <si>
    <t>OCTG,CSG 13"3/8 72# VM110HCS VTOP BAKERL</t>
  </si>
  <si>
    <t>Casing, Joint Bakerlocked 13-3/8" 72#/ftVM110HCSS connexion VAM TOP R3</t>
  </si>
  <si>
    <t>CONNECTOR, TBG FEMALE 1/2 NPTF X 9/16 TB</t>
  </si>
  <si>
    <t>Connector, TBG female 1/2 nptf x 9/16 tbg highpressure sst 316.</t>
  </si>
  <si>
    <t>SHOE,FLOAT 13''3/8 72# L80 VTOP 303</t>
  </si>
  <si>
    <t>Float shoe,13"3/8 72# L80 Vam top Box upModel 303</t>
  </si>
  <si>
    <t>SHOE,REAMER 4"1/2 13.5# L80 MODEL DBK</t>
  </si>
  <si>
    <t>Reamer Shoe,4"1/2 13.5# Vam Top L80  box upDiamond type, single valveOpen hole 6"1/4</t>
  </si>
  <si>
    <t>COLLAR,FLOAT 4"1/2 13.5# L80 VTOP 4E2DE</t>
  </si>
  <si>
    <t>Float collar,4"1/2 13.5# L80  Vam Top HTModel 4E2DE c/w double valve and SSR latch-in profile</t>
  </si>
  <si>
    <t>HANGER,X-OVER 5 1/2"X4 1/2",VTOP HT L80</t>
  </si>
  <si>
    <t>HangerType: X-OVER 5 1/2" x 4 1/2"VAMTOP HT 20# BOX x 4 1/2" VAMTOP 13.5# PIN, L80</t>
  </si>
  <si>
    <t>HANGER,HOLD DOWN SUB 5 1/2"X7 5/8" L80</t>
  </si>
  <si>
    <t>HangerType: HOLD DOWN SUB SHR&lt;(&gt;,&lt;)&gt;5 1/2" x 7 5/8",20/33.7-39.00#, VAMTOP HT B-P, L80</t>
  </si>
  <si>
    <t>HANGER,LINER PHR 5 1/2"X7 5/8" L80</t>
  </si>
  <si>
    <t>HangerType: LINER HANGER PHR 5 1/2" x 7 5/8"20-23/33.7-39# VAMTOP HT P-P, L80</t>
  </si>
  <si>
    <t>HANGER,DROPPING BALL 1.00" ALUMINIUM</t>
  </si>
  <si>
    <t>hanger,Dropping Ball 1.00" Aluminium</t>
  </si>
  <si>
    <t>HANGER,COUPLING 5 1/2" 17#VTOP HT L80</t>
  </si>
  <si>
    <t>HangerType: COUPLING 5 1/2", 17#, VAMTOP HT, L80</t>
  </si>
  <si>
    <t>HANGER,LINER TP PACKER 5 1/2"X7 5/8"P125</t>
  </si>
  <si>
    <t>HangerType: 5 1/2" x 7 5/8" LINER TOP PACKER WTSP4LR1,17-20/29.7-39#, VTHT PIN, P125</t>
  </si>
  <si>
    <t>HANGER,PBR TSP4L-15 6.420 ODX5.751 L80</t>
  </si>
  <si>
    <t>HangerType:  PBR TSP4L-15 6.420 OD x 5.751 ID 5.984-8SA L80</t>
  </si>
  <si>
    <t>COLLAR,DOWN H. SHUT OFF 4"1/2 15.1# VT</t>
  </si>
  <si>
    <t>Down Hole Shut Off collar,4"1/2 15.10# Vam Top Box x pin 10000.0 psi back pressure rating 41XXLow Alloy Steel Matl 110000 psi Min Yield FKM viton O-Ring Matl 350 deg. Ftemperature rating 5.057 in. nominal OD Std Service</t>
  </si>
  <si>
    <t>O-RING,087" CS X 0.644" ID,  E50126</t>
  </si>
  <si>
    <t>O-ring,Size: 0.087" CS X 0.644" IDType: E50126 90 DURO, OR Buna NElastomer: NitrileFMC</t>
  </si>
  <si>
    <t>O-RING,0.210" CS X 1.350" ID</t>
  </si>
  <si>
    <t>O-ring,Size: 0.210 cs x 1.350 idType: 324 E50107Joint,torique à verifierFMC</t>
  </si>
  <si>
    <t>RING,CONCAVE NITRILE .076 CS X .1.388 ID</t>
  </si>
  <si>
    <t>joint ,plat elastomèretype: Non-Extrusion Ring Concave NITRILE .076 CS X .1.388 ID DASH NO-324E50109 Letter OF Conformance</t>
  </si>
  <si>
    <t>O-RING,0.116" CS X 1.047"</t>
  </si>
  <si>
    <t>O-ring,Size: 0.116(2.95) IN(MM) CS x 1.047(26.59) IN(MM) ID,Type: AS568, E50126 90 DURO,  DASH # 914FMC</t>
  </si>
  <si>
    <t>ROV TOOL, MEASUREMENT TOOL F/ 16 3/4</t>
  </si>
  <si>
    <t>Rov tool,Measurement tool,F/ 16 3/4 Wellhead Casing Hanger,Lower Centralizing Plate</t>
  </si>
  <si>
    <t>ANNULAR,ISOLATION WELLTEC 6.1"-7 1/4" WI</t>
  </si>
  <si>
    <t>6.1" – 7 ¼" Welltec Annular Isolation;8.5:4 mounted on 4 ½" base pipe, running OD 6.1" for Max hole 7 ¼", openexpansion portComposed of one or more sub-assembly expansion sleeves of varying length(1.56m and 1.89m).The 4 ½" base pipe will have a handling distance no shorter than 1.43macross the box to pin connection-   WC 612WAI 8.5:4, P/N CBS00403 pour les range 2 (Albien)-   WC 612WAI 8.5:4, P/N CBS00355 (Albien)</t>
  </si>
  <si>
    <t>PUP-JOINT,4"1/2 13.5# VM80 VTOP 3M SB</t>
  </si>
  <si>
    <t>PUP-JOINTDIAMETRE CSG TBG  4-1/2''ALESAGEACCOUPLEMENT TIGE FORAGE DIAMETRE EXTERIEURLENGTH  3MPUP JOINT SANDBLASTED, 4-1/2'' 13.50 LBS VM80 VAM TOP BOX x PIN</t>
  </si>
  <si>
    <t>OCTG,TBG 4"1/2 13.5# L80 VTOP SANDBLAST</t>
  </si>
  <si>
    <t>TUBINGDIAMETRE CSG TBG  4-1/2''TUBING SANDBLASTED, 4-1/2'' 13.50 LBS L80 VAM TOP R3 BOX x PIN</t>
  </si>
  <si>
    <t>CENTRALIZER,4 1/2 STR LO STA1 BOW SPRING</t>
  </si>
  <si>
    <t>Centralizer,bow spring4-1/2 STR LO NW STA1 STCL 7.084Consist of-PN 1181268 – Segment end band 4.5in-PN 489365 – Bow Spring STA1-PN 494259- Hinge Pin Centralizers</t>
  </si>
  <si>
    <t>COLLAR,STOP 4"1/2 MODEL JSH  LO STD SPRL</t>
  </si>
  <si>
    <t>Stop collar,4"1/2 model JSHLO STD SPRL locking pin</t>
  </si>
  <si>
    <t>COLLAR,FLOAT 7"5/8 35.8#VM110SS V21 ASSY</t>
  </si>
  <si>
    <t>ASSY FLOAT COLLAR7-5/8'' 35.8 # VM110SS VAM21 WITH 2 PUP JOINT 6M R3Composé de :-2 x PUP JOINT, 7-5/8'' 35.8 # VM110 SS VAM21 6M, SAP 1500070-1 x FLOAT COLLAR, MODEL 402NP 1VALVE 7-5/8'', SAP 1500463</t>
  </si>
  <si>
    <t>COLLAR,FLOAT 10"3/4 60.7#  V21 PUP ASSY</t>
  </si>
  <si>
    <t>ASSY FLOAT COLLAR,10-3/4'' 60.7 # VM110HCSS VAM21 WITH 2 PUP JOINT 6MCOMPOSE DE :2 x PUPJOINT,10"3/4-60.70#-VM110HCSS-VM21 - 6M SAP 15000651 x FLOAT COLLAR, MODEL 402NP 1VALVE 10-3/4" SAP 1500456</t>
  </si>
  <si>
    <t>CENTREUR,SPRING BOW 7"5/8X12"1/4 OR 13"1</t>
  </si>
  <si>
    <t>CentreurSpring bow centralizer 7''5/8 x 12''1/4 OR 13''1/2 OH (STA4)constitué de 6 du code 1600604et de 4 du code 1600608</t>
  </si>
  <si>
    <t>ASSY,CSG 13 3/8 VM110HCSS 72#+SHOE 303</t>
  </si>
  <si>
    <t>CASINGASSY13"3/8VM110HCSSVAMTOP72#Composé de :1x FLOAT SHOE 13"3/8 MODEL 303, VAMTOP (SAP 1600601)CONNECTE A 1x CASING 13"3/8 (SAP 1500060)</t>
  </si>
  <si>
    <t>ASSY,PUP 13 3/8 VM110HCSS 72#+COLLAR 303</t>
  </si>
  <si>
    <t>PUPASSY13"3/8VM110HCSSVAMTOP72#1x FLOAT COLLAR 13"3/8 MODEL 303, VTOP (SAP 1600602)CONNECTE ENTRE 2x PUPJOINT 13"3/8 (SAP 1500059)</t>
  </si>
  <si>
    <t>GEN - MTL MANUTENTION ET LEVAGE</t>
  </si>
  <si>
    <t>TM - Matériel de TransportPaniers et coffres</t>
  </si>
  <si>
    <t xml:space="preserve">SAP NUMBER. </t>
  </si>
  <si>
    <t xml:space="preserve">stock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</si>
</sst>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$-409]#,##0.0"/>
    <numFmt numFmtId="165" formatCode="0.0&quot;m&quot;"/>
    <numFmt numFmtId="166" formatCode="[$$-409]#,##0.00"/>
    <numFmt numFmtId="167" formatCode="#,##0.000"/>
    <numFmt numFmtId="168" formatCode="[$$-409]#,##0.00_ ;\-[$$-409]#,##0.00\ "/>
  </numFmts>
  <fonts count="1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rgb="FFFF0000"/>
      <name val="Calibri"/>
      <family val="2"/>
      <scheme val="minor"/>
    </font>
    <font>
      <u/>
      <sz val="9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</fills>
  <borders count="40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</borders>
  <cellStyleXfs count="3">
    <xf numFmtId="0" fontId="0" fillId="0" borderId="0"/>
    <xf numFmtId="0" fontId="3" fillId="0" borderId="0"/>
    <xf numFmtId="0" fontId="6" fillId="0" borderId="0"/>
  </cellStyleXfs>
  <cellXfs count="12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2" borderId="4" xfId="2" applyFont="1" applyFill="1" applyBorder="1" applyAlignment="1">
      <alignment horizontal="center" vertical="center" wrapText="1" shrinkToFit="1"/>
    </xf>
    <xf numFmtId="0" fontId="1" fillId="0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0" fontId="2" fillId="5" borderId="28" xfId="0" applyFont="1" applyFill="1" applyBorder="1" applyAlignment="1">
      <alignment horizontal="center" vertical="center"/>
    </xf>
    <xf numFmtId="165" fontId="1" fillId="2" borderId="0" xfId="0" applyNumberFormat="1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 wrapText="1"/>
    </xf>
    <xf numFmtId="0" fontId="1" fillId="0" borderId="26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165" fontId="1" fillId="0" borderId="4" xfId="0" applyNumberFormat="1" applyFont="1" applyFill="1" applyBorder="1" applyAlignment="1">
      <alignment horizontal="center" vertical="center"/>
    </xf>
    <xf numFmtId="165" fontId="1" fillId="2" borderId="9" xfId="0" applyNumberFormat="1" applyFont="1" applyFill="1" applyBorder="1" applyAlignment="1">
      <alignment horizontal="center" vertical="center"/>
    </xf>
    <xf numFmtId="0" fontId="4" fillId="2" borderId="9" xfId="2" applyFont="1" applyFill="1" applyBorder="1" applyAlignment="1">
      <alignment horizontal="center" vertical="center" wrapText="1" shrinkToFit="1"/>
    </xf>
    <xf numFmtId="0" fontId="1" fillId="4" borderId="20" xfId="0" applyFont="1" applyFill="1" applyBorder="1" applyAlignment="1">
      <alignment horizontal="left" vertical="center" wrapText="1"/>
    </xf>
    <xf numFmtId="0" fontId="1" fillId="2" borderId="20" xfId="0" applyFont="1" applyFill="1" applyBorder="1" applyAlignment="1">
      <alignment horizontal="left" vertical="center" wrapText="1"/>
    </xf>
    <xf numFmtId="0" fontId="1" fillId="0" borderId="20" xfId="0" applyFont="1" applyFill="1" applyBorder="1" applyAlignment="1">
      <alignment horizontal="left" vertical="center" wrapText="1"/>
    </xf>
    <xf numFmtId="0" fontId="1" fillId="2" borderId="22" xfId="0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35" xfId="0" applyFont="1" applyFill="1" applyBorder="1" applyAlignment="1">
      <alignment horizontal="center" vertical="center"/>
    </xf>
    <xf numFmtId="164" fontId="4" fillId="2" borderId="4" xfId="1" applyNumberFormat="1" applyFont="1" applyFill="1" applyBorder="1" applyAlignment="1">
      <alignment horizontal="center" vertical="center"/>
    </xf>
    <xf numFmtId="164" fontId="4" fillId="4" borderId="4" xfId="1" applyNumberFormat="1" applyFont="1" applyFill="1" applyBorder="1" applyAlignment="1">
      <alignment horizontal="center" vertical="center"/>
    </xf>
    <xf numFmtId="164" fontId="4" fillId="2" borderId="29" xfId="1" applyNumberFormat="1" applyFont="1" applyFill="1" applyBorder="1" applyAlignment="1">
      <alignment horizontal="center" vertical="center"/>
    </xf>
    <xf numFmtId="164" fontId="4" fillId="4" borderId="31" xfId="1" applyNumberFormat="1" applyFont="1" applyFill="1" applyBorder="1" applyAlignment="1">
      <alignment horizontal="center" vertical="center"/>
    </xf>
    <xf numFmtId="164" fontId="4" fillId="2" borderId="30" xfId="1" applyNumberFormat="1" applyFont="1" applyFill="1" applyBorder="1" applyAlignment="1">
      <alignment horizontal="center" vertical="center"/>
    </xf>
    <xf numFmtId="164" fontId="4" fillId="2" borderId="31" xfId="1" applyNumberFormat="1" applyFont="1" applyFill="1" applyBorder="1" applyAlignment="1">
      <alignment horizontal="center" vertical="center"/>
    </xf>
    <xf numFmtId="164" fontId="4" fillId="4" borderId="30" xfId="1" applyNumberFormat="1" applyFont="1" applyFill="1" applyBorder="1" applyAlignment="1">
      <alignment horizontal="center" vertical="center"/>
    </xf>
    <xf numFmtId="164" fontId="4" fillId="2" borderId="33" xfId="1" applyNumberFormat="1" applyFont="1" applyFill="1" applyBorder="1" applyAlignment="1">
      <alignment horizontal="center" vertical="center"/>
    </xf>
    <xf numFmtId="164" fontId="4" fillId="0" borderId="30" xfId="1" applyNumberFormat="1" applyFont="1" applyFill="1" applyBorder="1" applyAlignment="1">
      <alignment horizontal="center" vertical="center"/>
    </xf>
    <xf numFmtId="164" fontId="4" fillId="0" borderId="29" xfId="1" applyNumberFormat="1" applyFont="1" applyFill="1" applyBorder="1" applyAlignment="1">
      <alignment horizontal="center" vertical="center"/>
    </xf>
    <xf numFmtId="164" fontId="4" fillId="0" borderId="31" xfId="1" applyNumberFormat="1" applyFont="1" applyFill="1" applyBorder="1" applyAlignment="1">
      <alignment horizontal="center" vertical="center"/>
    </xf>
    <xf numFmtId="164" fontId="4" fillId="0" borderId="34" xfId="1" applyNumberFormat="1" applyFont="1" applyFill="1" applyBorder="1" applyAlignment="1">
      <alignment horizontal="center" vertical="center"/>
    </xf>
    <xf numFmtId="166" fontId="4" fillId="2" borderId="30" xfId="1" applyNumberFormat="1" applyFont="1" applyFill="1" applyBorder="1" applyAlignment="1">
      <alignment horizontal="center" vertical="center"/>
    </xf>
    <xf numFmtId="166" fontId="4" fillId="2" borderId="30" xfId="2" applyNumberFormat="1" applyFont="1" applyFill="1" applyBorder="1" applyAlignment="1">
      <alignment horizontal="center" vertical="center" wrapText="1"/>
    </xf>
    <xf numFmtId="164" fontId="4" fillId="2" borderId="32" xfId="1" applyNumberFormat="1" applyFont="1" applyFill="1" applyBorder="1" applyAlignment="1">
      <alignment horizontal="center" vertical="center"/>
    </xf>
    <xf numFmtId="164" fontId="12" fillId="2" borderId="0" xfId="0" applyNumberFormat="1" applyFont="1" applyFill="1" applyAlignment="1">
      <alignment horizontal="center" vertical="center"/>
    </xf>
    <xf numFmtId="166" fontId="4" fillId="7" borderId="30" xfId="2" applyNumberFormat="1" applyFont="1" applyFill="1" applyBorder="1" applyAlignment="1">
      <alignment horizontal="center" vertical="center" wrapText="1"/>
    </xf>
    <xf numFmtId="164" fontId="4" fillId="7" borderId="31" xfId="1" applyNumberFormat="1" applyFont="1" applyFill="1" applyBorder="1" applyAlignment="1">
      <alignment horizontal="center" vertical="center"/>
    </xf>
    <xf numFmtId="164" fontId="4" fillId="7" borderId="30" xfId="1" applyNumberFormat="1" applyFont="1" applyFill="1" applyBorder="1" applyAlignment="1">
      <alignment horizontal="center" vertical="center"/>
    </xf>
    <xf numFmtId="166" fontId="4" fillId="7" borderId="30" xfId="1" applyNumberFormat="1" applyFont="1" applyFill="1" applyBorder="1" applyAlignment="1">
      <alignment horizontal="center" vertical="center"/>
    </xf>
    <xf numFmtId="164" fontId="4" fillId="7" borderId="32" xfId="1" applyNumberFormat="1" applyFont="1" applyFill="1" applyBorder="1" applyAlignment="1">
      <alignment horizontal="center" vertical="center"/>
    </xf>
    <xf numFmtId="164" fontId="4" fillId="7" borderId="29" xfId="1" applyNumberFormat="1" applyFont="1" applyFill="1" applyBorder="1" applyAlignment="1">
      <alignment horizontal="center" vertical="center"/>
    </xf>
    <xf numFmtId="164" fontId="4" fillId="7" borderId="33" xfId="1" applyNumberFormat="1" applyFont="1" applyFill="1" applyBorder="1" applyAlignment="1">
      <alignment horizontal="center" vertical="center"/>
    </xf>
    <xf numFmtId="164" fontId="4" fillId="7" borderId="4" xfId="1" applyNumberFormat="1" applyFont="1" applyFill="1" applyBorder="1" applyAlignment="1">
      <alignment horizontal="center" vertical="center"/>
    </xf>
    <xf numFmtId="49" fontId="0" fillId="0" borderId="0" xfId="0" applyNumberFormat="1"/>
    <xf numFmtId="167" fontId="0" fillId="0" borderId="0" xfId="0" applyNumberFormat="1"/>
    <xf numFmtId="4" fontId="0" fillId="0" borderId="0" xfId="0" applyNumberFormat="1"/>
    <xf numFmtId="0" fontId="0" fillId="8" borderId="0" xfId="0" applyFill="1"/>
    <xf numFmtId="49" fontId="0" fillId="9" borderId="0" xfId="0" applyNumberFormat="1" applyFill="1"/>
    <xf numFmtId="0" fontId="0" fillId="9" borderId="0" xfId="0" applyFill="1" applyAlignment="1">
      <alignment horizontal="left"/>
    </xf>
    <xf numFmtId="0" fontId="1" fillId="4" borderId="36" xfId="0" applyFont="1" applyFill="1" applyBorder="1" applyAlignment="1">
      <alignment horizontal="center" vertical="center"/>
    </xf>
    <xf numFmtId="166" fontId="1" fillId="2" borderId="4" xfId="0" applyNumberFormat="1" applyFont="1" applyFill="1" applyBorder="1" applyAlignment="1">
      <alignment horizontal="center" vertical="center"/>
    </xf>
    <xf numFmtId="166" fontId="1" fillId="4" borderId="4" xfId="0" applyNumberFormat="1" applyFont="1" applyFill="1" applyBorder="1" applyAlignment="1">
      <alignment horizontal="center" vertical="center"/>
    </xf>
    <xf numFmtId="164" fontId="4" fillId="7" borderId="11" xfId="1" applyNumberFormat="1" applyFont="1" applyFill="1" applyBorder="1" applyAlignment="1">
      <alignment horizontal="center" vertical="center"/>
    </xf>
    <xf numFmtId="0" fontId="2" fillId="5" borderId="37" xfId="0" applyFont="1" applyFill="1" applyBorder="1" applyAlignment="1">
      <alignment horizontal="center" vertical="center" wrapText="1"/>
    </xf>
    <xf numFmtId="164" fontId="4" fillId="0" borderId="4" xfId="1" applyNumberFormat="1" applyFont="1" applyFill="1" applyBorder="1" applyAlignment="1">
      <alignment horizontal="center" vertical="center"/>
    </xf>
    <xf numFmtId="166" fontId="4" fillId="0" borderId="4" xfId="1" applyNumberFormat="1" applyFont="1" applyFill="1" applyBorder="1" applyAlignment="1">
      <alignment horizontal="center" vertical="center"/>
    </xf>
    <xf numFmtId="0" fontId="2" fillId="5" borderId="38" xfId="0" applyFont="1" applyFill="1" applyBorder="1" applyAlignment="1">
      <alignment horizontal="center" vertical="center"/>
    </xf>
    <xf numFmtId="0" fontId="2" fillId="5" borderId="39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center" vertical="center"/>
    </xf>
    <xf numFmtId="168" fontId="1" fillId="2" borderId="4" xfId="0" applyNumberFormat="1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9" borderId="0" xfId="0" applyNumberFormat="1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</cellXfs>
  <cellStyles count="3">
    <cellStyle name="Normal" xfId="0" builtinId="0"/>
    <cellStyle name="Normal 3 2" xfId="1"/>
    <cellStyle name="Normal 7" xfId="2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373381</xdr:colOff>
      <xdr:row>0</xdr:row>
      <xdr:rowOff>0</xdr:rowOff>
    </xdr:from>
    <xdr:ext cx="4511040" cy="1125693"/>
    <xdr:sp macro="" textlink="">
      <xdr:nvSpPr>
        <xdr:cNvPr id="2" name="ZoneTexte 1"/>
        <xdr:cNvSpPr txBox="1"/>
      </xdr:nvSpPr>
      <xdr:spPr>
        <a:xfrm>
          <a:off x="9174481" y="0"/>
          <a:ext cx="4511040" cy="1125693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J'ai une feuille MHA2-07 &amp; MHA2-04 qui contient des articles (colonne SAP NUMBER) et leur stock (colonne Stock).</a:t>
          </a:r>
        </a:p>
        <a:p>
          <a:r>
            <a:rPr lang="fr-FR"/>
            <a:t>Dans la colonne</a:t>
          </a:r>
          <a:r>
            <a:rPr lang="fr-FR" b="1"/>
            <a:t> stock</a:t>
          </a:r>
          <a:r>
            <a:rPr lang="fr-FR"/>
            <a:t>, je veux faire la somme dans les colonnes </a:t>
          </a:r>
          <a:r>
            <a:rPr lang="fr-FR" b="1"/>
            <a:t>stock</a:t>
          </a:r>
          <a:r>
            <a:rPr lang="fr-FR"/>
            <a:t> des feuilles </a:t>
          </a:r>
          <a:r>
            <a:rPr lang="fr-FR" b="1"/>
            <a:t>MHA1-01</a:t>
          </a:r>
          <a:r>
            <a:rPr lang="fr-FR"/>
            <a:t/>
          </a:r>
          <a:br>
            <a:rPr lang="fr-FR"/>
          </a:br>
          <a:r>
            <a:rPr lang="fr-FR"/>
            <a:t>et MHA 204, suivant le critère qui est le SAP NUMBER.</a:t>
          </a:r>
        </a:p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in.glb.corp.local\ep-cg$\Home\BIN\0\L1022480\Desktop\Eric\Capitalis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HA 101"/>
      <sheetName val="MHA 204"/>
      <sheetName val="liste globale articles "/>
      <sheetName val="texte long"/>
      <sheetName val="tableau croisé"/>
      <sheetName val="stock "/>
      <sheetName val="mb52"/>
      <sheetName val="extract"/>
    </sheetNames>
    <sheetDataSet>
      <sheetData sheetId="0">
        <row r="1">
          <cell r="A1" t="str">
            <v>Article</v>
          </cell>
          <cell r="B1" t="str">
            <v xml:space="preserve">Désignation </v>
          </cell>
          <cell r="C1" t="str">
            <v>stock BI</v>
          </cell>
        </row>
        <row r="2">
          <cell r="A2">
            <v>1401524</v>
          </cell>
          <cell r="B2" t="str">
            <v>RING,JOINT TORE BX155 INCOLOY 825</v>
          </cell>
          <cell r="C2">
            <v>0</v>
          </cell>
        </row>
        <row r="3">
          <cell r="A3">
            <v>1404193</v>
          </cell>
          <cell r="B3" t="str">
            <v>MANOMETRE,MEX5 100MM 0-10000PSI 1/2"NPT</v>
          </cell>
          <cell r="C3">
            <v>3</v>
          </cell>
        </row>
        <row r="4">
          <cell r="A4">
            <v>1416634</v>
          </cell>
          <cell r="B4" t="str">
            <v>LUBRIFIANT,JETMARINE (SCEAU DE 18KG)</v>
          </cell>
          <cell r="C4">
            <v>87</v>
          </cell>
        </row>
        <row r="5">
          <cell r="A5">
            <v>1425110</v>
          </cell>
          <cell r="B5" t="str">
            <v>PUP-JOINT,4"1/2-13.50#VM80 13CR-VTOP-1M</v>
          </cell>
          <cell r="C5">
            <v>0</v>
          </cell>
        </row>
        <row r="6">
          <cell r="A6">
            <v>1425114</v>
          </cell>
          <cell r="B6" t="str">
            <v>PUPJOINT,4"1/2-13.50#-VM80 13CR-VMTOP-2M</v>
          </cell>
          <cell r="C6">
            <v>0</v>
          </cell>
        </row>
        <row r="7">
          <cell r="A7">
            <v>1432663</v>
          </cell>
          <cell r="B7" t="str">
            <v>PUPJOINT,5"1/2-15.50#-VM80-VAMTOP-3M</v>
          </cell>
          <cell r="C7">
            <v>0</v>
          </cell>
        </row>
        <row r="8">
          <cell r="A8">
            <v>1432683</v>
          </cell>
          <cell r="B8" t="str">
            <v>COUPLING, 5"1/2 15.5# VM80 13CR VTOP HC</v>
          </cell>
          <cell r="C8">
            <v>19</v>
          </cell>
        </row>
        <row r="9">
          <cell r="A9">
            <v>1438488</v>
          </cell>
          <cell r="B9" t="str">
            <v>CHIMIQUE,ROEMEX RX-03X (FUT 208L)</v>
          </cell>
          <cell r="C9">
            <v>84</v>
          </cell>
        </row>
        <row r="10">
          <cell r="A10">
            <v>1439182</v>
          </cell>
          <cell r="B10" t="str">
            <v>CHIMIQUE,GLYCOL MONO-ETHYLENE(CUBI1000L)</v>
          </cell>
          <cell r="C10">
            <v>35</v>
          </cell>
        </row>
        <row r="11">
          <cell r="A11">
            <v>1441077</v>
          </cell>
          <cell r="B11" t="str">
            <v>JOINT,TORIQUE AS 9.975"X0,275 W9 NITRIL</v>
          </cell>
          <cell r="C11">
            <v>29</v>
          </cell>
        </row>
        <row r="12">
          <cell r="A12">
            <v>1449457</v>
          </cell>
          <cell r="B12" t="str">
            <v>PLUNGER/2" AND UP BPV H 316SST 70A</v>
          </cell>
          <cell r="C12">
            <v>7</v>
          </cell>
        </row>
        <row r="13">
          <cell r="A13">
            <v>1449465</v>
          </cell>
          <cell r="B13" t="str">
            <v>SEAL,RING 1-7/8" OD X 0.128"/0.123"</v>
          </cell>
          <cell r="C13">
            <v>6</v>
          </cell>
        </row>
        <row r="14">
          <cell r="A14">
            <v>1451511</v>
          </cell>
          <cell r="B14" t="str">
            <v>BOUCHON,1/2" NPT BLEEDER INOX 316 10KPSI</v>
          </cell>
          <cell r="C14">
            <v>0</v>
          </cell>
        </row>
        <row r="15">
          <cell r="A15">
            <v>1451546</v>
          </cell>
          <cell r="B15" t="str">
            <v>VALVE,NEEDLE 1/2 M/F NPT MFA ANGLE</v>
          </cell>
          <cell r="C15">
            <v>0</v>
          </cell>
        </row>
        <row r="16">
          <cell r="A16">
            <v>1462411</v>
          </cell>
          <cell r="B16" t="str">
            <v>RING,GASKET BX159 INCOLOY 825</v>
          </cell>
          <cell r="C16">
            <v>0</v>
          </cell>
        </row>
        <row r="17">
          <cell r="A17">
            <v>1463475</v>
          </cell>
          <cell r="B17" t="str">
            <v>DART, TOP FOR 5"-5 7/8" DP PDC DRILLABLE</v>
          </cell>
          <cell r="C17">
            <v>22</v>
          </cell>
        </row>
        <row r="18">
          <cell r="A18">
            <v>1463476</v>
          </cell>
          <cell r="B18" t="str">
            <v>DART, BOTTOM FOR 5"-5 7/8" DP PDC DRILL.</v>
          </cell>
          <cell r="C18">
            <v>21</v>
          </cell>
        </row>
        <row r="19">
          <cell r="A19">
            <v>1465474</v>
          </cell>
          <cell r="B19" t="str">
            <v>LINER HANGER, 4-1/2" CENTRALIZER ASSY</v>
          </cell>
          <cell r="C19">
            <v>230</v>
          </cell>
        </row>
        <row r="20">
          <cell r="A20">
            <v>1465483</v>
          </cell>
          <cell r="B20" t="str">
            <v>COLLAR,STOP PAIRS 4"1/2 SOLID SLIP ON T.</v>
          </cell>
          <cell r="C20">
            <v>416</v>
          </cell>
        </row>
        <row r="21">
          <cell r="A21">
            <v>1466212</v>
          </cell>
          <cell r="B21" t="str">
            <v>LOCATOR, 4-1/2" NO GO 13CR VamTOP</v>
          </cell>
          <cell r="C21">
            <v>2</v>
          </cell>
        </row>
        <row r="22">
          <cell r="A22">
            <v>1466215</v>
          </cell>
          <cell r="B22" t="str">
            <v>SHOE,MULE 4"1/2 SELF-ALIGNING 13CR</v>
          </cell>
          <cell r="C22">
            <v>4</v>
          </cell>
        </row>
        <row r="23">
          <cell r="A23">
            <v>1466851</v>
          </cell>
          <cell r="B23" t="str">
            <v>ACCESS PLATFORM, FOR XMAS TREE</v>
          </cell>
          <cell r="C23">
            <v>1</v>
          </cell>
        </row>
        <row r="24">
          <cell r="A24">
            <v>1466852</v>
          </cell>
          <cell r="B24" t="str">
            <v>SLING,SET FOR PLATFORM XMAS TREE</v>
          </cell>
          <cell r="C24">
            <v>14</v>
          </cell>
        </row>
        <row r="25">
          <cell r="A25">
            <v>1466853</v>
          </cell>
          <cell r="B25" t="str">
            <v>CABINET,CHEMICAL INJ CABINET FOR OP</v>
          </cell>
          <cell r="C25">
            <v>1</v>
          </cell>
        </row>
        <row r="26">
          <cell r="A26">
            <v>1466855</v>
          </cell>
          <cell r="B26" t="str">
            <v>SUPPORT,BRACE FOR ASSY TREE</v>
          </cell>
          <cell r="C26">
            <v>2</v>
          </cell>
        </row>
        <row r="27">
          <cell r="A27">
            <v>1467211</v>
          </cell>
          <cell r="B27" t="str">
            <v>ANNULAR,BARRIER 612 WAB 4:4 OP</v>
          </cell>
          <cell r="C27">
            <v>2</v>
          </cell>
        </row>
        <row r="28">
          <cell r="A28">
            <v>1467334</v>
          </cell>
          <cell r="B28" t="str">
            <v>SHOE,FLOAT 18"5/8 136# BIG.O CSG ASSY</v>
          </cell>
          <cell r="C28">
            <v>1</v>
          </cell>
        </row>
        <row r="29">
          <cell r="A29">
            <v>1467335</v>
          </cell>
          <cell r="B29" t="str">
            <v>COLLAR,FLOAT 18"5/8 136# K55 B.O. ASSY</v>
          </cell>
          <cell r="C29">
            <v>1</v>
          </cell>
        </row>
        <row r="30">
          <cell r="A30">
            <v>1467336</v>
          </cell>
          <cell r="B30" t="str">
            <v>SHOE,FLOAT 10"3/4 60.7# V21 CSG ASSY</v>
          </cell>
          <cell r="C30">
            <v>2</v>
          </cell>
        </row>
        <row r="31">
          <cell r="A31">
            <v>1467337</v>
          </cell>
          <cell r="B31" t="str">
            <v>COLLAR,FLOAT 10"3/4 60.7#  V21 ASSY</v>
          </cell>
          <cell r="C31">
            <v>3</v>
          </cell>
        </row>
        <row r="32">
          <cell r="A32">
            <v>1467338</v>
          </cell>
          <cell r="B32" t="str">
            <v>SHOE,FLOAT 7"5/8 35.8# V21  CSG ASSY</v>
          </cell>
          <cell r="C32">
            <v>2</v>
          </cell>
        </row>
        <row r="33">
          <cell r="A33">
            <v>1467339</v>
          </cell>
          <cell r="B33" t="str">
            <v>COLLAR,FLOAT 7"5/8 35.8# VM110 V21 ASSY</v>
          </cell>
          <cell r="C33">
            <v>1</v>
          </cell>
        </row>
        <row r="34">
          <cell r="A34">
            <v>1467384</v>
          </cell>
          <cell r="B34" t="str">
            <v>ARTICLE INHIBE</v>
          </cell>
          <cell r="C34">
            <v>0</v>
          </cell>
        </row>
        <row r="35">
          <cell r="A35">
            <v>1467394</v>
          </cell>
          <cell r="B35" t="str">
            <v>ASSEMBLY, 49FT PRWI STRESS JOINT W/ TBC</v>
          </cell>
          <cell r="C35">
            <v>0</v>
          </cell>
        </row>
        <row r="36">
          <cell r="A36">
            <v>1467396</v>
          </cell>
          <cell r="B36" t="str">
            <v>JOINT, PR/WI RISER STRESS  W/ SAVER SUB</v>
          </cell>
          <cell r="C36">
            <v>0</v>
          </cell>
        </row>
        <row r="37">
          <cell r="A37">
            <v>1467400</v>
          </cell>
          <cell r="B37" t="str">
            <v>COVERS, F/ PR TSJ INSULATION W/ STRAPS</v>
          </cell>
          <cell r="C37">
            <v>0</v>
          </cell>
        </row>
        <row r="38">
          <cell r="A38">
            <v>1467460</v>
          </cell>
          <cell r="B38" t="str">
            <v>TENSION, JOINT PRODUCTION RISER</v>
          </cell>
          <cell r="C38">
            <v>0</v>
          </cell>
        </row>
        <row r="39">
          <cell r="A39">
            <v>1467461</v>
          </cell>
          <cell r="B39" t="str">
            <v>TENSION, RING PRODUCTION RISER</v>
          </cell>
          <cell r="C39">
            <v>0</v>
          </cell>
        </row>
        <row r="40">
          <cell r="A40">
            <v>1467574</v>
          </cell>
          <cell r="B40" t="str">
            <v>PUP-JOINT,4"1/2 15.1# VM80 13CR VTOP 1M</v>
          </cell>
          <cell r="C40">
            <v>0</v>
          </cell>
        </row>
        <row r="41">
          <cell r="A41">
            <v>1467575</v>
          </cell>
          <cell r="B41" t="str">
            <v>PUP-JOINT,4"1/2 15.1# VM80 13CR VTOP 2M</v>
          </cell>
          <cell r="C41">
            <v>1</v>
          </cell>
        </row>
        <row r="42">
          <cell r="A42">
            <v>1467734</v>
          </cell>
          <cell r="B42" t="str">
            <v>OCTG,CSG 18"5/8 136# K55 BIGOMEGA R3</v>
          </cell>
          <cell r="C42">
            <v>96</v>
          </cell>
        </row>
        <row r="43">
          <cell r="A43">
            <v>1468298</v>
          </cell>
          <cell r="B43" t="str">
            <v>OCTG,CSG 10"3/4 60.7# VM110 V21 BAKERLO</v>
          </cell>
          <cell r="C43">
            <v>9</v>
          </cell>
        </row>
        <row r="44">
          <cell r="A44">
            <v>1468299</v>
          </cell>
          <cell r="B44" t="str">
            <v>OCTG,CSG 7"5/8 35.8# VM110SS V21 BL</v>
          </cell>
          <cell r="C44">
            <v>0</v>
          </cell>
        </row>
        <row r="45">
          <cell r="A45">
            <v>1468300</v>
          </cell>
          <cell r="B45" t="str">
            <v>OCTG,TBG 4"1/2 13.5# VM80 13CR VTOP BAK</v>
          </cell>
          <cell r="C45">
            <v>1</v>
          </cell>
        </row>
        <row r="46">
          <cell r="A46">
            <v>1468315</v>
          </cell>
          <cell r="B46" t="str">
            <v>LINER, HANGER SYS. 4-1/2"x7 - 5/8"</v>
          </cell>
          <cell r="C46">
            <v>0</v>
          </cell>
        </row>
        <row r="47">
          <cell r="A47">
            <v>1468341</v>
          </cell>
          <cell r="B47" t="str">
            <v>HANGER,TBG OP END CAP O-RING 5.359ID</v>
          </cell>
          <cell r="C47">
            <v>10</v>
          </cell>
        </row>
        <row r="48">
          <cell r="A48">
            <v>1468537</v>
          </cell>
          <cell r="B48" t="str">
            <v>PIN, HEX SOCKET SHEAR PIN 5/8" OD</v>
          </cell>
          <cell r="C48">
            <v>36</v>
          </cell>
        </row>
        <row r="49">
          <cell r="A49">
            <v>1468540</v>
          </cell>
          <cell r="B49" t="str">
            <v>SEAL, "S" ID TYPE</v>
          </cell>
          <cell r="C49">
            <v>3</v>
          </cell>
        </row>
        <row r="50">
          <cell r="A50">
            <v>1468541</v>
          </cell>
          <cell r="B50" t="str">
            <v>SEAL, "S" OD TYPE</v>
          </cell>
          <cell r="C50">
            <v>3</v>
          </cell>
        </row>
        <row r="51">
          <cell r="A51">
            <v>1468734</v>
          </cell>
          <cell r="B51" t="str">
            <v>WELL, HEAD DUMMY EXIT BLOCK GRAYLOC</v>
          </cell>
          <cell r="C51">
            <v>7</v>
          </cell>
        </row>
        <row r="52">
          <cell r="A52">
            <v>1468766</v>
          </cell>
          <cell r="B52" t="str">
            <v>HANGER,CSG 16"3/4 X 13"3/8 W/ PJ LG=6M</v>
          </cell>
          <cell r="C52">
            <v>0</v>
          </cell>
        </row>
        <row r="53">
          <cell r="A53">
            <v>1468768</v>
          </cell>
          <cell r="B53" t="str">
            <v>HANGER,CSG 16"3/4 X 10"3/4 W/ PJ LG=6M</v>
          </cell>
          <cell r="C53">
            <v>0</v>
          </cell>
        </row>
        <row r="54">
          <cell r="A54">
            <v>1468804</v>
          </cell>
          <cell r="B54" t="str">
            <v>CLAMP,4-1/2X1.66 CP-DUAL-P CS 4.50 8BL</v>
          </cell>
          <cell r="C54">
            <v>3</v>
          </cell>
        </row>
        <row r="55">
          <cell r="A55">
            <v>1468805</v>
          </cell>
          <cell r="B55" t="str">
            <v>X-OVER,2"3/8 4.6# VT BX1.66" 3.24# TCS P</v>
          </cell>
          <cell r="C55">
            <v>0</v>
          </cell>
        </row>
        <row r="56">
          <cell r="A56">
            <v>1468829</v>
          </cell>
          <cell r="B56" t="str">
            <v>CENTRALIZER, BS TYPE 18.625 x 36 CH</v>
          </cell>
          <cell r="C56">
            <v>0</v>
          </cell>
        </row>
        <row r="57">
          <cell r="A57">
            <v>1468831</v>
          </cell>
          <cell r="B57" t="str">
            <v>CENTRALIZER, VFM TYPE 13.375 x 18.625 CH</v>
          </cell>
          <cell r="C57">
            <v>3</v>
          </cell>
        </row>
        <row r="58">
          <cell r="A58">
            <v>1468832</v>
          </cell>
          <cell r="B58" t="str">
            <v>COLLAR, STOP 13"3/8 ONE SIDE BEVELED</v>
          </cell>
          <cell r="C58">
            <v>173</v>
          </cell>
        </row>
        <row r="59">
          <cell r="A59">
            <v>1468833</v>
          </cell>
          <cell r="B59" t="str">
            <v>CENTRALIZER, RIGID NW, 10.75 x 13.375 CH</v>
          </cell>
          <cell r="C59">
            <v>8</v>
          </cell>
        </row>
        <row r="60">
          <cell r="A60">
            <v>1468834</v>
          </cell>
          <cell r="B60" t="str">
            <v>CENTRALIZER, RIGID NW, 7.625 x 10.75 CH</v>
          </cell>
          <cell r="C60">
            <v>6</v>
          </cell>
        </row>
        <row r="61">
          <cell r="A61">
            <v>1469052</v>
          </cell>
          <cell r="B61" t="str">
            <v>GASKET, XT BX 157</v>
          </cell>
          <cell r="C61">
            <v>0</v>
          </cell>
        </row>
        <row r="62">
          <cell r="A62">
            <v>1469203</v>
          </cell>
          <cell r="B62" t="str">
            <v>X-OVER,13"3/8 VTOP B X 10"3/4 V21 P-ASSY</v>
          </cell>
          <cell r="C62">
            <v>1</v>
          </cell>
        </row>
        <row r="63">
          <cell r="A63">
            <v>1469508</v>
          </cell>
          <cell r="B63" t="str">
            <v>X-OVER,10"3/4 V21 B X 7"5/8 V21 P ASSY</v>
          </cell>
          <cell r="C63">
            <v>0</v>
          </cell>
        </row>
        <row r="64">
          <cell r="A64">
            <v>1469705</v>
          </cell>
          <cell r="B64" t="str">
            <v>OCTG,TBG 4"1/2 13.5# VM80 13CR VTOP SAND</v>
          </cell>
          <cell r="C64">
            <v>7</v>
          </cell>
        </row>
        <row r="65">
          <cell r="A65">
            <v>1469902</v>
          </cell>
          <cell r="B65" t="str">
            <v>PIN, TORQUE, THREADED 0.562IN-18UNF-2A</v>
          </cell>
          <cell r="C65">
            <v>0</v>
          </cell>
        </row>
        <row r="66">
          <cell r="A66">
            <v>1469963</v>
          </cell>
          <cell r="B66" t="str">
            <v>SPLICE, 5/8 " PTI</v>
          </cell>
          <cell r="C66">
            <v>42</v>
          </cell>
        </row>
        <row r="67">
          <cell r="A67">
            <v>1500058</v>
          </cell>
          <cell r="B67" t="str">
            <v>PUP-JOINT,13"3/8 72# VM110HCSS VTOP 3M</v>
          </cell>
          <cell r="C67">
            <v>3</v>
          </cell>
        </row>
        <row r="68">
          <cell r="A68">
            <v>1500059</v>
          </cell>
          <cell r="B68" t="str">
            <v>PUP-JOINT,13"3/8 72# VM110HCSS VTOP 6M</v>
          </cell>
          <cell r="C68">
            <v>0</v>
          </cell>
        </row>
        <row r="69">
          <cell r="A69">
            <v>1500060</v>
          </cell>
          <cell r="B69" t="str">
            <v>OCTG,CSG 13"3/8 72# VM110HCSS VTOP</v>
          </cell>
          <cell r="C69">
            <v>337</v>
          </cell>
        </row>
        <row r="70">
          <cell r="A70">
            <v>1500062</v>
          </cell>
          <cell r="B70" t="str">
            <v>PUP-JOINT,10"3/4 60.70#VM110HCS V21 1.5M</v>
          </cell>
          <cell r="C70">
            <v>0</v>
          </cell>
        </row>
        <row r="71">
          <cell r="A71">
            <v>1500064</v>
          </cell>
          <cell r="B71" t="str">
            <v>PUP-JOINT,10"3/4 60.70# VM110HCSS V21 3M</v>
          </cell>
          <cell r="C71">
            <v>2</v>
          </cell>
        </row>
        <row r="72">
          <cell r="A72">
            <v>1500065</v>
          </cell>
          <cell r="B72" t="str">
            <v>PUP-JOINT,10"3/4 60.70# VM110HCSS V21 6M</v>
          </cell>
          <cell r="C72">
            <v>1</v>
          </cell>
        </row>
        <row r="73">
          <cell r="A73">
            <v>1500066</v>
          </cell>
          <cell r="B73" t="str">
            <v>X-OVER,10"3/4 V21 B X 13"3/8 VTOP P</v>
          </cell>
          <cell r="C73">
            <v>8</v>
          </cell>
        </row>
        <row r="74">
          <cell r="A74">
            <v>1500067</v>
          </cell>
          <cell r="B74" t="str">
            <v>OCTG,CSG 10"3/4 60.7# VM110 HCSS V21 R3</v>
          </cell>
          <cell r="C74">
            <v>681</v>
          </cell>
        </row>
        <row r="75">
          <cell r="A75">
            <v>1500069</v>
          </cell>
          <cell r="B75" t="str">
            <v>PUP-JOINT,7"5/8 35.8# VM110SS VAM21 3M</v>
          </cell>
          <cell r="C75">
            <v>8</v>
          </cell>
        </row>
        <row r="76">
          <cell r="A76">
            <v>1500071</v>
          </cell>
          <cell r="B76" t="str">
            <v>X-OVER,10"3/4 60.7# V21 B X 7"5/8 V21 P</v>
          </cell>
          <cell r="C76">
            <v>0</v>
          </cell>
        </row>
        <row r="77">
          <cell r="A77">
            <v>1500072</v>
          </cell>
          <cell r="B77" t="str">
            <v>OCTG,CSG 7"5/8 35.8# VM110SS V21 R3</v>
          </cell>
          <cell r="C77">
            <v>937</v>
          </cell>
        </row>
        <row r="78">
          <cell r="A78">
            <v>1500074</v>
          </cell>
          <cell r="B78" t="str">
            <v>PUP-JOINT,4"1/2 13.5# VM80 13CR VTOP 3M</v>
          </cell>
          <cell r="C78">
            <v>4</v>
          </cell>
        </row>
        <row r="79">
          <cell r="A79">
            <v>1500076</v>
          </cell>
          <cell r="B79" t="str">
            <v>OCTG,TBG 4"1/2 13.5# VM80 13CR VTOP R3</v>
          </cell>
          <cell r="C79">
            <v>128</v>
          </cell>
        </row>
        <row r="80">
          <cell r="A80">
            <v>1500082</v>
          </cell>
          <cell r="B80" t="str">
            <v>PUP-JOINT,4"1/2 15.1# VM8013CR VTOP 1.5M</v>
          </cell>
          <cell r="C80">
            <v>66</v>
          </cell>
        </row>
        <row r="81">
          <cell r="A81">
            <v>1500083</v>
          </cell>
          <cell r="B81" t="str">
            <v>PUP-JOINT,4"1/2 15.1# VM80 13CR VTOP 3M</v>
          </cell>
          <cell r="C81">
            <v>22</v>
          </cell>
        </row>
        <row r="82">
          <cell r="A82">
            <v>1500084</v>
          </cell>
          <cell r="B82" t="str">
            <v>PUP-JOINT,4"1/2 15.1# VM8013CR VTOP 4.5M</v>
          </cell>
          <cell r="C82">
            <v>8</v>
          </cell>
        </row>
        <row r="83">
          <cell r="A83">
            <v>1500085</v>
          </cell>
          <cell r="B83" t="str">
            <v>PUP-JOINT,4"1/2 15.1# VM80 13CR VTOP 6M</v>
          </cell>
          <cell r="C83">
            <v>0</v>
          </cell>
        </row>
        <row r="84">
          <cell r="A84">
            <v>1500086</v>
          </cell>
          <cell r="B84" t="str">
            <v>OCTG,TBG 4"1/2 15.1# L80 13CR VTOP R3</v>
          </cell>
          <cell r="C84">
            <v>18</v>
          </cell>
        </row>
        <row r="85">
          <cell r="A85">
            <v>1500088</v>
          </cell>
          <cell r="B85" t="str">
            <v>PUP-JOINT,4"1/2 15.1# VM110CRSS VTOP 1.5</v>
          </cell>
          <cell r="C85">
            <v>11</v>
          </cell>
        </row>
        <row r="86">
          <cell r="A86">
            <v>1500089</v>
          </cell>
          <cell r="B86" t="str">
            <v>PUP-JOINT,4"1/2 15.1# VM110CRSS VTOP 3M</v>
          </cell>
          <cell r="C86">
            <v>17</v>
          </cell>
        </row>
        <row r="87">
          <cell r="A87">
            <v>1500092</v>
          </cell>
          <cell r="B87" t="str">
            <v>OCTG,TBG 4"1/2 15.1# VM110 13CRSS VTOP</v>
          </cell>
          <cell r="C87">
            <v>59</v>
          </cell>
        </row>
        <row r="88">
          <cell r="A88">
            <v>1500106</v>
          </cell>
          <cell r="B88" t="str">
            <v>PUP-JOINT,2"3/8 4.60# L80 VTOP 1.5M</v>
          </cell>
          <cell r="C88">
            <v>130</v>
          </cell>
        </row>
        <row r="89">
          <cell r="A89">
            <v>1500107</v>
          </cell>
          <cell r="B89" t="str">
            <v>PUP-JOINT,2"3/8 4.60# L80 VTOP 3M</v>
          </cell>
          <cell r="C89">
            <v>39</v>
          </cell>
        </row>
        <row r="90">
          <cell r="A90">
            <v>1500108</v>
          </cell>
          <cell r="B90" t="str">
            <v>PUP-JOINT,2"3/8 4.60# L80 VTOP 4.5M</v>
          </cell>
          <cell r="C90">
            <v>2</v>
          </cell>
        </row>
        <row r="91">
          <cell r="A91">
            <v>1500109</v>
          </cell>
          <cell r="B91" t="str">
            <v>OCTG,TBG 2"3/8 4.6# L80 VTOP R3</v>
          </cell>
          <cell r="C91">
            <v>126</v>
          </cell>
        </row>
        <row r="92">
          <cell r="A92">
            <v>1500354</v>
          </cell>
          <cell r="B92" t="str">
            <v>PUP-JOINT,18"5/8 136# K55 BIGOMEGA 3M</v>
          </cell>
          <cell r="C92">
            <v>1</v>
          </cell>
        </row>
        <row r="93">
          <cell r="A93">
            <v>1500355</v>
          </cell>
          <cell r="B93" t="str">
            <v>PUP-JOINT,18"5/8 136# K55 BIGOMEGA 6M</v>
          </cell>
          <cell r="C93">
            <v>1</v>
          </cell>
        </row>
        <row r="94">
          <cell r="A94">
            <v>1500431</v>
          </cell>
          <cell r="B94" t="str">
            <v>COLLAR,STOP 10"3/4 MODEL JSH</v>
          </cell>
          <cell r="C94">
            <v>761</v>
          </cell>
        </row>
        <row r="95">
          <cell r="A95">
            <v>1500454</v>
          </cell>
          <cell r="B95" t="str">
            <v>COLLAR,STOP 18"5/8 MODEL J10H</v>
          </cell>
          <cell r="C95">
            <v>320</v>
          </cell>
        </row>
        <row r="96">
          <cell r="A96">
            <v>1500455</v>
          </cell>
          <cell r="B96" t="str">
            <v>SHOE,FLOAT 10"3/4 60.7# V21 VM110HCS 303</v>
          </cell>
          <cell r="C96">
            <v>6</v>
          </cell>
        </row>
        <row r="97">
          <cell r="A97">
            <v>1500456</v>
          </cell>
          <cell r="B97" t="str">
            <v>COLLAR,FLOAT 10"3/4 60.7# VM110HCSS V21</v>
          </cell>
          <cell r="C97">
            <v>5</v>
          </cell>
        </row>
        <row r="98">
          <cell r="A98">
            <v>1500458</v>
          </cell>
          <cell r="B98" t="str">
            <v>CENTRALIZER, 10-3/4"X13-1/2" OH SPR. BOW</v>
          </cell>
          <cell r="C98">
            <v>568</v>
          </cell>
        </row>
        <row r="99">
          <cell r="A99">
            <v>1500462</v>
          </cell>
          <cell r="B99" t="str">
            <v>SHOE,FLOAT 7"5/8 35.8# V21 VM110SS 303</v>
          </cell>
          <cell r="C99">
            <v>1</v>
          </cell>
        </row>
        <row r="100">
          <cell r="A100">
            <v>1500463</v>
          </cell>
          <cell r="B100" t="str">
            <v>COLLAR,FLOAT 7"5/8 35.8# VM110S V21 402N</v>
          </cell>
          <cell r="C100">
            <v>1</v>
          </cell>
        </row>
        <row r="101">
          <cell r="A101">
            <v>1500466</v>
          </cell>
          <cell r="B101" t="str">
            <v>CENTRALIZER, 7-5/8"X9-1/2" OH SPRING BOW</v>
          </cell>
          <cell r="C101">
            <v>1686</v>
          </cell>
        </row>
        <row r="102">
          <cell r="A102">
            <v>1500469</v>
          </cell>
          <cell r="B102" t="str">
            <v>COLLAR,STOP 7"5/8 MODEL JSH</v>
          </cell>
          <cell r="C102">
            <v>1815</v>
          </cell>
        </row>
        <row r="103">
          <cell r="A103">
            <v>1500470</v>
          </cell>
          <cell r="B103" t="str">
            <v>PLUG FOR 13-3/8x10-3/4" CSG; PDC DRILL.</v>
          </cell>
          <cell r="C103">
            <v>1</v>
          </cell>
        </row>
        <row r="104">
          <cell r="A104">
            <v>1500471</v>
          </cell>
          <cell r="B104" t="str">
            <v>PLUG FOR 10-3/4"X7-5/8" CSG; PDC DRILL.</v>
          </cell>
          <cell r="C104">
            <v>3</v>
          </cell>
        </row>
        <row r="105">
          <cell r="A105">
            <v>1500596</v>
          </cell>
          <cell r="B105" t="str">
            <v>CENTRALIZER,18 5/8"X24" OH SPRING BOW</v>
          </cell>
          <cell r="C105">
            <v>18</v>
          </cell>
        </row>
        <row r="106">
          <cell r="A106">
            <v>1500611</v>
          </cell>
          <cell r="B106" t="str">
            <v>COLLAR,FLOAT 18"5/8 136# K55 B.OMEGA 402</v>
          </cell>
          <cell r="C106">
            <v>1</v>
          </cell>
        </row>
        <row r="107">
          <cell r="A107">
            <v>1500613</v>
          </cell>
          <cell r="B107" t="str">
            <v>SHOE,FLOAT 18"5/8 136# BIG.O K55 303</v>
          </cell>
          <cell r="C107">
            <v>1</v>
          </cell>
        </row>
        <row r="108">
          <cell r="A108">
            <v>1500636</v>
          </cell>
          <cell r="B108" t="str">
            <v>CONDUCTOR,36in HSG w/ EXTENSION</v>
          </cell>
          <cell r="C108">
            <v>0</v>
          </cell>
        </row>
        <row r="109">
          <cell r="A109">
            <v>1500638</v>
          </cell>
          <cell r="B109" t="str">
            <v>CONDUCTOR,36 HSG TA CAP</v>
          </cell>
          <cell r="C109">
            <v>0</v>
          </cell>
        </row>
        <row r="110">
          <cell r="A110">
            <v>1500639</v>
          </cell>
          <cell r="B110" t="str">
            <v>ROV,DUMMY HOTSTAB</v>
          </cell>
          <cell r="C110">
            <v>0</v>
          </cell>
        </row>
        <row r="111">
          <cell r="A111">
            <v>1500640</v>
          </cell>
          <cell r="B111" t="str">
            <v>WELLHEAD,16.75in HSG w/ 18.625in EXT</v>
          </cell>
          <cell r="C111">
            <v>1</v>
          </cell>
        </row>
        <row r="112">
          <cell r="A112">
            <v>1500642</v>
          </cell>
          <cell r="B112" t="str">
            <v>RIGID,LOCK SEAL ASSEMBLY</v>
          </cell>
          <cell r="C112">
            <v>1</v>
          </cell>
        </row>
        <row r="113">
          <cell r="A113">
            <v>1500646</v>
          </cell>
          <cell r="B113" t="str">
            <v>UWD-SB ,16.75in M2M ANNULUS SEAL ASSY</v>
          </cell>
          <cell r="C113">
            <v>6</v>
          </cell>
        </row>
        <row r="114">
          <cell r="A114">
            <v>1500649</v>
          </cell>
          <cell r="B114" t="str">
            <v>PERMANENT,GUIDE BASE</v>
          </cell>
          <cell r="C114">
            <v>0</v>
          </cell>
        </row>
        <row r="115">
          <cell r="A115">
            <v>1500651</v>
          </cell>
          <cell r="B115" t="str">
            <v>NOMINAL,BORE PROTECTOR 16.75in</v>
          </cell>
          <cell r="C115">
            <v>0</v>
          </cell>
        </row>
        <row r="116">
          <cell r="A116">
            <v>1500665</v>
          </cell>
          <cell r="B116" t="str">
            <v>UWD-SB,16.75in RLSA RUNNING TOOL</v>
          </cell>
          <cell r="C116">
            <v>0</v>
          </cell>
        </row>
        <row r="117">
          <cell r="A117">
            <v>1500666</v>
          </cell>
          <cell r="B117" t="str">
            <v>ROV,PANEL f/ RLSA INSTALLATION</v>
          </cell>
          <cell r="C117">
            <v>0</v>
          </cell>
        </row>
        <row r="118">
          <cell r="A118">
            <v>1500671</v>
          </cell>
          <cell r="B118" t="str">
            <v>HYDRAULIC,HOSE 5KSI 5FT 1/2in ID</v>
          </cell>
          <cell r="C118">
            <v>1</v>
          </cell>
        </row>
        <row r="119">
          <cell r="A119">
            <v>1500741</v>
          </cell>
          <cell r="B119" t="str">
            <v>SWIVEL, FAST 4-1/2" 15,1 # 13CR80</v>
          </cell>
          <cell r="C119">
            <v>12</v>
          </cell>
        </row>
        <row r="120">
          <cell r="A120">
            <v>1500742</v>
          </cell>
          <cell r="B120" t="str">
            <v>ADJUSTABLE UNION, 2-3/8"</v>
          </cell>
          <cell r="C120">
            <v>1</v>
          </cell>
        </row>
        <row r="121">
          <cell r="A121">
            <v>1500743</v>
          </cell>
          <cell r="B121" t="str">
            <v>MANDREL,4-1/2 DCIN-II-S 13CR 1x5/8 V TOP</v>
          </cell>
          <cell r="C121">
            <v>2</v>
          </cell>
        </row>
        <row r="122">
          <cell r="A122">
            <v>1500744</v>
          </cell>
          <cell r="B122" t="str">
            <v>VALVE,TR-SCSSV  2"3/8 TRMAXX 5-DS</v>
          </cell>
          <cell r="C122">
            <v>1</v>
          </cell>
        </row>
        <row r="123">
          <cell r="A123">
            <v>1500745</v>
          </cell>
          <cell r="B123" t="str">
            <v>FLOW COUPLING,2-3/8"-4.60#-L80-VAMTOP</v>
          </cell>
          <cell r="C123">
            <v>8</v>
          </cell>
        </row>
        <row r="124">
          <cell r="A124">
            <v>1500746</v>
          </cell>
          <cell r="B124" t="str">
            <v>NIPPLE,4-1/2" DB-6 3.687" 13CR V TOP</v>
          </cell>
          <cell r="C124">
            <v>1</v>
          </cell>
        </row>
        <row r="125">
          <cell r="A125">
            <v>1500747</v>
          </cell>
          <cell r="B125" t="str">
            <v>SUB, 4-1/2" CUT &amp; SPLICE  13CR V TOP</v>
          </cell>
          <cell r="C125">
            <v>5</v>
          </cell>
        </row>
        <row r="126">
          <cell r="A126">
            <v>1500748</v>
          </cell>
          <cell r="B126" t="str">
            <v>HANGER, POTH 10-3/4X4-1/2X1.66 XMP</v>
          </cell>
          <cell r="C126">
            <v>2</v>
          </cell>
        </row>
        <row r="127">
          <cell r="A127">
            <v>1500749</v>
          </cell>
          <cell r="B127" t="str">
            <v>SUB, 4-1/2" SPLICE 13CR V TOP</v>
          </cell>
          <cell r="C127">
            <v>2</v>
          </cell>
        </row>
        <row r="128">
          <cell r="A128">
            <v>1500750</v>
          </cell>
          <cell r="B128" t="str">
            <v>FLOW COUPLING,4-1/2"-15.10#-13CR-VAMTOP</v>
          </cell>
          <cell r="C128">
            <v>36</v>
          </cell>
        </row>
        <row r="129">
          <cell r="A129">
            <v>1500751</v>
          </cell>
          <cell r="B129" t="str">
            <v>VALVE,TR-SCSSV  4"1/2 TRMAXX 10-DS</v>
          </cell>
          <cell r="C129">
            <v>2</v>
          </cell>
        </row>
        <row r="130">
          <cell r="A130">
            <v>1500752</v>
          </cell>
          <cell r="B130" t="str">
            <v>KIT,1/4 INLINE FILTER 4.5 SSSV</v>
          </cell>
          <cell r="C130">
            <v>4</v>
          </cell>
        </row>
        <row r="131">
          <cell r="A131">
            <v>1500753</v>
          </cell>
          <cell r="B131" t="str">
            <v>FLOW COUPLING,4"1/2-INC925-VAMTOP</v>
          </cell>
          <cell r="C131">
            <v>4</v>
          </cell>
        </row>
        <row r="132">
          <cell r="A132">
            <v>1500754</v>
          </cell>
          <cell r="B132" t="str">
            <v>MANDREL,GAS LIFT 4-1/2 KBG-4-5, INC925</v>
          </cell>
          <cell r="C132">
            <v>4</v>
          </cell>
        </row>
        <row r="133">
          <cell r="A133">
            <v>1500755</v>
          </cell>
          <cell r="B133" t="str">
            <v>VALVE,GAS LIFT 1" UNLOAD. IPO 12/64" SLK</v>
          </cell>
          <cell r="C133">
            <v>4</v>
          </cell>
        </row>
        <row r="134">
          <cell r="A134">
            <v>1500757</v>
          </cell>
          <cell r="B134" t="str">
            <v>VALVE,GAS LIFT 1" (20/64") SLK</v>
          </cell>
          <cell r="C134">
            <v>3</v>
          </cell>
        </row>
        <row r="135">
          <cell r="A135">
            <v>1500758</v>
          </cell>
          <cell r="B135" t="str">
            <v>VALVE,GAS LIFT 1" DUMMY SLK</v>
          </cell>
          <cell r="C135">
            <v>13</v>
          </cell>
        </row>
        <row r="136">
          <cell r="A136">
            <v>1500759</v>
          </cell>
          <cell r="B136" t="str">
            <v>LATCH,GAS LIFT VALVE BK-2 1" QCP-G89452</v>
          </cell>
          <cell r="C136">
            <v>8</v>
          </cell>
        </row>
        <row r="137">
          <cell r="A137">
            <v>1500760</v>
          </cell>
          <cell r="B137" t="str">
            <v>MANDREL,DUAL GAUGE 4-1/2" 17-4PH VTOP</v>
          </cell>
          <cell r="C137">
            <v>4</v>
          </cell>
        </row>
        <row r="138">
          <cell r="A138">
            <v>1500761</v>
          </cell>
          <cell r="B138" t="str">
            <v>GAUGE, XPQG-ED-TO</v>
          </cell>
          <cell r="C138">
            <v>3</v>
          </cell>
        </row>
        <row r="139">
          <cell r="A139">
            <v>1500762</v>
          </cell>
          <cell r="B139" t="str">
            <v>MANDREL,CHEM INJ 4 1/2 1x3/8 17-4PH</v>
          </cell>
          <cell r="C139">
            <v>3</v>
          </cell>
        </row>
        <row r="140">
          <cell r="A140">
            <v>1500763</v>
          </cell>
          <cell r="B140" t="str">
            <v>VALVE,CHEMICAL INJECTI 1.5" RLC-4R-B SLK</v>
          </cell>
          <cell r="C140">
            <v>0</v>
          </cell>
        </row>
        <row r="141">
          <cell r="A141">
            <v>1500764</v>
          </cell>
          <cell r="B141" t="str">
            <v>COUPLING ,ORIENTATION 4-1/2” 15.1# 925</v>
          </cell>
          <cell r="C141">
            <v>50</v>
          </cell>
        </row>
        <row r="142">
          <cell r="A142">
            <v>1500765</v>
          </cell>
          <cell r="B142" t="str">
            <v>KIT, 3/8 INLINE FILTER</v>
          </cell>
          <cell r="C142">
            <v>8</v>
          </cell>
        </row>
        <row r="143">
          <cell r="A143">
            <v>1500766</v>
          </cell>
          <cell r="B143" t="str">
            <v>NIPPLE,4-1/2" DB-6HP 3.437" 17-4PH</v>
          </cell>
          <cell r="C143">
            <v>3</v>
          </cell>
        </row>
        <row r="144">
          <cell r="A144">
            <v>1500767</v>
          </cell>
          <cell r="B144" t="str">
            <v>PACKER,7-5/8 X 4-1/2 XHP-CL 15.1 17-4PH</v>
          </cell>
          <cell r="C144">
            <v>3</v>
          </cell>
        </row>
        <row r="145">
          <cell r="A145">
            <v>1500768</v>
          </cell>
          <cell r="B145" t="str">
            <v>VALVE,ISOLATION TIVF-S 7"5/8 INC718-120</v>
          </cell>
          <cell r="C145">
            <v>1</v>
          </cell>
        </row>
        <row r="146">
          <cell r="A146">
            <v>1500769</v>
          </cell>
          <cell r="B146" t="str">
            <v>NIPPLE, SELECT 4.5X3.437 13CR VTOP</v>
          </cell>
          <cell r="C146">
            <v>3</v>
          </cell>
        </row>
        <row r="147">
          <cell r="A147">
            <v>1500770</v>
          </cell>
          <cell r="B147" t="str">
            <v>OUTLET, WELL HEAD  FOR P&amp;T GAUGE</v>
          </cell>
          <cell r="C147">
            <v>4</v>
          </cell>
        </row>
        <row r="148">
          <cell r="A148">
            <v>1500772</v>
          </cell>
          <cell r="B148" t="str">
            <v>CARD,INTERFACE</v>
          </cell>
          <cell r="C148">
            <v>9</v>
          </cell>
        </row>
        <row r="149">
          <cell r="A149">
            <v>1500773</v>
          </cell>
          <cell r="B149" t="str">
            <v>CABLE,ARMOURED  TWISTED PAIR</v>
          </cell>
          <cell r="C149">
            <v>13</v>
          </cell>
        </row>
        <row r="150">
          <cell r="A150">
            <v>1500774</v>
          </cell>
          <cell r="B150" t="str">
            <v>FLATPACK, 2x3/8" CHEMICAL</v>
          </cell>
          <cell r="C150">
            <v>8084</v>
          </cell>
        </row>
        <row r="151">
          <cell r="A151">
            <v>1500775</v>
          </cell>
          <cell r="B151" t="str">
            <v>CONTROL LINE, ELEC 1/4" ENCAPSULATED</v>
          </cell>
          <cell r="C151">
            <v>24050</v>
          </cell>
        </row>
        <row r="152">
          <cell r="A152">
            <v>1500776</v>
          </cell>
          <cell r="B152" t="str">
            <v>PROTECTOR, DUAL STRING 4 1/2 x 2 3/8</v>
          </cell>
          <cell r="C152">
            <v>265</v>
          </cell>
        </row>
        <row r="153">
          <cell r="A153">
            <v>1500779</v>
          </cell>
          <cell r="B153" t="str">
            <v>KIT, SPLICE,3/4" ELEC EDMC</v>
          </cell>
          <cell r="C153">
            <v>12</v>
          </cell>
        </row>
        <row r="154">
          <cell r="A154">
            <v>1500781</v>
          </cell>
          <cell r="B154" t="str">
            <v>KIT, SPLICE1/4" HDMC</v>
          </cell>
          <cell r="C154">
            <v>15</v>
          </cell>
        </row>
        <row r="155">
          <cell r="A155">
            <v>1500784</v>
          </cell>
          <cell r="B155" t="str">
            <v>KIT, CONNECTOR,5/8" POTH</v>
          </cell>
          <cell r="C155">
            <v>26</v>
          </cell>
        </row>
        <row r="156">
          <cell r="A156">
            <v>1500785</v>
          </cell>
          <cell r="B156" t="str">
            <v>SPLICE,5/8" HYDRAULIC  10KPSI</v>
          </cell>
          <cell r="C156">
            <v>17</v>
          </cell>
        </row>
        <row r="157">
          <cell r="A157">
            <v>1500786</v>
          </cell>
          <cell r="B157" t="str">
            <v>CONTROL LINE, 1/4" SINGLE ENCAPSULATED</v>
          </cell>
          <cell r="C157">
            <v>5059</v>
          </cell>
        </row>
        <row r="158">
          <cell r="A158">
            <v>1500787</v>
          </cell>
          <cell r="B158" t="str">
            <v>FLATPACK, 1x1/4"SCSSV&amp;1x5/8" CHEMICAL</v>
          </cell>
          <cell r="C158">
            <v>4000</v>
          </cell>
        </row>
        <row r="159">
          <cell r="A159">
            <v>1500801</v>
          </cell>
          <cell r="B159" t="str">
            <v>PROTECTOR,CABLE 4-1/2" 15,1# 6EL 7.336</v>
          </cell>
          <cell r="C159">
            <v>0</v>
          </cell>
        </row>
        <row r="160">
          <cell r="A160">
            <v>1500802</v>
          </cell>
          <cell r="B160" t="str">
            <v>PROTECTOR,CABLE 4-1/2" 15,1# 4EL 6.416</v>
          </cell>
          <cell r="C160">
            <v>821</v>
          </cell>
        </row>
        <row r="161">
          <cell r="A161">
            <v>1500822</v>
          </cell>
          <cell r="B161" t="str">
            <v>TUBING,SPOOL ASSY OP</v>
          </cell>
          <cell r="C161">
            <v>2</v>
          </cell>
        </row>
        <row r="162">
          <cell r="A162">
            <v>1500823</v>
          </cell>
          <cell r="B162" t="str">
            <v>HANGER,TBG DUAL ASSY</v>
          </cell>
          <cell r="C162">
            <v>4</v>
          </cell>
        </row>
        <row r="163">
          <cell r="A163">
            <v>1500824</v>
          </cell>
          <cell r="B163" t="str">
            <v>SEAL,SUB ASSY 5''1/2 SRL</v>
          </cell>
          <cell r="C163">
            <v>4</v>
          </cell>
        </row>
        <row r="164">
          <cell r="A164">
            <v>1500825</v>
          </cell>
          <cell r="B164" t="str">
            <v>SEAL, SUB ASSY 2''1/16 SRL</v>
          </cell>
          <cell r="C164">
            <v>1</v>
          </cell>
        </row>
        <row r="165">
          <cell r="A165">
            <v>1500826</v>
          </cell>
          <cell r="B165" t="str">
            <v>X-MAS,TREE DUAL BORE PROD TREE ASSY</v>
          </cell>
          <cell r="C165">
            <v>3</v>
          </cell>
        </row>
        <row r="166">
          <cell r="A166">
            <v>1500839</v>
          </cell>
          <cell r="B166" t="str">
            <v>GASKET, BX-152 RING</v>
          </cell>
          <cell r="C166">
            <v>49</v>
          </cell>
        </row>
        <row r="167">
          <cell r="A167">
            <v>1500850</v>
          </cell>
          <cell r="B167" t="str">
            <v>RING,GASKET 11'' CF-11</v>
          </cell>
          <cell r="C167">
            <v>7</v>
          </cell>
        </row>
        <row r="168">
          <cell r="A168">
            <v>1500853</v>
          </cell>
          <cell r="B168" t="str">
            <v>SEAL,SUB 5 1/2 TREE CAP</v>
          </cell>
          <cell r="C168">
            <v>5</v>
          </cell>
        </row>
        <row r="169">
          <cell r="A169">
            <v>1500854</v>
          </cell>
          <cell r="B169" t="str">
            <v>SEAL,SUB 2 1/16'' TREE CAP</v>
          </cell>
          <cell r="C169">
            <v>4</v>
          </cell>
        </row>
        <row r="170">
          <cell r="A170">
            <v>1500856</v>
          </cell>
          <cell r="B170" t="str">
            <v>GASKET, BX-162 RING</v>
          </cell>
          <cell r="C170">
            <v>1</v>
          </cell>
        </row>
        <row r="171">
          <cell r="A171">
            <v>1500857</v>
          </cell>
          <cell r="B171" t="str">
            <v>GASKET, 18 3/4'' VETCO 'VX2' 316SS</v>
          </cell>
          <cell r="C171">
            <v>2</v>
          </cell>
        </row>
        <row r="172">
          <cell r="A172">
            <v>1500891</v>
          </cell>
          <cell r="B172" t="str">
            <v>SHEAR PIN, 0.215 OD SHEAR VALUE 1400LBS</v>
          </cell>
          <cell r="C172">
            <v>104</v>
          </cell>
        </row>
        <row r="173">
          <cell r="A173">
            <v>1500892</v>
          </cell>
          <cell r="B173" t="str">
            <v>PLUNGER, STUBBY TYPE 5/8-11 THD BODY</v>
          </cell>
          <cell r="C173">
            <v>50</v>
          </cell>
        </row>
        <row r="174">
          <cell r="A174">
            <v>1500923</v>
          </cell>
          <cell r="B174" t="str">
            <v>BALL, 0.250 OD 316SS HARDENED</v>
          </cell>
          <cell r="C174">
            <v>0</v>
          </cell>
        </row>
        <row r="175">
          <cell r="A175">
            <v>1500935</v>
          </cell>
          <cell r="B175" t="str">
            <v>GASKET, CF-11 TYPE, 11" W/ O-RINGS</v>
          </cell>
          <cell r="C175">
            <v>1</v>
          </cell>
        </row>
        <row r="176">
          <cell r="A176">
            <v>1500950</v>
          </cell>
          <cell r="B176" t="str">
            <v>SEAL, 5-1/2'' ELASTOMER SUB</v>
          </cell>
          <cell r="C176">
            <v>11</v>
          </cell>
        </row>
        <row r="177">
          <cell r="A177">
            <v>1500952</v>
          </cell>
          <cell r="B177" t="str">
            <v>FITTING, 1/4" TUBING x 1/4"NPT PIPE 825</v>
          </cell>
          <cell r="C177">
            <v>0</v>
          </cell>
        </row>
        <row r="178">
          <cell r="A178">
            <v>1500956</v>
          </cell>
          <cell r="B178" t="str">
            <v>FITTING, TUBING FERRULE NUT FOR 1/4" TBG</v>
          </cell>
          <cell r="C178">
            <v>2</v>
          </cell>
        </row>
        <row r="179">
          <cell r="A179">
            <v>1500957</v>
          </cell>
          <cell r="B179" t="str">
            <v>FITTING, BACK FERRULE FOR 1/4" TUBING</v>
          </cell>
          <cell r="C179">
            <v>0</v>
          </cell>
        </row>
        <row r="180">
          <cell r="A180">
            <v>1500958</v>
          </cell>
          <cell r="B180" t="str">
            <v>FITTING, FRONT FERRULE FOR 1/4" TUBING</v>
          </cell>
          <cell r="C180">
            <v>0</v>
          </cell>
        </row>
        <row r="181">
          <cell r="A181">
            <v>1500970</v>
          </cell>
          <cell r="B181" t="str">
            <v>COMPOUND,PRWI RISER THREAD MAINTENANCE</v>
          </cell>
          <cell r="C181">
            <v>0</v>
          </cell>
        </row>
        <row r="182">
          <cell r="A182">
            <v>1500971</v>
          </cell>
          <cell r="B182" t="str">
            <v>RISER JOINT,40FT STANDARD SLICK TYPE</v>
          </cell>
          <cell r="C182">
            <v>0</v>
          </cell>
        </row>
        <row r="183">
          <cell r="A183">
            <v>1500972</v>
          </cell>
          <cell r="B183" t="str">
            <v>RISER JOINT,40FT INSULATED</v>
          </cell>
          <cell r="C183">
            <v>0</v>
          </cell>
        </row>
        <row r="184">
          <cell r="A184">
            <v>1500973</v>
          </cell>
          <cell r="B184" t="str">
            <v>PUP JOINT,5FT SLICK TYPE</v>
          </cell>
          <cell r="C184">
            <v>0</v>
          </cell>
        </row>
        <row r="185">
          <cell r="A185">
            <v>1500974</v>
          </cell>
          <cell r="B185" t="str">
            <v>PUP JOINT,6FT SLICK TYPE</v>
          </cell>
          <cell r="C185">
            <v>0</v>
          </cell>
        </row>
        <row r="186">
          <cell r="A186">
            <v>1500975</v>
          </cell>
          <cell r="B186" t="str">
            <v>PUP JOINT,8FT SLICK TYPE</v>
          </cell>
          <cell r="C186">
            <v>0</v>
          </cell>
        </row>
        <row r="187">
          <cell r="A187">
            <v>1500976</v>
          </cell>
          <cell r="B187" t="str">
            <v>PUP-JOINT,10FT SLICK TYPE</v>
          </cell>
          <cell r="C187">
            <v>0</v>
          </cell>
        </row>
        <row r="188">
          <cell r="A188">
            <v>1500977</v>
          </cell>
          <cell r="B188" t="str">
            <v>PUP JOINT,12FT SLICK TYPE</v>
          </cell>
          <cell r="C188">
            <v>0</v>
          </cell>
        </row>
        <row r="189">
          <cell r="A189">
            <v>1500978</v>
          </cell>
          <cell r="B189" t="str">
            <v>PUP JOINT,15FT SLICK TYPE</v>
          </cell>
          <cell r="C189">
            <v>0</v>
          </cell>
        </row>
        <row r="190">
          <cell r="A190">
            <v>1500979</v>
          </cell>
          <cell r="B190" t="str">
            <v>PUP JOINT,20FT SLICK TYPE</v>
          </cell>
          <cell r="C190">
            <v>0</v>
          </cell>
        </row>
        <row r="191">
          <cell r="A191">
            <v>1500980</v>
          </cell>
          <cell r="B191" t="str">
            <v>PUP JOINT,25FT SLICK TYPE</v>
          </cell>
          <cell r="C191">
            <v>0</v>
          </cell>
        </row>
        <row r="192">
          <cell r="A192">
            <v>1500981</v>
          </cell>
          <cell r="B192" t="str">
            <v>RISER JOINT,PRWI SPLASH ZONE JOINT</v>
          </cell>
          <cell r="C192">
            <v>0</v>
          </cell>
        </row>
        <row r="193">
          <cell r="A193">
            <v>1500982</v>
          </cell>
          <cell r="B193" t="str">
            <v>COVER,COUPLING F/ PRWI RISER INSULATION</v>
          </cell>
          <cell r="C193">
            <v>0</v>
          </cell>
        </row>
        <row r="194">
          <cell r="A194">
            <v>1500985</v>
          </cell>
          <cell r="B194" t="str">
            <v>SEAL, 'L' PAKING HNBR E50029</v>
          </cell>
          <cell r="C194">
            <v>10</v>
          </cell>
        </row>
        <row r="195">
          <cell r="A195">
            <v>1500987</v>
          </cell>
          <cell r="B195" t="str">
            <v>O-RING,F/EMERGENCY DP HANG-OFF TOOL</v>
          </cell>
          <cell r="C195">
            <v>50</v>
          </cell>
        </row>
        <row r="196">
          <cell r="A196">
            <v>1500988</v>
          </cell>
          <cell r="B196" t="str">
            <v>RING,NON EXTRUSION RING,F/ EDPHOT</v>
          </cell>
          <cell r="C196">
            <v>24</v>
          </cell>
        </row>
        <row r="197">
          <cell r="A197">
            <v>1500992</v>
          </cell>
          <cell r="B197" t="str">
            <v>GASKET, VX METAL SEAL, 316 SS F/ DR</v>
          </cell>
          <cell r="C197">
            <v>0</v>
          </cell>
        </row>
        <row r="198">
          <cell r="A198">
            <v>1500999</v>
          </cell>
          <cell r="B198" t="str">
            <v>GASKET, INC 825 VX METAL SEAL F/ PR</v>
          </cell>
          <cell r="C198">
            <v>2</v>
          </cell>
        </row>
        <row r="199">
          <cell r="A199">
            <v>1501002</v>
          </cell>
          <cell r="B199" t="str">
            <v>SEAL, SBMS-SL METAL SEAL ASSY 11''</v>
          </cell>
          <cell r="C199">
            <v>0</v>
          </cell>
        </row>
        <row r="200">
          <cell r="A200">
            <v>1501009</v>
          </cell>
          <cell r="B200" t="str">
            <v>SEAL, 'S' SEAL, B TYPE EXTERNAL</v>
          </cell>
          <cell r="C200">
            <v>41</v>
          </cell>
        </row>
        <row r="201">
          <cell r="A201">
            <v>1501025</v>
          </cell>
          <cell r="B201" t="str">
            <v>O-RING,F/ PROD.  TIE BACK CONNECTOR</v>
          </cell>
          <cell r="C201">
            <v>2</v>
          </cell>
        </row>
        <row r="202">
          <cell r="A202">
            <v>1501030</v>
          </cell>
          <cell r="B202" t="str">
            <v>SEAL, 'S'-SEAL HNBR E50158</v>
          </cell>
          <cell r="C202">
            <v>4</v>
          </cell>
        </row>
        <row r="203">
          <cell r="A203">
            <v>1501032</v>
          </cell>
          <cell r="B203" t="str">
            <v>SPRING, F/ TBC BUMPER SUB</v>
          </cell>
          <cell r="C203">
            <v>0</v>
          </cell>
        </row>
        <row r="204">
          <cell r="A204">
            <v>1501037</v>
          </cell>
          <cell r="B204" t="str">
            <v>CONNECTOR, PRODUCTION TBC ASSY</v>
          </cell>
          <cell r="C204">
            <v>1</v>
          </cell>
        </row>
        <row r="205">
          <cell r="A205">
            <v>1501038</v>
          </cell>
          <cell r="B205" t="str">
            <v>FRAME, PRODUCTION LOWER GUIDE FRAME ASSY</v>
          </cell>
          <cell r="C205">
            <v>1</v>
          </cell>
        </row>
        <row r="206">
          <cell r="A206">
            <v>1501104</v>
          </cell>
          <cell r="B206" t="str">
            <v>O-RING,0.139" CS X 15.955" ID NITRILE</v>
          </cell>
          <cell r="C206">
            <v>68</v>
          </cell>
        </row>
        <row r="207">
          <cell r="A207">
            <v>1501105</v>
          </cell>
          <cell r="B207" t="str">
            <v>PACKING,L TYPE, 0.284CS</v>
          </cell>
          <cell r="C207">
            <v>8</v>
          </cell>
        </row>
        <row r="208">
          <cell r="A208">
            <v>1501106</v>
          </cell>
          <cell r="B208" t="str">
            <v>PACKING,L TYPE INT</v>
          </cell>
          <cell r="C208">
            <v>16</v>
          </cell>
        </row>
        <row r="209">
          <cell r="A209">
            <v>1501107</v>
          </cell>
          <cell r="B209" t="str">
            <v>SHEAR PIN,0.36OD X 0.95LG</v>
          </cell>
          <cell r="C209">
            <v>24</v>
          </cell>
        </row>
        <row r="210">
          <cell r="A210">
            <v>1501108</v>
          </cell>
          <cell r="B210" t="str">
            <v>PACKING,DOVETAIL INT TYPE</v>
          </cell>
          <cell r="C210">
            <v>0</v>
          </cell>
        </row>
        <row r="211">
          <cell r="A211">
            <v>1501109</v>
          </cell>
          <cell r="B211" t="str">
            <v>HAND PUMP,W/ 10KSI HOSE</v>
          </cell>
          <cell r="C211">
            <v>0</v>
          </cell>
        </row>
        <row r="212">
          <cell r="A212">
            <v>1501126</v>
          </cell>
          <cell r="B212" t="str">
            <v>PIP SEAL,0.375CS X 0.625LG X 12.250ID</v>
          </cell>
          <cell r="C212">
            <v>0</v>
          </cell>
        </row>
        <row r="213">
          <cell r="A213">
            <v>1501128</v>
          </cell>
          <cell r="B213" t="str">
            <v>RING,CONCAVE NITRILE 0.236CS X 14.024ID</v>
          </cell>
          <cell r="C213">
            <v>0</v>
          </cell>
        </row>
        <row r="214">
          <cell r="A214">
            <v>1501129</v>
          </cell>
          <cell r="B214" t="str">
            <v>O-RING,0.275CS X 13.975ID,DASH # 457</v>
          </cell>
          <cell r="C214">
            <v>0</v>
          </cell>
        </row>
        <row r="215">
          <cell r="A215">
            <v>1501130</v>
          </cell>
          <cell r="B215" t="str">
            <v>SEAL,CUP PACKING,F/ 16-3/4 WHD RT</v>
          </cell>
          <cell r="C215">
            <v>8</v>
          </cell>
        </row>
        <row r="216">
          <cell r="A216">
            <v>1501131</v>
          </cell>
          <cell r="B216" t="str">
            <v>O-RING,0.375" CS X 15.475" ID</v>
          </cell>
          <cell r="C216">
            <v>0</v>
          </cell>
        </row>
        <row r="217">
          <cell r="A217">
            <v>1501132</v>
          </cell>
          <cell r="B217" t="str">
            <v>O-RING,0.210" CS X 2.100" ID,</v>
          </cell>
          <cell r="C217">
            <v>0</v>
          </cell>
        </row>
        <row r="218">
          <cell r="A218">
            <v>1501137</v>
          </cell>
          <cell r="B218" t="str">
            <v>CAP SCREW,HEX SOCKET,0.500-13UNC 2LG</v>
          </cell>
          <cell r="C218">
            <v>14</v>
          </cell>
        </row>
        <row r="219">
          <cell r="A219">
            <v>1501151</v>
          </cell>
          <cell r="B219" t="str">
            <v>SEAL,TYPE POLYPAK DEEP STYLE</v>
          </cell>
          <cell r="C219">
            <v>6</v>
          </cell>
        </row>
        <row r="220">
          <cell r="A220">
            <v>1501152</v>
          </cell>
          <cell r="B220" t="str">
            <v>PIP SEAL,0.750CS X 1.250LG X 32.0ID</v>
          </cell>
          <cell r="C220">
            <v>0</v>
          </cell>
        </row>
        <row r="221">
          <cell r="A221">
            <v>1501153</v>
          </cell>
          <cell r="B221" t="str">
            <v>O-RING,0.275" CS X 32.625" ID</v>
          </cell>
          <cell r="C221">
            <v>0</v>
          </cell>
        </row>
        <row r="222">
          <cell r="A222">
            <v>1501163</v>
          </cell>
          <cell r="B222" t="str">
            <v>RUPTURE DISC,FLAT,DISC INSERT,4500PSI</v>
          </cell>
          <cell r="C222">
            <v>6</v>
          </cell>
        </row>
        <row r="223">
          <cell r="A223">
            <v>1501167</v>
          </cell>
          <cell r="B223" t="str">
            <v>O-RING,F/ ROV HOTSTAB LARGE OD</v>
          </cell>
          <cell r="C223">
            <v>0</v>
          </cell>
        </row>
        <row r="224">
          <cell r="A224">
            <v>1501168</v>
          </cell>
          <cell r="B224" t="str">
            <v>O-RING,F/ ROV HOTSTAB SMALL OD</v>
          </cell>
          <cell r="C224">
            <v>20</v>
          </cell>
        </row>
        <row r="225">
          <cell r="A225">
            <v>1501193</v>
          </cell>
          <cell r="B225" t="str">
            <v>KIT,REFURB F/ 1" BALL VALVE</v>
          </cell>
          <cell r="C225">
            <v>0</v>
          </cell>
        </row>
        <row r="226">
          <cell r="A226">
            <v>1501203</v>
          </cell>
          <cell r="B226" t="str">
            <v>O-RING,0.275" CS X 11.975" ID</v>
          </cell>
          <cell r="C226">
            <v>40</v>
          </cell>
        </row>
        <row r="227">
          <cell r="A227">
            <v>1501209</v>
          </cell>
          <cell r="B227" t="str">
            <v>KEY,L TYPE,F/ 16 3/4 STT</v>
          </cell>
          <cell r="C227">
            <v>4</v>
          </cell>
        </row>
        <row r="228">
          <cell r="A228">
            <v>1501212</v>
          </cell>
          <cell r="B228" t="str">
            <v>O-RING,0.275" CS X 6.225" ID</v>
          </cell>
          <cell r="C228">
            <v>25</v>
          </cell>
        </row>
        <row r="229">
          <cell r="A229">
            <v>1501213</v>
          </cell>
          <cell r="B229" t="str">
            <v>SHEAR PIN,F/ 16 3/4 STT UPPER BODY</v>
          </cell>
          <cell r="C229">
            <v>65</v>
          </cell>
        </row>
        <row r="230">
          <cell r="A230">
            <v>1501214</v>
          </cell>
          <cell r="B230" t="str">
            <v>O-RING,0.103" CS X 0.299" ID,</v>
          </cell>
          <cell r="C230">
            <v>112</v>
          </cell>
        </row>
        <row r="231">
          <cell r="A231">
            <v>1501215</v>
          </cell>
          <cell r="B231" t="str">
            <v>SHEAR PIN,F/ 16 3/4 STT STOP RING</v>
          </cell>
          <cell r="C231">
            <v>28</v>
          </cell>
        </row>
        <row r="232">
          <cell r="A232">
            <v>1501216</v>
          </cell>
          <cell r="B232" t="str">
            <v>SHEAR PIN,F/ 16 3/4 STT OUTER SLEEVE</v>
          </cell>
          <cell r="C232">
            <v>32</v>
          </cell>
        </row>
        <row r="233">
          <cell r="A233">
            <v>1501218</v>
          </cell>
          <cell r="B233" t="str">
            <v>PACKING,L NITRILE TYPE,0.288CS</v>
          </cell>
          <cell r="C233">
            <v>10</v>
          </cell>
        </row>
        <row r="234">
          <cell r="A234">
            <v>1501219</v>
          </cell>
          <cell r="B234" t="str">
            <v>O-RING,0.275" CS X 12.475" ID</v>
          </cell>
          <cell r="C234">
            <v>4</v>
          </cell>
        </row>
        <row r="235">
          <cell r="A235">
            <v>1501220</v>
          </cell>
          <cell r="B235" t="str">
            <v>O-RING,0.275" CS X 8.975" ID</v>
          </cell>
          <cell r="C235">
            <v>32</v>
          </cell>
        </row>
        <row r="236">
          <cell r="A236">
            <v>1501229</v>
          </cell>
          <cell r="B236" t="str">
            <v>SHEAR PIN,F/ 16 3/4 DART SUB</v>
          </cell>
          <cell r="C236">
            <v>24</v>
          </cell>
        </row>
        <row r="237">
          <cell r="A237">
            <v>1501230</v>
          </cell>
          <cell r="B237" t="str">
            <v>FITTING,PIPE PLUG 1/2 NPT,316SS</v>
          </cell>
          <cell r="C237">
            <v>0</v>
          </cell>
        </row>
        <row r="238">
          <cell r="A238">
            <v>1501231</v>
          </cell>
          <cell r="B238" t="str">
            <v>O-RING,0.275" CS X 4.850" ID</v>
          </cell>
          <cell r="C238">
            <v>63</v>
          </cell>
        </row>
        <row r="239">
          <cell r="A239">
            <v>1501232</v>
          </cell>
          <cell r="B239" t="str">
            <v>O-RING,NON-STD,0.275" CSX2.375"ID</v>
          </cell>
          <cell r="C239">
            <v>56</v>
          </cell>
        </row>
        <row r="240">
          <cell r="A240">
            <v>1501233</v>
          </cell>
          <cell r="B240" t="str">
            <v>O-RING,0.103" CS X 0.424" ID</v>
          </cell>
          <cell r="C240">
            <v>23</v>
          </cell>
        </row>
        <row r="241">
          <cell r="A241">
            <v>1501248</v>
          </cell>
          <cell r="B241" t="str">
            <v>O-RING,0.275" CS X 10.975" ID NITRILE</v>
          </cell>
          <cell r="C241">
            <v>2</v>
          </cell>
        </row>
        <row r="242">
          <cell r="A242">
            <v>1501250</v>
          </cell>
          <cell r="B242" t="str">
            <v>SEAL,POLYPAK ASSY,TYPE B STYLE</v>
          </cell>
          <cell r="C242">
            <v>0</v>
          </cell>
        </row>
      </sheetData>
      <sheetData sheetId="1">
        <row r="1">
          <cell r="A1" t="str">
            <v>Article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40"/>
  <sheetViews>
    <sheetView zoomScaleNormal="100" workbookViewId="0">
      <selection activeCell="H21" sqref="H21"/>
    </sheetView>
    <sheetView tabSelected="1" workbookViewId="1">
      <selection activeCell="H8" sqref="H8"/>
    </sheetView>
  </sheetViews>
  <sheetFormatPr baseColWidth="10" defaultColWidth="11.44140625" defaultRowHeight="12" x14ac:dyDescent="0.3"/>
  <cols>
    <col min="1" max="1" width="2.21875" style="1" customWidth="1"/>
    <col min="2" max="2" width="18.77734375" style="1" bestFit="1" customWidth="1"/>
    <col min="3" max="3" width="55.44140625" style="1" customWidth="1"/>
    <col min="4" max="4" width="14.5546875" style="1" bestFit="1" customWidth="1"/>
    <col min="5" max="5" width="4.21875" style="1" hidden="1" customWidth="1"/>
    <col min="6" max="8" width="12.44140625" style="1" customWidth="1"/>
    <col min="9" max="9" width="11.44140625" style="1"/>
    <col min="10" max="10" width="12.77734375" style="1" bestFit="1" customWidth="1"/>
    <col min="11" max="16384" width="11.44140625" style="1"/>
  </cols>
  <sheetData>
    <row r="1" spans="1:10" ht="12.6" thickBot="1" x14ac:dyDescent="0.35"/>
    <row r="2" spans="1:10" ht="12.75" customHeight="1" thickTop="1" x14ac:dyDescent="0.3">
      <c r="B2" s="109" t="s">
        <v>158</v>
      </c>
      <c r="C2" s="110"/>
      <c r="D2" s="110"/>
      <c r="E2" s="110"/>
      <c r="F2" s="110"/>
      <c r="G2" s="110"/>
      <c r="H2" s="110"/>
    </row>
    <row r="3" spans="1:10" ht="12" customHeight="1" x14ac:dyDescent="0.3">
      <c r="B3" s="111"/>
      <c r="C3" s="112"/>
      <c r="D3" s="112"/>
      <c r="E3" s="112"/>
      <c r="F3" s="112"/>
      <c r="G3" s="112"/>
      <c r="H3" s="112"/>
    </row>
    <row r="4" spans="1:10" ht="12.75" customHeight="1" thickBot="1" x14ac:dyDescent="0.35">
      <c r="B4" s="113"/>
      <c r="C4" s="114"/>
      <c r="D4" s="114"/>
      <c r="E4" s="114"/>
      <c r="F4" s="114"/>
      <c r="G4" s="114"/>
      <c r="H4" s="114"/>
    </row>
    <row r="5" spans="1:10" ht="12.75" customHeight="1" thickTop="1" x14ac:dyDescent="0.3">
      <c r="C5" s="1" t="s">
        <v>162</v>
      </c>
    </row>
    <row r="6" spans="1:10" ht="16.5" customHeight="1" thickBot="1" x14ac:dyDescent="0.35">
      <c r="C6" s="8"/>
      <c r="D6" s="10"/>
      <c r="E6" s="35"/>
      <c r="F6" s="35"/>
      <c r="G6" s="35"/>
      <c r="H6" s="10"/>
    </row>
    <row r="7" spans="1:10" ht="25.2" thickTop="1" thickBot="1" x14ac:dyDescent="0.35">
      <c r="B7" s="9"/>
      <c r="C7" s="95" t="s">
        <v>143</v>
      </c>
      <c r="D7" s="96" t="s">
        <v>144</v>
      </c>
      <c r="E7" s="57" t="s">
        <v>145</v>
      </c>
      <c r="F7" s="92" t="s">
        <v>219</v>
      </c>
      <c r="G7" s="92" t="s">
        <v>220</v>
      </c>
      <c r="H7" s="92" t="s">
        <v>218</v>
      </c>
      <c r="I7" s="92" t="s">
        <v>221</v>
      </c>
      <c r="J7" s="92" t="s">
        <v>222</v>
      </c>
    </row>
    <row r="8" spans="1:10" ht="15" customHeight="1" thickTop="1" x14ac:dyDescent="0.3">
      <c r="A8" s="4"/>
      <c r="B8" s="115" t="s">
        <v>1</v>
      </c>
      <c r="C8" s="2" t="s">
        <v>8</v>
      </c>
      <c r="D8" s="2">
        <v>1500636</v>
      </c>
      <c r="E8" s="58">
        <v>86334</v>
      </c>
      <c r="F8" s="2">
        <v>1</v>
      </c>
      <c r="G8" s="81"/>
      <c r="H8" s="2">
        <f>SUMPRODUCT(('MHA1-01'!$D$5:$D$99='MHA2-07 &amp; MHA2-04'!D8)*('MHA1-01'!$G$5:$G$99))+SUMPRODUCT(('MHA 204'!$A$2:$A$180='MHA2-07 &amp; MHA2-04'!D8)*('MHA 204'!$C$2:$C$180))</f>
        <v>0</v>
      </c>
      <c r="I8" s="31">
        <f t="shared" ref="I8:I71" si="0">IF(F8&lt;=H8,F8,IF(F8&gt;H8,H8,"N/A"))</f>
        <v>0</v>
      </c>
      <c r="J8" s="103">
        <f t="shared" ref="J8:J71" si="1">IF(I8&gt;0,G8,IF(I8&lt;=0,0))</f>
        <v>0</v>
      </c>
    </row>
    <row r="9" spans="1:10" ht="15" customHeight="1" x14ac:dyDescent="0.3">
      <c r="A9" s="4"/>
      <c r="B9" s="116"/>
      <c r="C9" s="13" t="s">
        <v>13</v>
      </c>
      <c r="D9" s="13">
        <v>1500638</v>
      </c>
      <c r="E9" s="59">
        <v>32699</v>
      </c>
      <c r="F9" s="13">
        <v>1</v>
      </c>
      <c r="G9" s="81"/>
      <c r="H9" s="2">
        <f>SUMPRODUCT(('MHA1-01'!$D$5:$D$99='MHA2-07 &amp; MHA2-04'!D9)*('MHA1-01'!$G$5:$G$99))+SUMPRODUCT(('MHA 204'!$A$2:$A$180='MHA2-07 &amp; MHA2-04'!D9)*('MHA 204'!$C$2:$C$180))</f>
        <v>0</v>
      </c>
      <c r="I9" s="31">
        <f t="shared" si="0"/>
        <v>0</v>
      </c>
      <c r="J9" s="103">
        <f t="shared" si="1"/>
        <v>0</v>
      </c>
    </row>
    <row r="10" spans="1:10" ht="15" customHeight="1" x14ac:dyDescent="0.3">
      <c r="A10" s="4"/>
      <c r="B10" s="116"/>
      <c r="C10" s="2" t="s">
        <v>9</v>
      </c>
      <c r="D10" s="2">
        <v>1500640</v>
      </c>
      <c r="E10" s="58">
        <v>177691</v>
      </c>
      <c r="F10" s="2">
        <v>1</v>
      </c>
      <c r="G10" s="58"/>
      <c r="H10" s="2">
        <f>SUMPRODUCT(('MHA1-01'!$D$5:$D$99='MHA2-07 &amp; MHA2-04'!D10)*('MHA1-01'!$G$5:$G$99))+SUMPRODUCT(('MHA 204'!$A$2:$A$180='MHA2-07 &amp; MHA2-04'!D10)*('MHA 204'!$C$2:$C$180))</f>
        <v>1</v>
      </c>
      <c r="I10" s="31">
        <f t="shared" si="0"/>
        <v>1</v>
      </c>
      <c r="J10" s="103">
        <f t="shared" si="1"/>
        <v>0</v>
      </c>
    </row>
    <row r="11" spans="1:10" ht="15" customHeight="1" x14ac:dyDescent="0.3">
      <c r="A11" s="4"/>
      <c r="B11" s="116"/>
      <c r="C11" s="13" t="s">
        <v>10</v>
      </c>
      <c r="D11" s="13">
        <v>1500649</v>
      </c>
      <c r="E11" s="59">
        <v>321947</v>
      </c>
      <c r="F11" s="13">
        <v>1</v>
      </c>
      <c r="G11" s="81"/>
      <c r="H11" s="2">
        <f>SUMPRODUCT(('MHA1-01'!$D$5:$D$99='MHA2-07 &amp; MHA2-04'!D11)*('MHA1-01'!$G$5:$G$99))+SUMPRODUCT(('MHA 204'!$A$2:$A$180='MHA2-07 &amp; MHA2-04'!D11)*('MHA 204'!$C$2:$C$180))</f>
        <v>0</v>
      </c>
      <c r="I11" s="31">
        <f t="shared" si="0"/>
        <v>0</v>
      </c>
      <c r="J11" s="103">
        <f t="shared" si="1"/>
        <v>0</v>
      </c>
    </row>
    <row r="12" spans="1:10" ht="15" customHeight="1" x14ac:dyDescent="0.3">
      <c r="A12" s="4"/>
      <c r="B12" s="116"/>
      <c r="C12" s="2" t="s">
        <v>11</v>
      </c>
      <c r="D12" s="2">
        <v>1500642</v>
      </c>
      <c r="E12" s="58">
        <v>36591</v>
      </c>
      <c r="F12" s="2">
        <v>1</v>
      </c>
      <c r="G12" s="58"/>
      <c r="H12" s="2">
        <f>SUMPRODUCT(('MHA1-01'!$D$5:$D$99='MHA2-07 &amp; MHA2-04'!D12)*('MHA1-01'!$G$5:$G$99))+SUMPRODUCT(('MHA 204'!$A$2:$A$180='MHA2-07 &amp; MHA2-04'!D12)*('MHA 204'!$C$2:$C$180))</f>
        <v>1</v>
      </c>
      <c r="I12" s="31">
        <f t="shared" si="0"/>
        <v>1</v>
      </c>
      <c r="J12" s="103">
        <f t="shared" si="1"/>
        <v>0</v>
      </c>
    </row>
    <row r="13" spans="1:10" ht="15" customHeight="1" x14ac:dyDescent="0.3">
      <c r="A13" s="4"/>
      <c r="B13" s="116"/>
      <c r="C13" s="13" t="s">
        <v>12</v>
      </c>
      <c r="D13" s="13">
        <v>1467734</v>
      </c>
      <c r="E13" s="59">
        <v>644.58000000000004</v>
      </c>
      <c r="F13" s="13">
        <v>643</v>
      </c>
      <c r="G13" s="59"/>
      <c r="H13" s="2">
        <f>SUMPRODUCT(('MHA1-01'!$D$5:$D$99='MHA2-07 &amp; MHA2-04'!D13)*('MHA1-01'!$G$5:$G$99))+SUMPRODUCT(('MHA 204'!$A$2:$A$180='MHA2-07 &amp; MHA2-04'!D13)*('MHA 204'!$C$2:$C$180))</f>
        <v>96</v>
      </c>
      <c r="I13" s="31">
        <f t="shared" si="0"/>
        <v>96</v>
      </c>
      <c r="J13" s="103">
        <f t="shared" si="1"/>
        <v>0</v>
      </c>
    </row>
    <row r="14" spans="1:10" ht="15" customHeight="1" x14ac:dyDescent="0.3">
      <c r="A14" s="4"/>
      <c r="B14" s="116"/>
      <c r="C14" s="2" t="s">
        <v>24</v>
      </c>
      <c r="D14" s="2">
        <v>1500354</v>
      </c>
      <c r="E14" s="58">
        <v>7253</v>
      </c>
      <c r="F14" s="2">
        <v>1</v>
      </c>
      <c r="G14" s="58"/>
      <c r="H14" s="2">
        <f>SUMPRODUCT(('MHA1-01'!$D$5:$D$99='MHA2-07 &amp; MHA2-04'!D14)*('MHA1-01'!$G$5:$G$99))+SUMPRODUCT(('MHA 204'!$A$2:$A$180='MHA2-07 &amp; MHA2-04'!D14)*('MHA 204'!$C$2:$C$180))</f>
        <v>1</v>
      </c>
      <c r="I14" s="31">
        <f t="shared" si="0"/>
        <v>1</v>
      </c>
      <c r="J14" s="103">
        <f t="shared" si="1"/>
        <v>0</v>
      </c>
    </row>
    <row r="15" spans="1:10" ht="15" customHeight="1" x14ac:dyDescent="0.3">
      <c r="A15" s="4"/>
      <c r="B15" s="116"/>
      <c r="C15" s="13" t="s">
        <v>25</v>
      </c>
      <c r="D15" s="13">
        <v>1500355</v>
      </c>
      <c r="E15" s="59">
        <v>10734</v>
      </c>
      <c r="F15" s="13">
        <v>1</v>
      </c>
      <c r="G15" s="59"/>
      <c r="H15" s="2">
        <f>SUMPRODUCT(('MHA1-01'!$D$5:$D$99='MHA2-07 &amp; MHA2-04'!D15)*('MHA1-01'!$G$5:$G$99))+SUMPRODUCT(('MHA 204'!$A$2:$A$180='MHA2-07 &amp; MHA2-04'!D15)*('MHA 204'!$C$2:$C$180))</f>
        <v>1</v>
      </c>
      <c r="I15" s="31">
        <f t="shared" si="0"/>
        <v>1</v>
      </c>
      <c r="J15" s="103">
        <f t="shared" si="1"/>
        <v>0</v>
      </c>
    </row>
    <row r="16" spans="1:10" ht="15" customHeight="1" x14ac:dyDescent="0.3">
      <c r="A16" s="4"/>
      <c r="B16" s="116"/>
      <c r="C16" s="17" t="s">
        <v>26</v>
      </c>
      <c r="D16" s="2">
        <v>1500613</v>
      </c>
      <c r="E16" s="58">
        <v>3985.59</v>
      </c>
      <c r="F16" s="2">
        <v>1</v>
      </c>
      <c r="G16" s="81"/>
      <c r="H16" s="2">
        <f>SUMPRODUCT(('MHA1-01'!$D$5:$D$99='MHA2-07 &amp; MHA2-04'!D16)*('MHA1-01'!$G$5:$G$99))+SUMPRODUCT(('MHA 204'!$A$2:$A$180='MHA2-07 &amp; MHA2-04'!D16)*('MHA 204'!$C$2:$C$180))</f>
        <v>0</v>
      </c>
      <c r="I16" s="31">
        <f t="shared" si="0"/>
        <v>0</v>
      </c>
      <c r="J16" s="103">
        <f t="shared" si="1"/>
        <v>0</v>
      </c>
    </row>
    <row r="17" spans="1:10" ht="15" customHeight="1" x14ac:dyDescent="0.3">
      <c r="A17" s="4"/>
      <c r="B17" s="116"/>
      <c r="C17" s="13" t="s">
        <v>28</v>
      </c>
      <c r="D17" s="13">
        <v>1500611</v>
      </c>
      <c r="E17" s="59">
        <v>6056.45</v>
      </c>
      <c r="F17" s="13">
        <v>1</v>
      </c>
      <c r="G17" s="81"/>
      <c r="H17" s="2">
        <f>SUMPRODUCT(('MHA1-01'!$D$5:$D$99='MHA2-07 &amp; MHA2-04'!D17)*('MHA1-01'!$G$5:$G$99))+SUMPRODUCT(('MHA 204'!$A$2:$A$180='MHA2-07 &amp; MHA2-04'!D17)*('MHA 204'!$C$2:$C$180))</f>
        <v>0</v>
      </c>
      <c r="I17" s="31">
        <f t="shared" si="0"/>
        <v>0</v>
      </c>
      <c r="J17" s="103">
        <f t="shared" si="1"/>
        <v>0</v>
      </c>
    </row>
    <row r="18" spans="1:10" ht="15" customHeight="1" x14ac:dyDescent="0.3">
      <c r="A18" s="4"/>
      <c r="B18" s="116"/>
      <c r="C18" s="17" t="s">
        <v>16</v>
      </c>
      <c r="D18" s="2">
        <v>1468829</v>
      </c>
      <c r="E18" s="58">
        <v>348.96</v>
      </c>
      <c r="F18" s="2">
        <v>2</v>
      </c>
      <c r="G18" s="81"/>
      <c r="H18" s="2">
        <f>SUMPRODUCT(('MHA1-01'!$D$5:$D$99='MHA2-07 &amp; MHA2-04'!D18)*('MHA1-01'!$G$5:$G$99))+SUMPRODUCT(('MHA 204'!$A$2:$A$180='MHA2-07 &amp; MHA2-04'!D18)*('MHA 204'!$C$2:$C$180))</f>
        <v>0</v>
      </c>
      <c r="I18" s="31">
        <f t="shared" si="0"/>
        <v>0</v>
      </c>
      <c r="J18" s="103">
        <f t="shared" si="1"/>
        <v>0</v>
      </c>
    </row>
    <row r="19" spans="1:10" ht="15" customHeight="1" x14ac:dyDescent="0.3">
      <c r="A19" s="4"/>
      <c r="B19" s="116"/>
      <c r="C19" s="13" t="s">
        <v>15</v>
      </c>
      <c r="D19" s="13">
        <v>1500596</v>
      </c>
      <c r="E19" s="59">
        <v>96.24</v>
      </c>
      <c r="F19" s="13">
        <v>47</v>
      </c>
      <c r="G19" s="59"/>
      <c r="H19" s="2">
        <f>SUMPRODUCT(('MHA1-01'!$D$5:$D$99='MHA2-07 &amp; MHA2-04'!D19)*('MHA1-01'!$G$5:$G$99))+SUMPRODUCT(('MHA 204'!$A$2:$A$180='MHA2-07 &amp; MHA2-04'!D19)*('MHA 204'!$C$2:$C$180))</f>
        <v>18</v>
      </c>
      <c r="I19" s="31">
        <f t="shared" si="0"/>
        <v>18</v>
      </c>
      <c r="J19" s="103">
        <f t="shared" si="1"/>
        <v>0</v>
      </c>
    </row>
    <row r="20" spans="1:10" ht="15" customHeight="1" x14ac:dyDescent="0.3">
      <c r="A20" s="4"/>
      <c r="B20" s="116"/>
      <c r="C20" s="17" t="s">
        <v>27</v>
      </c>
      <c r="D20" s="2">
        <v>1500454</v>
      </c>
      <c r="E20" s="58">
        <v>40.32</v>
      </c>
      <c r="F20" s="53">
        <f t="shared" ref="F20" si="2">F18+F19</f>
        <v>49</v>
      </c>
      <c r="G20" s="58"/>
      <c r="H20" s="2">
        <f>SUMPRODUCT(('MHA1-01'!$D$5:$D$99='MHA2-07 &amp; MHA2-04'!D20)*('MHA1-01'!$G$5:$G$99))+SUMPRODUCT(('MHA 204'!$A$2:$A$180='MHA2-07 &amp; MHA2-04'!D20)*('MHA 204'!$C$2:$C$180))</f>
        <v>320</v>
      </c>
      <c r="I20" s="31">
        <f t="shared" si="0"/>
        <v>49</v>
      </c>
      <c r="J20" s="103">
        <f t="shared" si="1"/>
        <v>0</v>
      </c>
    </row>
    <row r="21" spans="1:10" ht="15" customHeight="1" thickBot="1" x14ac:dyDescent="0.35">
      <c r="A21" s="4"/>
      <c r="B21" s="117"/>
      <c r="C21" s="98" t="s">
        <v>14</v>
      </c>
      <c r="D21" s="98" t="s">
        <v>5</v>
      </c>
      <c r="E21" s="98">
        <v>135</v>
      </c>
      <c r="F21" s="98">
        <v>3</v>
      </c>
      <c r="G21" s="81"/>
      <c r="H21" s="2">
        <f>SUMPRODUCT(('MHA1-01'!$D$5:$D$99='MHA2-07 &amp; MHA2-04'!D21)*('MHA1-01'!$G$5:$G$99))+SUMPRODUCT(('MHA 204'!$A$2:$A$180='MHA2-07 &amp; MHA2-04'!D21)*('MHA 204'!$C$2:$C$180))</f>
        <v>0</v>
      </c>
      <c r="I21" s="31">
        <f t="shared" si="0"/>
        <v>0</v>
      </c>
      <c r="J21" s="103">
        <f t="shared" si="1"/>
        <v>0</v>
      </c>
    </row>
    <row r="22" spans="1:10" ht="15" customHeight="1" thickTop="1" x14ac:dyDescent="0.3">
      <c r="B22" s="122" t="s">
        <v>0</v>
      </c>
      <c r="C22" s="2" t="s">
        <v>34</v>
      </c>
      <c r="D22" s="2">
        <v>1500992</v>
      </c>
      <c r="E22" s="58">
        <v>3600</v>
      </c>
      <c r="F22" s="2">
        <v>1</v>
      </c>
      <c r="G22" s="81"/>
      <c r="H22" s="2">
        <f>SUMPRODUCT(('MHA1-01'!$D$5:$D$99='MHA2-07 &amp; MHA2-04'!D22)*('MHA1-01'!$G$5:$G$99))+SUMPRODUCT(('MHA 204'!$A$2:$A$180='MHA2-07 &amp; MHA2-04'!D22)*('MHA 204'!$C$2:$C$180))</f>
        <v>0</v>
      </c>
      <c r="I22" s="31">
        <f t="shared" si="0"/>
        <v>0</v>
      </c>
      <c r="J22" s="103">
        <f t="shared" si="1"/>
        <v>0</v>
      </c>
    </row>
    <row r="23" spans="1:10" ht="15" customHeight="1" x14ac:dyDescent="0.3">
      <c r="B23" s="123"/>
      <c r="C23" s="13" t="s">
        <v>17</v>
      </c>
      <c r="D23" s="13">
        <v>1468766</v>
      </c>
      <c r="E23" s="59">
        <v>36752</v>
      </c>
      <c r="F23" s="13">
        <v>1</v>
      </c>
      <c r="G23" s="81"/>
      <c r="H23" s="2">
        <f>SUMPRODUCT(('MHA1-01'!$D$5:$D$99='MHA2-07 &amp; MHA2-04'!D23)*('MHA1-01'!$G$5:$G$99))+SUMPRODUCT(('MHA 204'!$A$2:$A$180='MHA2-07 &amp; MHA2-04'!D23)*('MHA 204'!$C$2:$C$180))</f>
        <v>0</v>
      </c>
      <c r="I23" s="31">
        <f t="shared" si="0"/>
        <v>0</v>
      </c>
      <c r="J23" s="103">
        <f t="shared" si="1"/>
        <v>0</v>
      </c>
    </row>
    <row r="24" spans="1:10" ht="15" customHeight="1" x14ac:dyDescent="0.3">
      <c r="B24" s="123"/>
      <c r="C24" s="2" t="s">
        <v>18</v>
      </c>
      <c r="D24" s="2">
        <v>1500646</v>
      </c>
      <c r="E24" s="58">
        <v>25907</v>
      </c>
      <c r="F24" s="2">
        <v>1</v>
      </c>
      <c r="G24" s="58"/>
      <c r="H24" s="2">
        <f>SUMPRODUCT(('MHA1-01'!$D$5:$D$99='MHA2-07 &amp; MHA2-04'!D24)*('MHA1-01'!$G$5:$G$99))+SUMPRODUCT(('MHA 204'!$A$2:$A$180='MHA2-07 &amp; MHA2-04'!D24)*('MHA 204'!$C$2:$C$180))</f>
        <v>6</v>
      </c>
      <c r="I24" s="31">
        <f t="shared" si="0"/>
        <v>1</v>
      </c>
      <c r="J24" s="103">
        <f t="shared" si="1"/>
        <v>0</v>
      </c>
    </row>
    <row r="25" spans="1:10" ht="15" customHeight="1" x14ac:dyDescent="0.3">
      <c r="B25" s="123"/>
      <c r="C25" s="13" t="s">
        <v>29</v>
      </c>
      <c r="D25" s="13">
        <v>1500060</v>
      </c>
      <c r="E25" s="59">
        <v>440.88</v>
      </c>
      <c r="F25" s="13">
        <v>1960</v>
      </c>
      <c r="G25" s="59"/>
      <c r="H25" s="2">
        <f>SUMPRODUCT(('MHA1-01'!$D$5:$D$99='MHA2-07 &amp; MHA2-04'!D25)*('MHA1-01'!$G$5:$G$99))+SUMPRODUCT(('MHA 204'!$A$2:$A$180='MHA2-07 &amp; MHA2-04'!D25)*('MHA 204'!$C$2:$C$180))</f>
        <v>337</v>
      </c>
      <c r="I25" s="31">
        <f t="shared" si="0"/>
        <v>337</v>
      </c>
      <c r="J25" s="103">
        <f t="shared" si="1"/>
        <v>0</v>
      </c>
    </row>
    <row r="26" spans="1:10" ht="15" customHeight="1" x14ac:dyDescent="0.3">
      <c r="B26" s="123"/>
      <c r="C26" s="2" t="s">
        <v>30</v>
      </c>
      <c r="D26" s="2">
        <v>1500058</v>
      </c>
      <c r="E26" s="58">
        <v>4980</v>
      </c>
      <c r="F26" s="2">
        <v>1</v>
      </c>
      <c r="G26" s="81"/>
      <c r="H26" s="2">
        <f>SUMPRODUCT(('MHA1-01'!$D$5:$D$99='MHA2-07 &amp; MHA2-04'!D26)*('MHA1-01'!$G$5:$G$99))+SUMPRODUCT(('MHA 204'!$A$2:$A$180='MHA2-07 &amp; MHA2-04'!D26)*('MHA 204'!$C$2:$C$180))</f>
        <v>3</v>
      </c>
      <c r="I26" s="31">
        <f t="shared" si="0"/>
        <v>1</v>
      </c>
      <c r="J26" s="103">
        <f t="shared" si="1"/>
        <v>0</v>
      </c>
    </row>
    <row r="27" spans="1:10" ht="15" customHeight="1" x14ac:dyDescent="0.3">
      <c r="B27" s="123"/>
      <c r="C27" s="13" t="s">
        <v>31</v>
      </c>
      <c r="D27" s="13">
        <v>1500059</v>
      </c>
      <c r="E27" s="59">
        <v>7361</v>
      </c>
      <c r="F27" s="13">
        <v>1</v>
      </c>
      <c r="G27" s="81"/>
      <c r="H27" s="2">
        <f>SUMPRODUCT(('MHA1-01'!$D$5:$D$99='MHA2-07 &amp; MHA2-04'!D27)*('MHA1-01'!$G$5:$G$99))+SUMPRODUCT(('MHA 204'!$A$2:$A$180='MHA2-07 &amp; MHA2-04'!D27)*('MHA 204'!$C$2:$C$180))</f>
        <v>0</v>
      </c>
      <c r="I27" s="31">
        <f t="shared" si="0"/>
        <v>0</v>
      </c>
      <c r="J27" s="103">
        <f t="shared" si="1"/>
        <v>0</v>
      </c>
    </row>
    <row r="28" spans="1:10" ht="15" customHeight="1" x14ac:dyDescent="0.3">
      <c r="B28" s="123"/>
      <c r="C28" s="2" t="s">
        <v>41</v>
      </c>
      <c r="D28" s="2">
        <v>1425348</v>
      </c>
      <c r="E28" s="58">
        <v>440.88</v>
      </c>
      <c r="F28" s="2">
        <v>0</v>
      </c>
      <c r="G28" s="81"/>
      <c r="H28" s="2">
        <f>SUMPRODUCT(('MHA1-01'!$D$5:$D$99='MHA2-07 &amp; MHA2-04'!D28)*('MHA1-01'!$G$5:$G$99))+SUMPRODUCT(('MHA 204'!$A$2:$A$180='MHA2-07 &amp; MHA2-04'!D28)*('MHA 204'!$C$2:$C$180))</f>
        <v>0</v>
      </c>
      <c r="I28" s="31">
        <f t="shared" si="0"/>
        <v>0</v>
      </c>
      <c r="J28" s="103">
        <f t="shared" si="1"/>
        <v>0</v>
      </c>
    </row>
    <row r="29" spans="1:10" ht="15" customHeight="1" x14ac:dyDescent="0.3">
      <c r="B29" s="123"/>
      <c r="C29" s="13" t="s">
        <v>155</v>
      </c>
      <c r="D29" s="13" t="s">
        <v>156</v>
      </c>
      <c r="E29" s="59" t="s">
        <v>156</v>
      </c>
      <c r="F29" s="13">
        <v>1</v>
      </c>
      <c r="G29" s="81"/>
      <c r="H29" s="2">
        <f>SUMPRODUCT(('MHA1-01'!$D$5:$D$99='MHA2-07 &amp; MHA2-04'!D29)*('MHA1-01'!$G$5:$G$99))+SUMPRODUCT(('MHA 204'!$A$2:$A$180='MHA2-07 &amp; MHA2-04'!D29)*('MHA 204'!$C$2:$C$180))</f>
        <v>0</v>
      </c>
      <c r="I29" s="31">
        <f t="shared" si="0"/>
        <v>0</v>
      </c>
      <c r="J29" s="103">
        <f t="shared" si="1"/>
        <v>0</v>
      </c>
    </row>
    <row r="30" spans="1:10" ht="15" customHeight="1" x14ac:dyDescent="0.3">
      <c r="B30" s="123"/>
      <c r="C30" s="48" t="s">
        <v>79</v>
      </c>
      <c r="D30" s="17">
        <v>1500418</v>
      </c>
      <c r="E30" s="93">
        <v>6773.76</v>
      </c>
      <c r="F30" s="17">
        <v>1</v>
      </c>
      <c r="G30" s="81"/>
      <c r="H30" s="2">
        <f>SUMPRODUCT(('MHA1-01'!$D$5:$D$99='MHA2-07 &amp; MHA2-04'!D30)*('MHA1-01'!$G$5:$G$99))+SUMPRODUCT(('MHA 204'!$A$2:$A$180='MHA2-07 &amp; MHA2-04'!D30)*('MHA 204'!$C$2:$C$180))</f>
        <v>0</v>
      </c>
      <c r="I30" s="31">
        <f t="shared" si="0"/>
        <v>0</v>
      </c>
      <c r="J30" s="103">
        <f t="shared" si="1"/>
        <v>0</v>
      </c>
    </row>
    <row r="31" spans="1:10" ht="15" customHeight="1" x14ac:dyDescent="0.3">
      <c r="B31" s="123"/>
      <c r="C31" s="13" t="s">
        <v>80</v>
      </c>
      <c r="D31" s="13">
        <v>1500419</v>
      </c>
      <c r="E31" s="59">
        <v>10123.35</v>
      </c>
      <c r="F31" s="13">
        <v>1</v>
      </c>
      <c r="G31" s="81"/>
      <c r="H31" s="2">
        <f>SUMPRODUCT(('MHA1-01'!$D$5:$D$99='MHA2-07 &amp; MHA2-04'!D31)*('MHA1-01'!$G$5:$G$99))+SUMPRODUCT(('MHA 204'!$A$2:$A$180='MHA2-07 &amp; MHA2-04'!D31)*('MHA 204'!$C$2:$C$180))</f>
        <v>0</v>
      </c>
      <c r="I31" s="31">
        <f t="shared" si="0"/>
        <v>0</v>
      </c>
      <c r="J31" s="103">
        <f t="shared" si="1"/>
        <v>0</v>
      </c>
    </row>
    <row r="32" spans="1:10" ht="15" customHeight="1" x14ac:dyDescent="0.3">
      <c r="B32" s="123"/>
      <c r="C32" s="48" t="s">
        <v>81</v>
      </c>
      <c r="D32" s="17">
        <v>1600601</v>
      </c>
      <c r="E32" s="94">
        <v>5950</v>
      </c>
      <c r="F32" s="17">
        <v>1</v>
      </c>
      <c r="G32" s="58"/>
      <c r="H32" s="2">
        <f>SUMPRODUCT(('MHA1-01'!$D$5:$D$99='MHA2-07 &amp; MHA2-04'!D32)*('MHA1-01'!$G$5:$G$99))+SUMPRODUCT(('MHA 204'!$A$2:$A$180='MHA2-07 &amp; MHA2-04'!D32)*('MHA 204'!$C$2:$C$180))</f>
        <v>1</v>
      </c>
      <c r="I32" s="31">
        <f t="shared" si="0"/>
        <v>1</v>
      </c>
      <c r="J32" s="103">
        <f t="shared" si="1"/>
        <v>0</v>
      </c>
    </row>
    <row r="33" spans="2:10" ht="15" customHeight="1" x14ac:dyDescent="0.3">
      <c r="B33" s="123"/>
      <c r="C33" s="13" t="s">
        <v>82</v>
      </c>
      <c r="D33" s="13">
        <v>1600602</v>
      </c>
      <c r="E33" s="59">
        <v>9250</v>
      </c>
      <c r="F33" s="13">
        <v>0</v>
      </c>
      <c r="G33" s="81"/>
      <c r="H33" s="2">
        <f>SUMPRODUCT(('MHA1-01'!$D$5:$D$99='MHA2-07 &amp; MHA2-04'!D33)*('MHA1-01'!$G$5:$G$99))+SUMPRODUCT(('MHA 204'!$A$2:$A$180='MHA2-07 &amp; MHA2-04'!D33)*('MHA 204'!$C$2:$C$180))</f>
        <v>0</v>
      </c>
      <c r="I33" s="31">
        <f t="shared" si="0"/>
        <v>0</v>
      </c>
      <c r="J33" s="103">
        <f t="shared" si="1"/>
        <v>0</v>
      </c>
    </row>
    <row r="34" spans="2:10" ht="15" customHeight="1" x14ac:dyDescent="0.3">
      <c r="B34" s="123"/>
      <c r="C34" s="17" t="s">
        <v>83</v>
      </c>
      <c r="D34" s="17">
        <v>1468831</v>
      </c>
      <c r="E34" s="93">
        <v>129.85</v>
      </c>
      <c r="F34" s="53">
        <v>4</v>
      </c>
      <c r="G34" s="58"/>
      <c r="H34" s="2">
        <f>SUMPRODUCT(('MHA1-01'!$D$5:$D$99='MHA2-07 &amp; MHA2-04'!D34)*('MHA1-01'!$G$5:$G$99))+SUMPRODUCT(('MHA 204'!$A$2:$A$180='MHA2-07 &amp; MHA2-04'!D34)*('MHA 204'!$C$2:$C$180))</f>
        <v>3</v>
      </c>
      <c r="I34" s="31">
        <f t="shared" si="0"/>
        <v>3</v>
      </c>
      <c r="J34" s="103">
        <f t="shared" si="1"/>
        <v>0</v>
      </c>
    </row>
    <row r="35" spans="2:10" ht="15" customHeight="1" x14ac:dyDescent="0.3">
      <c r="B35" s="123"/>
      <c r="C35" s="13" t="s">
        <v>35</v>
      </c>
      <c r="D35" s="13">
        <v>1468832</v>
      </c>
      <c r="E35" s="59">
        <v>49.76</v>
      </c>
      <c r="F35" s="13">
        <v>4</v>
      </c>
      <c r="G35" s="59"/>
      <c r="H35" s="2">
        <f>SUMPRODUCT(('MHA1-01'!$D$5:$D$99='MHA2-07 &amp; MHA2-04'!D35)*('MHA1-01'!$G$5:$G$99))+SUMPRODUCT(('MHA 204'!$A$2:$A$180='MHA2-07 &amp; MHA2-04'!D35)*('MHA 204'!$C$2:$C$180))</f>
        <v>173</v>
      </c>
      <c r="I35" s="31">
        <f t="shared" si="0"/>
        <v>4</v>
      </c>
      <c r="J35" s="103">
        <f t="shared" si="1"/>
        <v>0</v>
      </c>
    </row>
    <row r="36" spans="2:10" ht="15" customHeight="1" x14ac:dyDescent="0.3">
      <c r="B36" s="123"/>
      <c r="C36" s="17" t="s">
        <v>32</v>
      </c>
      <c r="D36" s="17">
        <v>1467504</v>
      </c>
      <c r="E36" s="93">
        <v>61.83</v>
      </c>
      <c r="F36" s="53">
        <v>114</v>
      </c>
      <c r="G36" s="58"/>
      <c r="H36" s="2">
        <f>SUMPRODUCT(('MHA1-01'!$D$5:$D$99='MHA2-07 &amp; MHA2-04'!D36)*('MHA1-01'!$G$5:$G$99))+SUMPRODUCT(('MHA 204'!$A$2:$A$180='MHA2-07 &amp; MHA2-04'!D36)*('MHA 204'!$C$2:$C$180))</f>
        <v>211</v>
      </c>
      <c r="I36" s="31">
        <f t="shared" si="0"/>
        <v>114</v>
      </c>
      <c r="J36" s="103">
        <f t="shared" si="1"/>
        <v>0</v>
      </c>
    </row>
    <row r="37" spans="2:10" ht="15" customHeight="1" x14ac:dyDescent="0.3">
      <c r="B37" s="123"/>
      <c r="C37" s="13" t="s">
        <v>33</v>
      </c>
      <c r="D37" s="13">
        <v>1500460</v>
      </c>
      <c r="E37" s="59">
        <v>15.27</v>
      </c>
      <c r="F37" s="13">
        <v>114</v>
      </c>
      <c r="G37" s="81"/>
      <c r="H37" s="2">
        <f>SUMPRODUCT(('MHA1-01'!$D$5:$D$99='MHA2-07 &amp; MHA2-04'!D37)*('MHA1-01'!$G$5:$G$99))+SUMPRODUCT(('MHA 204'!$A$2:$A$180='MHA2-07 &amp; MHA2-04'!D37)*('MHA 204'!$C$2:$C$180))</f>
        <v>0</v>
      </c>
      <c r="I37" s="31">
        <f t="shared" si="0"/>
        <v>0</v>
      </c>
      <c r="J37" s="103">
        <f t="shared" si="1"/>
        <v>0</v>
      </c>
    </row>
    <row r="38" spans="2:10" ht="15" customHeight="1" x14ac:dyDescent="0.3">
      <c r="B38" s="123"/>
      <c r="C38" s="17" t="s">
        <v>65</v>
      </c>
      <c r="D38" s="17">
        <v>1463473</v>
      </c>
      <c r="E38" s="93">
        <v>2878.72</v>
      </c>
      <c r="F38" s="17">
        <v>1</v>
      </c>
      <c r="G38" s="58"/>
      <c r="H38" s="2">
        <f>SUMPRODUCT(('MHA1-01'!$D$5:$D$99='MHA2-07 &amp; MHA2-04'!D38)*('MHA1-01'!$G$5:$G$99))+SUMPRODUCT(('MHA 204'!$A$2:$A$180='MHA2-07 &amp; MHA2-04'!D38)*('MHA 204'!$C$2:$C$180))</f>
        <v>7</v>
      </c>
      <c r="I38" s="31">
        <f t="shared" si="0"/>
        <v>1</v>
      </c>
      <c r="J38" s="103">
        <f t="shared" si="1"/>
        <v>0</v>
      </c>
    </row>
    <row r="39" spans="2:10" ht="15" customHeight="1" x14ac:dyDescent="0.3">
      <c r="B39" s="123"/>
      <c r="C39" s="13" t="s">
        <v>63</v>
      </c>
      <c r="D39" s="13">
        <v>1500472</v>
      </c>
      <c r="E39" s="59">
        <v>307.2</v>
      </c>
      <c r="F39" s="13">
        <v>1</v>
      </c>
      <c r="G39" s="81"/>
      <c r="H39" s="2">
        <f>SUMPRODUCT(('MHA1-01'!$D$5:$D$99='MHA2-07 &amp; MHA2-04'!D39)*('MHA1-01'!$G$5:$G$99))+SUMPRODUCT(('MHA 204'!$A$2:$A$180='MHA2-07 &amp; MHA2-04'!D39)*('MHA 204'!$C$2:$C$180))</f>
        <v>0</v>
      </c>
      <c r="I39" s="31">
        <f t="shared" si="0"/>
        <v>0</v>
      </c>
      <c r="J39" s="103">
        <f t="shared" si="1"/>
        <v>0</v>
      </c>
    </row>
    <row r="40" spans="2:10" ht="15" customHeight="1" thickBot="1" x14ac:dyDescent="0.35">
      <c r="B40" s="120"/>
      <c r="C40" s="97" t="s">
        <v>64</v>
      </c>
      <c r="D40" s="97">
        <v>1500473</v>
      </c>
      <c r="E40" s="67">
        <v>302.08</v>
      </c>
      <c r="F40" s="97">
        <v>1</v>
      </c>
      <c r="G40" s="79"/>
      <c r="H40" s="2">
        <f>SUMPRODUCT(('MHA1-01'!$D$5:$D$99='MHA2-07 &amp; MHA2-04'!D40)*('MHA1-01'!$G$5:$G$99))+SUMPRODUCT(('MHA 204'!$A$2:$A$180='MHA2-07 &amp; MHA2-04'!D40)*('MHA 204'!$C$2:$C$180))</f>
        <v>0</v>
      </c>
      <c r="I40" s="97">
        <f t="shared" si="0"/>
        <v>0</v>
      </c>
      <c r="J40" s="103">
        <f t="shared" si="1"/>
        <v>0</v>
      </c>
    </row>
    <row r="41" spans="2:10" ht="15" customHeight="1" thickTop="1" x14ac:dyDescent="0.3">
      <c r="B41" s="119" t="s">
        <v>4</v>
      </c>
      <c r="C41" s="88" t="s">
        <v>34</v>
      </c>
      <c r="D41" s="12">
        <v>1500992</v>
      </c>
      <c r="E41" s="61">
        <v>3600</v>
      </c>
      <c r="F41" s="13"/>
      <c r="G41" s="75"/>
      <c r="H41" s="2">
        <f>SUMPRODUCT(('MHA1-01'!$D$5:$D$99='MHA2-07 &amp; MHA2-04'!D41)*('MHA1-01'!$G$5:$G$99))+SUMPRODUCT(('MHA 204'!$A$2:$A$180='MHA2-07 &amp; MHA2-04'!D41)*('MHA 204'!$C$2:$C$180))</f>
        <v>0</v>
      </c>
      <c r="I41" s="31">
        <f t="shared" si="0"/>
        <v>0</v>
      </c>
      <c r="J41" s="103">
        <f t="shared" si="1"/>
        <v>0</v>
      </c>
    </row>
    <row r="42" spans="2:10" ht="15" customHeight="1" x14ac:dyDescent="0.3">
      <c r="B42" s="120"/>
      <c r="C42" s="18" t="s">
        <v>17</v>
      </c>
      <c r="D42" s="17">
        <v>1468766</v>
      </c>
      <c r="E42" s="66">
        <v>36752</v>
      </c>
      <c r="F42" s="17"/>
      <c r="G42" s="76"/>
      <c r="H42" s="2">
        <f>SUMPRODUCT(('MHA1-01'!$D$5:$D$99='MHA2-07 &amp; MHA2-04'!D42)*('MHA1-01'!$G$5:$G$99))+SUMPRODUCT(('MHA 204'!$A$2:$A$180='MHA2-07 &amp; MHA2-04'!D42)*('MHA 204'!$C$2:$C$180))</f>
        <v>0</v>
      </c>
      <c r="I42" s="31">
        <f t="shared" si="0"/>
        <v>0</v>
      </c>
      <c r="J42" s="103">
        <f t="shared" si="1"/>
        <v>0</v>
      </c>
    </row>
    <row r="43" spans="2:10" ht="15" customHeight="1" x14ac:dyDescent="0.3">
      <c r="B43" s="120"/>
      <c r="C43" s="20" t="s">
        <v>20</v>
      </c>
      <c r="D43" s="12">
        <v>1468768</v>
      </c>
      <c r="E43" s="61">
        <v>32052</v>
      </c>
      <c r="F43" s="13"/>
      <c r="G43" s="75"/>
      <c r="H43" s="2">
        <f>SUMPRODUCT(('MHA1-01'!$D$5:$D$99='MHA2-07 &amp; MHA2-04'!D43)*('MHA1-01'!$G$5:$G$99))+SUMPRODUCT(('MHA 204'!$A$2:$A$180='MHA2-07 &amp; MHA2-04'!D43)*('MHA 204'!$C$2:$C$180))</f>
        <v>0</v>
      </c>
      <c r="I43" s="31">
        <f t="shared" si="0"/>
        <v>0</v>
      </c>
      <c r="J43" s="103">
        <f t="shared" si="1"/>
        <v>0</v>
      </c>
    </row>
    <row r="44" spans="2:10" ht="15" customHeight="1" x14ac:dyDescent="0.3">
      <c r="B44" s="119"/>
      <c r="C44" s="16" t="s">
        <v>23</v>
      </c>
      <c r="D44" s="17">
        <v>1500644</v>
      </c>
      <c r="E44" s="68">
        <v>17900</v>
      </c>
      <c r="F44" s="17"/>
      <c r="G44" s="75"/>
      <c r="H44" s="2">
        <f>SUMPRODUCT(('MHA1-01'!$D$5:$D$99='MHA2-07 &amp; MHA2-04'!D44)*('MHA1-01'!$G$5:$G$99))+SUMPRODUCT(('MHA 204'!$A$2:$A$180='MHA2-07 &amp; MHA2-04'!D44)*('MHA 204'!$C$2:$C$180))</f>
        <v>0</v>
      </c>
      <c r="I44" s="31">
        <f t="shared" si="0"/>
        <v>0</v>
      </c>
      <c r="J44" s="103">
        <f t="shared" si="1"/>
        <v>0</v>
      </c>
    </row>
    <row r="45" spans="2:10" ht="15" customHeight="1" x14ac:dyDescent="0.3">
      <c r="B45" s="119"/>
      <c r="C45" s="88" t="s">
        <v>18</v>
      </c>
      <c r="D45" s="12">
        <v>1500646</v>
      </c>
      <c r="E45" s="61">
        <v>25907</v>
      </c>
      <c r="F45" s="13"/>
      <c r="G45" s="59"/>
      <c r="H45" s="2">
        <f>SUMPRODUCT(('MHA1-01'!$D$5:$D$99='MHA2-07 &amp; MHA2-04'!D45)*('MHA1-01'!$G$5:$G$99))+SUMPRODUCT(('MHA 204'!$A$2:$A$180='MHA2-07 &amp; MHA2-04'!D45)*('MHA 204'!$C$2:$C$180))</f>
        <v>6</v>
      </c>
      <c r="I45" s="31">
        <f t="shared" si="0"/>
        <v>0</v>
      </c>
      <c r="J45" s="103">
        <f t="shared" si="1"/>
        <v>0</v>
      </c>
    </row>
    <row r="46" spans="2:10" ht="15" customHeight="1" x14ac:dyDescent="0.3">
      <c r="B46" s="119"/>
      <c r="C46" s="16" t="s">
        <v>29</v>
      </c>
      <c r="D46" s="17">
        <v>1500060</v>
      </c>
      <c r="E46" s="66">
        <v>440.88</v>
      </c>
      <c r="F46" s="39"/>
      <c r="G46" s="58"/>
      <c r="H46" s="2">
        <f>SUMPRODUCT(('MHA1-01'!$D$5:$D$99='MHA2-07 &amp; MHA2-04'!D46)*('MHA1-01'!$G$5:$G$99))+SUMPRODUCT(('MHA 204'!$A$2:$A$180='MHA2-07 &amp; MHA2-04'!D46)*('MHA 204'!$C$2:$C$180))</f>
        <v>337</v>
      </c>
      <c r="I46" s="31">
        <f t="shared" si="0"/>
        <v>0</v>
      </c>
      <c r="J46" s="103">
        <f t="shared" si="1"/>
        <v>0</v>
      </c>
    </row>
    <row r="47" spans="2:10" ht="15" customHeight="1" x14ac:dyDescent="0.3">
      <c r="B47" s="119"/>
      <c r="C47" s="88" t="s">
        <v>30</v>
      </c>
      <c r="D47" s="12">
        <v>1500058</v>
      </c>
      <c r="E47" s="61">
        <v>4980</v>
      </c>
      <c r="F47" s="13"/>
      <c r="G47" s="59"/>
      <c r="H47" s="2">
        <f>SUMPRODUCT(('MHA1-01'!$D$5:$D$99='MHA2-07 &amp; MHA2-04'!D47)*('MHA1-01'!$G$5:$G$99))+SUMPRODUCT(('MHA 204'!$A$2:$A$180='MHA2-07 &amp; MHA2-04'!D47)*('MHA 204'!$C$2:$C$180))</f>
        <v>3</v>
      </c>
      <c r="I47" s="31">
        <f t="shared" si="0"/>
        <v>0</v>
      </c>
      <c r="J47" s="103">
        <f t="shared" si="1"/>
        <v>0</v>
      </c>
    </row>
    <row r="48" spans="2:10" ht="15" customHeight="1" x14ac:dyDescent="0.3">
      <c r="B48" s="119"/>
      <c r="C48" s="16" t="s">
        <v>31</v>
      </c>
      <c r="D48" s="17">
        <v>1500059</v>
      </c>
      <c r="E48" s="68">
        <v>7361</v>
      </c>
      <c r="F48" s="17"/>
      <c r="G48" s="58"/>
      <c r="H48" s="2">
        <f>SUMPRODUCT(('MHA1-01'!$D$5:$D$99='MHA2-07 &amp; MHA2-04'!D48)*('MHA1-01'!$G$5:$G$99))+SUMPRODUCT(('MHA 204'!$A$2:$A$180='MHA2-07 &amp; MHA2-04'!D48)*('MHA 204'!$C$2:$C$180))</f>
        <v>0</v>
      </c>
      <c r="I48" s="31">
        <f t="shared" si="0"/>
        <v>0</v>
      </c>
      <c r="J48" s="103">
        <f t="shared" si="1"/>
        <v>0</v>
      </c>
    </row>
    <row r="49" spans="2:10" x14ac:dyDescent="0.3">
      <c r="B49" s="120"/>
      <c r="C49" s="20" t="s">
        <v>47</v>
      </c>
      <c r="D49" s="12">
        <v>1500066</v>
      </c>
      <c r="E49" s="61">
        <v>84000</v>
      </c>
      <c r="F49" s="13"/>
      <c r="G49" s="59"/>
      <c r="H49" s="2">
        <f>SUMPRODUCT(('MHA1-01'!$D$5:$D$99='MHA2-07 &amp; MHA2-04'!D49)*('MHA1-01'!$G$5:$G$99))+SUMPRODUCT(('MHA 204'!$A$2:$A$180='MHA2-07 &amp; MHA2-04'!D49)*('MHA 204'!$C$2:$C$180))</f>
        <v>0</v>
      </c>
      <c r="I49" s="31">
        <f t="shared" si="0"/>
        <v>0</v>
      </c>
      <c r="J49" s="103">
        <f t="shared" si="1"/>
        <v>0</v>
      </c>
    </row>
    <row r="50" spans="2:10" ht="15" customHeight="1" x14ac:dyDescent="0.3">
      <c r="B50" s="119"/>
      <c r="C50" s="16" t="s">
        <v>42</v>
      </c>
      <c r="D50" s="17">
        <v>1500067</v>
      </c>
      <c r="E50" s="68">
        <v>454.23</v>
      </c>
      <c r="F50" s="39"/>
      <c r="G50" s="58"/>
      <c r="H50" s="2">
        <f>SUMPRODUCT(('MHA1-01'!$D$5:$D$99='MHA2-07 &amp; MHA2-04'!D50)*('MHA1-01'!$G$5:$G$99))+SUMPRODUCT(('MHA 204'!$A$2:$A$180='MHA2-07 &amp; MHA2-04'!D50)*('MHA 204'!$C$2:$C$180))</f>
        <v>681</v>
      </c>
      <c r="I50" s="31">
        <f t="shared" si="0"/>
        <v>0</v>
      </c>
      <c r="J50" s="103">
        <f t="shared" si="1"/>
        <v>0</v>
      </c>
    </row>
    <row r="51" spans="2:10" ht="15" customHeight="1" x14ac:dyDescent="0.3">
      <c r="B51" s="120"/>
      <c r="C51" s="20" t="s">
        <v>84</v>
      </c>
      <c r="D51" s="12">
        <v>1500062</v>
      </c>
      <c r="E51" s="61">
        <v>0</v>
      </c>
      <c r="F51" s="13"/>
      <c r="G51" s="59"/>
      <c r="H51" s="2">
        <f>SUMPRODUCT(('MHA1-01'!$D$5:$D$99='MHA2-07 &amp; MHA2-04'!D51)*('MHA1-01'!$G$5:$G$99))+SUMPRODUCT(('MHA 204'!$A$2:$A$180='MHA2-07 &amp; MHA2-04'!D51)*('MHA 204'!$C$2:$C$180))</f>
        <v>0</v>
      </c>
      <c r="I51" s="31">
        <f t="shared" si="0"/>
        <v>0</v>
      </c>
      <c r="J51" s="103">
        <f t="shared" si="1"/>
        <v>0</v>
      </c>
    </row>
    <row r="52" spans="2:10" ht="15" customHeight="1" x14ac:dyDescent="0.3">
      <c r="B52" s="120"/>
      <c r="C52" s="18" t="s">
        <v>85</v>
      </c>
      <c r="D52" s="17">
        <v>1500063</v>
      </c>
      <c r="E52" s="68">
        <v>0</v>
      </c>
      <c r="F52" s="30"/>
      <c r="G52" s="58"/>
      <c r="H52" s="2">
        <f>SUMPRODUCT(('MHA1-01'!$D$5:$D$99='MHA2-07 &amp; MHA2-04'!D52)*('MHA1-01'!$G$5:$G$99))+SUMPRODUCT(('MHA 204'!$A$2:$A$180='MHA2-07 &amp; MHA2-04'!D52)*('MHA 204'!$C$2:$C$180))</f>
        <v>0</v>
      </c>
      <c r="I52" s="31">
        <f t="shared" si="0"/>
        <v>0</v>
      </c>
      <c r="J52" s="103">
        <f t="shared" si="1"/>
        <v>0</v>
      </c>
    </row>
    <row r="53" spans="2:10" ht="15" customHeight="1" x14ac:dyDescent="0.3">
      <c r="B53" s="119"/>
      <c r="C53" s="88" t="s">
        <v>86</v>
      </c>
      <c r="D53" s="12">
        <v>1500064</v>
      </c>
      <c r="E53" s="61">
        <v>5129</v>
      </c>
      <c r="F53" s="13"/>
      <c r="G53" s="59"/>
      <c r="H53" s="2">
        <f>SUMPRODUCT(('MHA1-01'!$D$5:$D$99='MHA2-07 &amp; MHA2-04'!D53)*('MHA1-01'!$G$5:$G$99))+SUMPRODUCT(('MHA 204'!$A$2:$A$180='MHA2-07 &amp; MHA2-04'!D53)*('MHA 204'!$C$2:$C$180))</f>
        <v>2</v>
      </c>
      <c r="I53" s="31">
        <f t="shared" si="0"/>
        <v>0</v>
      </c>
      <c r="J53" s="103">
        <f t="shared" si="1"/>
        <v>0</v>
      </c>
    </row>
    <row r="54" spans="2:10" ht="15" customHeight="1" x14ac:dyDescent="0.3">
      <c r="B54" s="119"/>
      <c r="C54" s="16" t="s">
        <v>87</v>
      </c>
      <c r="D54" s="17">
        <v>1500065</v>
      </c>
      <c r="E54" s="68">
        <v>7582</v>
      </c>
      <c r="F54" s="30"/>
      <c r="G54" s="58"/>
      <c r="H54" s="2">
        <f>SUMPRODUCT(('MHA1-01'!$D$5:$D$99='MHA2-07 &amp; MHA2-04'!D54)*('MHA1-01'!$G$5:$G$99))+SUMPRODUCT(('MHA 204'!$A$2:$A$180='MHA2-07 &amp; MHA2-04'!D54)*('MHA 204'!$C$2:$C$180))</f>
        <v>1</v>
      </c>
      <c r="I54" s="31">
        <f t="shared" si="0"/>
        <v>0</v>
      </c>
      <c r="J54" s="103">
        <f t="shared" si="1"/>
        <v>0</v>
      </c>
    </row>
    <row r="55" spans="2:10" ht="15" customHeight="1" x14ac:dyDescent="0.3">
      <c r="B55" s="120"/>
      <c r="C55" s="20" t="s">
        <v>157</v>
      </c>
      <c r="D55" s="12" t="s">
        <v>156</v>
      </c>
      <c r="E55" s="61" t="s">
        <v>156</v>
      </c>
      <c r="F55" s="13"/>
      <c r="G55" s="59"/>
      <c r="H55" s="2">
        <f>SUMPRODUCT(('MHA1-01'!$D$5:$D$99='MHA2-07 &amp; MHA2-04'!D55)*('MHA1-01'!$G$5:$G$99))+SUMPRODUCT(('MHA 204'!$A$2:$A$180='MHA2-07 &amp; MHA2-04'!D55)*('MHA 204'!$C$2:$C$180))</f>
        <v>0</v>
      </c>
      <c r="I55" s="31">
        <f t="shared" si="0"/>
        <v>0</v>
      </c>
      <c r="J55" s="103">
        <f t="shared" si="1"/>
        <v>0</v>
      </c>
    </row>
    <row r="56" spans="2:10" ht="15" customHeight="1" x14ac:dyDescent="0.3">
      <c r="B56" s="120"/>
      <c r="C56" s="18" t="s">
        <v>60</v>
      </c>
      <c r="D56" s="2">
        <v>1500455</v>
      </c>
      <c r="E56" s="63">
        <v>7015.68</v>
      </c>
      <c r="F56" s="2"/>
      <c r="G56" s="58"/>
      <c r="H56" s="2">
        <f>SUMPRODUCT(('MHA1-01'!$D$5:$D$99='MHA2-07 &amp; MHA2-04'!D56)*('MHA1-01'!$G$5:$G$99))+SUMPRODUCT(('MHA 204'!$A$2:$A$180='MHA2-07 &amp; MHA2-04'!D56)*('MHA 204'!$C$2:$C$180))</f>
        <v>0</v>
      </c>
      <c r="I56" s="31">
        <f t="shared" si="0"/>
        <v>0</v>
      </c>
      <c r="J56" s="103">
        <f t="shared" si="1"/>
        <v>0</v>
      </c>
    </row>
    <row r="57" spans="2:10" ht="15" customHeight="1" x14ac:dyDescent="0.3">
      <c r="B57" s="120"/>
      <c r="C57" s="20" t="s">
        <v>61</v>
      </c>
      <c r="D57" s="12">
        <v>1500456</v>
      </c>
      <c r="E57" s="61">
        <v>10443.52</v>
      </c>
      <c r="F57" s="13"/>
      <c r="G57" s="59"/>
      <c r="H57" s="2">
        <f>SUMPRODUCT(('MHA1-01'!$D$5:$D$99='MHA2-07 &amp; MHA2-04'!D57)*('MHA1-01'!$G$5:$G$99))+SUMPRODUCT(('MHA 204'!$A$2:$A$180='MHA2-07 &amp; MHA2-04'!D57)*('MHA 204'!$C$2:$C$180))</f>
        <v>0</v>
      </c>
      <c r="I57" s="31">
        <f t="shared" si="0"/>
        <v>0</v>
      </c>
      <c r="J57" s="103">
        <f t="shared" si="1"/>
        <v>0</v>
      </c>
    </row>
    <row r="58" spans="2:10" x14ac:dyDescent="0.3">
      <c r="B58" s="119"/>
      <c r="C58" s="101" t="s">
        <v>148</v>
      </c>
      <c r="D58" s="17">
        <v>1600623</v>
      </c>
      <c r="E58" s="68">
        <v>7230</v>
      </c>
      <c r="F58" s="17"/>
      <c r="G58" s="58"/>
      <c r="H58" s="2">
        <f>SUMPRODUCT(('MHA1-01'!$D$5:$D$99='MHA2-07 &amp; MHA2-04'!D58)*('MHA1-01'!$G$5:$G$99))+SUMPRODUCT(('MHA 204'!$A$2:$A$180='MHA2-07 &amp; MHA2-04'!D58)*('MHA 204'!$C$2:$C$180))</f>
        <v>0</v>
      </c>
      <c r="I58" s="31">
        <f t="shared" si="0"/>
        <v>0</v>
      </c>
      <c r="J58" s="103">
        <f t="shared" si="1"/>
        <v>0</v>
      </c>
    </row>
    <row r="59" spans="2:10" ht="15" customHeight="1" x14ac:dyDescent="0.3">
      <c r="B59" s="119"/>
      <c r="C59" s="88" t="s">
        <v>59</v>
      </c>
      <c r="D59" s="12">
        <v>1468831</v>
      </c>
      <c r="E59" s="61">
        <v>129.85</v>
      </c>
      <c r="F59" s="13"/>
      <c r="G59" s="59"/>
      <c r="H59" s="2">
        <f>SUMPRODUCT(('MHA1-01'!$D$5:$D$99='MHA2-07 &amp; MHA2-04'!D59)*('MHA1-01'!$G$5:$G$99))+SUMPRODUCT(('MHA 204'!$A$2:$A$180='MHA2-07 &amp; MHA2-04'!D59)*('MHA 204'!$C$2:$C$180))</f>
        <v>3</v>
      </c>
      <c r="I59" s="31">
        <f t="shared" si="0"/>
        <v>0</v>
      </c>
      <c r="J59" s="103">
        <f t="shared" si="1"/>
        <v>0</v>
      </c>
    </row>
    <row r="60" spans="2:10" ht="15" customHeight="1" x14ac:dyDescent="0.3">
      <c r="B60" s="119"/>
      <c r="C60" s="16" t="s">
        <v>35</v>
      </c>
      <c r="D60" s="17">
        <v>1468832</v>
      </c>
      <c r="E60" s="67">
        <v>49.76</v>
      </c>
      <c r="F60" s="17"/>
      <c r="G60" s="58"/>
      <c r="H60" s="2">
        <f>SUMPRODUCT(('MHA1-01'!$D$5:$D$99='MHA2-07 &amp; MHA2-04'!D60)*('MHA1-01'!$G$5:$G$99))+SUMPRODUCT(('MHA 204'!$A$2:$A$180='MHA2-07 &amp; MHA2-04'!D60)*('MHA 204'!$C$2:$C$180))</f>
        <v>173</v>
      </c>
      <c r="I60" s="31">
        <f t="shared" si="0"/>
        <v>0</v>
      </c>
      <c r="J60" s="103">
        <f t="shared" si="1"/>
        <v>0</v>
      </c>
    </row>
    <row r="61" spans="2:10" ht="15" customHeight="1" x14ac:dyDescent="0.3">
      <c r="B61" s="119"/>
      <c r="C61" s="88" t="s">
        <v>32</v>
      </c>
      <c r="D61" s="12">
        <v>1467504</v>
      </c>
      <c r="E61" s="61">
        <v>61.83</v>
      </c>
      <c r="F61" s="13"/>
      <c r="G61" s="59"/>
      <c r="H61" s="2">
        <f>SUMPRODUCT(('MHA1-01'!$D$5:$D$99='MHA2-07 &amp; MHA2-04'!D61)*('MHA1-01'!$G$5:$G$99))+SUMPRODUCT(('MHA 204'!$A$2:$A$180='MHA2-07 &amp; MHA2-04'!D61)*('MHA 204'!$C$2:$C$180))</f>
        <v>211</v>
      </c>
      <c r="I61" s="31">
        <f t="shared" si="0"/>
        <v>0</v>
      </c>
      <c r="J61" s="103">
        <f t="shared" si="1"/>
        <v>0</v>
      </c>
    </row>
    <row r="62" spans="2:10" ht="15" customHeight="1" x14ac:dyDescent="0.3">
      <c r="B62" s="119"/>
      <c r="C62" s="16" t="s">
        <v>88</v>
      </c>
      <c r="D62" s="17">
        <v>1500458</v>
      </c>
      <c r="E62" s="66">
        <v>55.95</v>
      </c>
      <c r="F62" s="17"/>
      <c r="G62" s="58"/>
      <c r="H62" s="2">
        <f>SUMPRODUCT(('MHA1-01'!$D$5:$D$99='MHA2-07 &amp; MHA2-04'!D62)*('MHA1-01'!$G$5:$G$99))+SUMPRODUCT(('MHA 204'!$A$2:$A$180='MHA2-07 &amp; MHA2-04'!D62)*('MHA 204'!$C$2:$C$180))</f>
        <v>568</v>
      </c>
      <c r="I62" s="31">
        <f t="shared" si="0"/>
        <v>0</v>
      </c>
      <c r="J62" s="103">
        <f t="shared" si="1"/>
        <v>0</v>
      </c>
    </row>
    <row r="63" spans="2:10" ht="15" customHeight="1" x14ac:dyDescent="0.3">
      <c r="B63" s="120"/>
      <c r="C63" s="20" t="s">
        <v>33</v>
      </c>
      <c r="D63" s="12">
        <v>1500460</v>
      </c>
      <c r="E63" s="61">
        <v>15.27</v>
      </c>
      <c r="F63" s="13"/>
      <c r="G63" s="59"/>
      <c r="H63" s="2">
        <f>SUMPRODUCT(('MHA1-01'!$D$5:$D$99='MHA2-07 &amp; MHA2-04'!D63)*('MHA1-01'!$G$5:$G$99))+SUMPRODUCT(('MHA 204'!$A$2:$A$180='MHA2-07 &amp; MHA2-04'!D63)*('MHA 204'!$C$2:$C$180))</f>
        <v>0</v>
      </c>
      <c r="I63" s="31">
        <f t="shared" si="0"/>
        <v>0</v>
      </c>
      <c r="J63" s="103">
        <f t="shared" si="1"/>
        <v>0</v>
      </c>
    </row>
    <row r="64" spans="2:10" ht="15" customHeight="1" x14ac:dyDescent="0.3">
      <c r="B64" s="120"/>
      <c r="C64" s="18" t="s">
        <v>19</v>
      </c>
      <c r="D64" s="53">
        <v>1500461</v>
      </c>
      <c r="E64" s="66">
        <v>15.78</v>
      </c>
      <c r="F64" s="17"/>
      <c r="G64" s="58"/>
      <c r="H64" s="2">
        <f>SUMPRODUCT(('MHA1-01'!$D$5:$D$99='MHA2-07 &amp; MHA2-04'!D64)*('MHA1-01'!$G$5:$G$99))+SUMPRODUCT(('MHA 204'!$A$2:$A$180='MHA2-07 &amp; MHA2-04'!D64)*('MHA 204'!$C$2:$C$180))</f>
        <v>0</v>
      </c>
      <c r="I64" s="31">
        <f t="shared" si="0"/>
        <v>0</v>
      </c>
      <c r="J64" s="103">
        <f t="shared" si="1"/>
        <v>0</v>
      </c>
    </row>
    <row r="65" spans="2:10" ht="15" customHeight="1" x14ac:dyDescent="0.3">
      <c r="B65" s="120"/>
      <c r="C65" s="20" t="s">
        <v>147</v>
      </c>
      <c r="D65" s="12">
        <v>15000470</v>
      </c>
      <c r="E65" s="61">
        <v>3925</v>
      </c>
      <c r="F65" s="13"/>
      <c r="G65" s="59"/>
      <c r="H65" s="2">
        <f>SUMPRODUCT(('MHA1-01'!$D$5:$D$99='MHA2-07 &amp; MHA2-04'!D65)*('MHA1-01'!$G$5:$G$99))+SUMPRODUCT(('MHA 204'!$A$2:$A$180='MHA2-07 &amp; MHA2-04'!D65)*('MHA 204'!$C$2:$C$180))</f>
        <v>0</v>
      </c>
      <c r="I65" s="31">
        <f t="shared" si="0"/>
        <v>0</v>
      </c>
      <c r="J65" s="103">
        <f t="shared" si="1"/>
        <v>0</v>
      </c>
    </row>
    <row r="66" spans="2:10" ht="15" customHeight="1" x14ac:dyDescent="0.3">
      <c r="B66" s="119"/>
      <c r="C66" s="102" t="s">
        <v>146</v>
      </c>
      <c r="D66" s="25">
        <v>1500615</v>
      </c>
      <c r="E66" s="67">
        <v>3133.48</v>
      </c>
      <c r="F66" s="26"/>
      <c r="G66" s="58"/>
      <c r="H66" s="2">
        <f>SUMPRODUCT(('MHA1-01'!$D$5:$D$99='MHA2-07 &amp; MHA2-04'!D66)*('MHA1-01'!$G$5:$G$99))+SUMPRODUCT(('MHA 204'!$A$2:$A$180='MHA2-07 &amp; MHA2-04'!D66)*('MHA 204'!$C$2:$C$180))</f>
        <v>4</v>
      </c>
      <c r="I66" s="31">
        <f t="shared" si="0"/>
        <v>0</v>
      </c>
      <c r="J66" s="103">
        <f t="shared" si="1"/>
        <v>0</v>
      </c>
    </row>
    <row r="67" spans="2:10" ht="15" customHeight="1" x14ac:dyDescent="0.3">
      <c r="B67" s="120"/>
      <c r="C67" s="20" t="s">
        <v>63</v>
      </c>
      <c r="D67" s="12">
        <v>1500472</v>
      </c>
      <c r="E67" s="61">
        <v>307.2</v>
      </c>
      <c r="F67" s="13"/>
      <c r="G67" s="59"/>
      <c r="H67" s="2">
        <f>SUMPRODUCT(('MHA1-01'!$D$5:$D$99='MHA2-07 &amp; MHA2-04'!D67)*('MHA1-01'!$G$5:$G$99))+SUMPRODUCT(('MHA 204'!$A$2:$A$180='MHA2-07 &amp; MHA2-04'!D67)*('MHA 204'!$C$2:$C$180))</f>
        <v>0</v>
      </c>
      <c r="I67" s="31">
        <f t="shared" si="0"/>
        <v>0</v>
      </c>
      <c r="J67" s="103">
        <f t="shared" si="1"/>
        <v>0</v>
      </c>
    </row>
    <row r="68" spans="2:10" ht="15" customHeight="1" thickBot="1" x14ac:dyDescent="0.35">
      <c r="B68" s="121"/>
      <c r="C68" s="27" t="s">
        <v>64</v>
      </c>
      <c r="D68" s="28">
        <v>1500473</v>
      </c>
      <c r="E68" s="69">
        <v>302.08</v>
      </c>
      <c r="F68" s="51"/>
      <c r="G68" s="51"/>
      <c r="H68" s="2">
        <f>SUMPRODUCT(('MHA1-01'!$D$5:$D$99='MHA2-07 &amp; MHA2-04'!D68)*('MHA1-01'!$G$5:$G$99))+SUMPRODUCT(('MHA 204'!$A$2:$A$180='MHA2-07 &amp; MHA2-04'!D68)*('MHA 204'!$C$2:$C$180))</f>
        <v>0</v>
      </c>
      <c r="I68" s="51">
        <f t="shared" si="0"/>
        <v>0</v>
      </c>
      <c r="J68" s="103">
        <f t="shared" si="1"/>
        <v>0</v>
      </c>
    </row>
    <row r="69" spans="2:10" ht="15" customHeight="1" thickTop="1" x14ac:dyDescent="0.3">
      <c r="B69" s="107" t="s">
        <v>3</v>
      </c>
      <c r="C69" s="20" t="s">
        <v>20</v>
      </c>
      <c r="D69" s="12">
        <v>1468768</v>
      </c>
      <c r="E69" s="61">
        <v>32052</v>
      </c>
      <c r="F69" s="13">
        <v>1</v>
      </c>
      <c r="G69" s="75"/>
      <c r="H69" s="2">
        <f>SUMPRODUCT(('MHA1-01'!$D$5:$D$99='MHA2-07 &amp; MHA2-04'!D69)*('MHA1-01'!$G$5:$G$99))+SUMPRODUCT(('MHA 204'!$A$2:$A$180='MHA2-07 &amp; MHA2-04'!D69)*('MHA 204'!$C$2:$C$180))</f>
        <v>0</v>
      </c>
      <c r="I69" s="31">
        <f t="shared" si="0"/>
        <v>0</v>
      </c>
      <c r="J69" s="103">
        <f t="shared" si="1"/>
        <v>0</v>
      </c>
    </row>
    <row r="70" spans="2:10" ht="15" customHeight="1" x14ac:dyDescent="0.3">
      <c r="B70" s="108"/>
      <c r="C70" s="5" t="s">
        <v>18</v>
      </c>
      <c r="D70" s="2">
        <v>1500646</v>
      </c>
      <c r="E70" s="62">
        <v>25907</v>
      </c>
      <c r="F70" s="2">
        <v>1</v>
      </c>
      <c r="G70" s="58"/>
      <c r="H70" s="2">
        <f>SUMPRODUCT(('MHA1-01'!$D$5:$D$99='MHA2-07 &amp; MHA2-04'!D70)*('MHA1-01'!$G$5:$G$99))+SUMPRODUCT(('MHA 204'!$A$2:$A$180='MHA2-07 &amp; MHA2-04'!D70)*('MHA 204'!$C$2:$C$180))</f>
        <v>6</v>
      </c>
      <c r="I70" s="31">
        <f t="shared" si="0"/>
        <v>1</v>
      </c>
      <c r="J70" s="103">
        <f t="shared" si="1"/>
        <v>0</v>
      </c>
    </row>
    <row r="71" spans="2:10" ht="15" customHeight="1" x14ac:dyDescent="0.3">
      <c r="B71" s="108"/>
      <c r="C71" s="20" t="s">
        <v>42</v>
      </c>
      <c r="D71" s="12">
        <v>1500067</v>
      </c>
      <c r="E71" s="61">
        <v>454.23</v>
      </c>
      <c r="F71" s="13">
        <v>630</v>
      </c>
      <c r="G71" s="59"/>
      <c r="H71" s="2">
        <f>SUMPRODUCT(('MHA1-01'!$D$5:$D$99='MHA2-07 &amp; MHA2-04'!D71)*('MHA1-01'!$G$5:$G$99))+SUMPRODUCT(('MHA 204'!$A$2:$A$180='MHA2-07 &amp; MHA2-04'!D71)*('MHA 204'!$C$2:$C$180))</f>
        <v>681</v>
      </c>
      <c r="I71" s="31">
        <f t="shared" si="0"/>
        <v>630</v>
      </c>
      <c r="J71" s="103">
        <f t="shared" si="1"/>
        <v>0</v>
      </c>
    </row>
    <row r="72" spans="2:10" ht="15" customHeight="1" x14ac:dyDescent="0.3">
      <c r="B72" s="108"/>
      <c r="C72" s="11" t="s">
        <v>84</v>
      </c>
      <c r="D72" s="2">
        <v>1500062</v>
      </c>
      <c r="E72" s="63">
        <v>0</v>
      </c>
      <c r="F72" s="31">
        <v>0</v>
      </c>
      <c r="G72" s="58"/>
      <c r="H72" s="2">
        <f>SUMPRODUCT(('MHA1-01'!$D$5:$D$99='MHA2-07 &amp; MHA2-04'!D72)*('MHA1-01'!$G$5:$G$99))+SUMPRODUCT(('MHA 204'!$A$2:$A$180='MHA2-07 &amp; MHA2-04'!D72)*('MHA 204'!$C$2:$C$180))</f>
        <v>0</v>
      </c>
      <c r="I72" s="31">
        <f t="shared" ref="I72:I135" si="3">IF(F72&lt;=H72,F72,IF(F72&gt;H72,H72,"N/A"))</f>
        <v>0</v>
      </c>
      <c r="J72" s="103">
        <f t="shared" ref="J72:J135" si="4">IF(I72&gt;0,G72,IF(I72&lt;=0,0))</f>
        <v>0</v>
      </c>
    </row>
    <row r="73" spans="2:10" ht="15" customHeight="1" x14ac:dyDescent="0.3">
      <c r="B73" s="108"/>
      <c r="C73" s="20" t="s">
        <v>85</v>
      </c>
      <c r="D73" s="12">
        <v>1500063</v>
      </c>
      <c r="E73" s="61">
        <v>0</v>
      </c>
      <c r="F73" s="13">
        <v>0</v>
      </c>
      <c r="G73" s="59"/>
      <c r="H73" s="2">
        <f>SUMPRODUCT(('MHA1-01'!$D$5:$D$99='MHA2-07 &amp; MHA2-04'!D73)*('MHA1-01'!$G$5:$G$99))+SUMPRODUCT(('MHA 204'!$A$2:$A$180='MHA2-07 &amp; MHA2-04'!D73)*('MHA 204'!$C$2:$C$180))</f>
        <v>0</v>
      </c>
      <c r="I73" s="31">
        <f t="shared" si="3"/>
        <v>0</v>
      </c>
      <c r="J73" s="103">
        <f t="shared" si="4"/>
        <v>0</v>
      </c>
    </row>
    <row r="74" spans="2:10" ht="15" customHeight="1" x14ac:dyDescent="0.3">
      <c r="B74" s="108"/>
      <c r="C74" s="11" t="s">
        <v>86</v>
      </c>
      <c r="D74" s="2">
        <v>1500064</v>
      </c>
      <c r="E74" s="60">
        <v>5129</v>
      </c>
      <c r="F74" s="2">
        <v>0</v>
      </c>
      <c r="G74" s="58"/>
      <c r="H74" s="2">
        <f>SUMPRODUCT(('MHA1-01'!$D$5:$D$99='MHA2-07 &amp; MHA2-04'!D74)*('MHA1-01'!$G$5:$G$99))+SUMPRODUCT(('MHA 204'!$A$2:$A$180='MHA2-07 &amp; MHA2-04'!D74)*('MHA 204'!$C$2:$C$180))</f>
        <v>2</v>
      </c>
      <c r="I74" s="31">
        <f t="shared" si="3"/>
        <v>0</v>
      </c>
      <c r="J74" s="103">
        <f t="shared" si="4"/>
        <v>0</v>
      </c>
    </row>
    <row r="75" spans="2:10" ht="15" customHeight="1" x14ac:dyDescent="0.3">
      <c r="B75" s="108"/>
      <c r="C75" s="20" t="s">
        <v>87</v>
      </c>
      <c r="D75" s="12">
        <v>1500065</v>
      </c>
      <c r="E75" s="61">
        <v>7582</v>
      </c>
      <c r="F75" s="13">
        <v>1</v>
      </c>
      <c r="G75" s="59"/>
      <c r="H75" s="2">
        <f>SUMPRODUCT(('MHA1-01'!$D$5:$D$99='MHA2-07 &amp; MHA2-04'!D75)*('MHA1-01'!$G$5:$G$99))+SUMPRODUCT(('MHA 204'!$A$2:$A$180='MHA2-07 &amp; MHA2-04'!D75)*('MHA 204'!$C$2:$C$180))</f>
        <v>1</v>
      </c>
      <c r="I75" s="31">
        <f t="shared" si="3"/>
        <v>1</v>
      </c>
      <c r="J75" s="103">
        <f t="shared" si="4"/>
        <v>0</v>
      </c>
    </row>
    <row r="76" spans="2:10" ht="24" x14ac:dyDescent="0.3">
      <c r="B76" s="108"/>
      <c r="C76" s="21" t="s">
        <v>48</v>
      </c>
      <c r="D76" s="2">
        <v>1500071</v>
      </c>
      <c r="E76" s="62">
        <v>57000</v>
      </c>
      <c r="F76" s="2">
        <v>1</v>
      </c>
      <c r="G76" s="76"/>
      <c r="H76" s="2">
        <f>SUMPRODUCT(('MHA1-01'!$D$5:$D$99='MHA2-07 &amp; MHA2-04'!D76)*('MHA1-01'!$G$5:$G$99))+SUMPRODUCT(('MHA 204'!$A$2:$A$180='MHA2-07 &amp; MHA2-04'!D76)*('MHA 204'!$C$2:$C$180))</f>
        <v>0</v>
      </c>
      <c r="I76" s="31">
        <f t="shared" si="3"/>
        <v>0</v>
      </c>
      <c r="J76" s="103">
        <f t="shared" si="4"/>
        <v>0</v>
      </c>
    </row>
    <row r="77" spans="2:10" ht="15" customHeight="1" x14ac:dyDescent="0.3">
      <c r="B77" s="108"/>
      <c r="C77" s="20" t="s">
        <v>45</v>
      </c>
      <c r="D77" s="12">
        <v>1500072</v>
      </c>
      <c r="E77" s="61">
        <v>259.37</v>
      </c>
      <c r="F77" s="13">
        <v>2697</v>
      </c>
      <c r="G77" s="59"/>
      <c r="H77" s="2">
        <f>SUMPRODUCT(('MHA1-01'!$D$5:$D$99='MHA2-07 &amp; MHA2-04'!D77)*('MHA1-01'!$G$5:$G$99))+SUMPRODUCT(('MHA 204'!$A$2:$A$180='MHA2-07 &amp; MHA2-04'!D77)*('MHA 204'!$C$2:$C$180))</f>
        <v>937</v>
      </c>
      <c r="I77" s="31">
        <f t="shared" si="3"/>
        <v>937</v>
      </c>
      <c r="J77" s="103">
        <f t="shared" si="4"/>
        <v>0</v>
      </c>
    </row>
    <row r="78" spans="2:10" ht="15" customHeight="1" x14ac:dyDescent="0.3">
      <c r="B78" s="108"/>
      <c r="C78" s="11" t="s">
        <v>89</v>
      </c>
      <c r="D78" s="2">
        <v>1500069</v>
      </c>
      <c r="E78" s="63">
        <v>2955</v>
      </c>
      <c r="F78" s="2">
        <v>1</v>
      </c>
      <c r="G78" s="58"/>
      <c r="H78" s="2">
        <f>SUMPRODUCT(('MHA1-01'!$D$5:$D$99='MHA2-07 &amp; MHA2-04'!D78)*('MHA1-01'!$G$5:$G$99))+SUMPRODUCT(('MHA 204'!$A$2:$A$180='MHA2-07 &amp; MHA2-04'!D78)*('MHA 204'!$C$2:$C$180))</f>
        <v>8</v>
      </c>
      <c r="I78" s="31">
        <f t="shared" si="3"/>
        <v>1</v>
      </c>
      <c r="J78" s="103">
        <f t="shared" si="4"/>
        <v>0</v>
      </c>
    </row>
    <row r="79" spans="2:10" ht="15" customHeight="1" x14ac:dyDescent="0.3">
      <c r="B79" s="108"/>
      <c r="C79" s="20" t="s">
        <v>90</v>
      </c>
      <c r="D79" s="12">
        <v>1500070</v>
      </c>
      <c r="E79" s="61">
        <v>4355</v>
      </c>
      <c r="F79" s="13">
        <v>1</v>
      </c>
      <c r="G79" s="59"/>
      <c r="H79" s="2">
        <f>SUMPRODUCT(('MHA1-01'!$D$5:$D$99='MHA2-07 &amp; MHA2-04'!D79)*('MHA1-01'!$G$5:$G$99))+SUMPRODUCT(('MHA 204'!$A$2:$A$180='MHA2-07 &amp; MHA2-04'!D79)*('MHA 204'!$C$2:$C$180))</f>
        <v>3</v>
      </c>
      <c r="I79" s="31">
        <f t="shared" si="3"/>
        <v>1</v>
      </c>
      <c r="J79" s="103">
        <f t="shared" si="4"/>
        <v>0</v>
      </c>
    </row>
    <row r="80" spans="2:10" ht="15" customHeight="1" x14ac:dyDescent="0.3">
      <c r="B80" s="108"/>
      <c r="C80" s="11" t="s">
        <v>46</v>
      </c>
      <c r="D80" s="2">
        <v>15000462</v>
      </c>
      <c r="E80" s="63">
        <v>5265.6</v>
      </c>
      <c r="F80" s="2">
        <v>1</v>
      </c>
      <c r="G80" s="75"/>
      <c r="H80" s="2">
        <f>SUMPRODUCT(('MHA1-01'!$D$5:$D$99='MHA2-07 &amp; MHA2-04'!D80)*('MHA1-01'!$G$5:$G$99))+SUMPRODUCT(('MHA 204'!$A$2:$A$180='MHA2-07 &amp; MHA2-04'!D80)*('MHA 204'!$C$2:$C$180))</f>
        <v>0</v>
      </c>
      <c r="I80" s="31">
        <f t="shared" si="3"/>
        <v>0</v>
      </c>
      <c r="J80" s="103">
        <f t="shared" si="4"/>
        <v>0</v>
      </c>
    </row>
    <row r="81" spans="2:10" x14ac:dyDescent="0.3">
      <c r="B81" s="108"/>
      <c r="C81" s="20" t="s">
        <v>91</v>
      </c>
      <c r="D81" s="12" t="s">
        <v>169</v>
      </c>
      <c r="E81" s="61">
        <v>7096.32</v>
      </c>
      <c r="F81" s="13">
        <v>1</v>
      </c>
      <c r="G81" s="75"/>
      <c r="H81" s="2">
        <f>SUMPRODUCT(('MHA1-01'!$D$5:$D$99='MHA2-07 &amp; MHA2-04'!D81)*('MHA1-01'!$G$5:$G$99))+SUMPRODUCT(('MHA 204'!$A$2:$A$180='MHA2-07 &amp; MHA2-04'!D81)*('MHA 204'!$C$2:$C$180))</f>
        <v>0</v>
      </c>
      <c r="I81" s="31">
        <f t="shared" si="3"/>
        <v>0</v>
      </c>
      <c r="J81" s="103">
        <f t="shared" si="4"/>
        <v>0</v>
      </c>
    </row>
    <row r="82" spans="2:10" ht="15" customHeight="1" x14ac:dyDescent="0.3">
      <c r="B82" s="108"/>
      <c r="C82" s="16" t="s">
        <v>21</v>
      </c>
      <c r="D82" s="2">
        <v>1500455</v>
      </c>
      <c r="E82" s="63">
        <v>7015.68</v>
      </c>
      <c r="F82" s="2">
        <v>1</v>
      </c>
      <c r="G82" s="75"/>
      <c r="H82" s="2">
        <f>SUMPRODUCT(('MHA1-01'!$D$5:$D$99='MHA2-07 &amp; MHA2-04'!D82)*('MHA1-01'!$G$5:$G$99))+SUMPRODUCT(('MHA 204'!$A$2:$A$180='MHA2-07 &amp; MHA2-04'!D82)*('MHA 204'!$C$2:$C$180))</f>
        <v>0</v>
      </c>
      <c r="I82" s="31">
        <f t="shared" si="3"/>
        <v>0</v>
      </c>
      <c r="J82" s="103">
        <f t="shared" si="4"/>
        <v>0</v>
      </c>
    </row>
    <row r="83" spans="2:10" ht="15" customHeight="1" x14ac:dyDescent="0.3">
      <c r="B83" s="108"/>
      <c r="C83" s="20" t="s">
        <v>22</v>
      </c>
      <c r="D83" s="12">
        <v>1500456</v>
      </c>
      <c r="E83" s="61">
        <v>10443.52</v>
      </c>
      <c r="F83" s="13">
        <v>1</v>
      </c>
      <c r="G83" s="75"/>
      <c r="H83" s="2">
        <f>SUMPRODUCT(('MHA1-01'!$D$5:$D$99='MHA2-07 &amp; MHA2-04'!D83)*('MHA1-01'!$G$5:$G$99))+SUMPRODUCT(('MHA 204'!$A$2:$A$180='MHA2-07 &amp; MHA2-04'!D83)*('MHA 204'!$C$2:$C$180))</f>
        <v>0</v>
      </c>
      <c r="I83" s="31">
        <f t="shared" si="3"/>
        <v>0</v>
      </c>
      <c r="J83" s="103">
        <f t="shared" si="4"/>
        <v>0</v>
      </c>
    </row>
    <row r="84" spans="2:10" ht="15" customHeight="1" x14ac:dyDescent="0.3">
      <c r="B84" s="108"/>
      <c r="C84" s="16" t="s">
        <v>92</v>
      </c>
      <c r="D84" s="2">
        <v>1468833</v>
      </c>
      <c r="E84" s="62">
        <v>67.38</v>
      </c>
      <c r="F84" s="2">
        <v>2</v>
      </c>
      <c r="G84" s="58"/>
      <c r="H84" s="2">
        <f>SUMPRODUCT(('MHA1-01'!$D$5:$D$99='MHA2-07 &amp; MHA2-04'!D84)*('MHA1-01'!$G$5:$G$99))+SUMPRODUCT(('MHA 204'!$A$2:$A$180='MHA2-07 &amp; MHA2-04'!D84)*('MHA 204'!$C$2:$C$180))</f>
        <v>8</v>
      </c>
      <c r="I84" s="31">
        <f t="shared" si="3"/>
        <v>2</v>
      </c>
      <c r="J84" s="103">
        <f t="shared" si="4"/>
        <v>0</v>
      </c>
    </row>
    <row r="85" spans="2:10" ht="15" customHeight="1" x14ac:dyDescent="0.3">
      <c r="B85" s="108"/>
      <c r="C85" s="20" t="s">
        <v>38</v>
      </c>
      <c r="D85" s="12">
        <v>1468834</v>
      </c>
      <c r="E85" s="61">
        <v>68.22</v>
      </c>
      <c r="F85" s="13">
        <v>2</v>
      </c>
      <c r="G85" s="75"/>
      <c r="H85" s="2">
        <f>SUMPRODUCT(('MHA1-01'!$D$5:$D$99='MHA2-07 &amp; MHA2-04'!D85)*('MHA1-01'!$G$5:$G$99))+SUMPRODUCT(('MHA 204'!$A$2:$A$180='MHA2-07 &amp; MHA2-04'!D85)*('MHA 204'!$C$2:$C$180))</f>
        <v>0</v>
      </c>
      <c r="I85" s="31">
        <f t="shared" si="3"/>
        <v>0</v>
      </c>
      <c r="J85" s="103">
        <f t="shared" si="4"/>
        <v>0</v>
      </c>
    </row>
    <row r="86" spans="2:10" ht="15" customHeight="1" x14ac:dyDescent="0.3">
      <c r="B86" s="108"/>
      <c r="C86" s="16" t="s">
        <v>88</v>
      </c>
      <c r="D86" s="2">
        <v>1500458</v>
      </c>
      <c r="E86" s="62">
        <v>55.95</v>
      </c>
      <c r="F86" s="2">
        <v>0</v>
      </c>
      <c r="G86" s="58"/>
      <c r="H86" s="2">
        <f>SUMPRODUCT(('MHA1-01'!$D$5:$D$99='MHA2-07 &amp; MHA2-04'!D86)*('MHA1-01'!$G$5:$G$99))+SUMPRODUCT(('MHA 204'!$A$2:$A$180='MHA2-07 &amp; MHA2-04'!D86)*('MHA 204'!$C$2:$C$180))</f>
        <v>568</v>
      </c>
      <c r="I86" s="31">
        <f t="shared" si="3"/>
        <v>0</v>
      </c>
      <c r="J86" s="103">
        <f t="shared" si="4"/>
        <v>0</v>
      </c>
    </row>
    <row r="87" spans="2:10" x14ac:dyDescent="0.3">
      <c r="B87" s="108"/>
      <c r="C87" s="20" t="s">
        <v>93</v>
      </c>
      <c r="D87" s="12">
        <v>1600234</v>
      </c>
      <c r="E87" s="61">
        <v>127</v>
      </c>
      <c r="F87" s="13">
        <v>114</v>
      </c>
      <c r="G87" s="75"/>
      <c r="H87" s="2">
        <f>SUMPRODUCT(('MHA1-01'!$D$5:$D$99='MHA2-07 &amp; MHA2-04'!D87)*('MHA1-01'!$G$5:$G$99))+SUMPRODUCT(('MHA 204'!$A$2:$A$180='MHA2-07 &amp; MHA2-04'!D87)*('MHA 204'!$C$2:$C$180))</f>
        <v>0</v>
      </c>
      <c r="I87" s="31">
        <f t="shared" si="3"/>
        <v>0</v>
      </c>
      <c r="J87" s="103">
        <f t="shared" si="4"/>
        <v>0</v>
      </c>
    </row>
    <row r="88" spans="2:10" ht="15" customHeight="1" x14ac:dyDescent="0.3">
      <c r="B88" s="108"/>
      <c r="C88" s="16" t="s">
        <v>67</v>
      </c>
      <c r="D88" s="2">
        <v>1469953</v>
      </c>
      <c r="E88" s="60">
        <v>201</v>
      </c>
      <c r="F88" s="2">
        <v>0</v>
      </c>
      <c r="G88" s="79"/>
      <c r="H88" s="2">
        <f>SUMPRODUCT(('MHA1-01'!$D$5:$D$99='MHA2-07 &amp; MHA2-04'!D88)*('MHA1-01'!$G$5:$G$99))+SUMPRODUCT(('MHA 204'!$A$2:$A$180='MHA2-07 &amp; MHA2-04'!D88)*('MHA 204'!$C$2:$C$180))</f>
        <v>0</v>
      </c>
      <c r="I88" s="31">
        <f t="shared" si="3"/>
        <v>0</v>
      </c>
      <c r="J88" s="103">
        <f t="shared" si="4"/>
        <v>0</v>
      </c>
    </row>
    <row r="89" spans="2:10" ht="15" customHeight="1" x14ac:dyDescent="0.3">
      <c r="B89" s="108"/>
      <c r="C89" s="20" t="s">
        <v>19</v>
      </c>
      <c r="D89" s="12">
        <v>1500461</v>
      </c>
      <c r="E89" s="61">
        <v>15.78</v>
      </c>
      <c r="F89" s="13">
        <v>4</v>
      </c>
      <c r="G89" s="75"/>
      <c r="H89" s="2">
        <f>SUMPRODUCT(('MHA1-01'!$D$5:$D$99='MHA2-07 &amp; MHA2-04'!D89)*('MHA1-01'!$G$5:$G$99))+SUMPRODUCT(('MHA 204'!$A$2:$A$180='MHA2-07 &amp; MHA2-04'!D89)*('MHA 204'!$C$2:$C$180))</f>
        <v>0</v>
      </c>
      <c r="I89" s="31">
        <f t="shared" si="3"/>
        <v>0</v>
      </c>
      <c r="J89" s="103">
        <f t="shared" si="4"/>
        <v>0</v>
      </c>
    </row>
    <row r="90" spans="2:10" ht="15" customHeight="1" x14ac:dyDescent="0.3">
      <c r="B90" s="108"/>
      <c r="C90" s="16" t="s">
        <v>36</v>
      </c>
      <c r="D90" s="2">
        <v>1500469</v>
      </c>
      <c r="E90" s="62">
        <v>12.67</v>
      </c>
      <c r="F90" s="53">
        <v>79</v>
      </c>
      <c r="G90" s="58"/>
      <c r="H90" s="2">
        <f>SUMPRODUCT(('MHA1-01'!$D$5:$D$99='MHA2-07 &amp; MHA2-04'!D90)*('MHA1-01'!$G$5:$G$99))+SUMPRODUCT(('MHA 204'!$A$2:$A$180='MHA2-07 &amp; MHA2-04'!D90)*('MHA 204'!$C$2:$C$180))</f>
        <v>1815</v>
      </c>
      <c r="I90" s="31">
        <f t="shared" si="3"/>
        <v>79</v>
      </c>
      <c r="J90" s="103">
        <f t="shared" si="4"/>
        <v>0</v>
      </c>
    </row>
    <row r="91" spans="2:10" ht="15" customHeight="1" x14ac:dyDescent="0.3">
      <c r="B91" s="108"/>
      <c r="C91" s="20" t="s">
        <v>68</v>
      </c>
      <c r="D91" s="12">
        <v>1469954</v>
      </c>
      <c r="E91" s="61">
        <v>43</v>
      </c>
      <c r="F91" s="13">
        <v>0</v>
      </c>
      <c r="G91" s="75"/>
      <c r="H91" s="2">
        <f>SUMPRODUCT(('MHA1-01'!$D$5:$D$99='MHA2-07 &amp; MHA2-04'!D91)*('MHA1-01'!$G$5:$G$99))+SUMPRODUCT(('MHA 204'!$A$2:$A$180='MHA2-07 &amp; MHA2-04'!D91)*('MHA 204'!$C$2:$C$180))</f>
        <v>0</v>
      </c>
      <c r="I91" s="31">
        <f t="shared" si="3"/>
        <v>0</v>
      </c>
      <c r="J91" s="103">
        <f t="shared" si="4"/>
        <v>0</v>
      </c>
    </row>
    <row r="92" spans="2:10" ht="15" customHeight="1" x14ac:dyDescent="0.3">
      <c r="B92" s="108"/>
      <c r="C92" s="16" t="s">
        <v>66</v>
      </c>
      <c r="D92" s="2">
        <v>1500615</v>
      </c>
      <c r="E92" s="60">
        <v>3133.48</v>
      </c>
      <c r="F92" s="2">
        <v>1</v>
      </c>
      <c r="G92" s="58"/>
      <c r="H92" s="2">
        <f>SUMPRODUCT(('MHA1-01'!$D$5:$D$99='MHA2-07 &amp; MHA2-04'!D92)*('MHA1-01'!$G$5:$G$99))+SUMPRODUCT(('MHA 204'!$A$2:$A$180='MHA2-07 &amp; MHA2-04'!D92)*('MHA 204'!$C$2:$C$180))</f>
        <v>4</v>
      </c>
      <c r="I92" s="31">
        <f t="shared" si="3"/>
        <v>1</v>
      </c>
      <c r="J92" s="103">
        <f t="shared" si="4"/>
        <v>0</v>
      </c>
    </row>
    <row r="93" spans="2:10" ht="15" customHeight="1" x14ac:dyDescent="0.3">
      <c r="B93" s="108"/>
      <c r="C93" s="20" t="s">
        <v>62</v>
      </c>
      <c r="D93" s="12">
        <v>1500471</v>
      </c>
      <c r="E93" s="61">
        <v>3675</v>
      </c>
      <c r="F93" s="13">
        <v>1</v>
      </c>
      <c r="G93" s="59"/>
      <c r="H93" s="2">
        <f>SUMPRODUCT(('MHA1-01'!$D$5:$D$99='MHA2-07 &amp; MHA2-04'!D93)*('MHA1-01'!$G$5:$G$99))+SUMPRODUCT(('MHA 204'!$A$2:$A$180='MHA2-07 &amp; MHA2-04'!D93)*('MHA 204'!$C$2:$C$180))</f>
        <v>3</v>
      </c>
      <c r="I93" s="31">
        <f t="shared" si="3"/>
        <v>1</v>
      </c>
      <c r="J93" s="103">
        <f t="shared" si="4"/>
        <v>0</v>
      </c>
    </row>
    <row r="94" spans="2:10" ht="15" customHeight="1" x14ac:dyDescent="0.3">
      <c r="B94" s="108"/>
      <c r="C94" s="16" t="s">
        <v>63</v>
      </c>
      <c r="D94" s="2">
        <v>1500472</v>
      </c>
      <c r="E94" s="62">
        <v>307.2</v>
      </c>
      <c r="F94" s="2">
        <v>1</v>
      </c>
      <c r="G94" s="76"/>
      <c r="H94" s="2">
        <f>SUMPRODUCT(('MHA1-01'!$D$5:$D$99='MHA2-07 &amp; MHA2-04'!D94)*('MHA1-01'!$G$5:$G$99))+SUMPRODUCT(('MHA 204'!$A$2:$A$180='MHA2-07 &amp; MHA2-04'!D94)*('MHA 204'!$C$2:$C$180))</f>
        <v>0</v>
      </c>
      <c r="I94" s="31">
        <f t="shared" si="3"/>
        <v>0</v>
      </c>
      <c r="J94" s="103">
        <f t="shared" si="4"/>
        <v>0</v>
      </c>
    </row>
    <row r="95" spans="2:10" ht="15" customHeight="1" x14ac:dyDescent="0.3">
      <c r="B95" s="108"/>
      <c r="C95" s="20" t="s">
        <v>64</v>
      </c>
      <c r="D95" s="12">
        <v>1500473</v>
      </c>
      <c r="E95" s="61">
        <v>302.08</v>
      </c>
      <c r="F95" s="13">
        <v>1</v>
      </c>
      <c r="G95" s="75"/>
      <c r="H95" s="2">
        <f>SUMPRODUCT(('MHA1-01'!$D$5:$D$99='MHA2-07 &amp; MHA2-04'!D95)*('MHA1-01'!$G$5:$G$99))+SUMPRODUCT(('MHA 204'!$A$2:$A$180='MHA2-07 &amp; MHA2-04'!D95)*('MHA 204'!$C$2:$C$180))</f>
        <v>0</v>
      </c>
      <c r="I95" s="31">
        <f t="shared" si="3"/>
        <v>0</v>
      </c>
      <c r="J95" s="103">
        <f t="shared" si="4"/>
        <v>0</v>
      </c>
    </row>
    <row r="96" spans="2:10" ht="15" customHeight="1" x14ac:dyDescent="0.3">
      <c r="B96" s="108"/>
      <c r="C96" s="16" t="s">
        <v>170</v>
      </c>
      <c r="D96" s="2">
        <v>1600039</v>
      </c>
      <c r="E96" s="62">
        <v>23880</v>
      </c>
      <c r="F96" s="2">
        <v>1</v>
      </c>
      <c r="G96" s="58"/>
      <c r="H96" s="2">
        <f>SUMPRODUCT(('MHA1-01'!$D$5:$D$99='MHA2-07 &amp; MHA2-04'!D96)*('MHA1-01'!$G$5:$G$99))+SUMPRODUCT(('MHA 204'!$A$2:$A$180='MHA2-07 &amp; MHA2-04'!D96)*('MHA 204'!$C$2:$C$180))</f>
        <v>2</v>
      </c>
      <c r="I96" s="31">
        <f t="shared" si="3"/>
        <v>1</v>
      </c>
      <c r="J96" s="103">
        <f t="shared" si="4"/>
        <v>0</v>
      </c>
    </row>
    <row r="97" spans="2:10" ht="15" customHeight="1" x14ac:dyDescent="0.3">
      <c r="B97" s="108"/>
      <c r="C97" s="20" t="s">
        <v>171</v>
      </c>
      <c r="D97" s="12">
        <v>1600040</v>
      </c>
      <c r="E97" s="61">
        <v>24029</v>
      </c>
      <c r="F97" s="13">
        <v>1</v>
      </c>
      <c r="G97" s="75"/>
      <c r="H97" s="2">
        <f>SUMPRODUCT(('MHA1-01'!$D$5:$D$99='MHA2-07 &amp; MHA2-04'!D97)*('MHA1-01'!$G$5:$G$99))+SUMPRODUCT(('MHA 204'!$A$2:$A$180='MHA2-07 &amp; MHA2-04'!D97)*('MHA 204'!$C$2:$C$180))</f>
        <v>0</v>
      </c>
      <c r="I97" s="31">
        <f t="shared" si="3"/>
        <v>0</v>
      </c>
      <c r="J97" s="103">
        <f t="shared" si="4"/>
        <v>0</v>
      </c>
    </row>
    <row r="98" spans="2:10" ht="15" customHeight="1" x14ac:dyDescent="0.3">
      <c r="B98" s="108"/>
      <c r="C98" s="16" t="s">
        <v>172</v>
      </c>
      <c r="D98" s="2">
        <v>1600041</v>
      </c>
      <c r="E98" s="62">
        <v>30808</v>
      </c>
      <c r="F98" s="2">
        <v>1</v>
      </c>
      <c r="G98" s="58"/>
      <c r="H98" s="2">
        <f>SUMPRODUCT(('MHA1-01'!$D$5:$D$99='MHA2-07 &amp; MHA2-04'!D98)*('MHA1-01'!$G$5:$G$99))+SUMPRODUCT(('MHA 204'!$A$2:$A$180='MHA2-07 &amp; MHA2-04'!D98)*('MHA 204'!$C$2:$C$180))</f>
        <v>2</v>
      </c>
      <c r="I98" s="31">
        <f t="shared" si="3"/>
        <v>1</v>
      </c>
      <c r="J98" s="103">
        <f t="shared" si="4"/>
        <v>0</v>
      </c>
    </row>
    <row r="99" spans="2:10" ht="15" customHeight="1" x14ac:dyDescent="0.3">
      <c r="B99" s="108"/>
      <c r="C99" s="20" t="s">
        <v>173</v>
      </c>
      <c r="D99" s="12">
        <v>1469429</v>
      </c>
      <c r="E99" s="61">
        <v>345</v>
      </c>
      <c r="F99" s="13">
        <v>1</v>
      </c>
      <c r="G99" s="75"/>
      <c r="H99" s="2">
        <f>SUMPRODUCT(('MHA1-01'!$D$5:$D$99='MHA2-07 &amp; MHA2-04'!D99)*('MHA1-01'!$G$5:$G$99))+SUMPRODUCT(('MHA 204'!$A$2:$A$180='MHA2-07 &amp; MHA2-04'!D99)*('MHA 204'!$C$2:$C$180))</f>
        <v>0</v>
      </c>
      <c r="I99" s="31">
        <f t="shared" si="3"/>
        <v>0</v>
      </c>
      <c r="J99" s="103">
        <f t="shared" si="4"/>
        <v>0</v>
      </c>
    </row>
    <row r="100" spans="2:10" ht="15" customHeight="1" thickBot="1" x14ac:dyDescent="0.35">
      <c r="B100" s="124"/>
      <c r="C100" s="49" t="s">
        <v>174</v>
      </c>
      <c r="D100" s="50">
        <v>1600042</v>
      </c>
      <c r="E100" s="68">
        <v>17373</v>
      </c>
      <c r="F100" s="50">
        <v>1</v>
      </c>
      <c r="G100" s="75"/>
      <c r="H100" s="2">
        <f>SUMPRODUCT(('MHA1-01'!$D$5:$D$99='MHA2-07 &amp; MHA2-04'!D100)*('MHA1-01'!$G$5:$G$99))+SUMPRODUCT(('MHA 204'!$A$2:$A$180='MHA2-07 &amp; MHA2-04'!D100)*('MHA 204'!$C$2:$C$180))</f>
        <v>0</v>
      </c>
      <c r="I100" s="50">
        <f t="shared" si="3"/>
        <v>0</v>
      </c>
      <c r="J100" s="103">
        <f t="shared" si="4"/>
        <v>0</v>
      </c>
    </row>
    <row r="101" spans="2:10" ht="15" customHeight="1" thickTop="1" x14ac:dyDescent="0.3">
      <c r="B101" s="125" t="s">
        <v>2</v>
      </c>
      <c r="C101" s="19" t="s">
        <v>20</v>
      </c>
      <c r="D101" s="6">
        <v>1468768</v>
      </c>
      <c r="E101" s="72">
        <v>32052</v>
      </c>
      <c r="F101" s="3"/>
      <c r="G101" s="78"/>
      <c r="H101" s="2">
        <f>SUMPRODUCT(('MHA1-01'!$D$5:$D$99='MHA2-07 &amp; MHA2-04'!D101)*('MHA1-01'!$G$5:$G$99))+SUMPRODUCT(('MHA 204'!$A$2:$A$180='MHA2-07 &amp; MHA2-04'!D101)*('MHA 204'!$C$2:$C$180))</f>
        <v>0</v>
      </c>
      <c r="I101" s="31">
        <f t="shared" si="3"/>
        <v>0</v>
      </c>
      <c r="J101" s="103">
        <f t="shared" si="4"/>
        <v>0</v>
      </c>
    </row>
    <row r="102" spans="2:10" ht="15" customHeight="1" x14ac:dyDescent="0.3">
      <c r="B102" s="120"/>
      <c r="C102" s="20" t="s">
        <v>18</v>
      </c>
      <c r="D102" s="12">
        <v>1500646</v>
      </c>
      <c r="E102" s="61">
        <v>25907</v>
      </c>
      <c r="F102" s="13"/>
      <c r="G102" s="59"/>
      <c r="H102" s="2">
        <f>SUMPRODUCT(('MHA1-01'!$D$5:$D$99='MHA2-07 &amp; MHA2-04'!D102)*('MHA1-01'!$G$5:$G$99))+SUMPRODUCT(('MHA 204'!$A$2:$A$180='MHA2-07 &amp; MHA2-04'!D102)*('MHA 204'!$C$2:$C$180))</f>
        <v>6</v>
      </c>
      <c r="I102" s="31">
        <f t="shared" si="3"/>
        <v>0</v>
      </c>
      <c r="J102" s="103">
        <f t="shared" si="4"/>
        <v>0</v>
      </c>
    </row>
    <row r="103" spans="2:10" ht="15" customHeight="1" x14ac:dyDescent="0.3">
      <c r="B103" s="120"/>
      <c r="C103" s="11" t="s">
        <v>42</v>
      </c>
      <c r="D103" s="2">
        <v>1500067</v>
      </c>
      <c r="E103" s="63">
        <v>454.23</v>
      </c>
      <c r="F103" s="15"/>
      <c r="G103" s="58"/>
      <c r="H103" s="2">
        <f>SUMPRODUCT(('MHA1-01'!$D$5:$D$99='MHA2-07 &amp; MHA2-04'!D103)*('MHA1-01'!$G$5:$G$99))+SUMPRODUCT(('MHA 204'!$A$2:$A$180='MHA2-07 &amp; MHA2-04'!D103)*('MHA 204'!$C$2:$C$180))</f>
        <v>681</v>
      </c>
      <c r="I103" s="31">
        <f t="shared" si="3"/>
        <v>0</v>
      </c>
      <c r="J103" s="103">
        <f t="shared" si="4"/>
        <v>0</v>
      </c>
    </row>
    <row r="104" spans="2:10" ht="15" customHeight="1" x14ac:dyDescent="0.3">
      <c r="B104" s="120"/>
      <c r="C104" s="20" t="s">
        <v>43</v>
      </c>
      <c r="D104" s="12">
        <v>1500064</v>
      </c>
      <c r="E104" s="61">
        <v>5129</v>
      </c>
      <c r="F104" s="13"/>
      <c r="G104" s="59"/>
      <c r="H104" s="2">
        <f>SUMPRODUCT(('MHA1-01'!$D$5:$D$99='MHA2-07 &amp; MHA2-04'!D104)*('MHA1-01'!$G$5:$G$99))+SUMPRODUCT(('MHA 204'!$A$2:$A$180='MHA2-07 &amp; MHA2-04'!D104)*('MHA 204'!$C$2:$C$180))</f>
        <v>2</v>
      </c>
      <c r="I104" s="31">
        <f t="shared" si="3"/>
        <v>0</v>
      </c>
      <c r="J104" s="103">
        <f t="shared" si="4"/>
        <v>0</v>
      </c>
    </row>
    <row r="105" spans="2:10" ht="15" customHeight="1" x14ac:dyDescent="0.3">
      <c r="B105" s="120"/>
      <c r="C105" s="11" t="s">
        <v>44</v>
      </c>
      <c r="D105" s="2">
        <v>1500065</v>
      </c>
      <c r="E105" s="62">
        <v>7582</v>
      </c>
      <c r="F105" s="2"/>
      <c r="G105" s="58"/>
      <c r="H105" s="2">
        <f>SUMPRODUCT(('MHA1-01'!$D$5:$D$99='MHA2-07 &amp; MHA2-04'!D105)*('MHA1-01'!$G$5:$G$99))+SUMPRODUCT(('MHA 204'!$A$2:$A$180='MHA2-07 &amp; MHA2-04'!D105)*('MHA 204'!$C$2:$C$180))</f>
        <v>1</v>
      </c>
      <c r="I105" s="31">
        <f t="shared" si="3"/>
        <v>0</v>
      </c>
      <c r="J105" s="103">
        <f t="shared" si="4"/>
        <v>0</v>
      </c>
    </row>
    <row r="106" spans="2:10" ht="15" customHeight="1" x14ac:dyDescent="0.3">
      <c r="B106" s="120"/>
      <c r="C106" s="20" t="s">
        <v>45</v>
      </c>
      <c r="D106" s="12">
        <v>1500072</v>
      </c>
      <c r="E106" s="61">
        <v>259.37</v>
      </c>
      <c r="F106" s="13"/>
      <c r="G106" s="59"/>
      <c r="H106" s="2">
        <f>SUMPRODUCT(('MHA1-01'!$D$5:$D$99='MHA2-07 &amp; MHA2-04'!D106)*('MHA1-01'!$G$5:$G$99))+SUMPRODUCT(('MHA 204'!$A$2:$A$180='MHA2-07 &amp; MHA2-04'!D106)*('MHA 204'!$C$2:$C$180))</f>
        <v>937</v>
      </c>
      <c r="I106" s="31">
        <f t="shared" si="3"/>
        <v>0</v>
      </c>
      <c r="J106" s="103">
        <f t="shared" si="4"/>
        <v>0</v>
      </c>
    </row>
    <row r="107" spans="2:10" ht="15" customHeight="1" x14ac:dyDescent="0.3">
      <c r="B107" s="120"/>
      <c r="C107" s="11" t="s">
        <v>94</v>
      </c>
      <c r="D107" s="2">
        <v>1500069</v>
      </c>
      <c r="E107" s="62">
        <v>2955</v>
      </c>
      <c r="F107" s="31"/>
      <c r="G107" s="58"/>
      <c r="H107" s="2">
        <f>SUMPRODUCT(('MHA1-01'!$D$5:$D$99='MHA2-07 &amp; MHA2-04'!D107)*('MHA1-01'!$G$5:$G$99))+SUMPRODUCT(('MHA 204'!$A$2:$A$180='MHA2-07 &amp; MHA2-04'!D107)*('MHA 204'!$C$2:$C$180))</f>
        <v>8</v>
      </c>
      <c r="I107" s="31">
        <f t="shared" si="3"/>
        <v>0</v>
      </c>
      <c r="J107" s="103">
        <f t="shared" si="4"/>
        <v>0</v>
      </c>
    </row>
    <row r="108" spans="2:10" ht="15" customHeight="1" x14ac:dyDescent="0.3">
      <c r="B108" s="120"/>
      <c r="C108" s="20" t="s">
        <v>95</v>
      </c>
      <c r="D108" s="12">
        <v>1500070</v>
      </c>
      <c r="E108" s="61">
        <v>4355</v>
      </c>
      <c r="F108" s="13"/>
      <c r="G108" s="59"/>
      <c r="H108" s="2">
        <f>SUMPRODUCT(('MHA1-01'!$D$5:$D$99='MHA2-07 &amp; MHA2-04'!D108)*('MHA1-01'!$G$5:$G$99))+SUMPRODUCT(('MHA 204'!$A$2:$A$180='MHA2-07 &amp; MHA2-04'!D108)*('MHA 204'!$C$2:$C$180))</f>
        <v>3</v>
      </c>
      <c r="I108" s="31">
        <f t="shared" si="3"/>
        <v>0</v>
      </c>
      <c r="J108" s="103">
        <f t="shared" si="4"/>
        <v>0</v>
      </c>
    </row>
    <row r="109" spans="2:10" ht="24" x14ac:dyDescent="0.3">
      <c r="B109" s="120"/>
      <c r="C109" s="21" t="s">
        <v>48</v>
      </c>
      <c r="D109" s="2">
        <v>1500071</v>
      </c>
      <c r="E109" s="62">
        <v>57000</v>
      </c>
      <c r="F109" s="2"/>
      <c r="G109" s="76"/>
      <c r="H109" s="2">
        <f>SUMPRODUCT(('MHA1-01'!$D$5:$D$99='MHA2-07 &amp; MHA2-04'!D109)*('MHA1-01'!$G$5:$G$99))+SUMPRODUCT(('MHA 204'!$A$2:$A$180='MHA2-07 &amp; MHA2-04'!D109)*('MHA 204'!$C$2:$C$180))</f>
        <v>0</v>
      </c>
      <c r="I109" s="31">
        <f t="shared" si="3"/>
        <v>0</v>
      </c>
      <c r="J109" s="103">
        <f t="shared" si="4"/>
        <v>0</v>
      </c>
    </row>
    <row r="110" spans="2:10" ht="15" customHeight="1" x14ac:dyDescent="0.3">
      <c r="B110" s="120"/>
      <c r="C110" s="20" t="s">
        <v>46</v>
      </c>
      <c r="D110" s="12">
        <v>15000462</v>
      </c>
      <c r="E110" s="61">
        <v>5265.6</v>
      </c>
      <c r="F110" s="13"/>
      <c r="G110" s="75"/>
      <c r="H110" s="2">
        <f>SUMPRODUCT(('MHA1-01'!$D$5:$D$99='MHA2-07 &amp; MHA2-04'!D110)*('MHA1-01'!$G$5:$G$99))+SUMPRODUCT(('MHA 204'!$A$2:$A$180='MHA2-07 &amp; MHA2-04'!D110)*('MHA 204'!$C$2:$C$180))</f>
        <v>0</v>
      </c>
      <c r="I110" s="31">
        <f t="shared" si="3"/>
        <v>0</v>
      </c>
      <c r="J110" s="103">
        <f t="shared" si="4"/>
        <v>0</v>
      </c>
    </row>
    <row r="111" spans="2:10" ht="24" x14ac:dyDescent="0.3">
      <c r="B111" s="120"/>
      <c r="C111" s="18" t="s">
        <v>91</v>
      </c>
      <c r="D111" s="48" t="s">
        <v>169</v>
      </c>
      <c r="E111" s="63">
        <v>7096.32</v>
      </c>
      <c r="F111" s="2"/>
      <c r="G111" s="75"/>
      <c r="H111" s="2">
        <f>SUMPRODUCT(('MHA1-01'!$D$5:$D$99='MHA2-07 &amp; MHA2-04'!D111)*('MHA1-01'!$G$5:$G$99))+SUMPRODUCT(('MHA 204'!$A$2:$A$180='MHA2-07 &amp; MHA2-04'!D111)*('MHA 204'!$C$2:$C$180))</f>
        <v>0</v>
      </c>
      <c r="I111" s="31">
        <f t="shared" si="3"/>
        <v>0</v>
      </c>
      <c r="J111" s="103">
        <f t="shared" si="4"/>
        <v>0</v>
      </c>
    </row>
    <row r="112" spans="2:10" ht="15" customHeight="1" x14ac:dyDescent="0.3">
      <c r="B112" s="120"/>
      <c r="C112" s="20" t="s">
        <v>37</v>
      </c>
      <c r="D112" s="12">
        <v>1468833</v>
      </c>
      <c r="E112" s="61">
        <v>67.38</v>
      </c>
      <c r="F112" s="13"/>
      <c r="G112" s="59"/>
      <c r="H112" s="2">
        <f>SUMPRODUCT(('MHA1-01'!$D$5:$D$99='MHA2-07 &amp; MHA2-04'!D112)*('MHA1-01'!$G$5:$G$99))+SUMPRODUCT(('MHA 204'!$A$2:$A$180='MHA2-07 &amp; MHA2-04'!D112)*('MHA 204'!$C$2:$C$180))</f>
        <v>8</v>
      </c>
      <c r="I112" s="31">
        <f t="shared" si="3"/>
        <v>0</v>
      </c>
      <c r="J112" s="103">
        <f t="shared" si="4"/>
        <v>0</v>
      </c>
    </row>
    <row r="113" spans="2:10" ht="15" customHeight="1" x14ac:dyDescent="0.3">
      <c r="B113" s="120"/>
      <c r="C113" s="18" t="s">
        <v>38</v>
      </c>
      <c r="D113" s="2">
        <v>1468834</v>
      </c>
      <c r="E113" s="60">
        <v>68.22</v>
      </c>
      <c r="F113" s="2"/>
      <c r="G113" s="79"/>
      <c r="H113" s="2">
        <f>SUMPRODUCT(('MHA1-01'!$D$5:$D$99='MHA2-07 &amp; MHA2-04'!D113)*('MHA1-01'!$G$5:$G$99))+SUMPRODUCT(('MHA 204'!$A$2:$A$180='MHA2-07 &amp; MHA2-04'!D113)*('MHA 204'!$C$2:$C$180))</f>
        <v>0</v>
      </c>
      <c r="I113" s="31">
        <f t="shared" si="3"/>
        <v>0</v>
      </c>
      <c r="J113" s="103">
        <f t="shared" si="4"/>
        <v>0</v>
      </c>
    </row>
    <row r="114" spans="2:10" ht="15" customHeight="1" x14ac:dyDescent="0.3">
      <c r="B114" s="120"/>
      <c r="C114" s="20" t="s">
        <v>39</v>
      </c>
      <c r="D114" s="12">
        <v>1500466</v>
      </c>
      <c r="E114" s="61">
        <v>56.69</v>
      </c>
      <c r="F114" s="13">
        <v>0</v>
      </c>
      <c r="G114" s="75"/>
      <c r="H114" s="2">
        <f>SUMPRODUCT(('MHA1-01'!$D$5:$D$99='MHA2-07 &amp; MHA2-04'!D114)*('MHA1-01'!$G$5:$G$99))+SUMPRODUCT(('MHA 204'!$A$2:$A$180='MHA2-07 &amp; MHA2-04'!D114)*('MHA 204'!$C$2:$C$180))</f>
        <v>0</v>
      </c>
      <c r="I114" s="31">
        <f t="shared" si="3"/>
        <v>0</v>
      </c>
      <c r="J114" s="103">
        <f t="shared" si="4"/>
        <v>0</v>
      </c>
    </row>
    <row r="115" spans="2:10" ht="15" customHeight="1" x14ac:dyDescent="0.3">
      <c r="B115" s="120"/>
      <c r="C115" s="5" t="s">
        <v>68</v>
      </c>
      <c r="D115" s="2">
        <v>1469954</v>
      </c>
      <c r="E115" s="62">
        <v>43</v>
      </c>
      <c r="F115" s="31"/>
      <c r="G115" s="76"/>
      <c r="H115" s="2">
        <f>SUMPRODUCT(('MHA1-01'!$D$5:$D$99='MHA2-07 &amp; MHA2-04'!D115)*('MHA1-01'!$G$5:$G$99))+SUMPRODUCT(('MHA 204'!$A$2:$A$180='MHA2-07 &amp; MHA2-04'!D115)*('MHA 204'!$C$2:$C$180))</f>
        <v>0</v>
      </c>
      <c r="I115" s="31">
        <f t="shared" si="3"/>
        <v>0</v>
      </c>
      <c r="J115" s="103">
        <f t="shared" si="4"/>
        <v>0</v>
      </c>
    </row>
    <row r="116" spans="2:10" ht="15" customHeight="1" x14ac:dyDescent="0.3">
      <c r="B116" s="120"/>
      <c r="C116" s="20" t="s">
        <v>19</v>
      </c>
      <c r="D116" s="12">
        <v>1500461</v>
      </c>
      <c r="E116" s="61">
        <v>15.78</v>
      </c>
      <c r="F116" s="13"/>
      <c r="G116" s="75"/>
      <c r="H116" s="2">
        <f>SUMPRODUCT(('MHA1-01'!$D$5:$D$99='MHA2-07 &amp; MHA2-04'!D116)*('MHA1-01'!$G$5:$G$99))+SUMPRODUCT(('MHA 204'!$A$2:$A$180='MHA2-07 &amp; MHA2-04'!D116)*('MHA 204'!$C$2:$C$180))</f>
        <v>0</v>
      </c>
      <c r="I116" s="31">
        <f t="shared" si="3"/>
        <v>0</v>
      </c>
      <c r="J116" s="103">
        <f t="shared" si="4"/>
        <v>0</v>
      </c>
    </row>
    <row r="117" spans="2:10" ht="15" customHeight="1" x14ac:dyDescent="0.3">
      <c r="B117" s="120"/>
      <c r="C117" s="11" t="s">
        <v>36</v>
      </c>
      <c r="D117" s="2">
        <v>1500466</v>
      </c>
      <c r="E117" s="62">
        <v>12.67</v>
      </c>
      <c r="F117" s="2"/>
      <c r="G117" s="76"/>
      <c r="H117" s="2">
        <f>SUMPRODUCT(('MHA1-01'!$D$5:$D$99='MHA2-07 &amp; MHA2-04'!D117)*('MHA1-01'!$G$5:$G$99))+SUMPRODUCT(('MHA 204'!$A$2:$A$180='MHA2-07 &amp; MHA2-04'!D117)*('MHA 204'!$C$2:$C$180))</f>
        <v>0</v>
      </c>
      <c r="I117" s="31">
        <f t="shared" si="3"/>
        <v>0</v>
      </c>
      <c r="J117" s="103">
        <f t="shared" si="4"/>
        <v>0</v>
      </c>
    </row>
    <row r="118" spans="2:10" ht="15" customHeight="1" x14ac:dyDescent="0.3">
      <c r="B118" s="120"/>
      <c r="C118" s="20" t="s">
        <v>128</v>
      </c>
      <c r="D118" s="12">
        <v>1500471</v>
      </c>
      <c r="E118" s="61">
        <v>3675</v>
      </c>
      <c r="F118" s="13"/>
      <c r="G118" s="59"/>
      <c r="H118" s="2">
        <f>SUMPRODUCT(('MHA1-01'!$D$5:$D$99='MHA2-07 &amp; MHA2-04'!D118)*('MHA1-01'!$G$5:$G$99))+SUMPRODUCT(('MHA 204'!$A$2:$A$180='MHA2-07 &amp; MHA2-04'!D118)*('MHA 204'!$C$2:$C$180))</f>
        <v>3</v>
      </c>
      <c r="I118" s="31">
        <f t="shared" si="3"/>
        <v>0</v>
      </c>
      <c r="J118" s="103">
        <f t="shared" si="4"/>
        <v>0</v>
      </c>
    </row>
    <row r="119" spans="2:10" ht="15" customHeight="1" x14ac:dyDescent="0.3">
      <c r="B119" s="120"/>
      <c r="C119" s="11" t="s">
        <v>129</v>
      </c>
      <c r="D119" s="2">
        <v>1500472</v>
      </c>
      <c r="E119" s="62">
        <v>307.2</v>
      </c>
      <c r="F119" s="2"/>
      <c r="G119" s="58"/>
      <c r="H119" s="2">
        <f>SUMPRODUCT(('MHA1-01'!$D$5:$D$99='MHA2-07 &amp; MHA2-04'!D119)*('MHA1-01'!$G$5:$G$99))+SUMPRODUCT(('MHA 204'!$A$2:$A$180='MHA2-07 &amp; MHA2-04'!D119)*('MHA 204'!$C$2:$C$180))</f>
        <v>0</v>
      </c>
      <c r="I119" s="31">
        <f t="shared" si="3"/>
        <v>0</v>
      </c>
      <c r="J119" s="103">
        <f t="shared" si="4"/>
        <v>0</v>
      </c>
    </row>
    <row r="120" spans="2:10" ht="15" customHeight="1" x14ac:dyDescent="0.3">
      <c r="B120" s="120"/>
      <c r="C120" s="20" t="s">
        <v>130</v>
      </c>
      <c r="D120" s="12">
        <v>1500473</v>
      </c>
      <c r="E120" s="61">
        <v>302.08</v>
      </c>
      <c r="F120" s="13"/>
      <c r="G120" s="59"/>
      <c r="H120" s="2">
        <f>SUMPRODUCT(('MHA1-01'!$D$5:$D$99='MHA2-07 &amp; MHA2-04'!D120)*('MHA1-01'!$G$5:$G$99))+SUMPRODUCT(('MHA 204'!$A$2:$A$180='MHA2-07 &amp; MHA2-04'!D120)*('MHA 204'!$C$2:$C$180))</f>
        <v>0</v>
      </c>
      <c r="I120" s="31">
        <f t="shared" si="3"/>
        <v>0</v>
      </c>
      <c r="J120" s="103">
        <f t="shared" si="4"/>
        <v>0</v>
      </c>
    </row>
    <row r="121" spans="2:10" ht="15" customHeight="1" x14ac:dyDescent="0.3">
      <c r="B121" s="120"/>
      <c r="C121" s="11" t="s">
        <v>123</v>
      </c>
      <c r="D121" s="2">
        <v>1465455</v>
      </c>
      <c r="E121" s="62">
        <v>61840</v>
      </c>
      <c r="F121" s="2"/>
      <c r="G121" s="58"/>
      <c r="H121" s="2">
        <f>SUMPRODUCT(('MHA1-01'!$D$5:$D$99='MHA2-07 &amp; MHA2-04'!D121)*('MHA1-01'!$G$5:$G$99))+SUMPRODUCT(('MHA 204'!$A$2:$A$180='MHA2-07 &amp; MHA2-04'!D121)*('MHA 204'!$C$2:$C$180))</f>
        <v>0</v>
      </c>
      <c r="I121" s="31">
        <f t="shared" si="3"/>
        <v>0</v>
      </c>
      <c r="J121" s="103">
        <f t="shared" si="4"/>
        <v>0</v>
      </c>
    </row>
    <row r="122" spans="2:10" ht="15" customHeight="1" x14ac:dyDescent="0.3">
      <c r="B122" s="120"/>
      <c r="C122" s="20" t="s">
        <v>127</v>
      </c>
      <c r="D122" s="12">
        <v>1465464</v>
      </c>
      <c r="E122" s="61">
        <v>70</v>
      </c>
      <c r="F122" s="13"/>
      <c r="G122" s="59"/>
      <c r="H122" s="2">
        <f>SUMPRODUCT(('MHA1-01'!$D$5:$D$99='MHA2-07 &amp; MHA2-04'!D122)*('MHA1-01'!$G$5:$G$99))+SUMPRODUCT(('MHA 204'!$A$2:$A$180='MHA2-07 &amp; MHA2-04'!D122)*('MHA 204'!$C$2:$C$180))</f>
        <v>0</v>
      </c>
      <c r="I122" s="31">
        <f t="shared" si="3"/>
        <v>0</v>
      </c>
      <c r="J122" s="103">
        <f t="shared" si="4"/>
        <v>0</v>
      </c>
    </row>
    <row r="123" spans="2:10" ht="15" customHeight="1" x14ac:dyDescent="0.3">
      <c r="B123" s="120"/>
      <c r="C123" s="11" t="s">
        <v>124</v>
      </c>
      <c r="D123" s="2">
        <v>1465459</v>
      </c>
      <c r="E123" s="62">
        <v>197</v>
      </c>
      <c r="F123" s="2"/>
      <c r="G123" s="58"/>
      <c r="H123" s="2">
        <f>SUMPRODUCT(('MHA1-01'!$D$5:$D$99='MHA2-07 &amp; MHA2-04'!D123)*('MHA1-01'!$G$5:$G$99))+SUMPRODUCT(('MHA 204'!$A$2:$A$180='MHA2-07 &amp; MHA2-04'!D123)*('MHA 204'!$C$2:$C$180))</f>
        <v>0</v>
      </c>
      <c r="I123" s="31">
        <f t="shared" si="3"/>
        <v>0</v>
      </c>
      <c r="J123" s="103">
        <f t="shared" si="4"/>
        <v>0</v>
      </c>
    </row>
    <row r="124" spans="2:10" x14ac:dyDescent="0.3">
      <c r="B124" s="120"/>
      <c r="C124" s="20" t="s">
        <v>163</v>
      </c>
      <c r="D124" s="12">
        <v>1465456</v>
      </c>
      <c r="E124" s="61">
        <v>4371</v>
      </c>
      <c r="F124" s="13"/>
      <c r="G124" s="59"/>
      <c r="H124" s="2">
        <f>SUMPRODUCT(('MHA1-01'!$D$5:$D$99='MHA2-07 &amp; MHA2-04'!D124)*('MHA1-01'!$G$5:$G$99))+SUMPRODUCT(('MHA 204'!$A$2:$A$180='MHA2-07 &amp; MHA2-04'!D124)*('MHA 204'!$C$2:$C$180))</f>
        <v>0</v>
      </c>
      <c r="I124" s="31">
        <f t="shared" si="3"/>
        <v>0</v>
      </c>
      <c r="J124" s="103">
        <f t="shared" si="4"/>
        <v>0</v>
      </c>
    </row>
    <row r="125" spans="2:10" ht="24" x14ac:dyDescent="0.3">
      <c r="B125" s="120"/>
      <c r="C125" s="43" t="s">
        <v>149</v>
      </c>
      <c r="D125" s="2">
        <v>1601179</v>
      </c>
      <c r="E125" s="62">
        <v>5931.9</v>
      </c>
      <c r="F125" s="2"/>
      <c r="G125" s="58"/>
      <c r="H125" s="2">
        <f>SUMPRODUCT(('MHA1-01'!$D$5:$D$99='MHA2-07 &amp; MHA2-04'!D125)*('MHA1-01'!$G$5:$G$99))+SUMPRODUCT(('MHA 204'!$A$2:$A$180='MHA2-07 &amp; MHA2-04'!D125)*('MHA 204'!$C$2:$C$180))</f>
        <v>0</v>
      </c>
      <c r="I125" s="31">
        <f t="shared" si="3"/>
        <v>0</v>
      </c>
      <c r="J125" s="103">
        <f t="shared" si="4"/>
        <v>0</v>
      </c>
    </row>
    <row r="126" spans="2:10" x14ac:dyDescent="0.3">
      <c r="B126" s="120"/>
      <c r="C126" s="20" t="s">
        <v>125</v>
      </c>
      <c r="D126" s="12">
        <v>1465458</v>
      </c>
      <c r="E126" s="61">
        <v>6591</v>
      </c>
      <c r="F126" s="13"/>
      <c r="G126" s="59"/>
      <c r="H126" s="2">
        <f>SUMPRODUCT(('MHA1-01'!$D$5:$D$99='MHA2-07 &amp; MHA2-04'!D126)*('MHA1-01'!$G$5:$G$99))+SUMPRODUCT(('MHA 204'!$A$2:$A$180='MHA2-07 &amp; MHA2-04'!D126)*('MHA 204'!$C$2:$C$180))</f>
        <v>0</v>
      </c>
      <c r="I126" s="31">
        <f t="shared" si="3"/>
        <v>0</v>
      </c>
      <c r="J126" s="103">
        <f t="shared" si="4"/>
        <v>0</v>
      </c>
    </row>
    <row r="127" spans="2:10" x14ac:dyDescent="0.3">
      <c r="B127" s="120"/>
      <c r="C127" s="21" t="s">
        <v>126</v>
      </c>
      <c r="D127" s="2">
        <v>1465457</v>
      </c>
      <c r="E127" s="62">
        <v>7120</v>
      </c>
      <c r="F127" s="2"/>
      <c r="G127" s="58"/>
      <c r="H127" s="2">
        <f>SUMPRODUCT(('MHA1-01'!$D$5:$D$99='MHA2-07 &amp; MHA2-04'!D127)*('MHA1-01'!$G$5:$G$99))+SUMPRODUCT(('MHA 204'!$A$2:$A$180='MHA2-07 &amp; MHA2-04'!D127)*('MHA 204'!$C$2:$C$180))</f>
        <v>0</v>
      </c>
      <c r="I127" s="31">
        <f t="shared" si="3"/>
        <v>0</v>
      </c>
      <c r="J127" s="103">
        <f t="shared" si="4"/>
        <v>0</v>
      </c>
    </row>
    <row r="128" spans="2:10" ht="24" x14ac:dyDescent="0.3">
      <c r="B128" s="120"/>
      <c r="C128" s="42" t="s">
        <v>150</v>
      </c>
      <c r="D128" s="13">
        <v>1601184</v>
      </c>
      <c r="E128" s="64">
        <v>7300</v>
      </c>
      <c r="F128" s="13"/>
      <c r="G128" s="59"/>
      <c r="H128" s="2">
        <f>SUMPRODUCT(('MHA1-01'!$D$5:$D$99='MHA2-07 &amp; MHA2-04'!D128)*('MHA1-01'!$G$5:$G$99))+SUMPRODUCT(('MHA 204'!$A$2:$A$180='MHA2-07 &amp; MHA2-04'!D128)*('MHA 204'!$C$2:$C$180))</f>
        <v>0</v>
      </c>
      <c r="I128" s="31">
        <f t="shared" si="3"/>
        <v>0</v>
      </c>
      <c r="J128" s="103">
        <f t="shared" si="4"/>
        <v>0</v>
      </c>
    </row>
    <row r="129" spans="1:10" ht="24" x14ac:dyDescent="0.3">
      <c r="B129" s="120"/>
      <c r="C129" s="43" t="s">
        <v>151</v>
      </c>
      <c r="D129" s="2">
        <v>1601182</v>
      </c>
      <c r="E129" s="62">
        <v>1448</v>
      </c>
      <c r="F129" s="2"/>
      <c r="G129" s="58"/>
      <c r="H129" s="2">
        <f>SUMPRODUCT(('MHA1-01'!$D$5:$D$99='MHA2-07 &amp; MHA2-04'!D129)*('MHA1-01'!$G$5:$G$99))+SUMPRODUCT(('MHA 204'!$A$2:$A$180='MHA2-07 &amp; MHA2-04'!D129)*('MHA 204'!$C$2:$C$180))</f>
        <v>0</v>
      </c>
      <c r="I129" s="31">
        <f t="shared" si="3"/>
        <v>0</v>
      </c>
      <c r="J129" s="103">
        <f t="shared" si="4"/>
        <v>0</v>
      </c>
    </row>
    <row r="130" spans="1:10" x14ac:dyDescent="0.3">
      <c r="B130" s="120"/>
      <c r="C130" s="20" t="s">
        <v>152</v>
      </c>
      <c r="D130" s="12">
        <v>1601180</v>
      </c>
      <c r="E130" s="61">
        <v>1231</v>
      </c>
      <c r="F130" s="13"/>
      <c r="G130" s="59"/>
      <c r="H130" s="2">
        <f>SUMPRODUCT(('MHA1-01'!$D$5:$D$99='MHA2-07 &amp; MHA2-04'!D130)*('MHA1-01'!$G$5:$G$99))+SUMPRODUCT(('MHA 204'!$A$2:$A$180='MHA2-07 &amp; MHA2-04'!D130)*('MHA 204'!$C$2:$C$180))</f>
        <v>0</v>
      </c>
      <c r="I130" s="31">
        <f t="shared" si="3"/>
        <v>0</v>
      </c>
      <c r="J130" s="103">
        <f t="shared" si="4"/>
        <v>0</v>
      </c>
    </row>
    <row r="131" spans="1:10" ht="24" x14ac:dyDescent="0.3">
      <c r="B131" s="120"/>
      <c r="C131" s="43" t="s">
        <v>164</v>
      </c>
      <c r="D131" s="2">
        <v>1465462</v>
      </c>
      <c r="E131" s="62">
        <v>661</v>
      </c>
      <c r="F131" s="2"/>
      <c r="G131" s="58"/>
      <c r="H131" s="2">
        <f>SUMPRODUCT(('MHA1-01'!$D$5:$D$99='MHA2-07 &amp; MHA2-04'!D131)*('MHA1-01'!$G$5:$G$99))+SUMPRODUCT(('MHA 204'!$A$2:$A$180='MHA2-07 &amp; MHA2-04'!D131)*('MHA 204'!$C$2:$C$180))</f>
        <v>0</v>
      </c>
      <c r="I131" s="31">
        <f t="shared" si="3"/>
        <v>0</v>
      </c>
      <c r="J131" s="103">
        <f t="shared" si="4"/>
        <v>0</v>
      </c>
    </row>
    <row r="132" spans="1:10" ht="12.6" thickBot="1" x14ac:dyDescent="0.35">
      <c r="B132" s="121"/>
      <c r="C132" s="99" t="s">
        <v>153</v>
      </c>
      <c r="D132" s="99">
        <v>1465463</v>
      </c>
      <c r="E132" s="99">
        <v>2814</v>
      </c>
      <c r="F132" s="99"/>
      <c r="G132" s="99"/>
      <c r="H132" s="2">
        <f>SUMPRODUCT(('MHA1-01'!$D$5:$D$99='MHA2-07 &amp; MHA2-04'!D132)*('MHA1-01'!$G$5:$G$99))+SUMPRODUCT(('MHA 204'!$A$2:$A$180='MHA2-07 &amp; MHA2-04'!D132)*('MHA 204'!$C$2:$C$180))</f>
        <v>0</v>
      </c>
      <c r="I132" s="99">
        <f t="shared" si="3"/>
        <v>0</v>
      </c>
      <c r="J132" s="103">
        <f t="shared" si="4"/>
        <v>0</v>
      </c>
    </row>
    <row r="133" spans="1:10" ht="15" customHeight="1" thickTop="1" x14ac:dyDescent="0.3">
      <c r="A133" s="32"/>
      <c r="B133" s="118" t="s">
        <v>6</v>
      </c>
      <c r="C133" s="19" t="s">
        <v>96</v>
      </c>
      <c r="D133" s="3">
        <v>1467460</v>
      </c>
      <c r="E133" s="65">
        <v>261714</v>
      </c>
      <c r="F133" s="3">
        <v>1</v>
      </c>
      <c r="G133" s="80"/>
      <c r="H133" s="2">
        <f>SUMPRODUCT(('MHA1-01'!$D$5:$D$99='MHA2-07 &amp; MHA2-04'!D133)*('MHA1-01'!$G$5:$G$99))+SUMPRODUCT(('MHA 204'!$A$2:$A$180='MHA2-07 &amp; MHA2-04'!D133)*('MHA 204'!$C$2:$C$180))</f>
        <v>0</v>
      </c>
      <c r="I133" s="31">
        <f t="shared" si="3"/>
        <v>0</v>
      </c>
      <c r="J133" s="103">
        <f t="shared" si="4"/>
        <v>0</v>
      </c>
    </row>
    <row r="134" spans="1:10" ht="15" customHeight="1" x14ac:dyDescent="0.3">
      <c r="A134" s="32"/>
      <c r="B134" s="118"/>
      <c r="C134" s="20" t="s">
        <v>97</v>
      </c>
      <c r="D134" s="12">
        <v>1467461</v>
      </c>
      <c r="E134" s="61">
        <v>36530</v>
      </c>
      <c r="F134" s="13">
        <v>1</v>
      </c>
      <c r="G134" s="75"/>
      <c r="H134" s="2">
        <f>SUMPRODUCT(('MHA1-01'!$D$5:$D$99='MHA2-07 &amp; MHA2-04'!D134)*('MHA1-01'!$G$5:$G$99))+SUMPRODUCT(('MHA 204'!$A$2:$A$180='MHA2-07 &amp; MHA2-04'!D134)*('MHA 204'!$C$2:$C$180))</f>
        <v>0</v>
      </c>
      <c r="I134" s="31">
        <f t="shared" si="3"/>
        <v>0</v>
      </c>
      <c r="J134" s="103">
        <f t="shared" si="4"/>
        <v>0</v>
      </c>
    </row>
    <row r="135" spans="1:10" ht="15" customHeight="1" x14ac:dyDescent="0.3">
      <c r="A135" s="33"/>
      <c r="B135" s="118"/>
      <c r="C135" s="11" t="s">
        <v>98</v>
      </c>
      <c r="D135" s="23">
        <v>1467465</v>
      </c>
      <c r="E135" s="62">
        <v>112015.8</v>
      </c>
      <c r="F135" s="2">
        <v>1</v>
      </c>
      <c r="G135" s="76"/>
      <c r="H135" s="2">
        <f>SUMPRODUCT(('MHA1-01'!$D$5:$D$99='MHA2-07 &amp; MHA2-04'!D135)*('MHA1-01'!$G$5:$G$99))+SUMPRODUCT(('MHA 204'!$A$2:$A$180='MHA2-07 &amp; MHA2-04'!D135)*('MHA 204'!$C$2:$C$180))</f>
        <v>0</v>
      </c>
      <c r="I135" s="31">
        <f t="shared" si="3"/>
        <v>0</v>
      </c>
      <c r="J135" s="103">
        <f t="shared" si="4"/>
        <v>0</v>
      </c>
    </row>
    <row r="136" spans="1:10" ht="15" customHeight="1" x14ac:dyDescent="0.3">
      <c r="A136" s="33"/>
      <c r="B136" s="118"/>
      <c r="C136" s="20" t="s">
        <v>99</v>
      </c>
      <c r="D136" s="12">
        <v>1467464</v>
      </c>
      <c r="E136" s="61">
        <v>50352.3</v>
      </c>
      <c r="F136" s="13">
        <v>1</v>
      </c>
      <c r="G136" s="75"/>
      <c r="H136" s="2">
        <f>SUMPRODUCT(('MHA1-01'!$D$5:$D$99='MHA2-07 &amp; MHA2-04'!D136)*('MHA1-01'!$G$5:$G$99))+SUMPRODUCT(('MHA 204'!$A$2:$A$180='MHA2-07 &amp; MHA2-04'!D136)*('MHA 204'!$C$2:$C$180))</f>
        <v>0</v>
      </c>
      <c r="I136" s="31">
        <f t="shared" ref="I136:I199" si="5">IF(F136&lt;=H136,F136,IF(F136&gt;H136,H136,"N/A"))</f>
        <v>0</v>
      </c>
      <c r="J136" s="103">
        <f t="shared" ref="J136:J199" si="6">IF(I136&gt;0,G136,IF(I136&lt;=0,0))</f>
        <v>0</v>
      </c>
    </row>
    <row r="137" spans="1:10" ht="15" customHeight="1" x14ac:dyDescent="0.3">
      <c r="A137" s="33"/>
      <c r="B137" s="118"/>
      <c r="C137" s="11" t="s">
        <v>100</v>
      </c>
      <c r="D137" s="23">
        <v>1467467</v>
      </c>
      <c r="E137" s="70">
        <v>31582.3</v>
      </c>
      <c r="F137" s="2">
        <v>4</v>
      </c>
      <c r="G137" s="77"/>
      <c r="H137" s="2">
        <f>SUMPRODUCT(('MHA1-01'!$D$5:$D$99='MHA2-07 &amp; MHA2-04'!D137)*('MHA1-01'!$G$5:$G$99))+SUMPRODUCT(('MHA 204'!$A$2:$A$180='MHA2-07 &amp; MHA2-04'!D137)*('MHA 204'!$C$2:$C$180))</f>
        <v>0</v>
      </c>
      <c r="I137" s="31">
        <f t="shared" si="5"/>
        <v>0</v>
      </c>
      <c r="J137" s="103">
        <f t="shared" si="6"/>
        <v>0</v>
      </c>
    </row>
    <row r="138" spans="1:10" ht="15" customHeight="1" x14ac:dyDescent="0.3">
      <c r="A138" s="33"/>
      <c r="B138" s="118"/>
      <c r="C138" s="20" t="s">
        <v>101</v>
      </c>
      <c r="D138" s="12">
        <v>1467468</v>
      </c>
      <c r="E138" s="61">
        <v>5586.3</v>
      </c>
      <c r="F138" s="13">
        <v>4</v>
      </c>
      <c r="G138" s="75"/>
      <c r="H138" s="2">
        <f>SUMPRODUCT(('MHA1-01'!$D$5:$D$99='MHA2-07 &amp; MHA2-04'!D138)*('MHA1-01'!$G$5:$G$99))+SUMPRODUCT(('MHA 204'!$A$2:$A$180='MHA2-07 &amp; MHA2-04'!D138)*('MHA 204'!$C$2:$C$180))</f>
        <v>0</v>
      </c>
      <c r="I138" s="31">
        <f t="shared" si="5"/>
        <v>0</v>
      </c>
      <c r="J138" s="103">
        <f t="shared" si="6"/>
        <v>0</v>
      </c>
    </row>
    <row r="139" spans="1:10" ht="15" customHeight="1" x14ac:dyDescent="0.3">
      <c r="A139" s="33"/>
      <c r="B139" s="118"/>
      <c r="C139" s="11" t="s">
        <v>102</v>
      </c>
      <c r="D139" s="23">
        <v>1467466</v>
      </c>
      <c r="E139" s="62">
        <v>43689.599999999999</v>
      </c>
      <c r="F139" s="2">
        <v>1</v>
      </c>
      <c r="G139" s="76"/>
      <c r="H139" s="2">
        <f>SUMPRODUCT(('MHA1-01'!$D$5:$D$99='MHA2-07 &amp; MHA2-04'!D139)*('MHA1-01'!$G$5:$G$99))+SUMPRODUCT(('MHA 204'!$A$2:$A$180='MHA2-07 &amp; MHA2-04'!D139)*('MHA 204'!$C$2:$C$180))</f>
        <v>0</v>
      </c>
      <c r="I139" s="31">
        <f t="shared" si="5"/>
        <v>0</v>
      </c>
      <c r="J139" s="103">
        <f t="shared" si="6"/>
        <v>0</v>
      </c>
    </row>
    <row r="140" spans="1:10" ht="15" customHeight="1" x14ac:dyDescent="0.3">
      <c r="A140" s="33"/>
      <c r="B140" s="118"/>
      <c r="C140" s="20" t="s">
        <v>103</v>
      </c>
      <c r="D140" s="12">
        <v>1467469</v>
      </c>
      <c r="E140" s="61">
        <v>813.6</v>
      </c>
      <c r="F140" s="13">
        <v>4</v>
      </c>
      <c r="G140" s="75"/>
      <c r="H140" s="2">
        <f>SUMPRODUCT(('MHA1-01'!$D$5:$D$99='MHA2-07 &amp; MHA2-04'!D140)*('MHA1-01'!$G$5:$G$99))+SUMPRODUCT(('MHA 204'!$A$2:$A$180='MHA2-07 &amp; MHA2-04'!D140)*('MHA 204'!$C$2:$C$180))</f>
        <v>0</v>
      </c>
      <c r="I140" s="31">
        <f t="shared" si="5"/>
        <v>0</v>
      </c>
      <c r="J140" s="103">
        <f t="shared" si="6"/>
        <v>0</v>
      </c>
    </row>
    <row r="141" spans="1:10" ht="15" customHeight="1" x14ac:dyDescent="0.3">
      <c r="A141" s="32"/>
      <c r="B141" s="118"/>
      <c r="C141" s="11" t="s">
        <v>104</v>
      </c>
      <c r="D141" s="23">
        <v>1467470</v>
      </c>
      <c r="E141" s="62">
        <v>310.5</v>
      </c>
      <c r="F141" s="2">
        <v>8</v>
      </c>
      <c r="G141" s="76"/>
      <c r="H141" s="2">
        <f>SUMPRODUCT(('MHA1-01'!$D$5:$D$99='MHA2-07 &amp; MHA2-04'!D141)*('MHA1-01'!$G$5:$G$99))+SUMPRODUCT(('MHA 204'!$A$2:$A$180='MHA2-07 &amp; MHA2-04'!D141)*('MHA 204'!$C$2:$C$180))</f>
        <v>0</v>
      </c>
      <c r="I141" s="31">
        <f t="shared" si="5"/>
        <v>0</v>
      </c>
      <c r="J141" s="103">
        <f t="shared" si="6"/>
        <v>0</v>
      </c>
    </row>
    <row r="142" spans="1:10" ht="15" customHeight="1" x14ac:dyDescent="0.3">
      <c r="A142" s="32"/>
      <c r="B142" s="118"/>
      <c r="C142" s="20" t="s">
        <v>105</v>
      </c>
      <c r="D142" s="12">
        <v>1501037</v>
      </c>
      <c r="E142" s="61">
        <v>700952</v>
      </c>
      <c r="F142" s="13">
        <v>1</v>
      </c>
      <c r="G142" s="75"/>
      <c r="H142" s="2">
        <f>SUMPRODUCT(('MHA1-01'!$D$5:$D$99='MHA2-07 &amp; MHA2-04'!D142)*('MHA1-01'!$G$5:$G$99))+SUMPRODUCT(('MHA 204'!$A$2:$A$180='MHA2-07 &amp; MHA2-04'!D142)*('MHA 204'!$C$2:$C$180))</f>
        <v>1</v>
      </c>
      <c r="I142" s="31">
        <f t="shared" si="5"/>
        <v>1</v>
      </c>
      <c r="J142" s="103">
        <f t="shared" si="6"/>
        <v>0</v>
      </c>
    </row>
    <row r="143" spans="1:10" ht="15" customHeight="1" x14ac:dyDescent="0.3">
      <c r="A143" s="32"/>
      <c r="B143" s="118"/>
      <c r="C143" s="11" t="s">
        <v>109</v>
      </c>
      <c r="D143" s="23">
        <v>1500999</v>
      </c>
      <c r="E143" s="62">
        <v>10562</v>
      </c>
      <c r="F143" s="2">
        <v>1</v>
      </c>
      <c r="G143" s="76"/>
      <c r="H143" s="2">
        <f>SUMPRODUCT(('MHA1-01'!$D$5:$D$99='MHA2-07 &amp; MHA2-04'!D143)*('MHA1-01'!$G$5:$G$99))+SUMPRODUCT(('MHA 204'!$A$2:$A$180='MHA2-07 &amp; MHA2-04'!D143)*('MHA 204'!$C$2:$C$180))</f>
        <v>0</v>
      </c>
      <c r="I143" s="31">
        <f t="shared" si="5"/>
        <v>0</v>
      </c>
      <c r="J143" s="103">
        <f t="shared" si="6"/>
        <v>0</v>
      </c>
    </row>
    <row r="144" spans="1:10" ht="15" customHeight="1" x14ac:dyDescent="0.3">
      <c r="A144" s="32"/>
      <c r="B144" s="118"/>
      <c r="C144" s="20" t="s">
        <v>106</v>
      </c>
      <c r="D144" s="12">
        <v>1501002</v>
      </c>
      <c r="E144" s="61">
        <v>11242</v>
      </c>
      <c r="F144" s="13">
        <v>1</v>
      </c>
      <c r="G144" s="75"/>
      <c r="H144" s="2">
        <f>SUMPRODUCT(('MHA1-01'!$D$5:$D$99='MHA2-07 &amp; MHA2-04'!D144)*('MHA1-01'!$G$5:$G$99))+SUMPRODUCT(('MHA 204'!$A$2:$A$180='MHA2-07 &amp; MHA2-04'!D144)*('MHA 204'!$C$2:$C$180))</f>
        <v>0</v>
      </c>
      <c r="I144" s="31">
        <f t="shared" si="5"/>
        <v>0</v>
      </c>
      <c r="J144" s="103">
        <f t="shared" si="6"/>
        <v>0</v>
      </c>
    </row>
    <row r="145" spans="1:10" ht="15" customHeight="1" x14ac:dyDescent="0.3">
      <c r="A145" s="32"/>
      <c r="B145" s="118"/>
      <c r="C145" s="11" t="s">
        <v>107</v>
      </c>
      <c r="D145" s="23">
        <v>1501025</v>
      </c>
      <c r="E145" s="70">
        <v>18</v>
      </c>
      <c r="F145" s="2">
        <v>1</v>
      </c>
      <c r="G145" s="77"/>
      <c r="H145" s="2">
        <f>SUMPRODUCT(('MHA1-01'!$D$5:$D$99='MHA2-07 &amp; MHA2-04'!D145)*('MHA1-01'!$G$5:$G$99))+SUMPRODUCT(('MHA 204'!$A$2:$A$180='MHA2-07 &amp; MHA2-04'!D145)*('MHA 204'!$C$2:$C$180))</f>
        <v>2</v>
      </c>
      <c r="I145" s="31">
        <f t="shared" si="5"/>
        <v>1</v>
      </c>
      <c r="J145" s="103">
        <f t="shared" si="6"/>
        <v>0</v>
      </c>
    </row>
    <row r="146" spans="1:10" ht="15" customHeight="1" x14ac:dyDescent="0.3">
      <c r="A146" s="32"/>
      <c r="B146" s="118"/>
      <c r="C146" s="20" t="s">
        <v>108</v>
      </c>
      <c r="D146" s="12">
        <v>1501038</v>
      </c>
      <c r="E146" s="61">
        <v>74143</v>
      </c>
      <c r="F146" s="13">
        <v>1</v>
      </c>
      <c r="G146" s="75"/>
      <c r="H146" s="2">
        <f>SUMPRODUCT(('MHA1-01'!$D$5:$D$99='MHA2-07 &amp; MHA2-04'!D146)*('MHA1-01'!$G$5:$G$99))+SUMPRODUCT(('MHA 204'!$A$2:$A$180='MHA2-07 &amp; MHA2-04'!D146)*('MHA 204'!$C$2:$C$180))</f>
        <v>1</v>
      </c>
      <c r="I146" s="31">
        <f t="shared" si="5"/>
        <v>1</v>
      </c>
      <c r="J146" s="103">
        <f t="shared" si="6"/>
        <v>0</v>
      </c>
    </row>
    <row r="147" spans="1:10" ht="15" customHeight="1" x14ac:dyDescent="0.3">
      <c r="A147" s="32"/>
      <c r="B147" s="118"/>
      <c r="C147" s="11" t="s">
        <v>110</v>
      </c>
      <c r="D147" s="23">
        <v>1500971</v>
      </c>
      <c r="E147" s="62">
        <v>7683</v>
      </c>
      <c r="F147" s="2">
        <v>16</v>
      </c>
      <c r="G147" s="76"/>
      <c r="H147" s="2">
        <f>SUMPRODUCT(('MHA1-01'!$D$5:$D$99='MHA2-07 &amp; MHA2-04'!D147)*('MHA1-01'!$G$5:$G$99))+SUMPRODUCT(('MHA 204'!$A$2:$A$180='MHA2-07 &amp; MHA2-04'!D147)*('MHA 204'!$C$2:$C$180))</f>
        <v>0</v>
      </c>
      <c r="I147" s="31">
        <f t="shared" si="5"/>
        <v>0</v>
      </c>
      <c r="J147" s="103">
        <f t="shared" si="6"/>
        <v>0</v>
      </c>
    </row>
    <row r="148" spans="1:10" ht="15" customHeight="1" x14ac:dyDescent="0.3">
      <c r="A148" s="32"/>
      <c r="B148" s="118"/>
      <c r="C148" s="20" t="s">
        <v>111</v>
      </c>
      <c r="D148" s="12">
        <v>1500972</v>
      </c>
      <c r="E148" s="61">
        <v>11240</v>
      </c>
      <c r="F148" s="13">
        <v>44</v>
      </c>
      <c r="G148" s="75"/>
      <c r="H148" s="2">
        <f>SUMPRODUCT(('MHA1-01'!$D$5:$D$99='MHA2-07 &amp; MHA2-04'!D148)*('MHA1-01'!$G$5:$G$99))+SUMPRODUCT(('MHA 204'!$A$2:$A$180='MHA2-07 &amp; MHA2-04'!D148)*('MHA 204'!$C$2:$C$180))</f>
        <v>0</v>
      </c>
      <c r="I148" s="31">
        <f t="shared" si="5"/>
        <v>0</v>
      </c>
      <c r="J148" s="103">
        <f t="shared" si="6"/>
        <v>0</v>
      </c>
    </row>
    <row r="149" spans="1:10" ht="15" customHeight="1" x14ac:dyDescent="0.3">
      <c r="A149" s="32"/>
      <c r="B149" s="118"/>
      <c r="C149" s="11" t="s">
        <v>112</v>
      </c>
      <c r="D149" s="23">
        <v>1500973</v>
      </c>
      <c r="E149" s="70">
        <v>6465</v>
      </c>
      <c r="F149" s="2">
        <v>1</v>
      </c>
      <c r="G149" s="77"/>
      <c r="H149" s="2">
        <f>SUMPRODUCT(('MHA1-01'!$D$5:$D$99='MHA2-07 &amp; MHA2-04'!D149)*('MHA1-01'!$G$5:$G$99))+SUMPRODUCT(('MHA 204'!$A$2:$A$180='MHA2-07 &amp; MHA2-04'!D149)*('MHA 204'!$C$2:$C$180))</f>
        <v>0</v>
      </c>
      <c r="I149" s="31">
        <f t="shared" si="5"/>
        <v>0</v>
      </c>
      <c r="J149" s="103">
        <f t="shared" si="6"/>
        <v>0</v>
      </c>
    </row>
    <row r="150" spans="1:10" ht="15" customHeight="1" x14ac:dyDescent="0.3">
      <c r="A150" s="32"/>
      <c r="B150" s="118"/>
      <c r="C150" s="20" t="s">
        <v>113</v>
      </c>
      <c r="D150" s="12">
        <v>1500974</v>
      </c>
      <c r="E150" s="61">
        <v>6465</v>
      </c>
      <c r="F150" s="13">
        <v>1</v>
      </c>
      <c r="G150" s="75"/>
      <c r="H150" s="2">
        <f>SUMPRODUCT(('MHA1-01'!$D$5:$D$99='MHA2-07 &amp; MHA2-04'!D150)*('MHA1-01'!$G$5:$G$99))+SUMPRODUCT(('MHA 204'!$A$2:$A$180='MHA2-07 &amp; MHA2-04'!D150)*('MHA 204'!$C$2:$C$180))</f>
        <v>0</v>
      </c>
      <c r="I150" s="31">
        <f t="shared" si="5"/>
        <v>0</v>
      </c>
      <c r="J150" s="103">
        <f t="shared" si="6"/>
        <v>0</v>
      </c>
    </row>
    <row r="151" spans="1:10" ht="15" customHeight="1" x14ac:dyDescent="0.3">
      <c r="A151" s="32"/>
      <c r="B151" s="118"/>
      <c r="C151" s="11" t="s">
        <v>114</v>
      </c>
      <c r="D151" s="23">
        <v>1500975</v>
      </c>
      <c r="E151" s="70">
        <v>6465</v>
      </c>
      <c r="F151" s="2">
        <v>1</v>
      </c>
      <c r="G151" s="58"/>
      <c r="H151" s="2">
        <f>SUMPRODUCT(('MHA1-01'!$D$5:$D$99='MHA2-07 &amp; MHA2-04'!D151)*('MHA1-01'!$G$5:$G$99))+SUMPRODUCT(('MHA 204'!$A$2:$A$180='MHA2-07 &amp; MHA2-04'!D151)*('MHA 204'!$C$2:$C$180))</f>
        <v>0</v>
      </c>
      <c r="I151" s="31">
        <f t="shared" si="5"/>
        <v>0</v>
      </c>
      <c r="J151" s="103">
        <f t="shared" si="6"/>
        <v>0</v>
      </c>
    </row>
    <row r="152" spans="1:10" ht="15" customHeight="1" x14ac:dyDescent="0.3">
      <c r="A152" s="32"/>
      <c r="B152" s="118"/>
      <c r="C152" s="20" t="s">
        <v>115</v>
      </c>
      <c r="D152" s="12">
        <v>1500976</v>
      </c>
      <c r="E152" s="61">
        <v>6465</v>
      </c>
      <c r="F152" s="13">
        <v>1</v>
      </c>
      <c r="G152" s="75"/>
      <c r="H152" s="2">
        <f>SUMPRODUCT(('MHA1-01'!$D$5:$D$99='MHA2-07 &amp; MHA2-04'!D152)*('MHA1-01'!$G$5:$G$99))+SUMPRODUCT(('MHA 204'!$A$2:$A$180='MHA2-07 &amp; MHA2-04'!D152)*('MHA 204'!$C$2:$C$180))</f>
        <v>0</v>
      </c>
      <c r="I152" s="31">
        <f t="shared" si="5"/>
        <v>0</v>
      </c>
      <c r="J152" s="103">
        <f t="shared" si="6"/>
        <v>0</v>
      </c>
    </row>
    <row r="153" spans="1:10" ht="15" customHeight="1" x14ac:dyDescent="0.3">
      <c r="A153" s="32"/>
      <c r="B153" s="118"/>
      <c r="C153" s="11" t="s">
        <v>116</v>
      </c>
      <c r="D153" s="23">
        <v>1500977</v>
      </c>
      <c r="E153" s="70">
        <v>6465</v>
      </c>
      <c r="F153" s="2">
        <v>1</v>
      </c>
      <c r="G153" s="77"/>
      <c r="H153" s="2">
        <f>SUMPRODUCT(('MHA1-01'!$D$5:$D$99='MHA2-07 &amp; MHA2-04'!D153)*('MHA1-01'!$G$5:$G$99))+SUMPRODUCT(('MHA 204'!$A$2:$A$180='MHA2-07 &amp; MHA2-04'!D153)*('MHA 204'!$C$2:$C$180))</f>
        <v>0</v>
      </c>
      <c r="I153" s="31">
        <f t="shared" si="5"/>
        <v>0</v>
      </c>
      <c r="J153" s="103">
        <f t="shared" si="6"/>
        <v>0</v>
      </c>
    </row>
    <row r="154" spans="1:10" ht="15" customHeight="1" x14ac:dyDescent="0.3">
      <c r="A154" s="32"/>
      <c r="B154" s="118"/>
      <c r="C154" s="20" t="s">
        <v>117</v>
      </c>
      <c r="D154" s="12">
        <v>1500978</v>
      </c>
      <c r="E154" s="61">
        <v>6465</v>
      </c>
      <c r="F154" s="13">
        <v>1</v>
      </c>
      <c r="G154" s="75"/>
      <c r="H154" s="2">
        <f>SUMPRODUCT(('MHA1-01'!$D$5:$D$99='MHA2-07 &amp; MHA2-04'!D154)*('MHA1-01'!$G$5:$G$99))+SUMPRODUCT(('MHA 204'!$A$2:$A$180='MHA2-07 &amp; MHA2-04'!D154)*('MHA 204'!$C$2:$C$180))</f>
        <v>0</v>
      </c>
      <c r="I154" s="31">
        <f t="shared" si="5"/>
        <v>0</v>
      </c>
      <c r="J154" s="103">
        <f t="shared" si="6"/>
        <v>0</v>
      </c>
    </row>
    <row r="155" spans="1:10" ht="15" customHeight="1" x14ac:dyDescent="0.3">
      <c r="A155" s="32"/>
      <c r="B155" s="118"/>
      <c r="C155" s="11" t="s">
        <v>118</v>
      </c>
      <c r="D155" s="23">
        <v>1500979</v>
      </c>
      <c r="E155" s="70">
        <v>6465</v>
      </c>
      <c r="F155" s="2">
        <v>1</v>
      </c>
      <c r="G155" s="77"/>
      <c r="H155" s="2">
        <f>SUMPRODUCT(('MHA1-01'!$D$5:$D$99='MHA2-07 &amp; MHA2-04'!D155)*('MHA1-01'!$G$5:$G$99))+SUMPRODUCT(('MHA 204'!$A$2:$A$180='MHA2-07 &amp; MHA2-04'!D155)*('MHA 204'!$C$2:$C$180))</f>
        <v>0</v>
      </c>
      <c r="I155" s="31">
        <f t="shared" si="5"/>
        <v>0</v>
      </c>
      <c r="J155" s="103">
        <f t="shared" si="6"/>
        <v>0</v>
      </c>
    </row>
    <row r="156" spans="1:10" ht="15" customHeight="1" x14ac:dyDescent="0.3">
      <c r="A156" s="32"/>
      <c r="B156" s="118"/>
      <c r="C156" s="20" t="s">
        <v>119</v>
      </c>
      <c r="D156" s="12">
        <v>1500980</v>
      </c>
      <c r="E156" s="61">
        <v>6465</v>
      </c>
      <c r="F156" s="13">
        <v>1</v>
      </c>
      <c r="G156" s="75"/>
      <c r="H156" s="2">
        <f>SUMPRODUCT(('MHA1-01'!$D$5:$D$99='MHA2-07 &amp; MHA2-04'!D156)*('MHA1-01'!$G$5:$G$99))+SUMPRODUCT(('MHA 204'!$A$2:$A$180='MHA2-07 &amp; MHA2-04'!D156)*('MHA 204'!$C$2:$C$180))</f>
        <v>0</v>
      </c>
      <c r="I156" s="31">
        <f t="shared" si="5"/>
        <v>0</v>
      </c>
      <c r="J156" s="103">
        <f t="shared" si="6"/>
        <v>0</v>
      </c>
    </row>
    <row r="157" spans="1:10" ht="15" customHeight="1" x14ac:dyDescent="0.3">
      <c r="A157" s="32"/>
      <c r="B157" s="118"/>
      <c r="C157" s="11" t="s">
        <v>159</v>
      </c>
      <c r="D157" s="23">
        <v>1500981</v>
      </c>
      <c r="E157" s="70">
        <v>10025</v>
      </c>
      <c r="F157" s="2">
        <v>1</v>
      </c>
      <c r="G157" s="58"/>
      <c r="H157" s="2">
        <f>SUMPRODUCT(('MHA1-01'!$D$5:$D$99='MHA2-07 &amp; MHA2-04'!D157)*('MHA1-01'!$G$5:$G$99))+SUMPRODUCT(('MHA 204'!$A$2:$A$180='MHA2-07 &amp; MHA2-04'!D157)*('MHA 204'!$C$2:$C$180))</f>
        <v>0</v>
      </c>
      <c r="I157" s="31">
        <f t="shared" si="5"/>
        <v>0</v>
      </c>
      <c r="J157" s="103">
        <f t="shared" si="6"/>
        <v>0</v>
      </c>
    </row>
    <row r="158" spans="1:10" ht="15" customHeight="1" x14ac:dyDescent="0.3">
      <c r="A158" s="32"/>
      <c r="B158" s="118"/>
      <c r="C158" s="20" t="s">
        <v>120</v>
      </c>
      <c r="D158" s="12">
        <v>1500982</v>
      </c>
      <c r="E158" s="61">
        <v>1265</v>
      </c>
      <c r="F158" s="13">
        <v>44</v>
      </c>
      <c r="G158" s="59"/>
      <c r="H158" s="2">
        <f>SUMPRODUCT(('MHA1-01'!$D$5:$D$99='MHA2-07 &amp; MHA2-04'!D158)*('MHA1-01'!$G$5:$G$99))+SUMPRODUCT(('MHA 204'!$A$2:$A$180='MHA2-07 &amp; MHA2-04'!D158)*('MHA 204'!$C$2:$C$180))</f>
        <v>0</v>
      </c>
      <c r="I158" s="31">
        <f t="shared" si="5"/>
        <v>0</v>
      </c>
      <c r="J158" s="103">
        <f t="shared" si="6"/>
        <v>0</v>
      </c>
    </row>
    <row r="159" spans="1:10" ht="15" customHeight="1" x14ac:dyDescent="0.3">
      <c r="A159" s="32"/>
      <c r="B159" s="118"/>
      <c r="C159" s="11" t="s">
        <v>121</v>
      </c>
      <c r="D159" s="23">
        <v>1467400</v>
      </c>
      <c r="E159" s="70">
        <v>1500</v>
      </c>
      <c r="F159" s="2">
        <v>2</v>
      </c>
      <c r="G159" s="77"/>
      <c r="H159" s="2">
        <f>SUMPRODUCT(('MHA1-01'!$D$5:$D$99='MHA2-07 &amp; MHA2-04'!D159)*('MHA1-01'!$G$5:$G$99))+SUMPRODUCT(('MHA 204'!$A$2:$A$180='MHA2-07 &amp; MHA2-04'!D159)*('MHA 204'!$C$2:$C$180))</f>
        <v>0</v>
      </c>
      <c r="I159" s="31">
        <f t="shared" si="5"/>
        <v>0</v>
      </c>
      <c r="J159" s="103">
        <f t="shared" si="6"/>
        <v>0</v>
      </c>
    </row>
    <row r="160" spans="1:10" ht="15" customHeight="1" thickBot="1" x14ac:dyDescent="0.35">
      <c r="A160" s="32"/>
      <c r="B160" s="118"/>
      <c r="C160" s="20" t="s">
        <v>122</v>
      </c>
      <c r="D160" s="12">
        <v>1467396</v>
      </c>
      <c r="E160" s="61">
        <v>303800</v>
      </c>
      <c r="F160" s="12">
        <v>1</v>
      </c>
      <c r="G160" s="75"/>
      <c r="H160" s="2">
        <f>SUMPRODUCT(('MHA1-01'!$D$5:$D$99='MHA2-07 &amp; MHA2-04'!D160)*('MHA1-01'!$G$5:$G$99))+SUMPRODUCT(('MHA 204'!$A$2:$A$180='MHA2-07 &amp; MHA2-04'!D160)*('MHA 204'!$C$2:$C$180))</f>
        <v>0</v>
      </c>
      <c r="I160" s="31">
        <f t="shared" si="5"/>
        <v>0</v>
      </c>
      <c r="J160" s="103">
        <f t="shared" si="6"/>
        <v>0</v>
      </c>
    </row>
    <row r="161" spans="1:10" ht="15" customHeight="1" thickTop="1" x14ac:dyDescent="0.3">
      <c r="A161" s="4"/>
      <c r="B161" s="107" t="s">
        <v>7</v>
      </c>
      <c r="C161" s="7" t="s">
        <v>49</v>
      </c>
      <c r="D161" s="6">
        <v>1500076</v>
      </c>
      <c r="E161" s="72">
        <v>107.14</v>
      </c>
      <c r="F161" s="40">
        <v>0</v>
      </c>
      <c r="G161" s="78"/>
      <c r="H161" s="2">
        <f>SUMPRODUCT(('MHA1-01'!$D$5:$D$99='MHA2-07 &amp; MHA2-04'!D161)*('MHA1-01'!$G$5:$G$99))+SUMPRODUCT(('MHA 204'!$A$2:$A$180='MHA2-07 &amp; MHA2-04'!D161)*('MHA 204'!$C$2:$C$180))</f>
        <v>0</v>
      </c>
      <c r="I161" s="31">
        <f t="shared" si="5"/>
        <v>0</v>
      </c>
      <c r="J161" s="103">
        <f t="shared" si="6"/>
        <v>0</v>
      </c>
    </row>
    <row r="162" spans="1:10" ht="15" customHeight="1" x14ac:dyDescent="0.3">
      <c r="A162" s="4"/>
      <c r="B162" s="108"/>
      <c r="C162" s="20" t="s">
        <v>56</v>
      </c>
      <c r="D162" s="12">
        <v>1425110</v>
      </c>
      <c r="E162" s="61">
        <v>0</v>
      </c>
      <c r="F162" s="13">
        <v>0</v>
      </c>
      <c r="G162" s="75"/>
      <c r="H162" s="2">
        <f>SUMPRODUCT(('MHA1-01'!$D$5:$D$99='MHA2-07 &amp; MHA2-04'!D162)*('MHA1-01'!$G$5:$G$99))+SUMPRODUCT(('MHA 204'!$A$2:$A$180='MHA2-07 &amp; MHA2-04'!D162)*('MHA 204'!$C$2:$C$180))</f>
        <v>0</v>
      </c>
      <c r="I162" s="31">
        <f t="shared" si="5"/>
        <v>0</v>
      </c>
      <c r="J162" s="103">
        <f t="shared" si="6"/>
        <v>0</v>
      </c>
    </row>
    <row r="163" spans="1:10" ht="15" customHeight="1" x14ac:dyDescent="0.3">
      <c r="A163" s="4"/>
      <c r="B163" s="108"/>
      <c r="C163" s="22" t="s">
        <v>55</v>
      </c>
      <c r="D163" s="2">
        <v>1425114</v>
      </c>
      <c r="E163" s="62">
        <v>0</v>
      </c>
      <c r="F163" s="2">
        <v>0</v>
      </c>
      <c r="G163" s="76"/>
      <c r="H163" s="2">
        <f>SUMPRODUCT(('MHA1-01'!$D$5:$D$99='MHA2-07 &amp; MHA2-04'!D163)*('MHA1-01'!$G$5:$G$99))+SUMPRODUCT(('MHA 204'!$A$2:$A$180='MHA2-07 &amp; MHA2-04'!D163)*('MHA 204'!$C$2:$C$180))</f>
        <v>0</v>
      </c>
      <c r="I163" s="31">
        <f t="shared" si="5"/>
        <v>0</v>
      </c>
      <c r="J163" s="103">
        <f t="shared" si="6"/>
        <v>0</v>
      </c>
    </row>
    <row r="164" spans="1:10" ht="15" customHeight="1" x14ac:dyDescent="0.3">
      <c r="A164" s="4"/>
      <c r="B164" s="108"/>
      <c r="C164" s="20" t="s">
        <v>50</v>
      </c>
      <c r="D164" s="12">
        <v>1500074</v>
      </c>
      <c r="E164" s="61">
        <v>1447</v>
      </c>
      <c r="F164" s="13">
        <v>0</v>
      </c>
      <c r="G164" s="75"/>
      <c r="H164" s="2">
        <f>SUMPRODUCT(('MHA1-01'!$D$5:$D$99='MHA2-07 &amp; MHA2-04'!D164)*('MHA1-01'!$G$5:$G$99))+SUMPRODUCT(('MHA 204'!$A$2:$A$180='MHA2-07 &amp; MHA2-04'!D164)*('MHA 204'!$C$2:$C$180))</f>
        <v>0</v>
      </c>
      <c r="I164" s="31">
        <f t="shared" si="5"/>
        <v>0</v>
      </c>
      <c r="J164" s="103">
        <f t="shared" si="6"/>
        <v>0</v>
      </c>
    </row>
    <row r="165" spans="1:10" ht="15" customHeight="1" x14ac:dyDescent="0.3">
      <c r="A165" s="4"/>
      <c r="B165" s="108"/>
      <c r="C165" s="22" t="s">
        <v>51</v>
      </c>
      <c r="D165" s="2">
        <v>1500075</v>
      </c>
      <c r="E165" s="62">
        <v>2026</v>
      </c>
      <c r="F165" s="2">
        <v>0</v>
      </c>
      <c r="G165" s="76"/>
      <c r="H165" s="2">
        <f>SUMPRODUCT(('MHA1-01'!$D$5:$D$99='MHA2-07 &amp; MHA2-04'!D165)*('MHA1-01'!$G$5:$G$99))+SUMPRODUCT(('MHA 204'!$A$2:$A$180='MHA2-07 &amp; MHA2-04'!D165)*('MHA 204'!$C$2:$C$180))</f>
        <v>0</v>
      </c>
      <c r="I165" s="31">
        <f t="shared" si="5"/>
        <v>0</v>
      </c>
      <c r="J165" s="103">
        <f t="shared" si="6"/>
        <v>0</v>
      </c>
    </row>
    <row r="166" spans="1:10" ht="15" customHeight="1" x14ac:dyDescent="0.3">
      <c r="A166" s="4"/>
      <c r="B166" s="108"/>
      <c r="C166" s="20" t="s">
        <v>52</v>
      </c>
      <c r="D166" s="12">
        <v>1500098</v>
      </c>
      <c r="E166" s="61">
        <v>82.37</v>
      </c>
      <c r="F166" s="13">
        <v>470</v>
      </c>
      <c r="G166" s="59"/>
      <c r="H166" s="2">
        <f>SUMPRODUCT(('MHA1-01'!$D$5:$D$99='MHA2-07 &amp; MHA2-04'!D166)*('MHA1-01'!$G$5:$G$99))+SUMPRODUCT(('MHA 204'!$A$2:$A$180='MHA2-07 &amp; MHA2-04'!D166)*('MHA 204'!$C$2:$C$180))</f>
        <v>160</v>
      </c>
      <c r="I166" s="31">
        <f t="shared" si="5"/>
        <v>160</v>
      </c>
      <c r="J166" s="103">
        <f t="shared" si="6"/>
        <v>0</v>
      </c>
    </row>
    <row r="167" spans="1:10" ht="15" customHeight="1" x14ac:dyDescent="0.3">
      <c r="A167" s="4"/>
      <c r="B167" s="108"/>
      <c r="C167" s="5" t="s">
        <v>57</v>
      </c>
      <c r="D167" s="2">
        <v>1467580</v>
      </c>
      <c r="E167" s="62">
        <v>0</v>
      </c>
      <c r="F167" s="2">
        <v>1</v>
      </c>
      <c r="G167" s="58"/>
      <c r="H167" s="2">
        <f>SUMPRODUCT(('MHA1-01'!$D$5:$D$99='MHA2-07 &amp; MHA2-04'!D167)*('MHA1-01'!$G$5:$G$99))+SUMPRODUCT(('MHA 204'!$A$2:$A$180='MHA2-07 &amp; MHA2-04'!D167)*('MHA 204'!$C$2:$C$180))</f>
        <v>5</v>
      </c>
      <c r="I167" s="31">
        <f t="shared" si="5"/>
        <v>1</v>
      </c>
      <c r="J167" s="103">
        <f t="shared" si="6"/>
        <v>0</v>
      </c>
    </row>
    <row r="168" spans="1:10" ht="15" customHeight="1" x14ac:dyDescent="0.3">
      <c r="A168" s="4"/>
      <c r="B168" s="108"/>
      <c r="C168" s="20" t="s">
        <v>58</v>
      </c>
      <c r="D168" s="12">
        <v>1467581</v>
      </c>
      <c r="E168" s="61">
        <v>0</v>
      </c>
      <c r="F168" s="13">
        <v>1</v>
      </c>
      <c r="G168" s="59"/>
      <c r="H168" s="2">
        <f>SUMPRODUCT(('MHA1-01'!$D$5:$D$99='MHA2-07 &amp; MHA2-04'!D168)*('MHA1-01'!$G$5:$G$99))+SUMPRODUCT(('MHA 204'!$A$2:$A$180='MHA2-07 &amp; MHA2-04'!D168)*('MHA 204'!$C$2:$C$180))</f>
        <v>1</v>
      </c>
      <c r="I168" s="31">
        <f t="shared" si="5"/>
        <v>1</v>
      </c>
      <c r="J168" s="103">
        <f t="shared" si="6"/>
        <v>0</v>
      </c>
    </row>
    <row r="169" spans="1:10" ht="15" customHeight="1" x14ac:dyDescent="0.3">
      <c r="A169" s="4"/>
      <c r="B169" s="108"/>
      <c r="C169" s="5" t="s">
        <v>53</v>
      </c>
      <c r="D169" s="2">
        <v>1500078</v>
      </c>
      <c r="E169" s="62">
        <v>862</v>
      </c>
      <c r="F169" s="2">
        <v>1</v>
      </c>
      <c r="G169" s="76"/>
      <c r="H169" s="2">
        <f>SUMPRODUCT(('MHA1-01'!$D$5:$D$99='MHA2-07 &amp; MHA2-04'!D169)*('MHA1-01'!$G$5:$G$99))+SUMPRODUCT(('MHA 204'!$A$2:$A$180='MHA2-07 &amp; MHA2-04'!D169)*('MHA 204'!$C$2:$C$180))</f>
        <v>0</v>
      </c>
      <c r="I169" s="31">
        <f t="shared" si="5"/>
        <v>0</v>
      </c>
      <c r="J169" s="103">
        <f t="shared" si="6"/>
        <v>0</v>
      </c>
    </row>
    <row r="170" spans="1:10" ht="15" customHeight="1" x14ac:dyDescent="0.3">
      <c r="A170" s="4"/>
      <c r="B170" s="108"/>
      <c r="C170" s="20" t="s">
        <v>54</v>
      </c>
      <c r="D170" s="12">
        <v>1500097</v>
      </c>
      <c r="E170" s="61">
        <v>1073</v>
      </c>
      <c r="F170" s="13">
        <v>1</v>
      </c>
      <c r="G170" s="75"/>
      <c r="H170" s="2">
        <f>SUMPRODUCT(('MHA1-01'!$D$5:$D$99='MHA2-07 &amp; MHA2-04'!D170)*('MHA1-01'!$G$5:$G$99))+SUMPRODUCT(('MHA 204'!$A$2:$A$180='MHA2-07 &amp; MHA2-04'!D170)*('MHA 204'!$C$2:$C$180))</f>
        <v>0</v>
      </c>
      <c r="I170" s="31">
        <f t="shared" si="5"/>
        <v>0</v>
      </c>
      <c r="J170" s="103">
        <f t="shared" si="6"/>
        <v>0</v>
      </c>
    </row>
    <row r="171" spans="1:10" ht="15" customHeight="1" x14ac:dyDescent="0.3">
      <c r="A171" s="4"/>
      <c r="B171" s="108"/>
      <c r="C171" s="5" t="s">
        <v>69</v>
      </c>
      <c r="D171" s="2">
        <v>1600239</v>
      </c>
      <c r="E171" s="62">
        <v>11237</v>
      </c>
      <c r="F171" s="2">
        <v>1</v>
      </c>
      <c r="G171" s="76"/>
      <c r="H171" s="2">
        <f>SUMPRODUCT(('MHA1-01'!$D$5:$D$99='MHA2-07 &amp; MHA2-04'!D171)*('MHA1-01'!$G$5:$G$99))+SUMPRODUCT(('MHA 204'!$A$2:$A$180='MHA2-07 &amp; MHA2-04'!D171)*('MHA 204'!$C$2:$C$180))</f>
        <v>0</v>
      </c>
      <c r="I171" s="31">
        <f t="shared" si="5"/>
        <v>0</v>
      </c>
      <c r="J171" s="103">
        <f t="shared" si="6"/>
        <v>0</v>
      </c>
    </row>
    <row r="172" spans="1:10" ht="15" customHeight="1" x14ac:dyDescent="0.3">
      <c r="A172" s="4"/>
      <c r="B172" s="108"/>
      <c r="C172" s="20" t="s">
        <v>70</v>
      </c>
      <c r="D172" s="12">
        <v>1600236</v>
      </c>
      <c r="E172" s="61">
        <v>13530</v>
      </c>
      <c r="F172" s="13">
        <v>1</v>
      </c>
      <c r="G172" s="75"/>
      <c r="H172" s="2">
        <f>SUMPRODUCT(('MHA1-01'!$D$5:$D$99='MHA2-07 &amp; MHA2-04'!D172)*('MHA1-01'!$G$5:$G$99))+SUMPRODUCT(('MHA 204'!$A$2:$A$180='MHA2-07 &amp; MHA2-04'!D172)*('MHA 204'!$C$2:$C$180))</f>
        <v>0</v>
      </c>
      <c r="I172" s="31">
        <f t="shared" si="5"/>
        <v>0</v>
      </c>
      <c r="J172" s="103">
        <f t="shared" si="6"/>
        <v>0</v>
      </c>
    </row>
    <row r="173" spans="1:10" ht="15" customHeight="1" x14ac:dyDescent="0.3">
      <c r="A173" s="4"/>
      <c r="B173" s="108"/>
      <c r="C173" s="5" t="s">
        <v>71</v>
      </c>
      <c r="D173" s="2">
        <v>1600224</v>
      </c>
      <c r="E173" s="62">
        <v>1745</v>
      </c>
      <c r="F173" s="2">
        <v>1</v>
      </c>
      <c r="G173" s="76"/>
      <c r="H173" s="2">
        <f>SUMPRODUCT(('MHA1-01'!$D$5:$D$99='MHA2-07 &amp; MHA2-04'!D173)*('MHA1-01'!$G$5:$G$99))+SUMPRODUCT(('MHA 204'!$A$2:$A$180='MHA2-07 &amp; MHA2-04'!D173)*('MHA 204'!$C$2:$C$180))</f>
        <v>0</v>
      </c>
      <c r="I173" s="31">
        <f t="shared" si="5"/>
        <v>0</v>
      </c>
      <c r="J173" s="103">
        <f t="shared" si="6"/>
        <v>0</v>
      </c>
    </row>
    <row r="174" spans="1:10" ht="15" customHeight="1" x14ac:dyDescent="0.3">
      <c r="A174" s="4"/>
      <c r="B174" s="108"/>
      <c r="C174" s="20" t="s">
        <v>72</v>
      </c>
      <c r="D174" s="12">
        <v>1600261</v>
      </c>
      <c r="E174" s="61">
        <v>15788</v>
      </c>
      <c r="F174" s="13">
        <v>1</v>
      </c>
      <c r="G174" s="75"/>
      <c r="H174" s="2">
        <f>SUMPRODUCT(('MHA1-01'!$D$5:$D$99='MHA2-07 &amp; MHA2-04'!D174)*('MHA1-01'!$G$5:$G$99))+SUMPRODUCT(('MHA 204'!$A$2:$A$180='MHA2-07 &amp; MHA2-04'!D174)*('MHA 204'!$C$2:$C$180))</f>
        <v>0</v>
      </c>
      <c r="I174" s="31">
        <f t="shared" si="5"/>
        <v>0</v>
      </c>
      <c r="J174" s="103">
        <f t="shared" si="6"/>
        <v>0</v>
      </c>
    </row>
    <row r="175" spans="1:10" ht="15" customHeight="1" x14ac:dyDescent="0.3">
      <c r="A175" s="4"/>
      <c r="B175" s="108"/>
      <c r="C175" s="5" t="s">
        <v>73</v>
      </c>
      <c r="D175" s="2">
        <v>1600262</v>
      </c>
      <c r="E175" s="62">
        <v>15767</v>
      </c>
      <c r="F175" s="2">
        <v>1</v>
      </c>
      <c r="G175" s="76"/>
      <c r="H175" s="2">
        <f>SUMPRODUCT(('MHA1-01'!$D$5:$D$99='MHA2-07 &amp; MHA2-04'!D175)*('MHA1-01'!$G$5:$G$99))+SUMPRODUCT(('MHA 204'!$A$2:$A$180='MHA2-07 &amp; MHA2-04'!D175)*('MHA 204'!$C$2:$C$180))</f>
        <v>0</v>
      </c>
      <c r="I175" s="31">
        <f t="shared" si="5"/>
        <v>0</v>
      </c>
      <c r="J175" s="103">
        <f t="shared" si="6"/>
        <v>0</v>
      </c>
    </row>
    <row r="176" spans="1:10" ht="15" customHeight="1" x14ac:dyDescent="0.3">
      <c r="A176" s="4"/>
      <c r="B176" s="108"/>
      <c r="C176" s="20" t="s">
        <v>74</v>
      </c>
      <c r="D176" s="12">
        <v>1600263</v>
      </c>
      <c r="E176" s="61">
        <v>1977</v>
      </c>
      <c r="F176" s="13">
        <v>1</v>
      </c>
      <c r="G176" s="75"/>
      <c r="H176" s="2">
        <f>SUMPRODUCT(('MHA1-01'!$D$5:$D$99='MHA2-07 &amp; MHA2-04'!D176)*('MHA1-01'!$G$5:$G$99))+SUMPRODUCT(('MHA 204'!$A$2:$A$180='MHA2-07 &amp; MHA2-04'!D176)*('MHA 204'!$C$2:$C$180))</f>
        <v>0</v>
      </c>
      <c r="I176" s="31">
        <f t="shared" si="5"/>
        <v>0</v>
      </c>
      <c r="J176" s="103">
        <f t="shared" si="6"/>
        <v>0</v>
      </c>
    </row>
    <row r="177" spans="1:10" ht="15" customHeight="1" x14ac:dyDescent="0.3">
      <c r="A177" s="4"/>
      <c r="B177" s="108"/>
      <c r="C177" s="5" t="s">
        <v>75</v>
      </c>
      <c r="D177" s="2">
        <v>1600264</v>
      </c>
      <c r="E177" s="62">
        <v>0</v>
      </c>
      <c r="F177" s="2">
        <v>0</v>
      </c>
      <c r="G177" s="76"/>
      <c r="H177" s="2">
        <f>SUMPRODUCT(('MHA1-01'!$D$5:$D$99='MHA2-07 &amp; MHA2-04'!D177)*('MHA1-01'!$G$5:$G$99))+SUMPRODUCT(('MHA 204'!$A$2:$A$180='MHA2-07 &amp; MHA2-04'!D177)*('MHA 204'!$C$2:$C$180))</f>
        <v>0</v>
      </c>
      <c r="I177" s="31">
        <f t="shared" si="5"/>
        <v>0</v>
      </c>
      <c r="J177" s="103">
        <f t="shared" si="6"/>
        <v>0</v>
      </c>
    </row>
    <row r="178" spans="1:10" x14ac:dyDescent="0.3">
      <c r="A178" s="4"/>
      <c r="B178" s="108"/>
      <c r="C178" s="20" t="s">
        <v>154</v>
      </c>
      <c r="D178" s="12">
        <v>1600621</v>
      </c>
      <c r="E178" s="61">
        <v>5305</v>
      </c>
      <c r="F178" s="13">
        <v>0</v>
      </c>
      <c r="G178" s="75"/>
      <c r="H178" s="2">
        <f>SUMPRODUCT(('MHA1-01'!$D$5:$D$99='MHA2-07 &amp; MHA2-04'!D178)*('MHA1-01'!$G$5:$G$99))+SUMPRODUCT(('MHA 204'!$A$2:$A$180='MHA2-07 &amp; MHA2-04'!D178)*('MHA 204'!$C$2:$C$180))</f>
        <v>0</v>
      </c>
      <c r="I178" s="31">
        <f t="shared" si="5"/>
        <v>0</v>
      </c>
      <c r="J178" s="103">
        <f t="shared" si="6"/>
        <v>0</v>
      </c>
    </row>
    <row r="179" spans="1:10" ht="15" customHeight="1" x14ac:dyDescent="0.3">
      <c r="A179" s="4"/>
      <c r="B179" s="108"/>
      <c r="C179" s="5" t="s">
        <v>160</v>
      </c>
      <c r="D179" s="2">
        <v>1601438</v>
      </c>
      <c r="E179" s="62">
        <v>4970</v>
      </c>
      <c r="F179" s="2">
        <v>1</v>
      </c>
      <c r="G179" s="76"/>
      <c r="H179" s="2">
        <f>SUMPRODUCT(('MHA1-01'!$D$5:$D$99='MHA2-07 &amp; MHA2-04'!D179)*('MHA1-01'!$G$5:$G$99))+SUMPRODUCT(('MHA 204'!$A$2:$A$180='MHA2-07 &amp; MHA2-04'!D179)*('MHA 204'!$C$2:$C$180))</f>
        <v>0</v>
      </c>
      <c r="I179" s="31">
        <f t="shared" si="5"/>
        <v>0</v>
      </c>
      <c r="J179" s="103">
        <f t="shared" si="6"/>
        <v>0</v>
      </c>
    </row>
    <row r="180" spans="1:10" ht="15" customHeight="1" x14ac:dyDescent="0.3">
      <c r="A180" s="4"/>
      <c r="B180" s="108"/>
      <c r="C180" s="20" t="s">
        <v>161</v>
      </c>
      <c r="D180" s="12">
        <v>1600605</v>
      </c>
      <c r="E180" s="61">
        <v>4970</v>
      </c>
      <c r="F180" s="13">
        <v>0</v>
      </c>
      <c r="G180" s="59"/>
      <c r="H180" s="2">
        <f>SUMPRODUCT(('MHA1-01'!$D$5:$D$99='MHA2-07 &amp; MHA2-04'!D180)*('MHA1-01'!$G$5:$G$99))+SUMPRODUCT(('MHA 204'!$A$2:$A$180='MHA2-07 &amp; MHA2-04'!D180)*('MHA 204'!$C$2:$C$180))</f>
        <v>2</v>
      </c>
      <c r="I180" s="31">
        <f t="shared" si="5"/>
        <v>0</v>
      </c>
      <c r="J180" s="103">
        <f t="shared" si="6"/>
        <v>0</v>
      </c>
    </row>
    <row r="181" spans="1:10" ht="15" customHeight="1" x14ac:dyDescent="0.3">
      <c r="A181" s="4"/>
      <c r="B181" s="108"/>
      <c r="C181" s="5" t="s">
        <v>76</v>
      </c>
      <c r="D181" s="2">
        <v>1600266</v>
      </c>
      <c r="E181" s="62">
        <v>6028</v>
      </c>
      <c r="F181" s="2">
        <v>1</v>
      </c>
      <c r="G181" s="76"/>
      <c r="H181" s="2">
        <f>SUMPRODUCT(('MHA1-01'!$D$5:$D$99='MHA2-07 &amp; MHA2-04'!D181)*('MHA1-01'!$G$5:$G$99))+SUMPRODUCT(('MHA 204'!$A$2:$A$180='MHA2-07 &amp; MHA2-04'!D181)*('MHA 204'!$C$2:$C$180))</f>
        <v>0</v>
      </c>
      <c r="I181" s="31">
        <f t="shared" si="5"/>
        <v>0</v>
      </c>
      <c r="J181" s="103">
        <f t="shared" si="6"/>
        <v>0</v>
      </c>
    </row>
    <row r="182" spans="1:10" ht="15" customHeight="1" x14ac:dyDescent="0.3">
      <c r="A182" s="4"/>
      <c r="B182" s="108"/>
      <c r="C182" s="20" t="s">
        <v>131</v>
      </c>
      <c r="D182" s="12">
        <v>1600617</v>
      </c>
      <c r="E182" s="61">
        <v>8069</v>
      </c>
      <c r="F182" s="13">
        <v>0</v>
      </c>
      <c r="G182" s="59"/>
      <c r="H182" s="2">
        <f>SUMPRODUCT(('MHA1-01'!$D$5:$D$99='MHA2-07 &amp; MHA2-04'!D182)*('MHA1-01'!$G$5:$G$99))+SUMPRODUCT(('MHA 204'!$A$2:$A$180='MHA2-07 &amp; MHA2-04'!D182)*('MHA 204'!$C$2:$C$180))</f>
        <v>1</v>
      </c>
      <c r="I182" s="31">
        <f t="shared" si="5"/>
        <v>0</v>
      </c>
      <c r="J182" s="103">
        <f t="shared" si="6"/>
        <v>0</v>
      </c>
    </row>
    <row r="183" spans="1:10" ht="15" customHeight="1" x14ac:dyDescent="0.3">
      <c r="A183" s="4"/>
      <c r="B183" s="108"/>
      <c r="C183" s="5" t="s">
        <v>132</v>
      </c>
      <c r="D183" s="2">
        <v>1600614</v>
      </c>
      <c r="E183" s="70">
        <v>12419</v>
      </c>
      <c r="F183" s="2">
        <v>0</v>
      </c>
      <c r="G183" s="58"/>
      <c r="H183" s="2">
        <f>SUMPRODUCT(('MHA1-01'!$D$5:$D$99='MHA2-07 &amp; MHA2-04'!D183)*('MHA1-01'!$G$5:$G$99))+SUMPRODUCT(('MHA 204'!$A$2:$A$180='MHA2-07 &amp; MHA2-04'!D183)*('MHA 204'!$C$2:$C$180))</f>
        <v>1</v>
      </c>
      <c r="I183" s="31">
        <f t="shared" si="5"/>
        <v>0</v>
      </c>
      <c r="J183" s="103">
        <f t="shared" si="6"/>
        <v>0</v>
      </c>
    </row>
    <row r="184" spans="1:10" ht="15" customHeight="1" x14ac:dyDescent="0.3">
      <c r="A184" s="4"/>
      <c r="B184" s="108"/>
      <c r="C184" s="20" t="s">
        <v>133</v>
      </c>
      <c r="D184" s="12">
        <v>1600612</v>
      </c>
      <c r="E184" s="61">
        <v>1721</v>
      </c>
      <c r="F184" s="13">
        <v>0</v>
      </c>
      <c r="G184" s="59"/>
      <c r="H184" s="2">
        <f>SUMPRODUCT(('MHA1-01'!$D$5:$D$99='MHA2-07 &amp; MHA2-04'!D184)*('MHA1-01'!$G$5:$G$99))+SUMPRODUCT(('MHA 204'!$A$2:$A$180='MHA2-07 &amp; MHA2-04'!D184)*('MHA 204'!$C$2:$C$180))</f>
        <v>1</v>
      </c>
      <c r="I184" s="31">
        <f t="shared" si="5"/>
        <v>0</v>
      </c>
      <c r="J184" s="103">
        <f t="shared" si="6"/>
        <v>0</v>
      </c>
    </row>
    <row r="185" spans="1:10" ht="15" customHeight="1" x14ac:dyDescent="0.3">
      <c r="A185" s="4"/>
      <c r="B185" s="108"/>
      <c r="C185" s="5" t="s">
        <v>134</v>
      </c>
      <c r="D185" s="2">
        <v>1600609</v>
      </c>
      <c r="E185" s="70">
        <v>13797</v>
      </c>
      <c r="F185" s="2">
        <v>0</v>
      </c>
      <c r="G185" s="58"/>
      <c r="H185" s="2">
        <f>SUMPRODUCT(('MHA1-01'!$D$5:$D$99='MHA2-07 &amp; MHA2-04'!D185)*('MHA1-01'!$G$5:$G$99))+SUMPRODUCT(('MHA 204'!$A$2:$A$180='MHA2-07 &amp; MHA2-04'!D185)*('MHA 204'!$C$2:$C$180))</f>
        <v>1</v>
      </c>
      <c r="I185" s="31">
        <f t="shared" si="5"/>
        <v>0</v>
      </c>
      <c r="J185" s="103">
        <f t="shared" si="6"/>
        <v>0</v>
      </c>
    </row>
    <row r="186" spans="1:10" ht="15" customHeight="1" x14ac:dyDescent="0.3">
      <c r="A186" s="4"/>
      <c r="B186" s="108"/>
      <c r="C186" s="20" t="s">
        <v>135</v>
      </c>
      <c r="D186" s="12">
        <v>1600607</v>
      </c>
      <c r="E186" s="61">
        <v>11597</v>
      </c>
      <c r="F186" s="13">
        <v>0</v>
      </c>
      <c r="G186" s="59"/>
      <c r="H186" s="2">
        <f>SUMPRODUCT(('MHA1-01'!$D$5:$D$99='MHA2-07 &amp; MHA2-04'!D186)*('MHA1-01'!$G$5:$G$99))+SUMPRODUCT(('MHA 204'!$A$2:$A$180='MHA2-07 &amp; MHA2-04'!D186)*('MHA 204'!$C$2:$C$180))</f>
        <v>1</v>
      </c>
      <c r="I186" s="31">
        <f t="shared" si="5"/>
        <v>0</v>
      </c>
      <c r="J186" s="103">
        <f t="shared" si="6"/>
        <v>0</v>
      </c>
    </row>
    <row r="187" spans="1:10" ht="15" customHeight="1" x14ac:dyDescent="0.3">
      <c r="A187" s="4"/>
      <c r="B187" s="108"/>
      <c r="C187" s="5" t="s">
        <v>136</v>
      </c>
      <c r="D187" s="29">
        <v>1600606</v>
      </c>
      <c r="E187" s="71">
        <v>1625</v>
      </c>
      <c r="F187" s="2">
        <v>0</v>
      </c>
      <c r="G187" s="58"/>
      <c r="H187" s="2">
        <f>SUMPRODUCT(('MHA1-01'!$D$5:$D$99='MHA2-07 &amp; MHA2-04'!D187)*('MHA1-01'!$G$5:$G$99))+SUMPRODUCT(('MHA 204'!$A$2:$A$180='MHA2-07 &amp; MHA2-04'!D187)*('MHA 204'!$C$2:$C$180))</f>
        <v>1</v>
      </c>
      <c r="I187" s="31">
        <f t="shared" si="5"/>
        <v>0</v>
      </c>
      <c r="J187" s="103">
        <f t="shared" si="6"/>
        <v>0</v>
      </c>
    </row>
    <row r="188" spans="1:10" ht="15" customHeight="1" x14ac:dyDescent="0.3">
      <c r="A188" s="4"/>
      <c r="B188" s="108"/>
      <c r="C188" s="20" t="s">
        <v>137</v>
      </c>
      <c r="D188" s="12">
        <v>1600605</v>
      </c>
      <c r="E188" s="61">
        <v>5497</v>
      </c>
      <c r="F188" s="13">
        <v>0</v>
      </c>
      <c r="G188" s="59"/>
      <c r="H188" s="2">
        <f>SUMPRODUCT(('MHA1-01'!$D$5:$D$99='MHA2-07 &amp; MHA2-04'!D188)*('MHA1-01'!$G$5:$G$99))+SUMPRODUCT(('MHA 204'!$A$2:$A$180='MHA2-07 &amp; MHA2-04'!D188)*('MHA 204'!$C$2:$C$180))</f>
        <v>2</v>
      </c>
      <c r="I188" s="31">
        <f t="shared" si="5"/>
        <v>0</v>
      </c>
      <c r="J188" s="103">
        <f t="shared" si="6"/>
        <v>0</v>
      </c>
    </row>
    <row r="189" spans="1:10" ht="15" customHeight="1" x14ac:dyDescent="0.3">
      <c r="A189" s="4"/>
      <c r="B189" s="108"/>
      <c r="C189" s="5" t="s">
        <v>138</v>
      </c>
      <c r="D189" s="41">
        <v>1600603</v>
      </c>
      <c r="E189" s="62">
        <v>4066</v>
      </c>
      <c r="F189" s="2">
        <v>0</v>
      </c>
      <c r="G189" s="58"/>
      <c r="H189" s="2">
        <f>SUMPRODUCT(('MHA1-01'!$D$5:$D$99='MHA2-07 &amp; MHA2-04'!D189)*('MHA1-01'!$G$5:$G$99))+SUMPRODUCT(('MHA 204'!$A$2:$A$180='MHA2-07 &amp; MHA2-04'!D189)*('MHA 204'!$C$2:$C$180))</f>
        <v>2</v>
      </c>
      <c r="I189" s="31">
        <f t="shared" si="5"/>
        <v>0</v>
      </c>
      <c r="J189" s="103">
        <f t="shared" si="6"/>
        <v>0</v>
      </c>
    </row>
    <row r="190" spans="1:10" ht="15" customHeight="1" x14ac:dyDescent="0.3">
      <c r="A190" s="4"/>
      <c r="B190" s="108"/>
      <c r="C190" s="20" t="s">
        <v>139</v>
      </c>
      <c r="D190" s="12">
        <v>1600611</v>
      </c>
      <c r="E190" s="61">
        <v>62</v>
      </c>
      <c r="F190" s="13">
        <v>1</v>
      </c>
      <c r="G190" s="59"/>
      <c r="H190" s="2">
        <f>SUMPRODUCT(('MHA1-01'!$D$5:$D$99='MHA2-07 &amp; MHA2-04'!D190)*('MHA1-01'!$G$5:$G$99))+SUMPRODUCT(('MHA 204'!$A$2:$A$180='MHA2-07 &amp; MHA2-04'!D190)*('MHA 204'!$C$2:$C$180))</f>
        <v>6</v>
      </c>
      <c r="I190" s="31">
        <f t="shared" si="5"/>
        <v>1</v>
      </c>
      <c r="J190" s="103">
        <f t="shared" si="6"/>
        <v>0</v>
      </c>
    </row>
    <row r="191" spans="1:10" ht="15" customHeight="1" x14ac:dyDescent="0.3">
      <c r="A191" s="4"/>
      <c r="B191" s="108"/>
      <c r="C191" s="22" t="s">
        <v>140</v>
      </c>
      <c r="D191" s="29">
        <v>1600616</v>
      </c>
      <c r="E191" s="71">
        <v>4874</v>
      </c>
      <c r="F191" s="23">
        <v>1</v>
      </c>
      <c r="G191" s="74"/>
      <c r="H191" s="2">
        <f>SUMPRODUCT(('MHA1-01'!$D$5:$D$99='MHA2-07 &amp; MHA2-04'!D191)*('MHA1-01'!$G$5:$G$99))+SUMPRODUCT(('MHA 204'!$A$2:$A$180='MHA2-07 &amp; MHA2-04'!D191)*('MHA 204'!$C$2:$C$180))</f>
        <v>0</v>
      </c>
      <c r="I191" s="31">
        <f t="shared" si="5"/>
        <v>0</v>
      </c>
      <c r="J191" s="103">
        <f t="shared" si="6"/>
        <v>0</v>
      </c>
    </row>
    <row r="192" spans="1:10" ht="15" customHeight="1" x14ac:dyDescent="0.3">
      <c r="A192" s="4"/>
      <c r="B192" s="108"/>
      <c r="C192" s="20" t="s">
        <v>141</v>
      </c>
      <c r="D192" s="12">
        <v>1600618</v>
      </c>
      <c r="E192" s="61">
        <v>570</v>
      </c>
      <c r="F192" s="13">
        <v>1</v>
      </c>
      <c r="G192" s="75"/>
      <c r="H192" s="2">
        <f>SUMPRODUCT(('MHA1-01'!$D$5:$D$99='MHA2-07 &amp; MHA2-04'!D192)*('MHA1-01'!$G$5:$G$99))+SUMPRODUCT(('MHA 204'!$A$2:$A$180='MHA2-07 &amp; MHA2-04'!D192)*('MHA 204'!$C$2:$C$180))</f>
        <v>0</v>
      </c>
      <c r="I192" s="31">
        <f t="shared" si="5"/>
        <v>0</v>
      </c>
      <c r="J192" s="103">
        <f t="shared" si="6"/>
        <v>0</v>
      </c>
    </row>
    <row r="193" spans="1:10" ht="15" customHeight="1" x14ac:dyDescent="0.3">
      <c r="A193" s="4"/>
      <c r="B193" s="108"/>
      <c r="C193" s="22" t="s">
        <v>142</v>
      </c>
      <c r="D193" s="29">
        <v>1600619</v>
      </c>
      <c r="E193" s="71">
        <v>541</v>
      </c>
      <c r="F193" s="23">
        <v>1</v>
      </c>
      <c r="G193" s="74"/>
      <c r="H193" s="2">
        <f>SUMPRODUCT(('MHA1-01'!$D$5:$D$99='MHA2-07 &amp; MHA2-04'!D193)*('MHA1-01'!$G$5:$G$99))+SUMPRODUCT(('MHA 204'!$A$2:$A$180='MHA2-07 &amp; MHA2-04'!D193)*('MHA 204'!$C$2:$C$180))</f>
        <v>0</v>
      </c>
      <c r="I193" s="31">
        <f t="shared" si="5"/>
        <v>0</v>
      </c>
      <c r="J193" s="103">
        <f t="shared" si="6"/>
        <v>0</v>
      </c>
    </row>
    <row r="194" spans="1:10" ht="15" customHeight="1" x14ac:dyDescent="0.3">
      <c r="A194" s="4"/>
      <c r="B194" s="108"/>
      <c r="C194" s="20" t="s">
        <v>78</v>
      </c>
      <c r="D194" s="12">
        <v>1465483</v>
      </c>
      <c r="E194" s="61">
        <v>32</v>
      </c>
      <c r="F194" s="13">
        <v>60</v>
      </c>
      <c r="G194" s="75"/>
      <c r="H194" s="2">
        <f>SUMPRODUCT(('MHA1-01'!$D$5:$D$99='MHA2-07 &amp; MHA2-04'!D194)*('MHA1-01'!$G$5:$G$99))+SUMPRODUCT(('MHA 204'!$A$2:$A$180='MHA2-07 &amp; MHA2-04'!D194)*('MHA 204'!$C$2:$C$180))</f>
        <v>0</v>
      </c>
      <c r="I194" s="31">
        <f t="shared" si="5"/>
        <v>0</v>
      </c>
      <c r="J194" s="103">
        <f t="shared" si="6"/>
        <v>0</v>
      </c>
    </row>
    <row r="195" spans="1:10" ht="15" customHeight="1" x14ac:dyDescent="0.3">
      <c r="A195" s="4"/>
      <c r="B195" s="108"/>
      <c r="C195" s="22" t="s">
        <v>77</v>
      </c>
      <c r="D195" s="23">
        <v>1465474</v>
      </c>
      <c r="E195" s="62">
        <v>204.22</v>
      </c>
      <c r="F195" s="23">
        <v>60</v>
      </c>
      <c r="G195" s="76"/>
      <c r="H195" s="2">
        <f>SUMPRODUCT(('MHA1-01'!$D$5:$D$99='MHA2-07 &amp; MHA2-04'!D195)*('MHA1-01'!$G$5:$G$99))+SUMPRODUCT(('MHA 204'!$A$2:$A$180='MHA2-07 &amp; MHA2-04'!D195)*('MHA 204'!$C$2:$C$180))</f>
        <v>0</v>
      </c>
      <c r="I195" s="31">
        <f t="shared" si="5"/>
        <v>0</v>
      </c>
      <c r="J195" s="103">
        <f t="shared" si="6"/>
        <v>0</v>
      </c>
    </row>
    <row r="196" spans="1:10" ht="15" customHeight="1" x14ac:dyDescent="0.3">
      <c r="A196" s="4"/>
      <c r="B196" s="108"/>
      <c r="C196" s="20" t="s">
        <v>40</v>
      </c>
      <c r="D196" s="12" t="s">
        <v>5</v>
      </c>
      <c r="E196" s="61">
        <v>82750</v>
      </c>
      <c r="F196" s="13">
        <v>3</v>
      </c>
      <c r="G196" s="75"/>
      <c r="H196" s="2">
        <f>SUMPRODUCT(('MHA1-01'!$D$5:$D$99='MHA2-07 &amp; MHA2-04'!D196)*('MHA1-01'!$G$5:$G$99))+SUMPRODUCT(('MHA 204'!$A$2:$A$180='MHA2-07 &amp; MHA2-04'!D196)*('MHA 204'!$C$2:$C$180))</f>
        <v>0</v>
      </c>
      <c r="I196" s="31">
        <f t="shared" si="5"/>
        <v>0</v>
      </c>
      <c r="J196" s="103">
        <f t="shared" si="6"/>
        <v>0</v>
      </c>
    </row>
    <row r="197" spans="1:10" ht="15.75" customHeight="1" x14ac:dyDescent="0.3">
      <c r="A197" s="4"/>
      <c r="B197" s="108"/>
      <c r="C197" s="45" t="s">
        <v>165</v>
      </c>
      <c r="D197" s="46">
        <v>1602408</v>
      </c>
      <c r="E197" s="65" t="s">
        <v>156</v>
      </c>
      <c r="F197" s="46">
        <v>1</v>
      </c>
      <c r="G197" s="58"/>
      <c r="H197" s="2">
        <f>SUMPRODUCT(('MHA1-01'!$D$5:$D$99='MHA2-07 &amp; MHA2-04'!D197)*('MHA1-01'!$G$5:$G$99))+SUMPRODUCT(('MHA 204'!$A$2:$A$180='MHA2-07 &amp; MHA2-04'!D197)*('MHA 204'!$C$2:$C$180))</f>
        <v>0</v>
      </c>
      <c r="I197" s="31">
        <f t="shared" si="5"/>
        <v>0</v>
      </c>
      <c r="J197" s="103">
        <f t="shared" si="6"/>
        <v>0</v>
      </c>
    </row>
    <row r="198" spans="1:10" x14ac:dyDescent="0.3">
      <c r="A198" s="4"/>
      <c r="B198" s="108"/>
      <c r="C198" s="20" t="s">
        <v>166</v>
      </c>
      <c r="D198" s="12">
        <v>1602409</v>
      </c>
      <c r="E198" s="61" t="s">
        <v>156</v>
      </c>
      <c r="F198" s="13">
        <v>1</v>
      </c>
      <c r="G198" s="59"/>
      <c r="H198" s="2">
        <f>SUMPRODUCT(('MHA1-01'!$D$5:$D$99='MHA2-07 &amp; MHA2-04'!D198)*('MHA1-01'!$G$5:$G$99))+SUMPRODUCT(('MHA 204'!$A$2:$A$180='MHA2-07 &amp; MHA2-04'!D198)*('MHA 204'!$C$2:$C$180))</f>
        <v>0</v>
      </c>
      <c r="I198" s="31">
        <f t="shared" si="5"/>
        <v>0</v>
      </c>
      <c r="J198" s="103">
        <f t="shared" si="6"/>
        <v>0</v>
      </c>
    </row>
    <row r="199" spans="1:10" ht="36" x14ac:dyDescent="0.3">
      <c r="A199" s="4"/>
      <c r="B199" s="108"/>
      <c r="C199" s="47" t="s">
        <v>167</v>
      </c>
      <c r="D199" s="2">
        <v>1602410</v>
      </c>
      <c r="E199" s="62" t="s">
        <v>156</v>
      </c>
      <c r="F199" s="23">
        <v>1</v>
      </c>
      <c r="G199" s="58"/>
      <c r="H199" s="2">
        <f>SUMPRODUCT(('MHA1-01'!$D$5:$D$99='MHA2-07 &amp; MHA2-04'!D199)*('MHA1-01'!$G$5:$G$99))+SUMPRODUCT(('MHA 204'!$A$2:$A$180='MHA2-07 &amp; MHA2-04'!D199)*('MHA 204'!$C$2:$C$180))</f>
        <v>0</v>
      </c>
      <c r="I199" s="31">
        <f t="shared" si="5"/>
        <v>0</v>
      </c>
      <c r="J199" s="103">
        <f t="shared" si="6"/>
        <v>0</v>
      </c>
    </row>
    <row r="200" spans="1:10" ht="24.6" thickBot="1" x14ac:dyDescent="0.35">
      <c r="A200" s="4"/>
      <c r="B200" s="108"/>
      <c r="C200" s="100" t="s">
        <v>168</v>
      </c>
      <c r="D200" s="99">
        <v>1465484</v>
      </c>
      <c r="E200" s="99">
        <v>37225</v>
      </c>
      <c r="F200" s="99">
        <v>1</v>
      </c>
      <c r="G200" s="91"/>
      <c r="H200" s="2">
        <f>SUMPRODUCT(('MHA1-01'!$D$5:$D$99='MHA2-07 &amp; MHA2-04'!D200)*('MHA1-01'!$G$5:$G$99))+SUMPRODUCT(('MHA 204'!$A$2:$A$180='MHA2-07 &amp; MHA2-04'!D200)*('MHA 204'!$C$2:$C$180))</f>
        <v>0</v>
      </c>
      <c r="I200" s="31">
        <f t="shared" ref="I200:I237" si="7">IF(F200&lt;=H200,F200,IF(F200&gt;H200,H200,"N/A"))</f>
        <v>0</v>
      </c>
      <c r="J200" s="103">
        <f t="shared" ref="J200:J237" si="8">IF(I200&gt;0,G200,IF(I200&lt;=0,0))</f>
        <v>0</v>
      </c>
    </row>
    <row r="201" spans="1:10" ht="12.6" thickTop="1" x14ac:dyDescent="0.3">
      <c r="B201" s="107" t="s">
        <v>245</v>
      </c>
      <c r="C201" s="2" t="s">
        <v>238</v>
      </c>
      <c r="D201" s="2">
        <v>1500844</v>
      </c>
      <c r="E201" s="33">
        <v>15972.68</v>
      </c>
      <c r="F201" s="2">
        <v>1</v>
      </c>
      <c r="G201" s="89"/>
      <c r="H201" s="2">
        <f>SUMPRODUCT(('MHA1-01'!$D$5:$D$99='MHA2-07 &amp; MHA2-04'!D201)*('MHA1-01'!$G$5:$G$99))+SUMPRODUCT(('MHA 204'!$A$2:$A$180='MHA2-07 &amp; MHA2-04'!D201)*('MHA 204'!$C$2:$C$180))</f>
        <v>1</v>
      </c>
      <c r="I201" s="31">
        <f t="shared" si="7"/>
        <v>1</v>
      </c>
      <c r="J201" s="103">
        <f t="shared" si="8"/>
        <v>0</v>
      </c>
    </row>
    <row r="202" spans="1:10" x14ac:dyDescent="0.3">
      <c r="B202" s="108"/>
      <c r="C202" s="13" t="s">
        <v>201</v>
      </c>
      <c r="D202" s="13">
        <v>1500095</v>
      </c>
      <c r="E202" s="33">
        <v>185.10545454545456</v>
      </c>
      <c r="F202" s="13">
        <v>1</v>
      </c>
      <c r="G202" s="90"/>
      <c r="H202" s="2">
        <f>SUMPRODUCT(('MHA1-01'!$D$5:$D$99='MHA2-07 &amp; MHA2-04'!D202)*('MHA1-01'!$G$5:$G$99))+SUMPRODUCT(('MHA 204'!$A$2:$A$180='MHA2-07 &amp; MHA2-04'!D202)*('MHA 204'!$C$2:$C$180))</f>
        <v>22</v>
      </c>
      <c r="I202" s="31">
        <f t="shared" si="7"/>
        <v>1</v>
      </c>
      <c r="J202" s="103">
        <f t="shared" si="8"/>
        <v>0</v>
      </c>
    </row>
    <row r="203" spans="1:10" x14ac:dyDescent="0.3">
      <c r="B203" s="108"/>
      <c r="C203" s="2" t="s">
        <v>177</v>
      </c>
      <c r="D203" s="2">
        <v>1500100</v>
      </c>
      <c r="E203" s="33"/>
      <c r="F203" s="2">
        <v>1</v>
      </c>
      <c r="G203" s="89"/>
      <c r="H203" s="2">
        <f>SUMPRODUCT(('MHA1-01'!$D$5:$D$99='MHA2-07 &amp; MHA2-04'!D203)*('MHA1-01'!$G$5:$G$99))+SUMPRODUCT(('MHA 204'!$A$2:$A$180='MHA2-07 &amp; MHA2-04'!D203)*('MHA 204'!$C$2:$C$180))</f>
        <v>0</v>
      </c>
      <c r="I203" s="31">
        <f t="shared" si="7"/>
        <v>0</v>
      </c>
      <c r="J203" s="103">
        <f t="shared" si="8"/>
        <v>0</v>
      </c>
    </row>
    <row r="204" spans="1:10" x14ac:dyDescent="0.3">
      <c r="B204" s="108"/>
      <c r="C204" s="13" t="s">
        <v>177</v>
      </c>
      <c r="D204" s="13">
        <v>1500094</v>
      </c>
      <c r="E204" s="33">
        <v>0</v>
      </c>
      <c r="F204" s="13">
        <v>1</v>
      </c>
      <c r="G204" s="90"/>
      <c r="H204" s="2">
        <f>SUMPRODUCT(('MHA1-01'!$D$5:$D$99='MHA2-07 &amp; MHA2-04'!D204)*('MHA1-01'!$G$5:$G$99))+SUMPRODUCT(('MHA 204'!$A$2:$A$180='MHA2-07 &amp; MHA2-04'!D204)*('MHA 204'!$C$2:$C$180))</f>
        <v>0</v>
      </c>
      <c r="I204" s="31">
        <f t="shared" si="7"/>
        <v>0</v>
      </c>
      <c r="J204" s="103">
        <f t="shared" si="8"/>
        <v>0</v>
      </c>
    </row>
    <row r="205" spans="1:10" x14ac:dyDescent="0.3">
      <c r="B205" s="108"/>
      <c r="C205" s="2" t="s">
        <v>193</v>
      </c>
      <c r="D205" s="2">
        <v>1500098</v>
      </c>
      <c r="E205" s="33">
        <v>713.34662500000002</v>
      </c>
      <c r="F205" s="2">
        <v>109</v>
      </c>
      <c r="G205" s="89"/>
      <c r="H205" s="2">
        <f>SUMPRODUCT(('MHA1-01'!$D$5:$D$99='MHA2-07 &amp; MHA2-04'!D205)*('MHA1-01'!$G$5:$G$99))+SUMPRODUCT(('MHA 204'!$A$2:$A$180='MHA2-07 &amp; MHA2-04'!D205)*('MHA 204'!$C$2:$C$180))</f>
        <v>160</v>
      </c>
      <c r="I205" s="31">
        <f t="shared" si="7"/>
        <v>109</v>
      </c>
      <c r="J205" s="103">
        <f t="shared" si="8"/>
        <v>0</v>
      </c>
    </row>
    <row r="206" spans="1:10" x14ac:dyDescent="0.3">
      <c r="B206" s="108"/>
      <c r="C206" s="13" t="s">
        <v>201</v>
      </c>
      <c r="D206" s="13">
        <v>1500101</v>
      </c>
      <c r="E206" s="33"/>
      <c r="F206" s="13">
        <v>1</v>
      </c>
      <c r="G206" s="90"/>
      <c r="H206" s="2">
        <f>SUMPRODUCT(('MHA1-01'!$D$5:$D$99='MHA2-07 &amp; MHA2-04'!D206)*('MHA1-01'!$G$5:$G$99))+SUMPRODUCT(('MHA 204'!$A$2:$A$180='MHA2-07 &amp; MHA2-04'!D206)*('MHA 204'!$C$2:$C$180))</f>
        <v>0</v>
      </c>
      <c r="I206" s="31">
        <f t="shared" si="7"/>
        <v>0</v>
      </c>
      <c r="J206" s="103">
        <f t="shared" si="8"/>
        <v>0</v>
      </c>
    </row>
    <row r="207" spans="1:10" x14ac:dyDescent="0.3">
      <c r="B207" s="108"/>
      <c r="C207" s="2" t="s">
        <v>177</v>
      </c>
      <c r="D207" s="2">
        <v>1500100</v>
      </c>
      <c r="E207" s="33"/>
      <c r="F207" s="2">
        <v>1</v>
      </c>
      <c r="G207" s="89"/>
      <c r="H207" s="2">
        <f>SUMPRODUCT(('MHA1-01'!$D$5:$D$99='MHA2-07 &amp; MHA2-04'!D207)*('MHA1-01'!$G$5:$G$99))+SUMPRODUCT(('MHA 204'!$A$2:$A$180='MHA2-07 &amp; MHA2-04'!D207)*('MHA 204'!$C$2:$C$180))</f>
        <v>0</v>
      </c>
      <c r="I207" s="31">
        <f t="shared" si="7"/>
        <v>0</v>
      </c>
      <c r="J207" s="103">
        <f t="shared" si="8"/>
        <v>0</v>
      </c>
    </row>
    <row r="208" spans="1:10" x14ac:dyDescent="0.3">
      <c r="B208" s="108"/>
      <c r="C208" s="13" t="s">
        <v>185</v>
      </c>
      <c r="D208" s="13">
        <v>1500793</v>
      </c>
      <c r="E208" s="33">
        <v>13911.416666666666</v>
      </c>
      <c r="F208" s="13">
        <v>1</v>
      </c>
      <c r="G208" s="90"/>
      <c r="H208" s="2">
        <f>SUMPRODUCT(('MHA1-01'!$D$5:$D$99='MHA2-07 &amp; MHA2-04'!D208)*('MHA1-01'!$G$5:$G$99))+SUMPRODUCT(('MHA 204'!$A$2:$A$180='MHA2-07 &amp; MHA2-04'!D208)*('MHA 204'!$C$2:$C$180))</f>
        <v>3</v>
      </c>
      <c r="I208" s="31">
        <f t="shared" si="7"/>
        <v>1</v>
      </c>
      <c r="J208" s="103">
        <f t="shared" si="8"/>
        <v>0</v>
      </c>
    </row>
    <row r="209" spans="2:10" x14ac:dyDescent="0.3">
      <c r="B209" s="108"/>
      <c r="C209" s="2" t="s">
        <v>177</v>
      </c>
      <c r="D209" s="2">
        <v>1500100</v>
      </c>
      <c r="E209" s="33"/>
      <c r="F209" s="2">
        <v>1</v>
      </c>
      <c r="G209" s="89"/>
      <c r="H209" s="2">
        <f>SUMPRODUCT(('MHA1-01'!$D$5:$D$99='MHA2-07 &amp; MHA2-04'!D209)*('MHA1-01'!$G$5:$G$99))+SUMPRODUCT(('MHA 204'!$A$2:$A$180='MHA2-07 &amp; MHA2-04'!D209)*('MHA 204'!$C$2:$C$180))</f>
        <v>0</v>
      </c>
      <c r="I209" s="31">
        <f t="shared" si="7"/>
        <v>0</v>
      </c>
      <c r="J209" s="103">
        <f t="shared" si="8"/>
        <v>0</v>
      </c>
    </row>
    <row r="210" spans="2:10" x14ac:dyDescent="0.3">
      <c r="B210" s="108"/>
      <c r="C210" s="13" t="s">
        <v>195</v>
      </c>
      <c r="D210" s="13">
        <v>150053</v>
      </c>
      <c r="E210" s="33"/>
      <c r="F210" s="13">
        <v>1</v>
      </c>
      <c r="G210" s="90"/>
      <c r="H210" s="2">
        <f>SUMPRODUCT(('MHA1-01'!$D$5:$D$99='MHA2-07 &amp; MHA2-04'!D210)*('MHA1-01'!$G$5:$G$99))+SUMPRODUCT(('MHA 204'!$A$2:$A$180='MHA2-07 &amp; MHA2-04'!D210)*('MHA 204'!$C$2:$C$180))</f>
        <v>0</v>
      </c>
      <c r="I210" s="31">
        <f t="shared" si="7"/>
        <v>0</v>
      </c>
      <c r="J210" s="103">
        <f t="shared" si="8"/>
        <v>0</v>
      </c>
    </row>
    <row r="211" spans="2:10" x14ac:dyDescent="0.3">
      <c r="B211" s="108"/>
      <c r="C211" s="2" t="s">
        <v>239</v>
      </c>
      <c r="D211" s="2">
        <v>1500751</v>
      </c>
      <c r="E211" s="33">
        <v>104745</v>
      </c>
      <c r="F211" s="2">
        <v>1</v>
      </c>
      <c r="G211" s="89"/>
      <c r="H211" s="2">
        <f>SUMPRODUCT(('MHA1-01'!$D$5:$D$99='MHA2-07 &amp; MHA2-04'!D211)*('MHA1-01'!$G$5:$G$99))+SUMPRODUCT(('MHA 204'!$A$2:$A$180='MHA2-07 &amp; MHA2-04'!D211)*('MHA 204'!$C$2:$C$180))</f>
        <v>4</v>
      </c>
      <c r="I211" s="31">
        <f t="shared" si="7"/>
        <v>1</v>
      </c>
      <c r="J211" s="103">
        <f t="shared" si="8"/>
        <v>0</v>
      </c>
    </row>
    <row r="212" spans="2:10" x14ac:dyDescent="0.3">
      <c r="B212" s="108"/>
      <c r="C212" s="13" t="s">
        <v>195</v>
      </c>
      <c r="D212" s="13">
        <v>1500753</v>
      </c>
      <c r="E212" s="33">
        <v>21276.9</v>
      </c>
      <c r="F212" s="13">
        <v>1</v>
      </c>
      <c r="G212" s="90"/>
      <c r="H212" s="2">
        <f>SUMPRODUCT(('MHA1-01'!$D$5:$D$99='MHA2-07 &amp; MHA2-04'!D212)*('MHA1-01'!$G$5:$G$99))+SUMPRODUCT(('MHA 204'!$A$2:$A$180='MHA2-07 &amp; MHA2-04'!D212)*('MHA 204'!$C$2:$C$180))</f>
        <v>36</v>
      </c>
      <c r="I212" s="31">
        <f t="shared" si="7"/>
        <v>1</v>
      </c>
      <c r="J212" s="103">
        <f t="shared" si="8"/>
        <v>0</v>
      </c>
    </row>
    <row r="213" spans="2:10" x14ac:dyDescent="0.3">
      <c r="B213" s="108"/>
      <c r="C213" s="2" t="s">
        <v>177</v>
      </c>
      <c r="D213" s="2">
        <v>1500100</v>
      </c>
      <c r="E213" s="33"/>
      <c r="F213" s="2">
        <v>1</v>
      </c>
      <c r="G213" s="89"/>
      <c r="H213" s="2">
        <f>SUMPRODUCT(('MHA1-01'!$D$5:$D$99='MHA2-07 &amp; MHA2-04'!D213)*('MHA1-01'!$G$5:$G$99))+SUMPRODUCT(('MHA 204'!$A$2:$A$180='MHA2-07 &amp; MHA2-04'!D213)*('MHA 204'!$C$2:$C$180))</f>
        <v>0</v>
      </c>
      <c r="I213" s="31">
        <f t="shared" si="7"/>
        <v>0</v>
      </c>
      <c r="J213" s="103">
        <f t="shared" si="8"/>
        <v>0</v>
      </c>
    </row>
    <row r="214" spans="2:10" x14ac:dyDescent="0.3">
      <c r="B214" s="108"/>
      <c r="C214" s="13" t="s">
        <v>177</v>
      </c>
      <c r="D214" s="13">
        <v>1500094</v>
      </c>
      <c r="E214" s="33">
        <v>0</v>
      </c>
      <c r="F214" s="13">
        <v>1</v>
      </c>
      <c r="G214" s="90"/>
      <c r="H214" s="2">
        <f>SUMPRODUCT(('MHA1-01'!$D$5:$D$99='MHA2-07 &amp; MHA2-04'!D214)*('MHA1-01'!$G$5:$G$99))+SUMPRODUCT(('MHA 204'!$A$2:$A$180='MHA2-07 &amp; MHA2-04'!D214)*('MHA 204'!$C$2:$C$180))</f>
        <v>0</v>
      </c>
      <c r="I214" s="31">
        <f t="shared" si="7"/>
        <v>0</v>
      </c>
      <c r="J214" s="103">
        <f t="shared" si="8"/>
        <v>0</v>
      </c>
    </row>
    <row r="215" spans="2:10" x14ac:dyDescent="0.3">
      <c r="B215" s="108"/>
      <c r="C215" s="2" t="s">
        <v>193</v>
      </c>
      <c r="D215" s="2">
        <v>1500098</v>
      </c>
      <c r="E215" s="33">
        <v>713.34662500000002</v>
      </c>
      <c r="F215" s="2">
        <v>206</v>
      </c>
      <c r="G215" s="89"/>
      <c r="H215" s="2">
        <f>SUMPRODUCT(('MHA1-01'!$D$5:$D$99='MHA2-07 &amp; MHA2-04'!D215)*('MHA1-01'!$G$5:$G$99))+SUMPRODUCT(('MHA 204'!$A$2:$A$180='MHA2-07 &amp; MHA2-04'!D215)*('MHA 204'!$C$2:$C$180))</f>
        <v>160</v>
      </c>
      <c r="I215" s="31">
        <f t="shared" si="7"/>
        <v>160</v>
      </c>
      <c r="J215" s="103">
        <f t="shared" si="8"/>
        <v>0</v>
      </c>
    </row>
    <row r="216" spans="2:10" x14ac:dyDescent="0.3">
      <c r="B216" s="108"/>
      <c r="C216" s="13" t="s">
        <v>201</v>
      </c>
      <c r="D216" s="13">
        <v>1500095</v>
      </c>
      <c r="E216" s="33">
        <v>185.10545454545456</v>
      </c>
      <c r="F216" s="13">
        <v>1</v>
      </c>
      <c r="G216" s="90"/>
      <c r="H216" s="2">
        <f>SUMPRODUCT(('MHA1-01'!$D$5:$D$99='MHA2-07 &amp; MHA2-04'!D216)*('MHA1-01'!$G$5:$G$99))+SUMPRODUCT(('MHA 204'!$A$2:$A$180='MHA2-07 &amp; MHA2-04'!D216)*('MHA 204'!$C$2:$C$180))</f>
        <v>22</v>
      </c>
      <c r="I216" s="31">
        <f t="shared" si="7"/>
        <v>1</v>
      </c>
      <c r="J216" s="103">
        <f t="shared" si="8"/>
        <v>0</v>
      </c>
    </row>
    <row r="217" spans="2:10" x14ac:dyDescent="0.3">
      <c r="B217" s="108"/>
      <c r="C217" s="2" t="s">
        <v>203</v>
      </c>
      <c r="D217" s="2">
        <v>1500795</v>
      </c>
      <c r="E217" s="33">
        <v>14560.4</v>
      </c>
      <c r="F217" s="2">
        <v>1</v>
      </c>
      <c r="G217" s="89"/>
      <c r="H217" s="2">
        <f>SUMPRODUCT(('MHA1-01'!$D$5:$D$99='MHA2-07 &amp; MHA2-04'!D217)*('MHA1-01'!$G$5:$G$99))+SUMPRODUCT(('MHA 204'!$A$2:$A$180='MHA2-07 &amp; MHA2-04'!D217)*('MHA 204'!$C$2:$C$180))</f>
        <v>2</v>
      </c>
      <c r="I217" s="31">
        <f t="shared" si="7"/>
        <v>1</v>
      </c>
      <c r="J217" s="103">
        <f t="shared" si="8"/>
        <v>0</v>
      </c>
    </row>
    <row r="218" spans="2:10" x14ac:dyDescent="0.3">
      <c r="B218" s="108"/>
      <c r="C218" s="13" t="s">
        <v>240</v>
      </c>
      <c r="D218" s="13">
        <v>1500761</v>
      </c>
      <c r="E218" s="33">
        <v>41880.333333333336</v>
      </c>
      <c r="F218" s="13">
        <v>1</v>
      </c>
      <c r="G218" s="90"/>
      <c r="H218" s="2">
        <f>SUMPRODUCT(('MHA1-01'!$D$5:$D$99='MHA2-07 &amp; MHA2-04'!D218)*('MHA1-01'!$G$5:$G$99))+SUMPRODUCT(('MHA 204'!$A$2:$A$180='MHA2-07 &amp; MHA2-04'!D218)*('MHA 204'!$C$2:$C$180))</f>
        <v>3</v>
      </c>
      <c r="I218" s="31">
        <f t="shared" si="7"/>
        <v>1</v>
      </c>
      <c r="J218" s="103">
        <f t="shared" si="8"/>
        <v>0</v>
      </c>
    </row>
    <row r="219" spans="2:10" x14ac:dyDescent="0.3">
      <c r="B219" s="108"/>
      <c r="C219" s="2" t="s">
        <v>177</v>
      </c>
      <c r="D219" s="2">
        <v>1500094</v>
      </c>
      <c r="E219" s="33">
        <v>0</v>
      </c>
      <c r="F219" s="2">
        <v>1</v>
      </c>
      <c r="G219" s="89"/>
      <c r="H219" s="2">
        <f>SUMPRODUCT(('MHA1-01'!$D$5:$D$99='MHA2-07 &amp; MHA2-04'!D219)*('MHA1-01'!$G$5:$G$99))+SUMPRODUCT(('MHA 204'!$A$2:$A$180='MHA2-07 &amp; MHA2-04'!D219)*('MHA 204'!$C$2:$C$180))</f>
        <v>0</v>
      </c>
      <c r="I219" s="31">
        <f t="shared" si="7"/>
        <v>0</v>
      </c>
      <c r="J219" s="103">
        <f t="shared" si="8"/>
        <v>0</v>
      </c>
    </row>
    <row r="220" spans="2:10" x14ac:dyDescent="0.3">
      <c r="B220" s="108"/>
      <c r="C220" s="13" t="s">
        <v>181</v>
      </c>
      <c r="D220" s="13">
        <v>1500098</v>
      </c>
      <c r="E220" s="33">
        <v>713.34662500000002</v>
      </c>
      <c r="F220" s="13">
        <v>1</v>
      </c>
      <c r="G220" s="90"/>
      <c r="H220" s="2">
        <f>SUMPRODUCT(('MHA1-01'!$D$5:$D$99='MHA2-07 &amp; MHA2-04'!D220)*('MHA1-01'!$G$5:$G$99))+SUMPRODUCT(('MHA 204'!$A$2:$A$180='MHA2-07 &amp; MHA2-04'!D220)*('MHA 204'!$C$2:$C$180))</f>
        <v>160</v>
      </c>
      <c r="I220" s="31">
        <f t="shared" si="7"/>
        <v>1</v>
      </c>
      <c r="J220" s="103">
        <f t="shared" si="8"/>
        <v>0</v>
      </c>
    </row>
    <row r="221" spans="2:10" x14ac:dyDescent="0.3">
      <c r="B221" s="108"/>
      <c r="C221" s="2" t="s">
        <v>201</v>
      </c>
      <c r="D221" s="2">
        <v>15000101</v>
      </c>
      <c r="E221" s="33"/>
      <c r="F221" s="2">
        <v>1</v>
      </c>
      <c r="G221" s="89"/>
      <c r="H221" s="2">
        <f>SUMPRODUCT(('MHA1-01'!$D$5:$D$99='MHA2-07 &amp; MHA2-04'!D221)*('MHA1-01'!$G$5:$G$99))+SUMPRODUCT(('MHA 204'!$A$2:$A$180='MHA2-07 &amp; MHA2-04'!D221)*('MHA 204'!$C$2:$C$180))</f>
        <v>0</v>
      </c>
      <c r="I221" s="31">
        <f t="shared" si="7"/>
        <v>0</v>
      </c>
      <c r="J221" s="103">
        <f t="shared" si="8"/>
        <v>0</v>
      </c>
    </row>
    <row r="222" spans="2:10" x14ac:dyDescent="0.3">
      <c r="B222" s="108"/>
      <c r="C222" s="13" t="s">
        <v>243</v>
      </c>
      <c r="D222" s="13">
        <v>1500796</v>
      </c>
      <c r="E222" s="33">
        <v>3717.5</v>
      </c>
      <c r="F222" s="13">
        <v>1</v>
      </c>
      <c r="G222" s="90"/>
      <c r="H222" s="2">
        <f>SUMPRODUCT(('MHA1-01'!$D$5:$D$99='MHA2-07 &amp; MHA2-04'!D222)*('MHA1-01'!$G$5:$G$99))+SUMPRODUCT(('MHA 204'!$A$2:$A$180='MHA2-07 &amp; MHA2-04'!D222)*('MHA 204'!$C$2:$C$180))</f>
        <v>2</v>
      </c>
      <c r="I222" s="31">
        <f t="shared" si="7"/>
        <v>1</v>
      </c>
      <c r="J222" s="103">
        <f t="shared" si="8"/>
        <v>0</v>
      </c>
    </row>
    <row r="223" spans="2:10" x14ac:dyDescent="0.3">
      <c r="B223" s="108"/>
      <c r="C223" s="2" t="s">
        <v>201</v>
      </c>
      <c r="D223" s="2">
        <v>1500101</v>
      </c>
      <c r="E223" s="33"/>
      <c r="F223" s="2">
        <v>1</v>
      </c>
      <c r="G223" s="89"/>
      <c r="H223" s="2">
        <f>SUMPRODUCT(('MHA1-01'!$D$5:$D$99='MHA2-07 &amp; MHA2-04'!D223)*('MHA1-01'!$G$5:$G$99))+SUMPRODUCT(('MHA 204'!$A$2:$A$180='MHA2-07 &amp; MHA2-04'!D223)*('MHA 204'!$C$2:$C$180))</f>
        <v>0</v>
      </c>
      <c r="I223" s="31">
        <f t="shared" si="7"/>
        <v>0</v>
      </c>
      <c r="J223" s="103">
        <f t="shared" si="8"/>
        <v>0</v>
      </c>
    </row>
    <row r="224" spans="2:10" x14ac:dyDescent="0.3">
      <c r="B224" s="108"/>
      <c r="C224" s="13" t="s">
        <v>177</v>
      </c>
      <c r="D224" s="13">
        <v>1500100</v>
      </c>
      <c r="E224" s="33"/>
      <c r="F224" s="13">
        <v>1</v>
      </c>
      <c r="G224" s="90"/>
      <c r="H224" s="2">
        <f>SUMPRODUCT(('MHA1-01'!$D$5:$D$99='MHA2-07 &amp; MHA2-04'!D224)*('MHA1-01'!$G$5:$G$99))+SUMPRODUCT(('MHA 204'!$A$2:$A$180='MHA2-07 &amp; MHA2-04'!D224)*('MHA 204'!$C$2:$C$180))</f>
        <v>0</v>
      </c>
      <c r="I224" s="31">
        <f t="shared" si="7"/>
        <v>0</v>
      </c>
      <c r="J224" s="103">
        <f t="shared" si="8"/>
        <v>0</v>
      </c>
    </row>
    <row r="225" spans="2:10" x14ac:dyDescent="0.3">
      <c r="B225" s="108"/>
      <c r="C225" s="2" t="s">
        <v>207</v>
      </c>
      <c r="D225" s="2">
        <v>1500797</v>
      </c>
      <c r="E225" s="33">
        <v>44997.599999999999</v>
      </c>
      <c r="F225" s="2">
        <v>1</v>
      </c>
      <c r="G225" s="89"/>
      <c r="H225" s="2">
        <f>SUMPRODUCT(('MHA1-01'!$D$5:$D$99='MHA2-07 &amp; MHA2-04'!D225)*('MHA1-01'!$G$5:$G$99))+SUMPRODUCT(('MHA 204'!$A$2:$A$180='MHA2-07 &amp; MHA2-04'!D225)*('MHA 204'!$C$2:$C$180))</f>
        <v>1</v>
      </c>
      <c r="I225" s="31">
        <f t="shared" si="7"/>
        <v>1</v>
      </c>
      <c r="J225" s="103">
        <f t="shared" si="8"/>
        <v>0</v>
      </c>
    </row>
    <row r="226" spans="2:10" x14ac:dyDescent="0.3">
      <c r="B226" s="108"/>
      <c r="C226" s="13" t="s">
        <v>208</v>
      </c>
      <c r="D226" s="13">
        <v>1500798</v>
      </c>
      <c r="E226" s="33">
        <v>0</v>
      </c>
      <c r="F226" s="13">
        <v>1</v>
      </c>
      <c r="G226" s="90"/>
      <c r="H226" s="2">
        <f>SUMPRODUCT(('MHA1-01'!$D$5:$D$99='MHA2-07 &amp; MHA2-04'!D226)*('MHA1-01'!$G$5:$G$99))+SUMPRODUCT(('MHA 204'!$A$2:$A$180='MHA2-07 &amp; MHA2-04'!D226)*('MHA 204'!$C$2:$C$180))</f>
        <v>0</v>
      </c>
      <c r="I226" s="31">
        <f t="shared" si="7"/>
        <v>0</v>
      </c>
      <c r="J226" s="103">
        <f t="shared" si="8"/>
        <v>0</v>
      </c>
    </row>
    <row r="227" spans="2:10" x14ac:dyDescent="0.3">
      <c r="B227" s="108"/>
      <c r="C227" s="2" t="s">
        <v>177</v>
      </c>
      <c r="D227" s="2">
        <v>1500094</v>
      </c>
      <c r="E227" s="33">
        <v>0</v>
      </c>
      <c r="F227" s="2">
        <v>1</v>
      </c>
      <c r="G227" s="89"/>
      <c r="H227" s="2">
        <f>SUMPRODUCT(('MHA1-01'!$D$5:$D$99='MHA2-07 &amp; MHA2-04'!D227)*('MHA1-01'!$G$5:$G$99))+SUMPRODUCT(('MHA 204'!$A$2:$A$180='MHA2-07 &amp; MHA2-04'!D227)*('MHA 204'!$C$2:$C$180))</f>
        <v>0</v>
      </c>
      <c r="I227" s="31">
        <f t="shared" si="7"/>
        <v>0</v>
      </c>
      <c r="J227" s="103">
        <f t="shared" si="8"/>
        <v>0</v>
      </c>
    </row>
    <row r="228" spans="2:10" x14ac:dyDescent="0.3">
      <c r="B228" s="108"/>
      <c r="C228" s="13" t="s">
        <v>241</v>
      </c>
      <c r="D228" s="13">
        <v>1500081</v>
      </c>
      <c r="E228" s="33">
        <v>315.17484210526317</v>
      </c>
      <c r="F228" s="13">
        <v>1</v>
      </c>
      <c r="G228" s="90"/>
      <c r="H228" s="2">
        <f>SUMPRODUCT(('MHA1-01'!$D$5:$D$99='MHA2-07 &amp; MHA2-04'!D228)*('MHA1-01'!$G$5:$G$99))+SUMPRODUCT(('MHA 204'!$A$2:$A$180='MHA2-07 &amp; MHA2-04'!D228)*('MHA 204'!$C$2:$C$180))</f>
        <v>95</v>
      </c>
      <c r="I228" s="31">
        <f t="shared" si="7"/>
        <v>1</v>
      </c>
      <c r="J228" s="103">
        <f t="shared" si="8"/>
        <v>0</v>
      </c>
    </row>
    <row r="229" spans="2:10" x14ac:dyDescent="0.3">
      <c r="B229" s="108"/>
      <c r="C229" s="2" t="s">
        <v>242</v>
      </c>
      <c r="D229" s="2" t="s">
        <v>246</v>
      </c>
      <c r="E229" s="33"/>
      <c r="F229" s="2">
        <v>1</v>
      </c>
      <c r="G229" s="89"/>
      <c r="H229" s="2">
        <f>SUMPRODUCT(('MHA1-01'!$D$5:$D$99='MHA2-07 &amp; MHA2-04'!D229)*('MHA1-01'!$G$5:$G$99))+SUMPRODUCT(('MHA 204'!$A$2:$A$180='MHA2-07 &amp; MHA2-04'!D229)*('MHA 204'!$C$2:$C$180))</f>
        <v>0</v>
      </c>
      <c r="I229" s="31">
        <f t="shared" si="7"/>
        <v>0</v>
      </c>
      <c r="J229" s="103">
        <f t="shared" si="8"/>
        <v>0</v>
      </c>
    </row>
    <row r="230" spans="2:10" x14ac:dyDescent="0.3">
      <c r="B230" s="108"/>
      <c r="C230" s="13" t="s">
        <v>181</v>
      </c>
      <c r="D230" s="13">
        <v>1500098</v>
      </c>
      <c r="E230" s="33">
        <v>713.34662500000002</v>
      </c>
      <c r="F230" s="13">
        <v>1</v>
      </c>
      <c r="G230" s="90"/>
      <c r="H230" s="2">
        <f>SUMPRODUCT(('MHA1-01'!$D$5:$D$99='MHA2-07 &amp; MHA2-04'!D230)*('MHA1-01'!$G$5:$G$99))+SUMPRODUCT(('MHA 204'!$A$2:$A$180='MHA2-07 &amp; MHA2-04'!D230)*('MHA 204'!$C$2:$C$180))</f>
        <v>160</v>
      </c>
      <c r="I230" s="31">
        <f t="shared" si="7"/>
        <v>1</v>
      </c>
      <c r="J230" s="103">
        <f t="shared" si="8"/>
        <v>0</v>
      </c>
    </row>
    <row r="231" spans="2:10" x14ac:dyDescent="0.3">
      <c r="B231" s="108"/>
      <c r="C231" s="2" t="s">
        <v>209</v>
      </c>
      <c r="D231" s="2">
        <v>1500799</v>
      </c>
      <c r="E231" s="33">
        <v>4447.5825000000004</v>
      </c>
      <c r="F231" s="2">
        <v>1</v>
      </c>
      <c r="G231" s="89"/>
      <c r="H231" s="2">
        <f>SUMPRODUCT(('MHA1-01'!$D$5:$D$99='MHA2-07 &amp; MHA2-04'!D231)*('MHA1-01'!$G$5:$G$99))+SUMPRODUCT(('MHA 204'!$A$2:$A$180='MHA2-07 &amp; MHA2-04'!D231)*('MHA 204'!$C$2:$C$180))</f>
        <v>4</v>
      </c>
      <c r="I231" s="31">
        <f t="shared" si="7"/>
        <v>1</v>
      </c>
      <c r="J231" s="103">
        <f t="shared" si="8"/>
        <v>0</v>
      </c>
    </row>
    <row r="232" spans="2:10" x14ac:dyDescent="0.3">
      <c r="B232" s="108"/>
      <c r="C232" s="13" t="s">
        <v>177</v>
      </c>
      <c r="D232" s="13">
        <v>1500094</v>
      </c>
      <c r="E232" s="33">
        <v>0</v>
      </c>
      <c r="F232" s="13">
        <v>1</v>
      </c>
      <c r="G232" s="90"/>
      <c r="H232" s="2">
        <f>SUMPRODUCT(('MHA1-01'!$D$5:$D$99='MHA2-07 &amp; MHA2-04'!D232)*('MHA1-01'!$G$5:$G$99))+SUMPRODUCT(('MHA 204'!$A$2:$A$180='MHA2-07 &amp; MHA2-04'!D232)*('MHA 204'!$C$2:$C$180))</f>
        <v>0</v>
      </c>
      <c r="I232" s="31">
        <f t="shared" si="7"/>
        <v>0</v>
      </c>
      <c r="J232" s="103">
        <f t="shared" si="8"/>
        <v>0</v>
      </c>
    </row>
    <row r="233" spans="2:10" x14ac:dyDescent="0.3">
      <c r="B233" s="108"/>
      <c r="C233" s="2" t="s">
        <v>201</v>
      </c>
      <c r="D233" s="2">
        <v>1500095</v>
      </c>
      <c r="E233" s="33">
        <v>185.10545454545456</v>
      </c>
      <c r="F233" s="2">
        <v>1</v>
      </c>
      <c r="G233" s="89"/>
      <c r="H233" s="2">
        <f>SUMPRODUCT(('MHA1-01'!$D$5:$D$99='MHA2-07 &amp; MHA2-04'!D233)*('MHA1-01'!$G$5:$G$99))+SUMPRODUCT(('MHA 204'!$A$2:$A$180='MHA2-07 &amp; MHA2-04'!D233)*('MHA 204'!$C$2:$C$180))</f>
        <v>22</v>
      </c>
      <c r="I233" s="31">
        <f t="shared" si="7"/>
        <v>1</v>
      </c>
      <c r="J233" s="103">
        <f t="shared" si="8"/>
        <v>0</v>
      </c>
    </row>
    <row r="234" spans="2:10" x14ac:dyDescent="0.3">
      <c r="B234" s="108"/>
      <c r="C234" s="13" t="s">
        <v>244</v>
      </c>
      <c r="D234" s="13">
        <v>1500099</v>
      </c>
      <c r="E234" s="33"/>
      <c r="F234" s="13"/>
      <c r="G234" s="90"/>
      <c r="H234" s="2">
        <f>SUMPRODUCT(('MHA1-01'!$D$5:$D$99='MHA2-07 &amp; MHA2-04'!D234)*('MHA1-01'!$G$5:$G$99))+SUMPRODUCT(('MHA 204'!$A$2:$A$180='MHA2-07 &amp; MHA2-04'!D234)*('MHA 204'!$C$2:$C$180))</f>
        <v>0</v>
      </c>
      <c r="I234" s="31">
        <f t="shared" si="7"/>
        <v>0</v>
      </c>
      <c r="J234" s="103">
        <f t="shared" si="8"/>
        <v>0</v>
      </c>
    </row>
    <row r="235" spans="2:10" x14ac:dyDescent="0.3">
      <c r="B235" s="108"/>
      <c r="C235" s="2" t="s">
        <v>210</v>
      </c>
      <c r="D235" s="2">
        <v>1466216</v>
      </c>
      <c r="E235" s="33"/>
      <c r="F235" s="2">
        <v>1</v>
      </c>
      <c r="G235" s="89"/>
      <c r="H235" s="2">
        <f>SUMPRODUCT(('MHA1-01'!$D$5:$D$99='MHA2-07 &amp; MHA2-04'!D235)*('MHA1-01'!$G$5:$G$99))+SUMPRODUCT(('MHA 204'!$A$2:$A$180='MHA2-07 &amp; MHA2-04'!D235)*('MHA 204'!$C$2:$C$180))</f>
        <v>0</v>
      </c>
      <c r="I235" s="31">
        <f t="shared" si="7"/>
        <v>0</v>
      </c>
      <c r="J235" s="103">
        <f t="shared" si="8"/>
        <v>0</v>
      </c>
    </row>
    <row r="236" spans="2:10" x14ac:dyDescent="0.3">
      <c r="B236" s="108"/>
      <c r="C236" s="13" t="s">
        <v>201</v>
      </c>
      <c r="D236" s="13">
        <v>1500095</v>
      </c>
      <c r="E236" s="33">
        <v>185.10545454545456</v>
      </c>
      <c r="F236" s="13">
        <v>1</v>
      </c>
      <c r="G236" s="90"/>
      <c r="H236" s="2">
        <f>SUMPRODUCT(('MHA1-01'!$D$5:$D$99='MHA2-07 &amp; MHA2-04'!D236)*('MHA1-01'!$G$5:$G$99))+SUMPRODUCT(('MHA 204'!$A$2:$A$180='MHA2-07 &amp; MHA2-04'!D236)*('MHA 204'!$C$2:$C$180))</f>
        <v>22</v>
      </c>
      <c r="I236" s="31">
        <f t="shared" si="7"/>
        <v>1</v>
      </c>
      <c r="J236" s="103">
        <f t="shared" si="8"/>
        <v>0</v>
      </c>
    </row>
    <row r="237" spans="2:10" x14ac:dyDescent="0.3">
      <c r="B237" s="108"/>
      <c r="C237" s="2" t="s">
        <v>211</v>
      </c>
      <c r="D237" s="2">
        <v>1466217</v>
      </c>
      <c r="E237" s="33"/>
      <c r="F237" s="2">
        <v>1</v>
      </c>
      <c r="G237" s="89"/>
      <c r="H237" s="2">
        <f>SUMPRODUCT(('MHA1-01'!$D$5:$D$99='MHA2-07 &amp; MHA2-04'!D237)*('MHA1-01'!$G$5:$G$99))+SUMPRODUCT(('MHA 204'!$A$2:$A$180='MHA2-07 &amp; MHA2-04'!D237)*('MHA 204'!$C$2:$C$180))</f>
        <v>0</v>
      </c>
      <c r="I237" s="31">
        <f t="shared" si="7"/>
        <v>0</v>
      </c>
      <c r="J237" s="103">
        <f t="shared" si="8"/>
        <v>0</v>
      </c>
    </row>
    <row r="240" spans="2:10" x14ac:dyDescent="0.3">
      <c r="G240" s="73">
        <f>SUM(G8:G237)</f>
        <v>0</v>
      </c>
      <c r="J240" s="73">
        <f>SUM(J8:J237)</f>
        <v>0</v>
      </c>
    </row>
  </sheetData>
  <autoFilter ref="C7:J237"/>
  <mergeCells count="9">
    <mergeCell ref="B201:B237"/>
    <mergeCell ref="B161:B200"/>
    <mergeCell ref="B2:H4"/>
    <mergeCell ref="B8:B21"/>
    <mergeCell ref="B133:B160"/>
    <mergeCell ref="B41:B68"/>
    <mergeCell ref="B22:B40"/>
    <mergeCell ref="B69:B100"/>
    <mergeCell ref="B101:B132"/>
  </mergeCells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98"/>
  <sheetViews>
    <sheetView tabSelected="1" zoomScale="115" zoomScaleNormal="115" workbookViewId="0">
      <selection activeCell="J18" sqref="J18"/>
    </sheetView>
    <sheetView topLeftCell="A52" workbookViewId="1">
      <selection activeCell="J5" sqref="J5"/>
    </sheetView>
  </sheetViews>
  <sheetFormatPr baseColWidth="10" defaultRowHeight="14.4" x14ac:dyDescent="0.3"/>
  <cols>
    <col min="3" max="3" width="50.21875" bestFit="1" customWidth="1"/>
  </cols>
  <sheetData>
    <row r="1" spans="1:11" x14ac:dyDescent="0.3">
      <c r="D1" s="10"/>
      <c r="E1" s="10"/>
      <c r="F1" s="10"/>
      <c r="G1" s="10"/>
      <c r="H1" s="10"/>
      <c r="I1" s="10"/>
      <c r="J1" s="10"/>
      <c r="K1" s="10"/>
    </row>
    <row r="2" spans="1:11" x14ac:dyDescent="0.3">
      <c r="D2" s="10"/>
      <c r="E2" s="10"/>
      <c r="F2" s="10"/>
      <c r="G2" s="10"/>
      <c r="H2" s="10"/>
      <c r="I2" s="10"/>
      <c r="J2" s="10"/>
      <c r="K2" s="10"/>
    </row>
    <row r="3" spans="1:11" s="1" customFormat="1" ht="16.5" customHeight="1" thickBot="1" x14ac:dyDescent="0.35">
      <c r="C3" s="10"/>
      <c r="D3" s="10"/>
      <c r="E3" s="10"/>
      <c r="F3" s="10"/>
      <c r="H3" s="10"/>
      <c r="I3" s="10"/>
      <c r="J3" s="52"/>
      <c r="K3" s="10"/>
    </row>
    <row r="4" spans="1:11" s="1" customFormat="1" ht="13.2" thickTop="1" thickBot="1" x14ac:dyDescent="0.35">
      <c r="B4" s="9"/>
      <c r="C4" s="34" t="s">
        <v>143</v>
      </c>
      <c r="D4" s="14" t="s">
        <v>608</v>
      </c>
      <c r="E4" s="56" t="s">
        <v>219</v>
      </c>
      <c r="F4" s="57" t="s">
        <v>145</v>
      </c>
      <c r="G4" s="57" t="s">
        <v>218</v>
      </c>
      <c r="H4" s="57" t="s">
        <v>221</v>
      </c>
      <c r="I4" s="57" t="s">
        <v>222</v>
      </c>
      <c r="J4" s="10"/>
    </row>
    <row r="5" spans="1:11" s="1" customFormat="1" ht="15" customHeight="1" thickTop="1" x14ac:dyDescent="0.3">
      <c r="A5" s="4"/>
      <c r="B5" s="115"/>
      <c r="C5" s="19" t="s">
        <v>176</v>
      </c>
      <c r="D5" s="6">
        <v>1500823</v>
      </c>
      <c r="E5" s="2">
        <v>1</v>
      </c>
      <c r="F5" s="58"/>
      <c r="G5" s="2">
        <f>VLOOKUP(D5,'[1]MHA 101'!$A$1:$C$242,3,0)</f>
        <v>4</v>
      </c>
      <c r="H5" s="2">
        <f>IF(E5&lt;=G5,E5,IF(E5&gt;G5,G5,"N/A"))</f>
        <v>1</v>
      </c>
      <c r="I5" s="89">
        <f>IF(H5&gt;0,F5,IF(H5&lt;=0,0))</f>
        <v>0</v>
      </c>
      <c r="J5" s="10">
        <f>COUNTIF($D$5:$D$99,'MHA2-07 &amp; MHA2-04'!D20)</f>
        <v>0</v>
      </c>
    </row>
    <row r="6" spans="1:11" s="1" customFormat="1" ht="15" customHeight="1" thickBot="1" x14ac:dyDescent="0.35">
      <c r="A6" s="4"/>
      <c r="B6" s="116"/>
      <c r="C6" s="20" t="s">
        <v>177</v>
      </c>
      <c r="D6" s="12">
        <v>1500082</v>
      </c>
      <c r="E6" s="13">
        <v>1</v>
      </c>
      <c r="F6" s="59"/>
      <c r="G6" s="13">
        <f>VLOOKUP(D6,'[1]MHA 101'!$A$1:$C$242,3,0)</f>
        <v>66</v>
      </c>
      <c r="H6" s="13">
        <f t="shared" ref="H6:H69" si="0">IF(E6&lt;=G6,E6,IF(E6&gt;G6,G6,"N/A"))</f>
        <v>1</v>
      </c>
      <c r="I6" s="89">
        <f t="shared" ref="I6:I69" si="1">IF(H6&gt;0,F6,IF(H6&lt;=0,0))</f>
        <v>0</v>
      </c>
      <c r="J6" s="10">
        <f>COUNTIF($D$5:$D$99,'MHA2-07 &amp; MHA2-04'!D9)</f>
        <v>0</v>
      </c>
    </row>
    <row r="7" spans="1:11" s="1" customFormat="1" ht="15" customHeight="1" thickTop="1" x14ac:dyDescent="0.3">
      <c r="A7" s="4"/>
      <c r="B7" s="116"/>
      <c r="C7" s="19" t="s">
        <v>178</v>
      </c>
      <c r="D7" s="6">
        <v>1500085</v>
      </c>
      <c r="E7" s="2">
        <v>1</v>
      </c>
      <c r="F7" s="58"/>
      <c r="G7" s="2">
        <f>VLOOKUP(D7,'[1]MHA 101'!$A$1:$C$242,3,0)</f>
        <v>0</v>
      </c>
      <c r="H7" s="2">
        <f t="shared" si="0"/>
        <v>0</v>
      </c>
      <c r="I7" s="89">
        <f t="shared" si="1"/>
        <v>0</v>
      </c>
      <c r="J7" s="10">
        <f>COUNTIF($D$5:$D$99,'MHA2-07 &amp; MHA2-04'!D10)</f>
        <v>0</v>
      </c>
    </row>
    <row r="8" spans="1:11" s="1" customFormat="1" ht="15" customHeight="1" x14ac:dyDescent="0.3">
      <c r="A8" s="4"/>
      <c r="B8" s="116"/>
      <c r="C8" s="20" t="s">
        <v>179</v>
      </c>
      <c r="D8" s="12">
        <v>1500741</v>
      </c>
      <c r="E8" s="13">
        <v>1</v>
      </c>
      <c r="F8" s="59"/>
      <c r="G8" s="13">
        <f>VLOOKUP(D8,'[1]MHA 101'!$A$1:$C$242,3,0)</f>
        <v>12</v>
      </c>
      <c r="H8" s="13">
        <f t="shared" si="0"/>
        <v>1</v>
      </c>
      <c r="I8" s="89">
        <f t="shared" si="1"/>
        <v>0</v>
      </c>
      <c r="J8" s="10">
        <f>COUNTIF($D$5:$D$99,'MHA2-07 &amp; MHA2-04'!D11)</f>
        <v>0</v>
      </c>
    </row>
    <row r="9" spans="1:11" s="1" customFormat="1" ht="15" customHeight="1" x14ac:dyDescent="0.3">
      <c r="A9" s="4"/>
      <c r="B9" s="116"/>
      <c r="C9" s="11" t="s">
        <v>180</v>
      </c>
      <c r="D9" s="2">
        <v>1500741</v>
      </c>
      <c r="E9" s="2">
        <v>1</v>
      </c>
      <c r="F9" s="58"/>
      <c r="G9" s="2">
        <f>VLOOKUP(D9,'[1]MHA 101'!$A$1:$C$242,3,0)</f>
        <v>12</v>
      </c>
      <c r="H9" s="2">
        <f t="shared" si="0"/>
        <v>1</v>
      </c>
      <c r="I9" s="89">
        <f t="shared" si="1"/>
        <v>0</v>
      </c>
      <c r="J9" s="10">
        <f>COUNTIF($D$5:$D$99,'MHA2-07 &amp; MHA2-04'!D12)</f>
        <v>0</v>
      </c>
    </row>
    <row r="10" spans="1:11" s="1" customFormat="1" ht="15" customHeight="1" x14ac:dyDescent="0.3">
      <c r="A10" s="4"/>
      <c r="B10" s="116"/>
      <c r="C10" s="20" t="s">
        <v>181</v>
      </c>
      <c r="D10" s="12">
        <v>1500086</v>
      </c>
      <c r="E10" s="13">
        <v>1</v>
      </c>
      <c r="F10" s="59"/>
      <c r="G10" s="13">
        <f>VLOOKUP(D10,'[1]MHA 101'!$A$1:$C$242,3,0)</f>
        <v>18</v>
      </c>
      <c r="H10" s="13">
        <f t="shared" si="0"/>
        <v>1</v>
      </c>
      <c r="I10" s="89">
        <f t="shared" si="1"/>
        <v>0</v>
      </c>
      <c r="J10" s="10">
        <f>COUNTIF($D$5:$D$99,'MHA2-07 &amp; MHA2-04'!D13)</f>
        <v>0</v>
      </c>
    </row>
    <row r="11" spans="1:11" s="1" customFormat="1" ht="15" customHeight="1" x14ac:dyDescent="0.3">
      <c r="A11" s="4"/>
      <c r="B11" s="116"/>
      <c r="C11" s="11" t="s">
        <v>182</v>
      </c>
      <c r="D11" s="2">
        <v>1500086</v>
      </c>
      <c r="E11" s="2">
        <v>63.6</v>
      </c>
      <c r="F11" s="58"/>
      <c r="G11" s="2">
        <f>VLOOKUP(D11,'[1]MHA 101'!$A$1:$C$242,3,0)</f>
        <v>18</v>
      </c>
      <c r="H11" s="2">
        <f t="shared" si="0"/>
        <v>18</v>
      </c>
      <c r="I11" s="89">
        <f t="shared" si="1"/>
        <v>0</v>
      </c>
      <c r="J11" s="10">
        <f>COUNTIF($D$5:$D$99,'MHA2-07 &amp; MHA2-04'!D14)</f>
        <v>0</v>
      </c>
    </row>
    <row r="12" spans="1:11" s="1" customFormat="1" ht="15" customHeight="1" x14ac:dyDescent="0.3">
      <c r="A12" s="4"/>
      <c r="B12" s="116"/>
      <c r="C12" s="20" t="s">
        <v>177</v>
      </c>
      <c r="D12" s="12">
        <v>1500082</v>
      </c>
      <c r="E12" s="13">
        <v>1</v>
      </c>
      <c r="F12" s="59"/>
      <c r="G12" s="13">
        <f>VLOOKUP(D12,'[1]MHA 101'!$A$1:$C$242,3,0)</f>
        <v>66</v>
      </c>
      <c r="H12" s="13">
        <f t="shared" si="0"/>
        <v>1</v>
      </c>
      <c r="I12" s="89">
        <f t="shared" si="1"/>
        <v>0</v>
      </c>
      <c r="J12" s="10">
        <f>COUNTIF($D$5:$D$99,'MHA2-07 &amp; MHA2-04'!D15)</f>
        <v>0</v>
      </c>
    </row>
    <row r="13" spans="1:11" s="1" customFormat="1" ht="15" customHeight="1" x14ac:dyDescent="0.3">
      <c r="A13" s="4"/>
      <c r="B13" s="116"/>
      <c r="C13" s="18" t="s">
        <v>183</v>
      </c>
      <c r="D13" s="2">
        <v>1500746</v>
      </c>
      <c r="E13" s="2">
        <v>1</v>
      </c>
      <c r="F13" s="58"/>
      <c r="G13" s="2">
        <f>VLOOKUP(D13,'[1]MHA 101'!$A$1:$C$242,3,0)</f>
        <v>1</v>
      </c>
      <c r="H13" s="2">
        <f t="shared" si="0"/>
        <v>1</v>
      </c>
      <c r="I13" s="89">
        <f t="shared" si="1"/>
        <v>0</v>
      </c>
      <c r="J13" s="10">
        <f>COUNTIF($D$5:$D$99,'MHA2-07 &amp; MHA2-04'!D16)</f>
        <v>0</v>
      </c>
    </row>
    <row r="14" spans="1:11" s="1" customFormat="1" ht="15" customHeight="1" x14ac:dyDescent="0.3">
      <c r="A14" s="4"/>
      <c r="B14" s="116"/>
      <c r="C14" s="20" t="s">
        <v>184</v>
      </c>
      <c r="D14" s="12">
        <v>1467772</v>
      </c>
      <c r="E14" s="13">
        <v>1</v>
      </c>
      <c r="F14" s="59"/>
      <c r="G14" s="13"/>
      <c r="H14" s="13"/>
      <c r="I14" s="89">
        <f t="shared" si="1"/>
        <v>0</v>
      </c>
      <c r="J14" s="10">
        <f>COUNTIF($D$5:$D$99,'MHA2-07 &amp; MHA2-04'!D17)</f>
        <v>0</v>
      </c>
    </row>
    <row r="15" spans="1:11" s="1" customFormat="1" ht="15" customHeight="1" x14ac:dyDescent="0.3">
      <c r="A15" s="4"/>
      <c r="B15" s="116"/>
      <c r="C15" s="18" t="s">
        <v>185</v>
      </c>
      <c r="D15" s="2">
        <v>1500743</v>
      </c>
      <c r="E15" s="2">
        <v>1</v>
      </c>
      <c r="F15" s="58"/>
      <c r="G15" s="2">
        <f>VLOOKUP(D15,'[1]MHA 101'!$A$1:$C$242,3,0)</f>
        <v>2</v>
      </c>
      <c r="H15" s="2">
        <f t="shared" si="0"/>
        <v>1</v>
      </c>
      <c r="I15" s="89">
        <f t="shared" si="1"/>
        <v>0</v>
      </c>
      <c r="J15" s="10">
        <f>COUNTIF($D$5:$D$99,'MHA2-07 &amp; MHA2-04'!D18)</f>
        <v>0</v>
      </c>
    </row>
    <row r="16" spans="1:11" s="1" customFormat="1" ht="15" customHeight="1" x14ac:dyDescent="0.3">
      <c r="A16" s="4"/>
      <c r="B16" s="116"/>
      <c r="C16" s="20" t="s">
        <v>186</v>
      </c>
      <c r="D16" s="12">
        <v>1500087</v>
      </c>
      <c r="E16" s="13">
        <v>1</v>
      </c>
      <c r="F16" s="59"/>
      <c r="G16" s="13"/>
      <c r="H16" s="13"/>
      <c r="I16" s="89">
        <f t="shared" si="1"/>
        <v>0</v>
      </c>
      <c r="J16" s="10">
        <f>COUNTIF($D$5:$D$99,'MHA2-07 &amp; MHA2-04'!D19)</f>
        <v>0</v>
      </c>
    </row>
    <row r="17" spans="1:10" s="1" customFormat="1" ht="15" customHeight="1" x14ac:dyDescent="0.3">
      <c r="A17" s="4"/>
      <c r="B17" s="116"/>
      <c r="C17" s="18" t="s">
        <v>187</v>
      </c>
      <c r="D17" s="2">
        <v>1500747</v>
      </c>
      <c r="E17" s="2">
        <v>1</v>
      </c>
      <c r="F17" s="58"/>
      <c r="G17" s="2">
        <f>VLOOKUP(D17,'[1]MHA 101'!$A$1:$C$242,3,0)</f>
        <v>5</v>
      </c>
      <c r="H17" s="2">
        <f t="shared" si="0"/>
        <v>1</v>
      </c>
      <c r="I17" s="89">
        <f t="shared" si="1"/>
        <v>0</v>
      </c>
      <c r="J17" s="10">
        <f>COUNTIF($D$5:$D$99,'MHA2-07 &amp; MHA2-04'!D20)</f>
        <v>0</v>
      </c>
    </row>
    <row r="18" spans="1:10" s="1" customFormat="1" ht="15" customHeight="1" thickBot="1" x14ac:dyDescent="0.35">
      <c r="A18" s="4"/>
      <c r="B18" s="117"/>
      <c r="C18" s="20" t="s">
        <v>188</v>
      </c>
      <c r="D18" s="12">
        <v>1500764</v>
      </c>
      <c r="E18" s="13">
        <v>1</v>
      </c>
      <c r="F18" s="59"/>
      <c r="G18" s="13">
        <f>VLOOKUP(D18,'[1]MHA 101'!$A$1:$C$242,3,0)</f>
        <v>50</v>
      </c>
      <c r="H18" s="13">
        <f t="shared" si="0"/>
        <v>1</v>
      </c>
      <c r="I18" s="89">
        <f t="shared" si="1"/>
        <v>0</v>
      </c>
      <c r="J18" s="10">
        <f>COUNTIF($D$5:$D$99,'MHA2-07 &amp; MHA2-04'!D21)</f>
        <v>2</v>
      </c>
    </row>
    <row r="19" spans="1:10" s="1" customFormat="1" ht="15" customHeight="1" thickTop="1" x14ac:dyDescent="0.3">
      <c r="B19" s="125"/>
      <c r="C19" s="19" t="s">
        <v>189</v>
      </c>
      <c r="D19" s="6">
        <v>1500085</v>
      </c>
      <c r="E19" s="2">
        <v>1</v>
      </c>
      <c r="F19" s="58"/>
      <c r="G19" s="2">
        <f>VLOOKUP(D19,'[1]MHA 101'!$A$1:$C$242,3,0)</f>
        <v>0</v>
      </c>
      <c r="H19" s="2">
        <f t="shared" si="0"/>
        <v>0</v>
      </c>
      <c r="I19" s="89">
        <f t="shared" si="1"/>
        <v>0</v>
      </c>
      <c r="J19" s="10">
        <f>COUNTIF($D$5:$D$99,'MHA2-07 &amp; MHA2-04'!D22)</f>
        <v>0</v>
      </c>
    </row>
    <row r="20" spans="1:10" s="1" customFormat="1" ht="15" customHeight="1" x14ac:dyDescent="0.3">
      <c r="B20" s="120"/>
      <c r="C20" s="20" t="s">
        <v>190</v>
      </c>
      <c r="D20" s="12" t="s">
        <v>5</v>
      </c>
      <c r="E20" s="13" t="s">
        <v>5</v>
      </c>
      <c r="F20" s="59"/>
      <c r="G20" s="13"/>
      <c r="H20" s="13"/>
      <c r="I20" s="89">
        <f t="shared" si="1"/>
        <v>0</v>
      </c>
      <c r="J20" s="10">
        <f>COUNTIF($D$5:$D$99,'MHA2-07 &amp; MHA2-04'!D23)</f>
        <v>0</v>
      </c>
    </row>
    <row r="21" spans="1:10" s="1" customFormat="1" ht="15" customHeight="1" x14ac:dyDescent="0.3">
      <c r="B21" s="120"/>
      <c r="C21" s="11" t="s">
        <v>191</v>
      </c>
      <c r="D21" s="2">
        <v>1500748</v>
      </c>
      <c r="E21" s="2">
        <v>1</v>
      </c>
      <c r="F21" s="58"/>
      <c r="G21" s="2">
        <f>VLOOKUP(D21,'[1]MHA 101'!$A$1:$C$242,3,0)</f>
        <v>2</v>
      </c>
      <c r="H21" s="2">
        <f t="shared" si="0"/>
        <v>1</v>
      </c>
      <c r="I21" s="89">
        <f t="shared" si="1"/>
        <v>0</v>
      </c>
      <c r="J21" s="10">
        <f>COUNTIF($D$5:$D$99,'MHA2-07 &amp; MHA2-04'!D24)</f>
        <v>0</v>
      </c>
    </row>
    <row r="22" spans="1:10" s="1" customFormat="1" ht="15" customHeight="1" x14ac:dyDescent="0.3">
      <c r="B22" s="120"/>
      <c r="C22" s="20" t="s">
        <v>177</v>
      </c>
      <c r="D22" s="12">
        <v>1500082</v>
      </c>
      <c r="E22" s="13">
        <v>1</v>
      </c>
      <c r="F22" s="59"/>
      <c r="G22" s="13">
        <f>VLOOKUP(D22,'[1]MHA 101'!$A$1:$C$242,3,0)</f>
        <v>66</v>
      </c>
      <c r="H22" s="13">
        <f t="shared" si="0"/>
        <v>1</v>
      </c>
      <c r="I22" s="89">
        <f t="shared" si="1"/>
        <v>0</v>
      </c>
      <c r="J22" s="10">
        <f>COUNTIF($D$5:$D$99,'MHA2-07 &amp; MHA2-04'!D25)</f>
        <v>0</v>
      </c>
    </row>
    <row r="23" spans="1:10" s="1" customFormat="1" ht="15" customHeight="1" x14ac:dyDescent="0.3">
      <c r="B23" s="120"/>
      <c r="C23" s="11" t="s">
        <v>188</v>
      </c>
      <c r="D23" s="2">
        <v>1500764</v>
      </c>
      <c r="E23" s="2">
        <v>1</v>
      </c>
      <c r="F23" s="58"/>
      <c r="G23" s="2">
        <f>VLOOKUP(D23,'[1]MHA 101'!$A$1:$C$242,3,0)</f>
        <v>50</v>
      </c>
      <c r="H23" s="2">
        <f t="shared" si="0"/>
        <v>1</v>
      </c>
      <c r="I23" s="89">
        <f t="shared" si="1"/>
        <v>0</v>
      </c>
      <c r="J23" s="10">
        <f>COUNTIF($D$5:$D$99,'MHA2-07 &amp; MHA2-04'!D26)</f>
        <v>0</v>
      </c>
    </row>
    <row r="24" spans="1:10" s="1" customFormat="1" ht="15" customHeight="1" x14ac:dyDescent="0.3">
      <c r="B24" s="120"/>
      <c r="C24" s="20" t="s">
        <v>192</v>
      </c>
      <c r="D24" s="12">
        <v>1500749</v>
      </c>
      <c r="E24" s="13">
        <v>1</v>
      </c>
      <c r="F24" s="59"/>
      <c r="G24" s="13">
        <f>VLOOKUP(D24,'[1]MHA 101'!$A$1:$C$242,3,0)</f>
        <v>2</v>
      </c>
      <c r="H24" s="13">
        <f t="shared" si="0"/>
        <v>1</v>
      </c>
      <c r="I24" s="89">
        <f t="shared" si="1"/>
        <v>0</v>
      </c>
      <c r="J24" s="10">
        <f>COUNTIF($D$5:$D$99,'MHA2-07 &amp; MHA2-04'!D27)</f>
        <v>0</v>
      </c>
    </row>
    <row r="25" spans="1:10" s="1" customFormat="1" ht="15" customHeight="1" x14ac:dyDescent="0.3">
      <c r="B25" s="120"/>
      <c r="C25" s="11" t="s">
        <v>184</v>
      </c>
      <c r="D25" s="2">
        <v>1467772</v>
      </c>
      <c r="E25" s="2">
        <v>1</v>
      </c>
      <c r="F25" s="58"/>
      <c r="G25" s="2"/>
      <c r="H25" s="2"/>
      <c r="I25" s="89">
        <f t="shared" si="1"/>
        <v>0</v>
      </c>
      <c r="J25" s="10">
        <f>COUNTIF($D$5:$D$99,'MHA2-07 &amp; MHA2-04'!D28)</f>
        <v>0</v>
      </c>
    </row>
    <row r="26" spans="1:10" s="1" customFormat="1" ht="15" customHeight="1" x14ac:dyDescent="0.3">
      <c r="B26" s="120"/>
      <c r="C26" s="20" t="s">
        <v>179</v>
      </c>
      <c r="D26" s="12">
        <v>1500741</v>
      </c>
      <c r="E26" s="13">
        <v>1</v>
      </c>
      <c r="F26" s="59"/>
      <c r="G26" s="13">
        <f>VLOOKUP(D26,'[1]MHA 101'!$A$1:$C$242,3,0)</f>
        <v>12</v>
      </c>
      <c r="H26" s="13">
        <f t="shared" si="0"/>
        <v>1</v>
      </c>
      <c r="I26" s="89">
        <f t="shared" si="1"/>
        <v>0</v>
      </c>
      <c r="J26" s="10">
        <f>COUNTIF($D$5:$D$99,'MHA2-07 &amp; MHA2-04'!D29)</f>
        <v>0</v>
      </c>
    </row>
    <row r="27" spans="1:10" s="1" customFormat="1" ht="15" customHeight="1" x14ac:dyDescent="0.3">
      <c r="B27" s="120"/>
      <c r="C27" s="36" t="s">
        <v>180</v>
      </c>
      <c r="D27" s="17">
        <v>1500741</v>
      </c>
      <c r="E27" s="2">
        <v>1</v>
      </c>
      <c r="F27" s="58"/>
      <c r="G27" s="2">
        <f>VLOOKUP(D27,'[1]MHA 101'!$A$1:$C$242,3,0)</f>
        <v>12</v>
      </c>
      <c r="H27" s="2">
        <f t="shared" si="0"/>
        <v>1</v>
      </c>
      <c r="I27" s="89">
        <f t="shared" si="1"/>
        <v>0</v>
      </c>
      <c r="J27" s="10">
        <f>COUNTIF($D$5:$D$99,'MHA2-07 &amp; MHA2-04'!D30)</f>
        <v>0</v>
      </c>
    </row>
    <row r="28" spans="1:10" s="1" customFormat="1" ht="15" customHeight="1" x14ac:dyDescent="0.3">
      <c r="B28" s="120"/>
      <c r="C28" s="20" t="s">
        <v>193</v>
      </c>
      <c r="D28" s="12">
        <v>1500086</v>
      </c>
      <c r="E28" s="13">
        <v>1</v>
      </c>
      <c r="F28" s="59"/>
      <c r="G28" s="13">
        <f>VLOOKUP(D28,'[1]MHA 101'!$A$1:$C$242,3,0)</f>
        <v>18</v>
      </c>
      <c r="H28" s="13">
        <f t="shared" si="0"/>
        <v>1</v>
      </c>
      <c r="I28" s="89">
        <f t="shared" si="1"/>
        <v>0</v>
      </c>
      <c r="J28" s="10">
        <f>COUNTIF($D$5:$D$99,'MHA2-07 &amp; MHA2-04'!D31)</f>
        <v>0</v>
      </c>
    </row>
    <row r="29" spans="1:10" s="1" customFormat="1" ht="15" customHeight="1" x14ac:dyDescent="0.3">
      <c r="B29" s="120"/>
      <c r="C29" s="36" t="s">
        <v>193</v>
      </c>
      <c r="D29" s="17">
        <v>1500086</v>
      </c>
      <c r="E29" s="2">
        <v>42.88</v>
      </c>
      <c r="F29" s="58"/>
      <c r="G29" s="2">
        <f>VLOOKUP(D29,'[1]MHA 101'!$A$1:$C$242,3,0)</f>
        <v>18</v>
      </c>
      <c r="H29" s="2">
        <f t="shared" si="0"/>
        <v>18</v>
      </c>
      <c r="I29" s="89">
        <f t="shared" si="1"/>
        <v>0</v>
      </c>
      <c r="J29" s="10">
        <f>COUNTIF($D$5:$D$99,'MHA2-07 &amp; MHA2-04'!D32)</f>
        <v>0</v>
      </c>
    </row>
    <row r="30" spans="1:10" s="1" customFormat="1" ht="15" customHeight="1" x14ac:dyDescent="0.3">
      <c r="B30" s="120"/>
      <c r="C30" s="20" t="s">
        <v>194</v>
      </c>
      <c r="D30" s="12">
        <v>1500083</v>
      </c>
      <c r="E30" s="13">
        <v>1</v>
      </c>
      <c r="F30" s="59"/>
      <c r="G30" s="13">
        <f>VLOOKUP(D30,'[1]MHA 101'!$A$1:$C$242,3,0)</f>
        <v>22</v>
      </c>
      <c r="H30" s="13">
        <f t="shared" si="0"/>
        <v>1</v>
      </c>
      <c r="I30" s="89">
        <f t="shared" si="1"/>
        <v>0</v>
      </c>
      <c r="J30" s="10">
        <f>COUNTIF($D$5:$D$99,'MHA2-07 &amp; MHA2-04'!D33)</f>
        <v>0</v>
      </c>
    </row>
    <row r="31" spans="1:10" s="1" customFormat="1" ht="15" customHeight="1" x14ac:dyDescent="0.3">
      <c r="B31" s="120"/>
      <c r="C31" s="18" t="s">
        <v>185</v>
      </c>
      <c r="D31" s="17">
        <v>1500743</v>
      </c>
      <c r="E31" s="2">
        <v>1</v>
      </c>
      <c r="F31" s="58"/>
      <c r="G31" s="2">
        <f>VLOOKUP(D31,'[1]MHA 101'!$A$1:$C$242,3,0)</f>
        <v>2</v>
      </c>
      <c r="H31" s="2">
        <f t="shared" si="0"/>
        <v>1</v>
      </c>
      <c r="I31" s="89">
        <f t="shared" si="1"/>
        <v>0</v>
      </c>
      <c r="J31" s="10">
        <f>COUNTIF($D$5:$D$99,'MHA2-07 &amp; MHA2-04'!D34)</f>
        <v>0</v>
      </c>
    </row>
    <row r="32" spans="1:10" s="1" customFormat="1" ht="15" customHeight="1" x14ac:dyDescent="0.3">
      <c r="B32" s="120"/>
      <c r="C32" s="20" t="s">
        <v>177</v>
      </c>
      <c r="D32" s="12">
        <v>1500082</v>
      </c>
      <c r="E32" s="13">
        <v>1</v>
      </c>
      <c r="F32" s="59"/>
      <c r="G32" s="13">
        <f>VLOOKUP(D32,'[1]MHA 101'!$A$1:$C$242,3,0)</f>
        <v>66</v>
      </c>
      <c r="H32" s="13">
        <f t="shared" si="0"/>
        <v>1</v>
      </c>
      <c r="I32" s="89">
        <f t="shared" si="1"/>
        <v>0</v>
      </c>
      <c r="J32" s="10">
        <f>COUNTIF($D$5:$D$99,'MHA2-07 &amp; MHA2-04'!D35)</f>
        <v>0</v>
      </c>
    </row>
    <row r="33" spans="2:10" s="1" customFormat="1" ht="15" customHeight="1" x14ac:dyDescent="0.3">
      <c r="B33" s="120"/>
      <c r="C33" s="18" t="s">
        <v>195</v>
      </c>
      <c r="D33" s="17">
        <v>1500750</v>
      </c>
      <c r="E33" s="2">
        <v>1</v>
      </c>
      <c r="F33" s="58"/>
      <c r="G33" s="2">
        <f>VLOOKUP(D33,'[1]MHA 101'!$A$1:$C$242,3,0)</f>
        <v>36</v>
      </c>
      <c r="H33" s="2">
        <f t="shared" si="0"/>
        <v>1</v>
      </c>
      <c r="I33" s="89">
        <f t="shared" si="1"/>
        <v>0</v>
      </c>
      <c r="J33" s="10">
        <f>COUNTIF($D$5:$D$99,'MHA2-07 &amp; MHA2-04'!D36)</f>
        <v>0</v>
      </c>
    </row>
    <row r="34" spans="2:10" s="1" customFormat="1" ht="15" customHeight="1" x14ac:dyDescent="0.3">
      <c r="B34" s="120"/>
      <c r="C34" s="20" t="s">
        <v>196</v>
      </c>
      <c r="D34" s="12">
        <v>1500751</v>
      </c>
      <c r="E34" s="13">
        <v>1</v>
      </c>
      <c r="F34" s="59"/>
      <c r="G34" s="13">
        <f>VLOOKUP(D34,'[1]MHA 101'!$A$1:$C$242,3,0)</f>
        <v>2</v>
      </c>
      <c r="H34" s="13">
        <f t="shared" si="0"/>
        <v>1</v>
      </c>
      <c r="I34" s="89">
        <f t="shared" si="1"/>
        <v>0</v>
      </c>
      <c r="J34" s="10">
        <f>COUNTIF($D$5:$D$99,'MHA2-07 &amp; MHA2-04'!D37)</f>
        <v>0</v>
      </c>
    </row>
    <row r="35" spans="2:10" s="1" customFormat="1" ht="15" customHeight="1" x14ac:dyDescent="0.3">
      <c r="B35" s="120"/>
      <c r="C35" s="18" t="s">
        <v>195</v>
      </c>
      <c r="D35" s="17">
        <v>1500750</v>
      </c>
      <c r="E35" s="2">
        <v>1</v>
      </c>
      <c r="F35" s="58"/>
      <c r="G35" s="2">
        <f>VLOOKUP(D35,'[1]MHA 101'!$A$1:$C$242,3,0)</f>
        <v>36</v>
      </c>
      <c r="H35" s="2">
        <f t="shared" si="0"/>
        <v>1</v>
      </c>
      <c r="I35" s="89">
        <f t="shared" si="1"/>
        <v>0</v>
      </c>
      <c r="J35" s="10">
        <f>COUNTIF($D$5:$D$99,'MHA2-07 &amp; MHA2-04'!D38)</f>
        <v>0</v>
      </c>
    </row>
    <row r="36" spans="2:10" s="1" customFormat="1" ht="15" customHeight="1" x14ac:dyDescent="0.3">
      <c r="B36" s="120"/>
      <c r="C36" s="20" t="s">
        <v>177</v>
      </c>
      <c r="D36" s="12">
        <v>1500082</v>
      </c>
      <c r="E36" s="13">
        <v>1</v>
      </c>
      <c r="F36" s="59"/>
      <c r="G36" s="13">
        <f>VLOOKUP(D36,'[1]MHA 101'!$A$1:$C$242,3,0)</f>
        <v>66</v>
      </c>
      <c r="H36" s="13">
        <f t="shared" si="0"/>
        <v>1</v>
      </c>
      <c r="I36" s="89">
        <f t="shared" si="1"/>
        <v>0</v>
      </c>
      <c r="J36" s="10">
        <f>COUNTIF($D$5:$D$99,'MHA2-07 &amp; MHA2-04'!D39)</f>
        <v>0</v>
      </c>
    </row>
    <row r="37" spans="2:10" s="1" customFormat="1" ht="15" customHeight="1" thickBot="1" x14ac:dyDescent="0.35">
      <c r="B37" s="121"/>
      <c r="C37" s="37" t="s">
        <v>193</v>
      </c>
      <c r="D37" s="38">
        <v>1500092</v>
      </c>
      <c r="E37" s="2">
        <v>70</v>
      </c>
      <c r="F37" s="58"/>
      <c r="G37" s="2">
        <f>VLOOKUP(D37,'[1]MHA 101'!$A$1:$C$242,3,0)</f>
        <v>59</v>
      </c>
      <c r="H37" s="2">
        <f t="shared" si="0"/>
        <v>59</v>
      </c>
      <c r="I37" s="89">
        <f t="shared" si="1"/>
        <v>0</v>
      </c>
      <c r="J37" s="10">
        <f>COUNTIF($D$5:$D$99,'MHA2-07 &amp; MHA2-04'!D40)</f>
        <v>0</v>
      </c>
    </row>
    <row r="38" spans="2:10" s="1" customFormat="1" ht="15" customHeight="1" thickTop="1" x14ac:dyDescent="0.3">
      <c r="B38" s="125"/>
      <c r="C38" s="20" t="s">
        <v>194</v>
      </c>
      <c r="D38" s="12">
        <v>1500089</v>
      </c>
      <c r="E38" s="13">
        <v>1</v>
      </c>
      <c r="F38" s="59"/>
      <c r="G38" s="13">
        <f>VLOOKUP(D38,'[1]MHA 101'!$A$1:$C$242,3,0)</f>
        <v>17</v>
      </c>
      <c r="H38" s="13">
        <f t="shared" si="0"/>
        <v>1</v>
      </c>
      <c r="I38" s="89">
        <f t="shared" si="1"/>
        <v>0</v>
      </c>
      <c r="J38" s="10">
        <f>COUNTIF($D$5:$D$99,'MHA2-07 &amp; MHA2-04'!D41)</f>
        <v>0</v>
      </c>
    </row>
    <row r="39" spans="2:10" s="1" customFormat="1" ht="15" customHeight="1" x14ac:dyDescent="0.3">
      <c r="B39" s="120"/>
      <c r="C39" s="18" t="s">
        <v>195</v>
      </c>
      <c r="D39" s="17">
        <v>1500753</v>
      </c>
      <c r="E39" s="2">
        <v>1</v>
      </c>
      <c r="F39" s="58"/>
      <c r="G39" s="2">
        <f>VLOOKUP(D39,'[1]MHA 101'!$A$1:$C$242,3,0)</f>
        <v>4</v>
      </c>
      <c r="H39" s="2">
        <f t="shared" si="0"/>
        <v>1</v>
      </c>
      <c r="I39" s="89">
        <f t="shared" si="1"/>
        <v>0</v>
      </c>
      <c r="J39" s="10">
        <f>COUNTIF($D$5:$D$99,'MHA2-07 &amp; MHA2-04'!D42)</f>
        <v>0</v>
      </c>
    </row>
    <row r="40" spans="2:10" s="1" customFormat="1" ht="15" customHeight="1" x14ac:dyDescent="0.3">
      <c r="B40" s="120"/>
      <c r="C40" s="20" t="s">
        <v>197</v>
      </c>
      <c r="D40" s="12">
        <v>1500754</v>
      </c>
      <c r="E40" s="13">
        <v>1</v>
      </c>
      <c r="F40" s="59"/>
      <c r="G40" s="13">
        <f>VLOOKUP(D40,'[1]MHA 101'!$A$1:$C$242,3,0)</f>
        <v>4</v>
      </c>
      <c r="H40" s="13">
        <f t="shared" si="0"/>
        <v>1</v>
      </c>
      <c r="I40" s="89">
        <f t="shared" si="1"/>
        <v>0</v>
      </c>
      <c r="J40" s="10">
        <f>COUNTIF($D$5:$D$99,'MHA2-07 &amp; MHA2-04'!D43)</f>
        <v>0</v>
      </c>
    </row>
    <row r="41" spans="2:10" s="1" customFormat="1" ht="15" customHeight="1" x14ac:dyDescent="0.3">
      <c r="B41" s="120"/>
      <c r="C41" s="18" t="s">
        <v>195</v>
      </c>
      <c r="D41" s="17">
        <v>1500753</v>
      </c>
      <c r="E41" s="2">
        <v>1</v>
      </c>
      <c r="F41" s="58"/>
      <c r="G41" s="2">
        <f>VLOOKUP(D41,'[1]MHA 101'!$A$1:$C$242,3,0)</f>
        <v>4</v>
      </c>
      <c r="H41" s="2">
        <f t="shared" si="0"/>
        <v>1</v>
      </c>
      <c r="I41" s="89">
        <f t="shared" si="1"/>
        <v>0</v>
      </c>
      <c r="J41" s="10">
        <f>COUNTIF($D$5:$D$99,'MHA2-07 &amp; MHA2-04'!D44)</f>
        <v>0</v>
      </c>
    </row>
    <row r="42" spans="2:10" s="1" customFormat="1" ht="15" customHeight="1" x14ac:dyDescent="0.3">
      <c r="B42" s="120"/>
      <c r="C42" s="20" t="s">
        <v>177</v>
      </c>
      <c r="D42" s="12">
        <v>1500088</v>
      </c>
      <c r="E42" s="13">
        <v>1</v>
      </c>
      <c r="F42" s="59"/>
      <c r="G42" s="13">
        <f>VLOOKUP(D42,'[1]MHA 101'!$A$1:$C$242,3,0)</f>
        <v>11</v>
      </c>
      <c r="H42" s="13">
        <f t="shared" si="0"/>
        <v>1</v>
      </c>
      <c r="I42" s="89">
        <f t="shared" si="1"/>
        <v>0</v>
      </c>
      <c r="J42" s="10">
        <f>COUNTIF($D$5:$D$99,'MHA2-07 &amp; MHA2-04'!D45)</f>
        <v>0</v>
      </c>
    </row>
    <row r="43" spans="2:10" s="1" customFormat="1" ht="15" customHeight="1" x14ac:dyDescent="0.3">
      <c r="B43" s="120"/>
      <c r="C43" s="18" t="s">
        <v>193</v>
      </c>
      <c r="D43" s="17">
        <v>1500092</v>
      </c>
      <c r="E43" s="2">
        <v>122.24</v>
      </c>
      <c r="F43" s="58"/>
      <c r="G43" s="2">
        <f>VLOOKUP(D43,'[1]MHA 101'!$A$1:$C$242,3,0)</f>
        <v>59</v>
      </c>
      <c r="H43" s="2">
        <f t="shared" si="0"/>
        <v>59</v>
      </c>
      <c r="I43" s="89">
        <f t="shared" si="1"/>
        <v>0</v>
      </c>
      <c r="J43" s="10">
        <f>COUNTIF($D$5:$D$99,'MHA2-07 &amp; MHA2-04'!D46)</f>
        <v>0</v>
      </c>
    </row>
    <row r="44" spans="2:10" s="1" customFormat="1" ht="15" customHeight="1" x14ac:dyDescent="0.3">
      <c r="B44" s="120"/>
      <c r="C44" s="20" t="s">
        <v>194</v>
      </c>
      <c r="D44" s="12">
        <v>1500089</v>
      </c>
      <c r="E44" s="13">
        <v>1</v>
      </c>
      <c r="F44" s="59"/>
      <c r="G44" s="13">
        <f>VLOOKUP(D44,'[1]MHA 101'!$A$1:$C$242,3,0)</f>
        <v>17</v>
      </c>
      <c r="H44" s="13">
        <f t="shared" si="0"/>
        <v>1</v>
      </c>
      <c r="I44" s="89">
        <f t="shared" si="1"/>
        <v>0</v>
      </c>
      <c r="J44" s="10">
        <f>COUNTIF($D$5:$D$99,'MHA2-07 &amp; MHA2-04'!D47)</f>
        <v>0</v>
      </c>
    </row>
    <row r="45" spans="2:10" s="1" customFormat="1" ht="15" customHeight="1" x14ac:dyDescent="0.3">
      <c r="B45" s="120"/>
      <c r="C45" s="18" t="s">
        <v>195</v>
      </c>
      <c r="D45" s="17">
        <v>1500753</v>
      </c>
      <c r="E45" s="2">
        <v>1</v>
      </c>
      <c r="F45" s="58"/>
      <c r="G45" s="2">
        <f>VLOOKUP(D45,'[1]MHA 101'!$A$1:$C$242,3,0)</f>
        <v>4</v>
      </c>
      <c r="H45" s="2">
        <f t="shared" si="0"/>
        <v>1</v>
      </c>
      <c r="I45" s="89">
        <f t="shared" si="1"/>
        <v>0</v>
      </c>
      <c r="J45" s="10">
        <f>COUNTIF($D$5:$D$99,'MHA2-07 &amp; MHA2-04'!D48)</f>
        <v>0</v>
      </c>
    </row>
    <row r="46" spans="2:10" s="1" customFormat="1" ht="12.6" thickBot="1" x14ac:dyDescent="0.35">
      <c r="B46" s="120"/>
      <c r="C46" s="20" t="s">
        <v>198</v>
      </c>
      <c r="D46" s="12">
        <v>1500754</v>
      </c>
      <c r="E46" s="13">
        <v>1</v>
      </c>
      <c r="F46" s="59"/>
      <c r="G46" s="13">
        <f>VLOOKUP(D46,'[1]MHA 101'!$A$1:$C$242,3,0)</f>
        <v>4</v>
      </c>
      <c r="H46" s="13">
        <f t="shared" si="0"/>
        <v>1</v>
      </c>
      <c r="I46" s="89">
        <f t="shared" si="1"/>
        <v>0</v>
      </c>
      <c r="J46" s="10">
        <f>COUNTIF($D$5:$D$99,'MHA2-07 &amp; MHA2-04'!D49)</f>
        <v>0</v>
      </c>
    </row>
    <row r="47" spans="2:10" s="1" customFormat="1" ht="15" customHeight="1" thickTop="1" x14ac:dyDescent="0.3">
      <c r="B47" s="120"/>
      <c r="C47" s="19" t="s">
        <v>195</v>
      </c>
      <c r="D47" s="6">
        <v>1500753</v>
      </c>
      <c r="E47" s="2">
        <v>1</v>
      </c>
      <c r="F47" s="58"/>
      <c r="G47" s="2">
        <f>VLOOKUP(D47,'[1]MHA 101'!$A$1:$C$242,3,0)</f>
        <v>4</v>
      </c>
      <c r="H47" s="2">
        <f t="shared" si="0"/>
        <v>1</v>
      </c>
      <c r="I47" s="89">
        <f t="shared" si="1"/>
        <v>0</v>
      </c>
      <c r="J47" s="10">
        <f>COUNTIF($D$5:$D$99,'MHA2-07 &amp; MHA2-04'!D50)</f>
        <v>0</v>
      </c>
    </row>
    <row r="48" spans="2:10" s="1" customFormat="1" ht="15" customHeight="1" x14ac:dyDescent="0.3">
      <c r="B48" s="120"/>
      <c r="C48" s="20" t="s">
        <v>177</v>
      </c>
      <c r="D48" s="12">
        <v>1500088</v>
      </c>
      <c r="E48" s="13">
        <v>1</v>
      </c>
      <c r="F48" s="59"/>
      <c r="G48" s="13">
        <f>VLOOKUP(D48,'[1]MHA 101'!$A$1:$C$242,3,0)</f>
        <v>11</v>
      </c>
      <c r="H48" s="13">
        <f t="shared" si="0"/>
        <v>1</v>
      </c>
      <c r="I48" s="89">
        <f t="shared" si="1"/>
        <v>0</v>
      </c>
      <c r="J48" s="10">
        <f>COUNTIF($D$5:$D$99,'MHA2-07 &amp; MHA2-04'!D51)</f>
        <v>0</v>
      </c>
    </row>
    <row r="49" spans="2:10" s="1" customFormat="1" ht="15" customHeight="1" x14ac:dyDescent="0.3">
      <c r="B49" s="120"/>
      <c r="C49" s="18" t="s">
        <v>193</v>
      </c>
      <c r="D49" s="17">
        <v>1500092</v>
      </c>
      <c r="E49" s="2">
        <v>100.24</v>
      </c>
      <c r="F49" s="58"/>
      <c r="G49" s="2">
        <f>VLOOKUP(D49,'[1]MHA 101'!$A$1:$C$242,3,0)</f>
        <v>59</v>
      </c>
      <c r="H49" s="2">
        <f t="shared" si="0"/>
        <v>59</v>
      </c>
      <c r="I49" s="89">
        <f t="shared" si="1"/>
        <v>0</v>
      </c>
      <c r="J49" s="10">
        <f>COUNTIF($D$5:$D$99,'MHA2-07 &amp; MHA2-04'!D52)</f>
        <v>0</v>
      </c>
    </row>
    <row r="50" spans="2:10" s="1" customFormat="1" ht="15" customHeight="1" x14ac:dyDescent="0.3">
      <c r="B50" s="120"/>
      <c r="C50" s="20" t="s">
        <v>194</v>
      </c>
      <c r="D50" s="12">
        <v>1500089</v>
      </c>
      <c r="E50" s="13">
        <v>1</v>
      </c>
      <c r="F50" s="59"/>
      <c r="G50" s="13">
        <f>VLOOKUP(D50,'[1]MHA 101'!$A$1:$C$242,3,0)</f>
        <v>17</v>
      </c>
      <c r="H50" s="13">
        <f t="shared" si="0"/>
        <v>1</v>
      </c>
      <c r="I50" s="89">
        <f t="shared" si="1"/>
        <v>0</v>
      </c>
      <c r="J50" s="10">
        <f>COUNTIF($D$5:$D$99,'MHA2-07 &amp; MHA2-04'!D53)</f>
        <v>0</v>
      </c>
    </row>
    <row r="51" spans="2:10" s="1" customFormat="1" ht="15" customHeight="1" x14ac:dyDescent="0.3">
      <c r="B51" s="120"/>
      <c r="C51" s="18" t="s">
        <v>195</v>
      </c>
      <c r="D51" s="17">
        <v>1500753</v>
      </c>
      <c r="E51" s="2">
        <v>1</v>
      </c>
      <c r="F51" s="58"/>
      <c r="G51" s="2">
        <f>VLOOKUP(D51,'[1]MHA 101'!$A$1:$C$242,3,0)</f>
        <v>4</v>
      </c>
      <c r="H51" s="2">
        <f t="shared" si="0"/>
        <v>1</v>
      </c>
      <c r="I51" s="89">
        <f t="shared" si="1"/>
        <v>0</v>
      </c>
      <c r="J51" s="10">
        <f>COUNTIF($D$5:$D$99,'MHA2-07 &amp; MHA2-04'!D54)</f>
        <v>0</v>
      </c>
    </row>
    <row r="52" spans="2:10" s="1" customFormat="1" ht="15" customHeight="1" x14ac:dyDescent="0.3">
      <c r="B52" s="120"/>
      <c r="C52" s="20" t="s">
        <v>199</v>
      </c>
      <c r="D52" s="12">
        <v>1500754</v>
      </c>
      <c r="E52" s="13">
        <v>1</v>
      </c>
      <c r="F52" s="59"/>
      <c r="G52" s="13">
        <f>VLOOKUP(D52,'[1]MHA 101'!$A$1:$C$242,3,0)</f>
        <v>4</v>
      </c>
      <c r="H52" s="13">
        <f t="shared" si="0"/>
        <v>1</v>
      </c>
      <c r="I52" s="89">
        <f t="shared" si="1"/>
        <v>0</v>
      </c>
      <c r="J52" s="10">
        <f>COUNTIF($D$5:$D$99,'MHA2-07 &amp; MHA2-04'!D55)</f>
        <v>0</v>
      </c>
    </row>
    <row r="53" spans="2:10" s="1" customFormat="1" ht="15" customHeight="1" x14ac:dyDescent="0.3">
      <c r="B53" s="120"/>
      <c r="C53" s="18" t="s">
        <v>195</v>
      </c>
      <c r="D53" s="2">
        <v>1500753</v>
      </c>
      <c r="E53" s="2">
        <v>1</v>
      </c>
      <c r="F53" s="58"/>
      <c r="G53" s="2">
        <f>VLOOKUP(D53,'[1]MHA 101'!$A$1:$C$242,3,0)</f>
        <v>4</v>
      </c>
      <c r="H53" s="2">
        <f t="shared" si="0"/>
        <v>1</v>
      </c>
      <c r="I53" s="89">
        <f t="shared" si="1"/>
        <v>0</v>
      </c>
      <c r="J53" s="10">
        <f>COUNTIF($D$5:$D$99,'MHA2-07 &amp; MHA2-04'!D56)</f>
        <v>0</v>
      </c>
    </row>
    <row r="54" spans="2:10" s="1" customFormat="1" ht="15" customHeight="1" x14ac:dyDescent="0.3">
      <c r="B54" s="120"/>
      <c r="C54" s="20" t="s">
        <v>177</v>
      </c>
      <c r="D54" s="12">
        <v>1500088</v>
      </c>
      <c r="E54" s="13">
        <v>1</v>
      </c>
      <c r="F54" s="59"/>
      <c r="G54" s="13">
        <f>VLOOKUP(D54,'[1]MHA 101'!$A$1:$C$242,3,0)</f>
        <v>11</v>
      </c>
      <c r="H54" s="13">
        <f t="shared" si="0"/>
        <v>1</v>
      </c>
      <c r="I54" s="89">
        <f t="shared" si="1"/>
        <v>0</v>
      </c>
      <c r="J54" s="10">
        <f>COUNTIF($D$5:$D$99,'MHA2-07 &amp; MHA2-04'!D57)</f>
        <v>0</v>
      </c>
    </row>
    <row r="55" spans="2:10" s="1" customFormat="1" ht="12" x14ac:dyDescent="0.3">
      <c r="B55" s="120"/>
      <c r="C55" s="44" t="s">
        <v>193</v>
      </c>
      <c r="D55" s="17">
        <v>1500092</v>
      </c>
      <c r="E55" s="2">
        <v>34.64</v>
      </c>
      <c r="F55" s="58"/>
      <c r="G55" s="2">
        <f>VLOOKUP(D55,'[1]MHA 101'!$A$1:$C$242,3,0)</f>
        <v>59</v>
      </c>
      <c r="H55" s="2">
        <f t="shared" si="0"/>
        <v>34.64</v>
      </c>
      <c r="I55" s="89">
        <f t="shared" si="1"/>
        <v>0</v>
      </c>
      <c r="J55" s="10">
        <f>COUNTIF($D$5:$D$99,'MHA2-07 &amp; MHA2-04'!D58)</f>
        <v>0</v>
      </c>
    </row>
    <row r="56" spans="2:10" s="1" customFormat="1" ht="15" customHeight="1" x14ac:dyDescent="0.3">
      <c r="B56" s="120"/>
      <c r="C56" s="20" t="s">
        <v>194</v>
      </c>
      <c r="D56" s="12">
        <v>1500089</v>
      </c>
      <c r="E56" s="13">
        <v>1</v>
      </c>
      <c r="F56" s="59"/>
      <c r="G56" s="13">
        <f>VLOOKUP(D56,'[1]MHA 101'!$A$1:$C$242,3,0)</f>
        <v>17</v>
      </c>
      <c r="H56" s="13">
        <f t="shared" si="0"/>
        <v>1</v>
      </c>
      <c r="I56" s="89">
        <f t="shared" si="1"/>
        <v>0</v>
      </c>
      <c r="J56" s="10">
        <f>COUNTIF($D$5:$D$99,'MHA2-07 &amp; MHA2-04'!D59)</f>
        <v>0</v>
      </c>
    </row>
    <row r="57" spans="2:10" s="1" customFormat="1" ht="15" customHeight="1" x14ac:dyDescent="0.3">
      <c r="B57" s="120"/>
      <c r="C57" s="18" t="s">
        <v>195</v>
      </c>
      <c r="D57" s="17">
        <v>1500753</v>
      </c>
      <c r="E57" s="2">
        <v>1</v>
      </c>
      <c r="F57" s="58"/>
      <c r="G57" s="2">
        <f>VLOOKUP(D57,'[1]MHA 101'!$A$1:$C$242,3,0)</f>
        <v>4</v>
      </c>
      <c r="H57" s="2">
        <f t="shared" si="0"/>
        <v>1</v>
      </c>
      <c r="I57" s="89">
        <f t="shared" si="1"/>
        <v>0</v>
      </c>
      <c r="J57" s="10">
        <f>COUNTIF($D$5:$D$99,'MHA2-07 &amp; MHA2-04'!D60)</f>
        <v>0</v>
      </c>
    </row>
    <row r="58" spans="2:10" s="1" customFormat="1" ht="15" customHeight="1" x14ac:dyDescent="0.3">
      <c r="B58" s="120"/>
      <c r="C58" s="20" t="s">
        <v>200</v>
      </c>
      <c r="D58" s="12">
        <v>1500754</v>
      </c>
      <c r="E58" s="13">
        <v>1</v>
      </c>
      <c r="F58" s="59"/>
      <c r="G58" s="13">
        <f>VLOOKUP(D58,'[1]MHA 101'!$A$1:$C$242,3,0)</f>
        <v>4</v>
      </c>
      <c r="H58" s="13">
        <f t="shared" si="0"/>
        <v>1</v>
      </c>
      <c r="I58" s="89">
        <f t="shared" si="1"/>
        <v>0</v>
      </c>
      <c r="J58" s="10">
        <f>COUNTIF($D$5:$D$99,'MHA2-07 &amp; MHA2-04'!D61)</f>
        <v>0</v>
      </c>
    </row>
    <row r="59" spans="2:10" s="1" customFormat="1" ht="15" customHeight="1" x14ac:dyDescent="0.3">
      <c r="B59" s="120"/>
      <c r="C59" s="18" t="s">
        <v>195</v>
      </c>
      <c r="D59" s="17">
        <v>1500753</v>
      </c>
      <c r="E59" s="2">
        <v>1</v>
      </c>
      <c r="F59" s="58"/>
      <c r="G59" s="2">
        <f>VLOOKUP(D59,'[1]MHA 101'!$A$1:$C$242,3,0)</f>
        <v>4</v>
      </c>
      <c r="H59" s="2">
        <f t="shared" si="0"/>
        <v>1</v>
      </c>
      <c r="I59" s="89">
        <f t="shared" si="1"/>
        <v>0</v>
      </c>
      <c r="J59" s="10">
        <f>COUNTIF($D$5:$D$99,'MHA2-07 &amp; MHA2-04'!D62)</f>
        <v>0</v>
      </c>
    </row>
    <row r="60" spans="2:10" s="1" customFormat="1" ht="15" customHeight="1" x14ac:dyDescent="0.3">
      <c r="B60" s="120"/>
      <c r="C60" s="20" t="s">
        <v>177</v>
      </c>
      <c r="D60" s="12">
        <v>1500088</v>
      </c>
      <c r="E60" s="13">
        <v>1</v>
      </c>
      <c r="F60" s="59"/>
      <c r="G60" s="13">
        <f>VLOOKUP(D60,'[1]MHA 101'!$A$1:$C$242,3,0)</f>
        <v>11</v>
      </c>
      <c r="H60" s="13">
        <f t="shared" si="0"/>
        <v>1</v>
      </c>
      <c r="I60" s="89">
        <f t="shared" si="1"/>
        <v>0</v>
      </c>
      <c r="J60" s="10">
        <f>COUNTIF($D$5:$D$99,'MHA2-07 &amp; MHA2-04'!D63)</f>
        <v>0</v>
      </c>
    </row>
    <row r="61" spans="2:10" s="1" customFormat="1" ht="15" customHeight="1" x14ac:dyDescent="0.3">
      <c r="B61" s="120"/>
      <c r="C61" s="18" t="s">
        <v>193</v>
      </c>
      <c r="D61" s="53">
        <v>1500092</v>
      </c>
      <c r="E61" s="2">
        <v>1</v>
      </c>
      <c r="F61" s="58"/>
      <c r="G61" s="2">
        <f>VLOOKUP(D61,'[1]MHA 101'!$A$1:$C$242,3,0)</f>
        <v>59</v>
      </c>
      <c r="H61" s="2">
        <f t="shared" si="0"/>
        <v>1</v>
      </c>
      <c r="I61" s="89">
        <f t="shared" si="1"/>
        <v>0</v>
      </c>
      <c r="J61" s="10">
        <f>COUNTIF($D$5:$D$99,'MHA2-07 &amp; MHA2-04'!D64)</f>
        <v>0</v>
      </c>
    </row>
    <row r="62" spans="2:10" s="1" customFormat="1" ht="15" customHeight="1" x14ac:dyDescent="0.3">
      <c r="B62" s="120"/>
      <c r="C62" s="20" t="s">
        <v>201</v>
      </c>
      <c r="D62" s="12">
        <v>1500089</v>
      </c>
      <c r="E62" s="13">
        <v>1</v>
      </c>
      <c r="F62" s="59"/>
      <c r="G62" s="13">
        <f>VLOOKUP(D62,'[1]MHA 101'!$A$1:$C$242,3,0)</f>
        <v>17</v>
      </c>
      <c r="H62" s="13">
        <f t="shared" si="0"/>
        <v>1</v>
      </c>
      <c r="I62" s="89">
        <f t="shared" si="1"/>
        <v>0</v>
      </c>
      <c r="J62" s="10">
        <f>COUNTIF($D$5:$D$99,'MHA2-07 &amp; MHA2-04'!D65)</f>
        <v>0</v>
      </c>
    </row>
    <row r="63" spans="2:10" s="1" customFormat="1" ht="15" customHeight="1" x14ac:dyDescent="0.3">
      <c r="B63" s="120"/>
      <c r="C63" s="24" t="s">
        <v>202</v>
      </c>
      <c r="D63" s="25">
        <v>1500093</v>
      </c>
      <c r="E63" s="2">
        <v>1</v>
      </c>
      <c r="F63" s="58"/>
      <c r="G63" s="2"/>
      <c r="H63" s="2"/>
      <c r="I63" s="89">
        <f t="shared" si="1"/>
        <v>0</v>
      </c>
      <c r="J63" s="10">
        <f>COUNTIF($D$5:$D$99,'MHA2-07 &amp; MHA2-04'!D66)</f>
        <v>0</v>
      </c>
    </row>
    <row r="64" spans="2:10" s="1" customFormat="1" ht="15" customHeight="1" x14ac:dyDescent="0.3">
      <c r="B64" s="120"/>
      <c r="C64" s="20" t="s">
        <v>203</v>
      </c>
      <c r="D64" s="12">
        <v>1500760</v>
      </c>
      <c r="E64" s="13">
        <v>1</v>
      </c>
      <c r="F64" s="59"/>
      <c r="G64" s="13">
        <f>VLOOKUP(D64,'[1]MHA 101'!$A$1:$C$242,3,0)</f>
        <v>4</v>
      </c>
      <c r="H64" s="13">
        <f t="shared" si="0"/>
        <v>1</v>
      </c>
      <c r="I64" s="89">
        <f t="shared" si="1"/>
        <v>0</v>
      </c>
      <c r="J64" s="10">
        <f>COUNTIF($D$5:$D$99,'MHA2-07 &amp; MHA2-04'!D67)</f>
        <v>0</v>
      </c>
    </row>
    <row r="65" spans="2:10" s="1" customFormat="1" ht="15" customHeight="1" thickBot="1" x14ac:dyDescent="0.35">
      <c r="B65" s="121"/>
      <c r="C65" s="27" t="s">
        <v>177</v>
      </c>
      <c r="D65" s="28">
        <v>1500088</v>
      </c>
      <c r="E65" s="2">
        <v>1</v>
      </c>
      <c r="F65" s="58"/>
      <c r="G65" s="2">
        <f>VLOOKUP(D65,'[1]MHA 101'!$A$1:$C$242,3,0)</f>
        <v>11</v>
      </c>
      <c r="H65" s="2">
        <f t="shared" si="0"/>
        <v>1</v>
      </c>
      <c r="I65" s="89">
        <f t="shared" si="1"/>
        <v>0</v>
      </c>
      <c r="J65" s="10">
        <f>COUNTIF($D$5:$D$99,'MHA2-07 &amp; MHA2-04'!D68)</f>
        <v>0</v>
      </c>
    </row>
    <row r="66" spans="2:10" s="1" customFormat="1" ht="15" customHeight="1" thickTop="1" x14ac:dyDescent="0.3">
      <c r="B66" s="107"/>
      <c r="C66" s="20" t="s">
        <v>188</v>
      </c>
      <c r="D66" s="12">
        <v>1500764</v>
      </c>
      <c r="E66" s="13">
        <v>1</v>
      </c>
      <c r="F66" s="59"/>
      <c r="G66" s="13">
        <f>VLOOKUP(D66,'[1]MHA 101'!$A$1:$C$242,3,0)</f>
        <v>50</v>
      </c>
      <c r="H66" s="13">
        <f t="shared" si="0"/>
        <v>1</v>
      </c>
      <c r="I66" s="89">
        <f t="shared" si="1"/>
        <v>0</v>
      </c>
      <c r="J66" s="10">
        <f>COUNTIF($D$5:$D$99,'MHA2-07 &amp; MHA2-04'!D69)</f>
        <v>0</v>
      </c>
    </row>
    <row r="67" spans="2:10" s="1" customFormat="1" ht="15" customHeight="1" x14ac:dyDescent="0.3">
      <c r="B67" s="108"/>
      <c r="C67" s="5" t="s">
        <v>204</v>
      </c>
      <c r="D67" s="2">
        <v>1500762</v>
      </c>
      <c r="E67" s="2">
        <v>1</v>
      </c>
      <c r="F67" s="58"/>
      <c r="G67" s="2">
        <f>VLOOKUP(D67,'[1]MHA 101'!$A$1:$C$242,3,0)</f>
        <v>3</v>
      </c>
      <c r="H67" s="2">
        <f t="shared" si="0"/>
        <v>1</v>
      </c>
      <c r="I67" s="89">
        <f t="shared" si="1"/>
        <v>0</v>
      </c>
      <c r="J67" s="10">
        <f>COUNTIF($D$5:$D$99,'MHA2-07 &amp; MHA2-04'!D70)</f>
        <v>0</v>
      </c>
    </row>
    <row r="68" spans="2:10" s="1" customFormat="1" ht="15" customHeight="1" x14ac:dyDescent="0.3">
      <c r="B68" s="108"/>
      <c r="C68" s="20" t="s">
        <v>201</v>
      </c>
      <c r="D68" s="12">
        <v>1500089</v>
      </c>
      <c r="E68" s="13">
        <v>1</v>
      </c>
      <c r="F68" s="59"/>
      <c r="G68" s="13">
        <f>VLOOKUP(D68,'[1]MHA 101'!$A$1:$C$242,3,0)</f>
        <v>17</v>
      </c>
      <c r="H68" s="13">
        <f t="shared" si="0"/>
        <v>1</v>
      </c>
      <c r="I68" s="89">
        <f t="shared" si="1"/>
        <v>0</v>
      </c>
      <c r="J68" s="10">
        <f>COUNTIF($D$5:$D$99,'MHA2-07 &amp; MHA2-04'!D71)</f>
        <v>0</v>
      </c>
    </row>
    <row r="69" spans="2:10" s="1" customFormat="1" ht="15" customHeight="1" x14ac:dyDescent="0.3">
      <c r="B69" s="108"/>
      <c r="C69" s="11" t="s">
        <v>205</v>
      </c>
      <c r="D69" s="2">
        <v>1500764</v>
      </c>
      <c r="E69" s="2">
        <v>1</v>
      </c>
      <c r="F69" s="58"/>
      <c r="G69" s="2">
        <f>VLOOKUP(D69,'[1]MHA 101'!$A$1:$C$242,3,0)</f>
        <v>50</v>
      </c>
      <c r="H69" s="2">
        <f t="shared" si="0"/>
        <v>1</v>
      </c>
      <c r="I69" s="89">
        <f t="shared" si="1"/>
        <v>0</v>
      </c>
      <c r="J69" s="10">
        <f>COUNTIF($D$5:$D$99,'MHA2-07 &amp; MHA2-04'!D72)</f>
        <v>0</v>
      </c>
    </row>
    <row r="70" spans="2:10" s="1" customFormat="1" ht="15" customHeight="1" x14ac:dyDescent="0.3">
      <c r="B70" s="108"/>
      <c r="C70" s="20" t="s">
        <v>204</v>
      </c>
      <c r="D70" s="12">
        <v>1500762</v>
      </c>
      <c r="E70" s="13">
        <v>1</v>
      </c>
      <c r="F70" s="59"/>
      <c r="G70" s="13">
        <f>VLOOKUP(D70,'[1]MHA 101'!$A$1:$C$242,3,0)</f>
        <v>3</v>
      </c>
      <c r="H70" s="13">
        <f t="shared" ref="H70:H99" si="2">IF(E70&lt;=G70,E70,IF(E70&gt;G70,G70,"N/A"))</f>
        <v>1</v>
      </c>
      <c r="I70" s="89">
        <f t="shared" ref="I70:I99" si="3">IF(H70&gt;0,F70,IF(H70&lt;=0,0))</f>
        <v>0</v>
      </c>
      <c r="J70" s="10">
        <f>COUNTIF($D$5:$D$99,'MHA2-07 &amp; MHA2-04'!D73)</f>
        <v>0</v>
      </c>
    </row>
    <row r="71" spans="2:10" s="1" customFormat="1" ht="15" customHeight="1" x14ac:dyDescent="0.3">
      <c r="B71" s="108"/>
      <c r="C71" s="11" t="s">
        <v>177</v>
      </c>
      <c r="D71" s="2">
        <v>1500088</v>
      </c>
      <c r="E71" s="2">
        <v>1</v>
      </c>
      <c r="F71" s="58"/>
      <c r="G71" s="2">
        <f>VLOOKUP(D71,'[1]MHA 101'!$A$1:$C$242,3,0)</f>
        <v>11</v>
      </c>
      <c r="H71" s="2">
        <f t="shared" si="2"/>
        <v>1</v>
      </c>
      <c r="I71" s="89">
        <f t="shared" si="3"/>
        <v>0</v>
      </c>
      <c r="J71" s="10">
        <f>COUNTIF($D$5:$D$99,'MHA2-07 &amp; MHA2-04'!D74)</f>
        <v>0</v>
      </c>
    </row>
    <row r="72" spans="2:10" s="1" customFormat="1" ht="15" customHeight="1" x14ac:dyDescent="0.3">
      <c r="B72" s="108"/>
      <c r="C72" s="20" t="s">
        <v>193</v>
      </c>
      <c r="D72" s="12">
        <v>1500092</v>
      </c>
      <c r="E72" s="13">
        <v>1</v>
      </c>
      <c r="F72" s="59"/>
      <c r="G72" s="13">
        <f>VLOOKUP(D72,'[1]MHA 101'!$A$1:$C$242,3,0)</f>
        <v>59</v>
      </c>
      <c r="H72" s="13">
        <f t="shared" si="2"/>
        <v>1</v>
      </c>
      <c r="I72" s="89">
        <f t="shared" si="3"/>
        <v>0</v>
      </c>
      <c r="J72" s="10">
        <f>COUNTIF($D$5:$D$99,'MHA2-07 &amp; MHA2-04'!D75)</f>
        <v>0</v>
      </c>
    </row>
    <row r="73" spans="2:10" s="1" customFormat="1" ht="12" x14ac:dyDescent="0.3">
      <c r="B73" s="108"/>
      <c r="C73" s="21" t="s">
        <v>201</v>
      </c>
      <c r="D73" s="2">
        <v>1500089</v>
      </c>
      <c r="E73" s="2">
        <v>1</v>
      </c>
      <c r="F73" s="58"/>
      <c r="G73" s="2">
        <f>VLOOKUP(D73,'[1]MHA 101'!$A$1:$C$242,3,0)</f>
        <v>17</v>
      </c>
      <c r="H73" s="2">
        <f t="shared" si="2"/>
        <v>1</v>
      </c>
      <c r="I73" s="89">
        <f t="shared" si="3"/>
        <v>0</v>
      </c>
      <c r="J73" s="10">
        <f>COUNTIF($D$5:$D$99,'MHA2-07 &amp; MHA2-04'!D76)</f>
        <v>0</v>
      </c>
    </row>
    <row r="74" spans="2:10" s="1" customFormat="1" ht="15" customHeight="1" x14ac:dyDescent="0.3">
      <c r="B74" s="108"/>
      <c r="C74" s="20" t="s">
        <v>206</v>
      </c>
      <c r="D74" s="12">
        <v>1500766</v>
      </c>
      <c r="E74" s="13">
        <v>1</v>
      </c>
      <c r="F74" s="59"/>
      <c r="G74" s="13">
        <f>VLOOKUP(D74,'[1]MHA 101'!$A$1:$C$242,3,0)</f>
        <v>3</v>
      </c>
      <c r="H74" s="13">
        <f t="shared" si="2"/>
        <v>1</v>
      </c>
      <c r="I74" s="89">
        <f t="shared" si="3"/>
        <v>0</v>
      </c>
      <c r="J74" s="10">
        <f>COUNTIF($D$5:$D$99,'MHA2-07 &amp; MHA2-04'!D77)</f>
        <v>0</v>
      </c>
    </row>
    <row r="75" spans="2:10" s="1" customFormat="1" ht="15" customHeight="1" x14ac:dyDescent="0.3">
      <c r="B75" s="108"/>
      <c r="C75" s="11" t="s">
        <v>177</v>
      </c>
      <c r="D75" s="2">
        <v>1500088</v>
      </c>
      <c r="E75" s="2">
        <v>1</v>
      </c>
      <c r="F75" s="58"/>
      <c r="G75" s="2">
        <f>VLOOKUP(D75,'[1]MHA 101'!$A$1:$C$242,3,0)</f>
        <v>11</v>
      </c>
      <c r="H75" s="2">
        <f t="shared" si="2"/>
        <v>1</v>
      </c>
      <c r="I75" s="89">
        <f t="shared" si="3"/>
        <v>0</v>
      </c>
      <c r="J75" s="10">
        <f>COUNTIF($D$5:$D$99,'MHA2-07 &amp; MHA2-04'!D78)</f>
        <v>0</v>
      </c>
    </row>
    <row r="76" spans="2:10" s="1" customFormat="1" ht="15" customHeight="1" x14ac:dyDescent="0.3">
      <c r="B76" s="108"/>
      <c r="C76" s="20" t="s">
        <v>207</v>
      </c>
      <c r="D76" s="12">
        <v>1500767</v>
      </c>
      <c r="E76" s="13">
        <v>1</v>
      </c>
      <c r="F76" s="59"/>
      <c r="G76" s="13">
        <f>VLOOKUP(D76,'[1]MHA 101'!$A$1:$C$242,3,0)</f>
        <v>3</v>
      </c>
      <c r="H76" s="13">
        <f t="shared" si="2"/>
        <v>1</v>
      </c>
      <c r="I76" s="89">
        <f t="shared" si="3"/>
        <v>0</v>
      </c>
      <c r="J76" s="10">
        <f>COUNTIF($D$5:$D$99,'MHA2-07 &amp; MHA2-04'!D79)</f>
        <v>0</v>
      </c>
    </row>
    <row r="77" spans="2:10" s="1" customFormat="1" ht="15" customHeight="1" x14ac:dyDescent="0.3">
      <c r="B77" s="108"/>
      <c r="C77" s="11" t="s">
        <v>208</v>
      </c>
      <c r="D77" s="2">
        <v>1500768</v>
      </c>
      <c r="E77" s="2">
        <v>1</v>
      </c>
      <c r="F77" s="58"/>
      <c r="G77" s="2">
        <f>VLOOKUP(D77,'[1]MHA 101'!$A$1:$C$242,3,0)</f>
        <v>1</v>
      </c>
      <c r="H77" s="2">
        <f t="shared" si="2"/>
        <v>1</v>
      </c>
      <c r="I77" s="89">
        <f t="shared" si="3"/>
        <v>0</v>
      </c>
      <c r="J77" s="10">
        <f>COUNTIF($D$5:$D$99,'MHA2-07 &amp; MHA2-04'!D80)</f>
        <v>0</v>
      </c>
    </row>
    <row r="78" spans="2:10" s="1" customFormat="1" ht="12" x14ac:dyDescent="0.3">
      <c r="B78" s="108"/>
      <c r="C78" s="20" t="s">
        <v>177</v>
      </c>
      <c r="D78" s="12">
        <v>1500082</v>
      </c>
      <c r="E78" s="13">
        <v>1</v>
      </c>
      <c r="F78" s="59"/>
      <c r="G78" s="13">
        <f>VLOOKUP(D78,'[1]MHA 101'!$A$1:$C$242,3,0)</f>
        <v>66</v>
      </c>
      <c r="H78" s="13">
        <f t="shared" si="2"/>
        <v>1</v>
      </c>
      <c r="I78" s="89">
        <f t="shared" si="3"/>
        <v>0</v>
      </c>
      <c r="J78" s="10">
        <f>COUNTIF($D$5:$D$99,'MHA2-07 &amp; MHA2-04'!D81)</f>
        <v>0</v>
      </c>
    </row>
    <row r="79" spans="2:10" s="1" customFormat="1" ht="15" customHeight="1" x14ac:dyDescent="0.3">
      <c r="B79" s="108"/>
      <c r="C79" s="16" t="s">
        <v>181</v>
      </c>
      <c r="D79" s="2">
        <v>1500086</v>
      </c>
      <c r="E79" s="2">
        <v>1</v>
      </c>
      <c r="F79" s="58"/>
      <c r="G79" s="2">
        <f>VLOOKUP(D79,'[1]MHA 101'!$A$1:$C$242,3,0)</f>
        <v>18</v>
      </c>
      <c r="H79" s="2">
        <f t="shared" si="2"/>
        <v>1</v>
      </c>
      <c r="I79" s="89">
        <f t="shared" si="3"/>
        <v>0</v>
      </c>
      <c r="J79" s="10">
        <f>COUNTIF($D$5:$D$99,'MHA2-07 &amp; MHA2-04'!D82)</f>
        <v>0</v>
      </c>
    </row>
    <row r="80" spans="2:10" s="1" customFormat="1" ht="15" customHeight="1" x14ac:dyDescent="0.3">
      <c r="B80" s="108"/>
      <c r="C80" s="20" t="s">
        <v>209</v>
      </c>
      <c r="D80" s="12">
        <v>1500769</v>
      </c>
      <c r="E80" s="13">
        <v>50</v>
      </c>
      <c r="F80" s="59"/>
      <c r="G80" s="13">
        <f>VLOOKUP(D80,'[1]MHA 101'!$A$1:$C$242,3,0)</f>
        <v>3</v>
      </c>
      <c r="H80" s="13">
        <f t="shared" si="2"/>
        <v>3</v>
      </c>
      <c r="I80" s="89">
        <f t="shared" si="3"/>
        <v>0</v>
      </c>
      <c r="J80" s="10">
        <f>COUNTIF($D$5:$D$99,'MHA2-07 &amp; MHA2-04'!D83)</f>
        <v>0</v>
      </c>
    </row>
    <row r="81" spans="2:10" s="1" customFormat="1" ht="15" customHeight="1" x14ac:dyDescent="0.3">
      <c r="B81" s="108"/>
      <c r="C81" s="16" t="s">
        <v>177</v>
      </c>
      <c r="D81" s="2">
        <v>1500082</v>
      </c>
      <c r="E81" s="2">
        <v>1</v>
      </c>
      <c r="F81" s="58"/>
      <c r="G81" s="2">
        <f>VLOOKUP(D81,'[1]MHA 101'!$A$1:$C$242,3,0)</f>
        <v>66</v>
      </c>
      <c r="H81" s="2">
        <f t="shared" si="2"/>
        <v>1</v>
      </c>
      <c r="I81" s="89">
        <f t="shared" si="3"/>
        <v>0</v>
      </c>
      <c r="J81" s="10">
        <f>COUNTIF($D$5:$D$99,'MHA2-07 &amp; MHA2-04'!D84)</f>
        <v>0</v>
      </c>
    </row>
    <row r="82" spans="2:10" s="1" customFormat="1" ht="15" customHeight="1" x14ac:dyDescent="0.3">
      <c r="B82" s="108"/>
      <c r="C82" s="20" t="s">
        <v>194</v>
      </c>
      <c r="D82" s="12">
        <v>1500083</v>
      </c>
      <c r="E82" s="13">
        <v>1</v>
      </c>
      <c r="F82" s="59"/>
      <c r="G82" s="13">
        <f>VLOOKUP(D82,'[1]MHA 101'!$A$1:$C$242,3,0)</f>
        <v>22</v>
      </c>
      <c r="H82" s="13">
        <f t="shared" si="2"/>
        <v>1</v>
      </c>
      <c r="I82" s="89">
        <f t="shared" si="3"/>
        <v>0</v>
      </c>
      <c r="J82" s="10">
        <f>COUNTIF($D$5:$D$99,'MHA2-07 &amp; MHA2-04'!D85)</f>
        <v>0</v>
      </c>
    </row>
    <row r="83" spans="2:10" s="1" customFormat="1" ht="15" customHeight="1" x14ac:dyDescent="0.3">
      <c r="B83" s="108"/>
      <c r="C83" s="16" t="s">
        <v>210</v>
      </c>
      <c r="D83" s="2">
        <v>1466212</v>
      </c>
      <c r="E83" s="2">
        <v>1</v>
      </c>
      <c r="F83" s="58"/>
      <c r="G83" s="2">
        <f>VLOOKUP(D83,'[1]MHA 101'!$A$1:$C$242,3,0)</f>
        <v>2</v>
      </c>
      <c r="H83" s="2">
        <f t="shared" si="2"/>
        <v>1</v>
      </c>
      <c r="I83" s="89">
        <f t="shared" si="3"/>
        <v>0</v>
      </c>
      <c r="J83" s="10">
        <f>COUNTIF($D$5:$D$99,'MHA2-07 &amp; MHA2-04'!D86)</f>
        <v>0</v>
      </c>
    </row>
    <row r="84" spans="2:10" s="1" customFormat="1" ht="12" x14ac:dyDescent="0.3">
      <c r="B84" s="108"/>
      <c r="C84" s="20" t="s">
        <v>211</v>
      </c>
      <c r="D84" s="12">
        <v>1466215</v>
      </c>
      <c r="E84" s="13">
        <v>1</v>
      </c>
      <c r="F84" s="59"/>
      <c r="G84" s="13">
        <f>VLOOKUP(D84,'[1]MHA 101'!$A$1:$C$242,3,0)</f>
        <v>4</v>
      </c>
      <c r="H84" s="13">
        <f t="shared" si="2"/>
        <v>1</v>
      </c>
      <c r="I84" s="89">
        <f t="shared" si="3"/>
        <v>0</v>
      </c>
      <c r="J84" s="10">
        <f>COUNTIF($D$5:$D$99,'MHA2-07 &amp; MHA2-04'!D87)</f>
        <v>0</v>
      </c>
    </row>
    <row r="85" spans="2:10" s="1" customFormat="1" ht="15" customHeight="1" x14ac:dyDescent="0.3">
      <c r="B85" s="108"/>
      <c r="C85" s="16"/>
      <c r="D85" s="2"/>
      <c r="E85" s="2"/>
      <c r="F85" s="58"/>
      <c r="G85" s="2"/>
      <c r="H85" s="2"/>
      <c r="I85" s="89">
        <f t="shared" si="3"/>
        <v>0</v>
      </c>
      <c r="J85" s="10">
        <f>COUNTIF($D$5:$D$99,'MHA2-07 &amp; MHA2-04'!D88)</f>
        <v>0</v>
      </c>
    </row>
    <row r="86" spans="2:10" s="1" customFormat="1" ht="15" customHeight="1" x14ac:dyDescent="0.3">
      <c r="B86" s="108"/>
      <c r="C86" s="20"/>
      <c r="D86" s="12"/>
      <c r="E86" s="13"/>
      <c r="F86" s="59"/>
      <c r="G86" s="13"/>
      <c r="H86" s="13"/>
      <c r="I86" s="89">
        <f t="shared" si="3"/>
        <v>0</v>
      </c>
      <c r="J86" s="10">
        <f>COUNTIF($D$5:$D$99,'MHA2-07 &amp; MHA2-04'!D89)</f>
        <v>0</v>
      </c>
    </row>
    <row r="87" spans="2:10" s="1" customFormat="1" ht="15" customHeight="1" x14ac:dyDescent="0.3">
      <c r="B87" s="108"/>
      <c r="C87" s="16" t="s">
        <v>176</v>
      </c>
      <c r="D87" s="2">
        <v>1500823</v>
      </c>
      <c r="E87" s="2">
        <v>1</v>
      </c>
      <c r="F87" s="58"/>
      <c r="G87" s="2">
        <f>VLOOKUP(D87,'[1]MHA 101'!$A$1:$C$242,3,0)</f>
        <v>4</v>
      </c>
      <c r="H87" s="2">
        <f t="shared" si="2"/>
        <v>1</v>
      </c>
      <c r="I87" s="89">
        <f t="shared" si="3"/>
        <v>0</v>
      </c>
      <c r="J87" s="10">
        <f>COUNTIF($D$5:$D$99,'MHA2-07 &amp; MHA2-04'!D90)</f>
        <v>0</v>
      </c>
    </row>
    <row r="88" spans="2:10" s="1" customFormat="1" ht="15" customHeight="1" x14ac:dyDescent="0.3">
      <c r="B88" s="108"/>
      <c r="C88" s="20" t="s">
        <v>212</v>
      </c>
      <c r="D88" s="12">
        <v>1467776</v>
      </c>
      <c r="E88" s="13">
        <v>1</v>
      </c>
      <c r="F88" s="59"/>
      <c r="G88" s="13"/>
      <c r="H88" s="13"/>
      <c r="I88" s="89">
        <f t="shared" si="3"/>
        <v>0</v>
      </c>
      <c r="J88" s="10">
        <f>COUNTIF($D$5:$D$99,'MHA2-07 &amp; MHA2-04'!D91)</f>
        <v>0</v>
      </c>
    </row>
    <row r="89" spans="2:10" s="1" customFormat="1" ht="15" customHeight="1" x14ac:dyDescent="0.3">
      <c r="B89" s="108"/>
      <c r="C89" s="16" t="s">
        <v>213</v>
      </c>
      <c r="D89" s="2">
        <v>1500107</v>
      </c>
      <c r="E89" s="2">
        <v>1</v>
      </c>
      <c r="F89" s="58"/>
      <c r="G89" s="2">
        <f>VLOOKUP(D89,'[1]MHA 101'!$A$1:$C$242,3,0)</f>
        <v>39</v>
      </c>
      <c r="H89" s="2">
        <f t="shared" si="2"/>
        <v>1</v>
      </c>
      <c r="I89" s="89">
        <f t="shared" si="3"/>
        <v>0</v>
      </c>
      <c r="J89" s="10">
        <f>COUNTIF($D$5:$D$99,'MHA2-07 &amp; MHA2-04'!D92)</f>
        <v>0</v>
      </c>
    </row>
    <row r="90" spans="2:10" s="1" customFormat="1" ht="15" customHeight="1" x14ac:dyDescent="0.3">
      <c r="B90" s="108"/>
      <c r="C90" s="20" t="s">
        <v>214</v>
      </c>
      <c r="D90" s="12">
        <v>1500742</v>
      </c>
      <c r="E90" s="13">
        <v>1</v>
      </c>
      <c r="F90" s="59"/>
      <c r="G90" s="13">
        <f>VLOOKUP(D90,'[1]MHA 101'!$A$1:$C$242,3,0)</f>
        <v>1</v>
      </c>
      <c r="H90" s="13">
        <f t="shared" si="2"/>
        <v>1</v>
      </c>
      <c r="I90" s="89">
        <f t="shared" si="3"/>
        <v>0</v>
      </c>
      <c r="J90" s="10">
        <f>COUNTIF($D$5:$D$99,'MHA2-07 &amp; MHA2-04'!D93)</f>
        <v>0</v>
      </c>
    </row>
    <row r="91" spans="2:10" s="1" customFormat="1" ht="15" customHeight="1" x14ac:dyDescent="0.3">
      <c r="B91" s="108"/>
      <c r="C91" s="16" t="s">
        <v>213</v>
      </c>
      <c r="D91" s="2">
        <v>1467777</v>
      </c>
      <c r="E91" s="2">
        <v>1</v>
      </c>
      <c r="F91" s="58"/>
      <c r="G91" s="2"/>
      <c r="H91" s="2"/>
      <c r="I91" s="89">
        <f t="shared" si="3"/>
        <v>0</v>
      </c>
      <c r="J91" s="10">
        <f>COUNTIF($D$5:$D$99,'MHA2-07 &amp; MHA2-04'!D94)</f>
        <v>0</v>
      </c>
    </row>
    <row r="92" spans="2:10" s="1" customFormat="1" ht="15" customHeight="1" x14ac:dyDescent="0.3">
      <c r="B92" s="108"/>
      <c r="C92" s="20" t="s">
        <v>182</v>
      </c>
      <c r="D92" s="12">
        <v>1500086</v>
      </c>
      <c r="E92" s="13">
        <v>66.400000000000006</v>
      </c>
      <c r="F92" s="59"/>
      <c r="G92" s="13">
        <f>VLOOKUP(D92,'[1]MHA 101'!$A$1:$C$242,3,0)</f>
        <v>18</v>
      </c>
      <c r="H92" s="13">
        <f t="shared" si="2"/>
        <v>18</v>
      </c>
      <c r="I92" s="89">
        <f t="shared" si="3"/>
        <v>0</v>
      </c>
      <c r="J92" s="10">
        <f>COUNTIF($D$5:$D$99,'MHA2-07 &amp; MHA2-04'!D95)</f>
        <v>0</v>
      </c>
    </row>
    <row r="93" spans="2:10" s="1" customFormat="1" ht="15" customHeight="1" x14ac:dyDescent="0.3">
      <c r="B93" s="108"/>
      <c r="C93" s="16" t="s">
        <v>215</v>
      </c>
      <c r="D93" s="2">
        <v>1500108</v>
      </c>
      <c r="E93" s="2">
        <v>1</v>
      </c>
      <c r="F93" s="58"/>
      <c r="G93" s="2">
        <f>VLOOKUP(D93,'[1]MHA 101'!$A$1:$C$242,3,0)</f>
        <v>2</v>
      </c>
      <c r="H93" s="2">
        <f t="shared" si="2"/>
        <v>1</v>
      </c>
      <c r="I93" s="89">
        <f t="shared" si="3"/>
        <v>0</v>
      </c>
      <c r="J93" s="10">
        <f>COUNTIF($D$5:$D$99,'MHA2-07 &amp; MHA2-04'!D96)</f>
        <v>0</v>
      </c>
    </row>
    <row r="94" spans="2:10" s="1" customFormat="1" ht="15" customHeight="1" x14ac:dyDescent="0.3">
      <c r="B94" s="108"/>
      <c r="C94" s="20" t="s">
        <v>216</v>
      </c>
      <c r="D94" s="12">
        <v>1500745</v>
      </c>
      <c r="E94" s="13">
        <v>1</v>
      </c>
      <c r="F94" s="59"/>
      <c r="G94" s="13">
        <f>VLOOKUP(D94,'[1]MHA 101'!$A$1:$C$242,3,0)</f>
        <v>8</v>
      </c>
      <c r="H94" s="13">
        <f t="shared" si="2"/>
        <v>1</v>
      </c>
      <c r="I94" s="89">
        <f t="shared" si="3"/>
        <v>0</v>
      </c>
      <c r="J94" s="10">
        <f>COUNTIF($D$5:$D$99,'MHA2-07 &amp; MHA2-04'!D97)</f>
        <v>0</v>
      </c>
    </row>
    <row r="95" spans="2:10" s="1" customFormat="1" ht="15" customHeight="1" x14ac:dyDescent="0.3">
      <c r="B95" s="108"/>
      <c r="C95" s="16" t="s">
        <v>196</v>
      </c>
      <c r="D95" s="2">
        <v>1500744</v>
      </c>
      <c r="E95" s="2">
        <v>1</v>
      </c>
      <c r="F95" s="58"/>
      <c r="G95" s="2">
        <f>VLOOKUP(D95,'[1]MHA 101'!$A$1:$C$242,3,0)</f>
        <v>1</v>
      </c>
      <c r="H95" s="2">
        <f t="shared" si="2"/>
        <v>1</v>
      </c>
      <c r="I95" s="89">
        <f t="shared" si="3"/>
        <v>0</v>
      </c>
      <c r="J95" s="10">
        <f>COUNTIF($D$5:$D$99,'MHA2-07 &amp; MHA2-04'!D98)</f>
        <v>0</v>
      </c>
    </row>
    <row r="96" spans="2:10" s="1" customFormat="1" ht="15" customHeight="1" x14ac:dyDescent="0.3">
      <c r="B96" s="108"/>
      <c r="C96" s="20" t="s">
        <v>216</v>
      </c>
      <c r="D96" s="12">
        <v>1500745</v>
      </c>
      <c r="E96" s="13">
        <v>1</v>
      </c>
      <c r="F96" s="59"/>
      <c r="G96" s="13">
        <f>VLOOKUP(D96,'[1]MHA 101'!$A$1:$C$242,3,0)</f>
        <v>8</v>
      </c>
      <c r="H96" s="13">
        <f t="shared" si="2"/>
        <v>1</v>
      </c>
      <c r="I96" s="89">
        <f t="shared" si="3"/>
        <v>0</v>
      </c>
      <c r="J96" s="10">
        <f>COUNTIF($D$5:$D$99,'MHA2-07 &amp; MHA2-04'!D99)</f>
        <v>0</v>
      </c>
    </row>
    <row r="97" spans="2:10" s="1" customFormat="1" ht="15" customHeight="1" thickBot="1" x14ac:dyDescent="0.35">
      <c r="B97" s="124"/>
      <c r="C97" s="49" t="s">
        <v>217</v>
      </c>
      <c r="D97" s="50" t="s">
        <v>175</v>
      </c>
      <c r="E97" s="2" t="s">
        <v>175</v>
      </c>
      <c r="F97" s="58"/>
      <c r="G97" s="2"/>
      <c r="H97" s="2"/>
      <c r="I97" s="89">
        <f t="shared" si="3"/>
        <v>0</v>
      </c>
      <c r="J97" s="10">
        <f>COUNTIF($D$5:$D$99,'MHA2-07 &amp; MHA2-04'!D100)</f>
        <v>0</v>
      </c>
    </row>
    <row r="98" spans="2:10" s="1" customFormat="1" ht="15" customHeight="1" thickTop="1" x14ac:dyDescent="0.3">
      <c r="B98" s="54"/>
      <c r="C98" s="19" t="s">
        <v>190</v>
      </c>
      <c r="D98" s="6" t="s">
        <v>5</v>
      </c>
      <c r="E98" s="2" t="s">
        <v>5</v>
      </c>
      <c r="F98" s="58"/>
      <c r="G98" s="2"/>
      <c r="H98" s="2"/>
      <c r="I98" s="89">
        <f t="shared" si="3"/>
        <v>0</v>
      </c>
      <c r="J98" s="10">
        <f>COUNTIF($D$5:$D$99,'MHA2-07 &amp; MHA2-04'!D101)</f>
        <v>0</v>
      </c>
    </row>
    <row r="99" spans="2:10" s="1" customFormat="1" ht="15" customHeight="1" x14ac:dyDescent="0.3">
      <c r="B99" s="55"/>
      <c r="C99" s="20" t="s">
        <v>191</v>
      </c>
      <c r="D99" s="12">
        <v>1500748</v>
      </c>
      <c r="E99" s="13">
        <v>1</v>
      </c>
      <c r="F99" s="59"/>
      <c r="G99" s="13">
        <f>VLOOKUP(D99,'[1]MHA 101'!$A$1:$C$242,3,0)</f>
        <v>2</v>
      </c>
      <c r="H99" s="13">
        <f t="shared" si="2"/>
        <v>1</v>
      </c>
      <c r="I99" s="89">
        <f t="shared" si="3"/>
        <v>0</v>
      </c>
      <c r="J99" s="10">
        <f>COUNTIF($D$5:$D$99,'MHA2-07 &amp; MHA2-04'!D102)</f>
        <v>0</v>
      </c>
    </row>
    <row r="100" spans="2:10" s="1" customFormat="1" ht="15" customHeight="1" x14ac:dyDescent="0.3">
      <c r="B100" s="32"/>
      <c r="C100" s="32"/>
    </row>
    <row r="101" spans="2:10" s="1" customFormat="1" ht="15" customHeight="1" x14ac:dyDescent="0.3">
      <c r="B101" s="32"/>
      <c r="C101" s="32"/>
      <c r="F101" s="73">
        <f>SUM(F5:F99)</f>
        <v>0</v>
      </c>
      <c r="I101" s="73">
        <f>SUM(I5:I99)</f>
        <v>0</v>
      </c>
    </row>
    <row r="102" spans="2:10" s="1" customFormat="1" ht="15" customHeight="1" x14ac:dyDescent="0.3">
      <c r="B102" s="32"/>
      <c r="C102" s="32"/>
    </row>
    <row r="103" spans="2:10" s="1" customFormat="1" ht="15" customHeight="1" x14ac:dyDescent="0.3">
      <c r="B103" s="32"/>
      <c r="C103" s="32"/>
    </row>
    <row r="104" spans="2:10" s="1" customFormat="1" ht="15" customHeight="1" x14ac:dyDescent="0.3">
      <c r="B104" s="32"/>
      <c r="C104" s="32"/>
    </row>
    <row r="105" spans="2:10" s="1" customFormat="1" ht="15" customHeight="1" x14ac:dyDescent="0.3">
      <c r="B105" s="32"/>
      <c r="C105" s="32"/>
    </row>
    <row r="106" spans="2:10" s="1" customFormat="1" ht="12" x14ac:dyDescent="0.3">
      <c r="B106" s="32"/>
      <c r="C106" s="32"/>
    </row>
    <row r="107" spans="2:10" s="1" customFormat="1" ht="15" customHeight="1" x14ac:dyDescent="0.3">
      <c r="B107" s="32"/>
      <c r="C107" s="32"/>
    </row>
    <row r="108" spans="2:10" s="1" customFormat="1" ht="12" x14ac:dyDescent="0.3">
      <c r="B108" s="32"/>
      <c r="C108" s="32"/>
    </row>
    <row r="109" spans="2:10" s="1" customFormat="1" ht="15" customHeight="1" x14ac:dyDescent="0.3">
      <c r="B109" s="32"/>
      <c r="C109" s="32"/>
    </row>
    <row r="110" spans="2:10" s="1" customFormat="1" ht="15" customHeight="1" x14ac:dyDescent="0.3">
      <c r="B110" s="32"/>
      <c r="C110" s="32"/>
    </row>
    <row r="111" spans="2:10" s="1" customFormat="1" ht="15" customHeight="1" x14ac:dyDescent="0.3">
      <c r="B111" s="32"/>
      <c r="C111" s="32"/>
    </row>
    <row r="112" spans="2:10" s="1" customFormat="1" ht="15" customHeight="1" x14ac:dyDescent="0.3">
      <c r="B112" s="32"/>
      <c r="C112" s="32"/>
    </row>
    <row r="113" spans="2:3" s="1" customFormat="1" ht="15" customHeight="1" x14ac:dyDescent="0.3">
      <c r="B113" s="32"/>
      <c r="C113" s="32"/>
    </row>
    <row r="114" spans="2:3" s="1" customFormat="1" ht="15" customHeight="1" x14ac:dyDescent="0.3">
      <c r="B114" s="32"/>
      <c r="C114" s="32"/>
    </row>
    <row r="115" spans="2:3" s="1" customFormat="1" ht="15" customHeight="1" x14ac:dyDescent="0.3">
      <c r="B115" s="32"/>
      <c r="C115" s="32"/>
    </row>
    <row r="116" spans="2:3" s="1" customFormat="1" ht="15" customHeight="1" x14ac:dyDescent="0.3">
      <c r="B116" s="32"/>
      <c r="C116" s="32"/>
    </row>
    <row r="117" spans="2:3" s="1" customFormat="1" ht="15" customHeight="1" x14ac:dyDescent="0.3">
      <c r="B117" s="32"/>
      <c r="C117" s="32"/>
    </row>
    <row r="118" spans="2:3" s="1" customFormat="1" ht="15" customHeight="1" x14ac:dyDescent="0.3">
      <c r="B118" s="32"/>
      <c r="C118" s="32"/>
    </row>
    <row r="119" spans="2:3" s="1" customFormat="1" ht="15" customHeight="1" x14ac:dyDescent="0.3">
      <c r="B119" s="32"/>
      <c r="C119" s="32"/>
    </row>
    <row r="120" spans="2:3" s="1" customFormat="1" ht="15" customHeight="1" x14ac:dyDescent="0.3">
      <c r="B120" s="32"/>
      <c r="C120" s="32"/>
    </row>
    <row r="121" spans="2:3" s="1" customFormat="1" ht="12" x14ac:dyDescent="0.3">
      <c r="B121" s="32"/>
      <c r="C121" s="32"/>
    </row>
    <row r="122" spans="2:3" s="1" customFormat="1" ht="12" x14ac:dyDescent="0.3">
      <c r="B122" s="32"/>
      <c r="C122" s="32"/>
    </row>
    <row r="123" spans="2:3" s="1" customFormat="1" ht="12" x14ac:dyDescent="0.3">
      <c r="B123" s="32"/>
      <c r="C123" s="32"/>
    </row>
    <row r="124" spans="2:3" s="1" customFormat="1" ht="12" x14ac:dyDescent="0.3">
      <c r="B124" s="32"/>
      <c r="C124" s="32"/>
    </row>
    <row r="125" spans="2:3" s="1" customFormat="1" ht="12" x14ac:dyDescent="0.3">
      <c r="B125" s="32"/>
      <c r="C125" s="32"/>
    </row>
    <row r="126" spans="2:3" s="1" customFormat="1" ht="12" x14ac:dyDescent="0.3">
      <c r="B126" s="32"/>
      <c r="C126" s="32"/>
    </row>
    <row r="127" spans="2:3" s="1" customFormat="1" ht="12" x14ac:dyDescent="0.3">
      <c r="B127" s="32"/>
      <c r="C127" s="32"/>
    </row>
    <row r="128" spans="2:3" s="1" customFormat="1" ht="12" x14ac:dyDescent="0.3">
      <c r="B128" s="32"/>
      <c r="C128" s="32"/>
    </row>
    <row r="129" spans="1:3" s="1" customFormat="1" ht="12" x14ac:dyDescent="0.3">
      <c r="B129" s="32"/>
      <c r="C129" s="32"/>
    </row>
    <row r="130" spans="1:3" s="1" customFormat="1" ht="15" customHeight="1" x14ac:dyDescent="0.3">
      <c r="A130" s="32"/>
      <c r="B130" s="32"/>
      <c r="C130" s="32"/>
    </row>
    <row r="131" spans="1:3" s="1" customFormat="1" ht="15" customHeight="1" x14ac:dyDescent="0.3">
      <c r="A131" s="32"/>
      <c r="B131" s="33"/>
      <c r="C131" s="33"/>
    </row>
    <row r="132" spans="1:3" s="1" customFormat="1" ht="15" customHeight="1" x14ac:dyDescent="0.3">
      <c r="A132" s="33"/>
      <c r="B132" s="33"/>
      <c r="C132" s="33"/>
    </row>
    <row r="133" spans="1:3" s="1" customFormat="1" ht="15" customHeight="1" x14ac:dyDescent="0.3">
      <c r="A133" s="33"/>
      <c r="B133" s="33"/>
      <c r="C133" s="33"/>
    </row>
    <row r="134" spans="1:3" s="1" customFormat="1" ht="15" customHeight="1" x14ac:dyDescent="0.3">
      <c r="A134" s="33"/>
      <c r="B134" s="33"/>
      <c r="C134" s="33"/>
    </row>
    <row r="135" spans="1:3" s="1" customFormat="1" ht="15" customHeight="1" x14ac:dyDescent="0.3">
      <c r="A135" s="33"/>
      <c r="B135" s="33"/>
      <c r="C135" s="33"/>
    </row>
    <row r="136" spans="1:3" s="1" customFormat="1" ht="15" customHeight="1" x14ac:dyDescent="0.3">
      <c r="A136" s="33"/>
      <c r="B136" s="33"/>
      <c r="C136" s="33"/>
    </row>
    <row r="137" spans="1:3" s="1" customFormat="1" ht="15" customHeight="1" x14ac:dyDescent="0.3">
      <c r="A137" s="33"/>
      <c r="B137" s="32"/>
      <c r="C137" s="32"/>
    </row>
    <row r="138" spans="1:3" s="1" customFormat="1" ht="15" customHeight="1" x14ac:dyDescent="0.3">
      <c r="A138" s="32"/>
      <c r="B138" s="32"/>
      <c r="C138" s="32"/>
    </row>
    <row r="139" spans="1:3" s="1" customFormat="1" ht="15" customHeight="1" x14ac:dyDescent="0.3">
      <c r="A139" s="32"/>
      <c r="B139" s="32"/>
      <c r="C139" s="32"/>
    </row>
    <row r="140" spans="1:3" s="1" customFormat="1" ht="15" customHeight="1" x14ac:dyDescent="0.3">
      <c r="A140" s="32"/>
      <c r="B140" s="32"/>
      <c r="C140" s="32"/>
    </row>
    <row r="141" spans="1:3" s="1" customFormat="1" ht="15" customHeight="1" x14ac:dyDescent="0.3">
      <c r="A141" s="32"/>
      <c r="B141" s="32"/>
      <c r="C141" s="32"/>
    </row>
    <row r="142" spans="1:3" s="1" customFormat="1" ht="15" customHeight="1" x14ac:dyDescent="0.3">
      <c r="A142" s="32"/>
      <c r="B142" s="32"/>
      <c r="C142" s="32"/>
    </row>
    <row r="143" spans="1:3" s="1" customFormat="1" ht="15" customHeight="1" x14ac:dyDescent="0.3">
      <c r="A143" s="32"/>
      <c r="B143" s="32"/>
      <c r="C143" s="32"/>
    </row>
    <row r="144" spans="1:3" s="1" customFormat="1" ht="15" customHeight="1" x14ac:dyDescent="0.3">
      <c r="A144" s="32"/>
      <c r="B144" s="32"/>
      <c r="C144" s="32"/>
    </row>
    <row r="145" spans="1:10" s="1" customFormat="1" ht="15" customHeight="1" x14ac:dyDescent="0.3">
      <c r="A145" s="32"/>
      <c r="B145" s="32"/>
      <c r="C145" s="32"/>
    </row>
    <row r="146" spans="1:10" s="1" customFormat="1" ht="15" customHeight="1" x14ac:dyDescent="0.3">
      <c r="A146" s="32"/>
      <c r="B146" s="32"/>
      <c r="C146" s="32"/>
      <c r="D146" s="32"/>
      <c r="E146" s="32"/>
      <c r="F146" s="32"/>
      <c r="H146" s="32"/>
      <c r="I146" s="32"/>
      <c r="J146" s="32"/>
    </row>
    <row r="147" spans="1:10" s="1" customFormat="1" ht="15" customHeight="1" x14ac:dyDescent="0.3">
      <c r="A147" s="32"/>
      <c r="B147" s="32"/>
      <c r="C147" s="32"/>
      <c r="D147" s="32"/>
      <c r="E147" s="32"/>
      <c r="F147" s="32"/>
      <c r="H147" s="32"/>
      <c r="I147" s="32"/>
      <c r="J147" s="32"/>
    </row>
    <row r="148" spans="1:10" s="1" customFormat="1" ht="15" customHeight="1" x14ac:dyDescent="0.3">
      <c r="A148" s="32"/>
      <c r="B148" s="32"/>
      <c r="C148" s="32"/>
      <c r="D148" s="32"/>
      <c r="E148" s="32"/>
      <c r="F148" s="32"/>
      <c r="H148" s="32"/>
      <c r="I148" s="32"/>
      <c r="J148" s="32"/>
    </row>
    <row r="149" spans="1:10" s="1" customFormat="1" ht="15" customHeight="1" x14ac:dyDescent="0.3">
      <c r="A149" s="32"/>
      <c r="B149" s="32"/>
      <c r="C149" s="32"/>
      <c r="D149" s="32"/>
      <c r="E149" s="32"/>
      <c r="F149" s="32"/>
      <c r="H149" s="32"/>
      <c r="I149" s="32"/>
      <c r="J149" s="32"/>
    </row>
    <row r="150" spans="1:10" s="1" customFormat="1" ht="15" customHeight="1" x14ac:dyDescent="0.3">
      <c r="A150" s="32"/>
      <c r="B150" s="32"/>
      <c r="C150" s="32"/>
      <c r="D150" s="32"/>
      <c r="E150" s="32"/>
      <c r="F150" s="32"/>
      <c r="H150" s="32"/>
      <c r="I150" s="32"/>
      <c r="J150" s="32"/>
    </row>
    <row r="151" spans="1:10" s="1" customFormat="1" ht="15" customHeight="1" x14ac:dyDescent="0.3">
      <c r="A151" s="32"/>
      <c r="B151" s="32"/>
      <c r="C151" s="32"/>
      <c r="D151" s="32"/>
      <c r="E151" s="32"/>
      <c r="F151" s="32"/>
      <c r="H151" s="32"/>
      <c r="I151" s="32"/>
      <c r="J151" s="32"/>
    </row>
    <row r="152" spans="1:10" s="1" customFormat="1" ht="15" customHeight="1" x14ac:dyDescent="0.3">
      <c r="A152" s="32"/>
      <c r="B152" s="32"/>
      <c r="C152" s="32"/>
      <c r="D152" s="32"/>
      <c r="E152" s="32"/>
      <c r="F152" s="32"/>
      <c r="H152" s="32"/>
      <c r="I152" s="32"/>
      <c r="J152" s="32"/>
    </row>
    <row r="153" spans="1:10" s="1" customFormat="1" ht="15" customHeight="1" x14ac:dyDescent="0.3">
      <c r="A153" s="32"/>
      <c r="B153" s="32"/>
      <c r="C153" s="32"/>
      <c r="D153" s="32"/>
      <c r="E153" s="32"/>
      <c r="F153" s="32"/>
      <c r="H153" s="32"/>
      <c r="I153" s="32"/>
      <c r="J153" s="32"/>
    </row>
    <row r="154" spans="1:10" s="1" customFormat="1" ht="15" customHeight="1" x14ac:dyDescent="0.3">
      <c r="A154" s="32"/>
      <c r="B154" s="32"/>
      <c r="C154" s="32"/>
      <c r="D154" s="32"/>
      <c r="E154" s="32"/>
      <c r="F154" s="32"/>
      <c r="H154" s="32"/>
      <c r="I154" s="32"/>
      <c r="J154" s="32"/>
    </row>
    <row r="155" spans="1:10" s="1" customFormat="1" ht="15" customHeight="1" x14ac:dyDescent="0.3">
      <c r="A155" s="32"/>
      <c r="B155" s="32"/>
      <c r="C155" s="32"/>
      <c r="D155" s="32"/>
      <c r="E155" s="32"/>
      <c r="F155" s="32"/>
      <c r="H155" s="32"/>
      <c r="I155" s="32"/>
      <c r="J155" s="32"/>
    </row>
    <row r="156" spans="1:10" s="1" customFormat="1" ht="15" customHeight="1" x14ac:dyDescent="0.3">
      <c r="A156" s="32"/>
      <c r="B156" s="32"/>
      <c r="C156" s="32"/>
      <c r="D156" s="32"/>
      <c r="E156" s="32"/>
      <c r="F156" s="32"/>
      <c r="H156" s="32"/>
      <c r="I156" s="32"/>
      <c r="J156" s="32"/>
    </row>
    <row r="157" spans="1:10" s="1" customFormat="1" ht="15" customHeight="1" x14ac:dyDescent="0.3">
      <c r="A157" s="32"/>
      <c r="B157" s="32"/>
      <c r="C157" s="32"/>
      <c r="D157" s="32"/>
      <c r="E157" s="32"/>
      <c r="F157" s="32"/>
      <c r="H157" s="32"/>
      <c r="I157" s="32"/>
      <c r="J157" s="32"/>
    </row>
    <row r="158" spans="1:10" s="1" customFormat="1" ht="15" customHeight="1" x14ac:dyDescent="0.3">
      <c r="A158" s="32"/>
      <c r="B158" s="32"/>
      <c r="C158" s="32"/>
      <c r="D158" s="32"/>
      <c r="E158" s="32"/>
      <c r="F158" s="32"/>
      <c r="H158" s="32"/>
      <c r="I158" s="32"/>
      <c r="J158" s="32"/>
    </row>
    <row r="159" spans="1:10" s="1" customFormat="1" ht="15" customHeight="1" x14ac:dyDescent="0.3">
      <c r="A159" s="32"/>
      <c r="B159" s="32"/>
      <c r="C159" s="32"/>
      <c r="D159" s="32"/>
      <c r="E159" s="32"/>
      <c r="F159" s="32"/>
      <c r="H159" s="32"/>
      <c r="I159" s="32"/>
      <c r="J159" s="32"/>
    </row>
    <row r="160" spans="1:10" s="1" customFormat="1" ht="15" customHeight="1" x14ac:dyDescent="0.3">
      <c r="A160" s="32"/>
      <c r="B160" s="32"/>
      <c r="C160" s="32"/>
      <c r="D160" s="32"/>
      <c r="E160" s="32"/>
      <c r="F160" s="32"/>
      <c r="H160" s="32"/>
      <c r="I160" s="32"/>
      <c r="J160" s="32"/>
    </row>
    <row r="161" spans="1:10" s="1" customFormat="1" ht="15" customHeight="1" x14ac:dyDescent="0.3">
      <c r="A161" s="32"/>
      <c r="B161" s="32"/>
      <c r="C161" s="32"/>
      <c r="D161" s="32"/>
      <c r="E161" s="32"/>
      <c r="F161" s="32"/>
      <c r="H161" s="32"/>
      <c r="I161" s="32"/>
      <c r="J161" s="32"/>
    </row>
    <row r="162" spans="1:10" s="1" customFormat="1" ht="15" customHeight="1" x14ac:dyDescent="0.3">
      <c r="A162" s="32"/>
      <c r="B162" s="32"/>
      <c r="C162" s="32"/>
      <c r="D162" s="32"/>
      <c r="E162" s="32"/>
      <c r="F162" s="32"/>
      <c r="H162" s="32"/>
      <c r="I162" s="32"/>
      <c r="J162" s="32"/>
    </row>
    <row r="163" spans="1:10" s="1" customFormat="1" ht="15" customHeight="1" x14ac:dyDescent="0.3">
      <c r="A163" s="32"/>
      <c r="B163" s="32"/>
      <c r="C163" s="32"/>
      <c r="D163" s="32"/>
      <c r="E163" s="32"/>
      <c r="F163" s="32"/>
      <c r="H163" s="32"/>
      <c r="I163" s="32"/>
      <c r="J163" s="32"/>
    </row>
    <row r="164" spans="1:10" s="1" customFormat="1" ht="15" customHeight="1" x14ac:dyDescent="0.3">
      <c r="A164" s="32"/>
      <c r="B164" s="32"/>
      <c r="C164" s="32"/>
      <c r="D164" s="32"/>
      <c r="E164" s="32"/>
      <c r="F164" s="32"/>
      <c r="H164" s="32"/>
      <c r="I164" s="32"/>
      <c r="J164" s="32"/>
    </row>
    <row r="165" spans="1:10" s="1" customFormat="1" ht="15" customHeight="1" x14ac:dyDescent="0.3">
      <c r="A165" s="32"/>
      <c r="B165" s="32"/>
      <c r="C165" s="32"/>
      <c r="D165" s="32"/>
      <c r="E165" s="32"/>
      <c r="F165" s="32"/>
      <c r="H165" s="32"/>
      <c r="I165" s="32"/>
      <c r="J165" s="32"/>
    </row>
    <row r="166" spans="1:10" s="1" customFormat="1" ht="15" customHeight="1" x14ac:dyDescent="0.3">
      <c r="A166" s="32"/>
      <c r="B166" s="32"/>
      <c r="C166" s="32"/>
      <c r="D166" s="32"/>
      <c r="E166" s="32"/>
      <c r="F166" s="32"/>
      <c r="H166" s="32"/>
      <c r="I166" s="32"/>
      <c r="J166" s="32"/>
    </row>
    <row r="167" spans="1:10" s="1" customFormat="1" ht="15" customHeight="1" x14ac:dyDescent="0.3">
      <c r="A167" s="32"/>
      <c r="B167" s="32"/>
      <c r="C167" s="32"/>
      <c r="D167" s="32"/>
      <c r="E167" s="32"/>
      <c r="F167" s="32"/>
      <c r="H167" s="32"/>
      <c r="I167" s="32"/>
      <c r="J167" s="32"/>
    </row>
    <row r="168" spans="1:10" s="1" customFormat="1" ht="15" customHeight="1" x14ac:dyDescent="0.3">
      <c r="A168" s="32"/>
      <c r="B168" s="32"/>
      <c r="C168" s="32"/>
      <c r="D168" s="32"/>
      <c r="E168" s="32"/>
      <c r="F168" s="32"/>
      <c r="H168" s="32"/>
      <c r="I168" s="32"/>
      <c r="J168" s="32"/>
    </row>
    <row r="169" spans="1:10" s="1" customFormat="1" ht="15" customHeight="1" x14ac:dyDescent="0.3">
      <c r="A169" s="32"/>
      <c r="B169" s="32"/>
      <c r="C169" s="32"/>
      <c r="D169" s="32"/>
      <c r="E169" s="32"/>
      <c r="F169" s="32"/>
      <c r="H169" s="32"/>
      <c r="I169" s="32"/>
      <c r="J169" s="32"/>
    </row>
    <row r="170" spans="1:10" s="1" customFormat="1" ht="15" customHeight="1" x14ac:dyDescent="0.3">
      <c r="A170" s="32"/>
      <c r="B170" s="32"/>
      <c r="C170" s="32"/>
      <c r="D170" s="32"/>
      <c r="E170" s="32"/>
      <c r="F170" s="32"/>
      <c r="H170" s="32"/>
      <c r="I170" s="32"/>
      <c r="J170" s="32"/>
    </row>
    <row r="171" spans="1:10" s="1" customFormat="1" ht="15" customHeight="1" x14ac:dyDescent="0.3">
      <c r="A171" s="32"/>
      <c r="B171" s="32"/>
      <c r="C171" s="32"/>
      <c r="D171" s="32"/>
      <c r="E171" s="32"/>
      <c r="F171" s="32"/>
      <c r="H171" s="32"/>
      <c r="I171" s="32"/>
      <c r="J171" s="32"/>
    </row>
    <row r="172" spans="1:10" s="1" customFormat="1" ht="15" customHeight="1" x14ac:dyDescent="0.3">
      <c r="A172" s="32"/>
      <c r="B172" s="32"/>
      <c r="C172" s="32"/>
      <c r="D172" s="32"/>
      <c r="E172" s="32"/>
      <c r="F172" s="32"/>
      <c r="H172" s="32"/>
      <c r="I172" s="32"/>
      <c r="J172" s="32"/>
    </row>
    <row r="173" spans="1:10" s="1" customFormat="1" ht="15" customHeight="1" x14ac:dyDescent="0.3">
      <c r="A173" s="32"/>
      <c r="B173" s="32"/>
      <c r="C173" s="32"/>
      <c r="D173" s="32"/>
      <c r="E173" s="32"/>
      <c r="F173" s="32"/>
      <c r="H173" s="32"/>
      <c r="I173" s="32"/>
      <c r="J173" s="32"/>
    </row>
    <row r="174" spans="1:10" s="1" customFormat="1" ht="15" customHeight="1" x14ac:dyDescent="0.3">
      <c r="A174" s="32"/>
      <c r="B174" s="32"/>
      <c r="C174" s="32"/>
      <c r="D174" s="32"/>
      <c r="E174" s="32"/>
      <c r="F174" s="32"/>
      <c r="H174" s="32"/>
      <c r="I174" s="32"/>
      <c r="J174" s="32"/>
    </row>
    <row r="175" spans="1:10" s="1" customFormat="1" ht="12" x14ac:dyDescent="0.3">
      <c r="A175" s="32"/>
      <c r="B175" s="32"/>
      <c r="C175" s="32"/>
      <c r="D175" s="32"/>
      <c r="E175" s="32"/>
      <c r="F175" s="32"/>
      <c r="H175" s="32"/>
      <c r="I175" s="32"/>
      <c r="J175" s="32"/>
    </row>
    <row r="176" spans="1:10" s="1" customFormat="1" ht="15" customHeight="1" x14ac:dyDescent="0.3">
      <c r="A176" s="32"/>
      <c r="B176" s="32"/>
      <c r="C176" s="32"/>
      <c r="D176" s="32"/>
      <c r="E176" s="32"/>
      <c r="F176" s="32"/>
      <c r="H176" s="32"/>
      <c r="I176" s="32"/>
      <c r="J176" s="32"/>
    </row>
    <row r="177" spans="1:10" s="1" customFormat="1" ht="15" customHeight="1" x14ac:dyDescent="0.3">
      <c r="A177" s="32"/>
      <c r="B177" s="32"/>
      <c r="C177" s="32"/>
      <c r="D177" s="32"/>
      <c r="E177" s="32"/>
      <c r="F177" s="32"/>
      <c r="H177" s="32"/>
      <c r="I177" s="32"/>
      <c r="J177" s="32"/>
    </row>
    <row r="178" spans="1:10" s="1" customFormat="1" ht="15" customHeight="1" x14ac:dyDescent="0.3">
      <c r="A178" s="32"/>
      <c r="B178" s="32"/>
      <c r="C178" s="32"/>
      <c r="D178" s="32"/>
      <c r="E178" s="32"/>
      <c r="F178" s="32"/>
      <c r="H178" s="32"/>
      <c r="I178" s="32"/>
      <c r="J178" s="32"/>
    </row>
    <row r="179" spans="1:10" s="1" customFormat="1" ht="15" customHeight="1" x14ac:dyDescent="0.3">
      <c r="A179" s="32"/>
      <c r="B179" s="32"/>
      <c r="C179" s="32"/>
      <c r="D179" s="32"/>
      <c r="E179" s="32"/>
      <c r="F179" s="32"/>
      <c r="H179" s="32"/>
      <c r="I179" s="32"/>
      <c r="J179" s="32"/>
    </row>
    <row r="180" spans="1:10" s="1" customFormat="1" ht="15" customHeight="1" x14ac:dyDescent="0.3">
      <c r="A180" s="32"/>
      <c r="B180" s="32"/>
      <c r="C180" s="32"/>
      <c r="D180" s="32"/>
      <c r="E180" s="32"/>
      <c r="F180" s="32"/>
      <c r="H180" s="32"/>
      <c r="I180" s="32"/>
      <c r="J180" s="32"/>
    </row>
    <row r="181" spans="1:10" s="1" customFormat="1" ht="15" customHeight="1" x14ac:dyDescent="0.3">
      <c r="A181" s="32"/>
      <c r="B181" s="32"/>
      <c r="C181" s="32"/>
      <c r="D181" s="32"/>
      <c r="E181" s="32"/>
      <c r="F181" s="32"/>
      <c r="H181" s="32"/>
      <c r="I181" s="32"/>
      <c r="J181" s="32"/>
    </row>
    <row r="182" spans="1:10" s="1" customFormat="1" ht="15" customHeight="1" x14ac:dyDescent="0.3">
      <c r="A182" s="32"/>
      <c r="B182" s="32"/>
      <c r="C182" s="32"/>
      <c r="D182" s="32"/>
      <c r="E182" s="32"/>
      <c r="F182" s="32"/>
      <c r="H182" s="32"/>
      <c r="I182" s="32"/>
      <c r="J182" s="32"/>
    </row>
    <row r="183" spans="1:10" s="1" customFormat="1" ht="15" customHeight="1" x14ac:dyDescent="0.3">
      <c r="A183" s="32"/>
      <c r="B183" s="32"/>
      <c r="C183" s="32"/>
      <c r="D183" s="32"/>
      <c r="E183" s="32"/>
      <c r="F183" s="32"/>
      <c r="H183" s="32"/>
      <c r="I183" s="32"/>
      <c r="J183" s="32"/>
    </row>
    <row r="184" spans="1:10" s="1" customFormat="1" ht="15" customHeight="1" x14ac:dyDescent="0.3">
      <c r="A184" s="32"/>
      <c r="B184" s="32"/>
      <c r="C184" s="32"/>
      <c r="D184" s="32"/>
      <c r="E184" s="32"/>
      <c r="F184" s="32"/>
      <c r="H184" s="32"/>
      <c r="I184" s="32"/>
      <c r="J184" s="32"/>
    </row>
    <row r="185" spans="1:10" s="1" customFormat="1" ht="15" customHeight="1" x14ac:dyDescent="0.3">
      <c r="A185" s="32"/>
      <c r="B185" s="32"/>
      <c r="C185" s="32"/>
      <c r="D185" s="32"/>
      <c r="E185" s="32"/>
      <c r="F185" s="32"/>
      <c r="H185" s="32"/>
      <c r="I185" s="32"/>
      <c r="J185" s="32"/>
    </row>
    <row r="186" spans="1:10" s="1" customFormat="1" ht="15" customHeight="1" x14ac:dyDescent="0.3">
      <c r="A186" s="32"/>
      <c r="B186" s="32"/>
      <c r="C186" s="32"/>
      <c r="D186" s="32"/>
      <c r="E186" s="32"/>
      <c r="F186" s="32"/>
      <c r="H186" s="32"/>
      <c r="I186" s="32"/>
      <c r="J186" s="32"/>
    </row>
    <row r="187" spans="1:10" s="1" customFormat="1" ht="15" customHeight="1" x14ac:dyDescent="0.3">
      <c r="A187" s="32"/>
      <c r="B187" s="32"/>
      <c r="C187" s="32"/>
      <c r="D187" s="32"/>
      <c r="E187" s="32"/>
      <c r="F187" s="32"/>
      <c r="H187" s="32"/>
      <c r="I187" s="32"/>
      <c r="J187" s="32"/>
    </row>
    <row r="188" spans="1:10" s="1" customFormat="1" ht="15" customHeight="1" x14ac:dyDescent="0.3">
      <c r="A188" s="32"/>
      <c r="B188" s="32"/>
      <c r="C188" s="32"/>
      <c r="D188" s="32"/>
      <c r="E188" s="32"/>
      <c r="F188" s="32"/>
      <c r="H188" s="32"/>
      <c r="I188" s="32"/>
      <c r="J188" s="32"/>
    </row>
    <row r="189" spans="1:10" s="1" customFormat="1" ht="15" customHeight="1" x14ac:dyDescent="0.3">
      <c r="A189" s="32"/>
      <c r="B189" s="32"/>
      <c r="C189" s="32"/>
      <c r="D189" s="32"/>
      <c r="E189" s="32"/>
      <c r="F189" s="32"/>
      <c r="H189" s="32"/>
      <c r="I189" s="32"/>
      <c r="J189" s="32"/>
    </row>
    <row r="190" spans="1:10" s="1" customFormat="1" ht="15" customHeight="1" x14ac:dyDescent="0.3">
      <c r="A190" s="32"/>
      <c r="B190" s="32"/>
      <c r="C190" s="32"/>
      <c r="D190" s="32"/>
      <c r="E190" s="32"/>
      <c r="F190" s="32"/>
      <c r="H190" s="32"/>
      <c r="I190" s="32"/>
      <c r="J190" s="32"/>
    </row>
    <row r="191" spans="1:10" s="1" customFormat="1" ht="15" customHeight="1" x14ac:dyDescent="0.3">
      <c r="A191" s="32"/>
      <c r="B191" s="32"/>
      <c r="C191" s="32"/>
      <c r="D191" s="32"/>
      <c r="E191" s="32"/>
      <c r="F191" s="32"/>
      <c r="H191" s="32"/>
      <c r="I191" s="32"/>
      <c r="J191" s="32"/>
    </row>
    <row r="192" spans="1:10" s="1" customFormat="1" ht="15" customHeight="1" x14ac:dyDescent="0.3">
      <c r="A192" s="32"/>
      <c r="B192" s="32"/>
      <c r="C192" s="32"/>
      <c r="D192" s="32"/>
      <c r="E192" s="32"/>
      <c r="F192" s="32"/>
      <c r="H192" s="32"/>
      <c r="I192" s="32"/>
      <c r="J192" s="32"/>
    </row>
    <row r="193" spans="1:10" s="1" customFormat="1" ht="15" customHeight="1" x14ac:dyDescent="0.3">
      <c r="A193" s="32"/>
      <c r="B193" s="32"/>
      <c r="C193" s="32"/>
      <c r="D193" s="32"/>
      <c r="E193" s="32"/>
      <c r="F193" s="32"/>
      <c r="H193" s="32"/>
      <c r="I193" s="32"/>
      <c r="J193" s="32"/>
    </row>
    <row r="194" spans="1:10" s="1" customFormat="1" ht="15.75" customHeight="1" x14ac:dyDescent="0.3">
      <c r="A194" s="32"/>
      <c r="B194" s="32"/>
      <c r="C194" s="32"/>
      <c r="D194" s="32"/>
      <c r="E194" s="32"/>
      <c r="F194" s="32"/>
      <c r="H194" s="32"/>
      <c r="I194" s="32"/>
      <c r="J194" s="32"/>
    </row>
    <row r="195" spans="1:10" s="1" customFormat="1" ht="12" x14ac:dyDescent="0.3">
      <c r="A195" s="32"/>
      <c r="B195" s="32"/>
      <c r="C195" s="32"/>
      <c r="D195" s="32"/>
      <c r="E195" s="32"/>
      <c r="F195" s="32"/>
      <c r="H195" s="32"/>
      <c r="I195" s="32"/>
      <c r="J195" s="32"/>
    </row>
    <row r="196" spans="1:10" s="1" customFormat="1" ht="12" x14ac:dyDescent="0.3">
      <c r="A196" s="32"/>
      <c r="B196" s="32"/>
      <c r="C196" s="32"/>
      <c r="D196" s="32"/>
      <c r="E196" s="32"/>
      <c r="F196" s="32"/>
      <c r="H196" s="32"/>
      <c r="I196" s="32"/>
      <c r="J196" s="32"/>
    </row>
    <row r="197" spans="1:10" s="1" customFormat="1" ht="12" x14ac:dyDescent="0.3">
      <c r="A197" s="32"/>
      <c r="B197" s="32"/>
      <c r="C197" s="32"/>
      <c r="D197" s="32"/>
      <c r="E197" s="32"/>
      <c r="F197" s="32"/>
      <c r="H197" s="32"/>
      <c r="I197" s="32"/>
      <c r="J197" s="32"/>
    </row>
    <row r="198" spans="1:10" x14ac:dyDescent="0.3">
      <c r="A198" s="32"/>
      <c r="B198" s="32"/>
      <c r="C198" s="32"/>
      <c r="D198" s="32"/>
      <c r="E198" s="32"/>
      <c r="F198" s="32"/>
      <c r="H198" s="32"/>
      <c r="I198" s="32"/>
      <c r="J198" s="32"/>
    </row>
  </sheetData>
  <autoFilter ref="C4:I4"/>
  <mergeCells count="4">
    <mergeCell ref="B5:B18"/>
    <mergeCell ref="B19:B37"/>
    <mergeCell ref="B38:B65"/>
    <mergeCell ref="B66:B97"/>
  </mergeCells>
  <conditionalFormatting sqref="G5">
    <cfRule type="cellIs" dxfId="1" priority="5" operator="lessThan">
      <formula>$E$5</formula>
    </cfRule>
  </conditionalFormatting>
  <conditionalFormatting sqref="H5">
    <cfRule type="cellIs" dxfId="0" priority="2" operator="lessThan">
      <formula>$E$5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&amp;L&amp;1#&amp;"Calibri"&amp;10&amp;K000000TOTAL Classification: Restricted Distribution TOTAL - All rights reserved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117"/>
  <sheetViews>
    <sheetView workbookViewId="0">
      <selection activeCell="F106" sqref="F106:F225"/>
    </sheetView>
    <sheetView workbookViewId="1"/>
  </sheetViews>
  <sheetFormatPr baseColWidth="10" defaultRowHeight="14.4" x14ac:dyDescent="0.3"/>
  <sheetData>
    <row r="1" spans="1:1" x14ac:dyDescent="0.3">
      <c r="A1" t="s">
        <v>223</v>
      </c>
    </row>
    <row r="2" spans="1:1" x14ac:dyDescent="0.3">
      <c r="A2" s="2">
        <v>1500613</v>
      </c>
    </row>
    <row r="3" spans="1:1" ht="15" thickBot="1" x14ac:dyDescent="0.35">
      <c r="A3" s="12">
        <v>1500611</v>
      </c>
    </row>
    <row r="4" spans="1:1" ht="15" thickTop="1" x14ac:dyDescent="0.3">
      <c r="A4" s="6">
        <v>1500992</v>
      </c>
    </row>
    <row r="5" spans="1:1" x14ac:dyDescent="0.3">
      <c r="A5" s="12">
        <v>1500643</v>
      </c>
    </row>
    <row r="6" spans="1:1" x14ac:dyDescent="0.3">
      <c r="A6" s="2">
        <v>1425348</v>
      </c>
    </row>
    <row r="7" spans="1:1" x14ac:dyDescent="0.3">
      <c r="A7" s="17">
        <v>1500418</v>
      </c>
    </row>
    <row r="8" spans="1:1" x14ac:dyDescent="0.3">
      <c r="A8" s="12">
        <v>1500419</v>
      </c>
    </row>
    <row r="9" spans="1:1" x14ac:dyDescent="0.3">
      <c r="A9" s="12">
        <v>1600602</v>
      </c>
    </row>
    <row r="10" spans="1:1" x14ac:dyDescent="0.3">
      <c r="A10" s="12">
        <v>1500460</v>
      </c>
    </row>
    <row r="11" spans="1:1" x14ac:dyDescent="0.3">
      <c r="A11" s="12">
        <v>1500472</v>
      </c>
    </row>
    <row r="12" spans="1:1" x14ac:dyDescent="0.3">
      <c r="A12" s="38">
        <v>1500473</v>
      </c>
    </row>
    <row r="13" spans="1:1" x14ac:dyDescent="0.3">
      <c r="A13" s="12">
        <v>1500992</v>
      </c>
    </row>
    <row r="14" spans="1:1" x14ac:dyDescent="0.3">
      <c r="A14" s="17">
        <v>1500643</v>
      </c>
    </row>
    <row r="15" spans="1:1" x14ac:dyDescent="0.3">
      <c r="A15" s="12">
        <v>1500645</v>
      </c>
    </row>
    <row r="16" spans="1:1" x14ac:dyDescent="0.3">
      <c r="A16" s="17">
        <v>1500644</v>
      </c>
    </row>
    <row r="17" spans="1:1" x14ac:dyDescent="0.3">
      <c r="A17" s="12">
        <v>1500066</v>
      </c>
    </row>
    <row r="18" spans="1:1" x14ac:dyDescent="0.3">
      <c r="A18" s="12">
        <v>1500062</v>
      </c>
    </row>
    <row r="19" spans="1:1" x14ac:dyDescent="0.3">
      <c r="A19" s="17">
        <v>1500063</v>
      </c>
    </row>
    <row r="20" spans="1:1" x14ac:dyDescent="0.3">
      <c r="A20" s="2">
        <v>1500455</v>
      </c>
    </row>
    <row r="21" spans="1:1" x14ac:dyDescent="0.3">
      <c r="A21" s="12">
        <v>1500456</v>
      </c>
    </row>
    <row r="22" spans="1:1" x14ac:dyDescent="0.3">
      <c r="A22" s="17">
        <v>1600623</v>
      </c>
    </row>
    <row r="23" spans="1:1" x14ac:dyDescent="0.3">
      <c r="A23" s="12">
        <v>1500460</v>
      </c>
    </row>
    <row r="24" spans="1:1" x14ac:dyDescent="0.3">
      <c r="A24" s="53">
        <v>1500461</v>
      </c>
    </row>
    <row r="25" spans="1:1" x14ac:dyDescent="0.3">
      <c r="A25" s="12">
        <v>15000470</v>
      </c>
    </row>
    <row r="26" spans="1:1" x14ac:dyDescent="0.3">
      <c r="A26" s="12">
        <v>1500472</v>
      </c>
    </row>
    <row r="27" spans="1:1" ht="15" thickBot="1" x14ac:dyDescent="0.35">
      <c r="A27" s="28">
        <v>1500473</v>
      </c>
    </row>
    <row r="28" spans="1:1" ht="15" thickTop="1" x14ac:dyDescent="0.3">
      <c r="A28" s="12">
        <v>1500645</v>
      </c>
    </row>
    <row r="29" spans="1:1" x14ac:dyDescent="0.3">
      <c r="A29" s="2">
        <v>1500062</v>
      </c>
    </row>
    <row r="30" spans="1:1" x14ac:dyDescent="0.3">
      <c r="A30" s="12">
        <v>1500063</v>
      </c>
    </row>
    <row r="31" spans="1:1" x14ac:dyDescent="0.3">
      <c r="A31" s="2">
        <v>1500064</v>
      </c>
    </row>
    <row r="32" spans="1:1" x14ac:dyDescent="0.3">
      <c r="A32" s="2">
        <v>1500071</v>
      </c>
    </row>
    <row r="33" spans="1:1" x14ac:dyDescent="0.3">
      <c r="A33" s="2">
        <v>15000462</v>
      </c>
    </row>
    <row r="34" spans="1:1" x14ac:dyDescent="0.3">
      <c r="A34" s="12">
        <v>1500463</v>
      </c>
    </row>
    <row r="35" spans="1:1" x14ac:dyDescent="0.3">
      <c r="A35" s="2">
        <v>1500455</v>
      </c>
    </row>
    <row r="36" spans="1:1" x14ac:dyDescent="0.3">
      <c r="A36" s="12">
        <v>1500456</v>
      </c>
    </row>
    <row r="37" spans="1:1" x14ac:dyDescent="0.3">
      <c r="A37" s="12">
        <v>1468834</v>
      </c>
    </row>
    <row r="38" spans="1:1" x14ac:dyDescent="0.3">
      <c r="A38" s="12">
        <v>1600234</v>
      </c>
    </row>
    <row r="39" spans="1:1" x14ac:dyDescent="0.3">
      <c r="A39" s="2">
        <v>1469953</v>
      </c>
    </row>
    <row r="40" spans="1:1" x14ac:dyDescent="0.3">
      <c r="A40" s="12">
        <v>1500461</v>
      </c>
    </row>
    <row r="41" spans="1:1" x14ac:dyDescent="0.3">
      <c r="A41" s="12">
        <v>1469954</v>
      </c>
    </row>
    <row r="42" spans="1:1" x14ac:dyDescent="0.3">
      <c r="A42" s="2">
        <v>1500472</v>
      </c>
    </row>
    <row r="43" spans="1:1" x14ac:dyDescent="0.3">
      <c r="A43" s="12">
        <v>1500473</v>
      </c>
    </row>
    <row r="44" spans="1:1" x14ac:dyDescent="0.3">
      <c r="A44" s="12">
        <v>1600040</v>
      </c>
    </row>
    <row r="45" spans="1:1" ht="15" thickBot="1" x14ac:dyDescent="0.35">
      <c r="A45" s="50">
        <v>1600042</v>
      </c>
    </row>
    <row r="46" spans="1:1" ht="15" thickTop="1" x14ac:dyDescent="0.3">
      <c r="A46" s="6">
        <v>1500645</v>
      </c>
    </row>
    <row r="47" spans="1:1" x14ac:dyDescent="0.3">
      <c r="A47" s="2">
        <v>1500071</v>
      </c>
    </row>
    <row r="48" spans="1:1" x14ac:dyDescent="0.3">
      <c r="A48" s="12">
        <v>15000462</v>
      </c>
    </row>
    <row r="49" spans="1:1" x14ac:dyDescent="0.3">
      <c r="A49" s="48">
        <v>1500463</v>
      </c>
    </row>
    <row r="50" spans="1:1" x14ac:dyDescent="0.3">
      <c r="A50" s="2">
        <v>1468834</v>
      </c>
    </row>
    <row r="51" spans="1:1" x14ac:dyDescent="0.3">
      <c r="A51" s="12">
        <v>1500466</v>
      </c>
    </row>
    <row r="52" spans="1:1" x14ac:dyDescent="0.3">
      <c r="A52" s="2">
        <v>1469954</v>
      </c>
    </row>
    <row r="53" spans="1:1" x14ac:dyDescent="0.3">
      <c r="A53" s="12">
        <v>1500461</v>
      </c>
    </row>
    <row r="54" spans="1:1" x14ac:dyDescent="0.3">
      <c r="A54" s="2">
        <v>1500466</v>
      </c>
    </row>
    <row r="55" spans="1:1" x14ac:dyDescent="0.3">
      <c r="A55" s="2">
        <v>1500472</v>
      </c>
    </row>
    <row r="56" spans="1:1" x14ac:dyDescent="0.3">
      <c r="A56" s="12">
        <v>1500473</v>
      </c>
    </row>
    <row r="57" spans="1:1" x14ac:dyDescent="0.3">
      <c r="A57" s="2">
        <v>1465455</v>
      </c>
    </row>
    <row r="58" spans="1:1" x14ac:dyDescent="0.3">
      <c r="A58" s="12">
        <v>1465464</v>
      </c>
    </row>
    <row r="59" spans="1:1" x14ac:dyDescent="0.3">
      <c r="A59" s="2">
        <v>1465459</v>
      </c>
    </row>
    <row r="60" spans="1:1" x14ac:dyDescent="0.3">
      <c r="A60" s="12">
        <v>1465456</v>
      </c>
    </row>
    <row r="61" spans="1:1" x14ac:dyDescent="0.3">
      <c r="A61" s="2">
        <v>1601179</v>
      </c>
    </row>
    <row r="62" spans="1:1" x14ac:dyDescent="0.3">
      <c r="A62" s="12">
        <v>1465458</v>
      </c>
    </row>
    <row r="63" spans="1:1" x14ac:dyDescent="0.3">
      <c r="A63" s="2">
        <v>1465457</v>
      </c>
    </row>
    <row r="64" spans="1:1" x14ac:dyDescent="0.3">
      <c r="A64" s="13">
        <v>1601184</v>
      </c>
    </row>
    <row r="65" spans="1:1" x14ac:dyDescent="0.3">
      <c r="A65" s="2">
        <v>1601182</v>
      </c>
    </row>
    <row r="66" spans="1:1" x14ac:dyDescent="0.3">
      <c r="A66" s="12">
        <v>1601180</v>
      </c>
    </row>
    <row r="67" spans="1:1" x14ac:dyDescent="0.3">
      <c r="A67" s="2">
        <v>1465462</v>
      </c>
    </row>
    <row r="68" spans="1:1" x14ac:dyDescent="0.3">
      <c r="A68" s="12">
        <v>1465463</v>
      </c>
    </row>
    <row r="69" spans="1:1" x14ac:dyDescent="0.3">
      <c r="A69" s="23">
        <v>1467465</v>
      </c>
    </row>
    <row r="70" spans="1:1" x14ac:dyDescent="0.3">
      <c r="A70" s="12">
        <v>1467464</v>
      </c>
    </row>
    <row r="71" spans="1:1" x14ac:dyDescent="0.3">
      <c r="A71" s="23">
        <v>1467467</v>
      </c>
    </row>
    <row r="72" spans="1:1" x14ac:dyDescent="0.3">
      <c r="A72" s="12">
        <v>1467468</v>
      </c>
    </row>
    <row r="73" spans="1:1" x14ac:dyDescent="0.3">
      <c r="A73" s="23">
        <v>1467466</v>
      </c>
    </row>
    <row r="74" spans="1:1" x14ac:dyDescent="0.3">
      <c r="A74" s="12">
        <v>1467469</v>
      </c>
    </row>
    <row r="75" spans="1:1" x14ac:dyDescent="0.3">
      <c r="A75" s="23">
        <v>1467470</v>
      </c>
    </row>
    <row r="76" spans="1:1" x14ac:dyDescent="0.3">
      <c r="A76" s="23">
        <v>1500999</v>
      </c>
    </row>
    <row r="77" spans="1:1" x14ac:dyDescent="0.3">
      <c r="A77" s="23">
        <v>1500973</v>
      </c>
    </row>
    <row r="78" spans="1:1" x14ac:dyDescent="0.3">
      <c r="A78" s="12">
        <v>1500974</v>
      </c>
    </row>
    <row r="79" spans="1:1" x14ac:dyDescent="0.3">
      <c r="A79" s="12">
        <v>1500976</v>
      </c>
    </row>
    <row r="80" spans="1:1" x14ac:dyDescent="0.3">
      <c r="A80" s="23">
        <v>1500977</v>
      </c>
    </row>
    <row r="81" spans="1:1" x14ac:dyDescent="0.3">
      <c r="A81" s="12">
        <v>1500978</v>
      </c>
    </row>
    <row r="82" spans="1:1" x14ac:dyDescent="0.3">
      <c r="A82" s="23">
        <v>1500979</v>
      </c>
    </row>
    <row r="83" spans="1:1" x14ac:dyDescent="0.3">
      <c r="A83" s="12">
        <v>1500980</v>
      </c>
    </row>
    <row r="84" spans="1:1" ht="15" thickBot="1" x14ac:dyDescent="0.35">
      <c r="A84" s="23">
        <v>1467400</v>
      </c>
    </row>
    <row r="85" spans="1:1" ht="15" thickTop="1" x14ac:dyDescent="0.3">
      <c r="A85" s="6">
        <v>1500076</v>
      </c>
    </row>
    <row r="86" spans="1:1" x14ac:dyDescent="0.3">
      <c r="A86" s="12">
        <v>1425110</v>
      </c>
    </row>
    <row r="87" spans="1:1" x14ac:dyDescent="0.3">
      <c r="A87" s="2">
        <v>1425114</v>
      </c>
    </row>
    <row r="88" spans="1:1" x14ac:dyDescent="0.3">
      <c r="A88" s="12">
        <v>1500074</v>
      </c>
    </row>
    <row r="89" spans="1:1" x14ac:dyDescent="0.3">
      <c r="A89" s="2">
        <v>1500075</v>
      </c>
    </row>
    <row r="90" spans="1:1" x14ac:dyDescent="0.3">
      <c r="A90" s="2">
        <v>1500078</v>
      </c>
    </row>
    <row r="91" spans="1:1" x14ac:dyDescent="0.3">
      <c r="A91" s="12">
        <v>1500097</v>
      </c>
    </row>
    <row r="92" spans="1:1" x14ac:dyDescent="0.3">
      <c r="A92" s="2">
        <v>1600239</v>
      </c>
    </row>
    <row r="93" spans="1:1" x14ac:dyDescent="0.3">
      <c r="A93" s="12">
        <v>1600236</v>
      </c>
    </row>
    <row r="94" spans="1:1" x14ac:dyDescent="0.3">
      <c r="A94" s="2">
        <v>1600224</v>
      </c>
    </row>
    <row r="95" spans="1:1" x14ac:dyDescent="0.3">
      <c r="A95" s="12">
        <v>1600261</v>
      </c>
    </row>
    <row r="96" spans="1:1" x14ac:dyDescent="0.3">
      <c r="A96" s="2">
        <v>1600262</v>
      </c>
    </row>
    <row r="97" spans="1:1" x14ac:dyDescent="0.3">
      <c r="A97" s="12">
        <v>1600263</v>
      </c>
    </row>
    <row r="98" spans="1:1" x14ac:dyDescent="0.3">
      <c r="A98" s="2">
        <v>1600264</v>
      </c>
    </row>
    <row r="99" spans="1:1" x14ac:dyDescent="0.3">
      <c r="A99" s="12">
        <v>1600620</v>
      </c>
    </row>
    <row r="100" spans="1:1" x14ac:dyDescent="0.3">
      <c r="A100" s="2">
        <v>1601438</v>
      </c>
    </row>
    <row r="101" spans="1:1" x14ac:dyDescent="0.3">
      <c r="A101" s="2">
        <v>1600266</v>
      </c>
    </row>
    <row r="102" spans="1:1" x14ac:dyDescent="0.3">
      <c r="A102" s="29">
        <v>1600616</v>
      </c>
    </row>
    <row r="103" spans="1:1" x14ac:dyDescent="0.3">
      <c r="A103" s="12">
        <v>1600618</v>
      </c>
    </row>
    <row r="104" spans="1:1" x14ac:dyDescent="0.3">
      <c r="A104" s="29">
        <v>1600619</v>
      </c>
    </row>
    <row r="105" spans="1:1" x14ac:dyDescent="0.3">
      <c r="A105" s="12">
        <v>1465483</v>
      </c>
    </row>
    <row r="106" spans="1:1" x14ac:dyDescent="0.3">
      <c r="A106" s="23">
        <v>1465474</v>
      </c>
    </row>
    <row r="107" spans="1:1" x14ac:dyDescent="0.3">
      <c r="A107" s="46">
        <v>1602408</v>
      </c>
    </row>
    <row r="108" spans="1:1" x14ac:dyDescent="0.3">
      <c r="A108" s="12">
        <v>1602409</v>
      </c>
    </row>
    <row r="109" spans="1:1" x14ac:dyDescent="0.3">
      <c r="A109" s="12">
        <v>1465484</v>
      </c>
    </row>
    <row r="110" spans="1:1" x14ac:dyDescent="0.3">
      <c r="A110">
        <v>1468766</v>
      </c>
    </row>
    <row r="111" spans="1:1" x14ac:dyDescent="0.3">
      <c r="A111">
        <v>1600621</v>
      </c>
    </row>
    <row r="112" spans="1:1" x14ac:dyDescent="0.3">
      <c r="A112">
        <v>1500610</v>
      </c>
    </row>
    <row r="113" spans="1:1" x14ac:dyDescent="0.3">
      <c r="A113">
        <v>1468768</v>
      </c>
    </row>
    <row r="114" spans="1:1" x14ac:dyDescent="0.3">
      <c r="A114">
        <v>1500610</v>
      </c>
    </row>
    <row r="115" spans="1:1" x14ac:dyDescent="0.3">
      <c r="A115">
        <v>1468768</v>
      </c>
    </row>
    <row r="116" spans="1:1" x14ac:dyDescent="0.3">
      <c r="A116">
        <v>1468768</v>
      </c>
    </row>
    <row r="117" spans="1:1" x14ac:dyDescent="0.3">
      <c r="A117">
        <v>1468766</v>
      </c>
    </row>
  </sheetData>
  <autoFilter ref="A1"/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workbookViewId="0">
      <selection activeCell="F6" sqref="F6"/>
    </sheetView>
    <sheetView workbookViewId="1"/>
  </sheetViews>
  <sheetFormatPr baseColWidth="10" defaultRowHeight="14.4" x14ac:dyDescent="0.3"/>
  <sheetData>
    <row r="1" spans="1:6" x14ac:dyDescent="0.3">
      <c r="A1" s="85" t="s">
        <v>224</v>
      </c>
      <c r="B1" s="85" t="s">
        <v>225</v>
      </c>
      <c r="C1" s="87" t="s">
        <v>226</v>
      </c>
      <c r="D1" s="87" t="s">
        <v>227</v>
      </c>
      <c r="E1" s="87" t="s">
        <v>228</v>
      </c>
      <c r="F1" s="87" t="s">
        <v>229</v>
      </c>
    </row>
    <row r="2" spans="1:6" x14ac:dyDescent="0.3">
      <c r="A2" s="86">
        <v>1425110</v>
      </c>
      <c r="B2" s="86" t="s">
        <v>230</v>
      </c>
      <c r="C2" s="82" t="s">
        <v>231</v>
      </c>
      <c r="D2" s="83">
        <v>0</v>
      </c>
      <c r="E2" s="82" t="s">
        <v>232</v>
      </c>
      <c r="F2" s="84">
        <v>0</v>
      </c>
    </row>
    <row r="3" spans="1:6" x14ac:dyDescent="0.3">
      <c r="A3" s="86">
        <v>1425114</v>
      </c>
      <c r="B3" s="86" t="s">
        <v>230</v>
      </c>
      <c r="C3" s="82" t="s">
        <v>231</v>
      </c>
      <c r="D3" s="83">
        <v>0</v>
      </c>
      <c r="E3" s="82" t="s">
        <v>232</v>
      </c>
      <c r="F3" s="84">
        <v>0</v>
      </c>
    </row>
    <row r="4" spans="1:6" x14ac:dyDescent="0.3">
      <c r="A4" s="86">
        <v>1425348</v>
      </c>
      <c r="B4" s="86" t="s">
        <v>230</v>
      </c>
      <c r="C4" s="82" t="s">
        <v>231</v>
      </c>
      <c r="D4" s="83">
        <v>0</v>
      </c>
      <c r="E4" s="82" t="s">
        <v>232</v>
      </c>
      <c r="F4" s="84">
        <v>0</v>
      </c>
    </row>
    <row r="5" spans="1:6" x14ac:dyDescent="0.3">
      <c r="A5" s="86">
        <v>1465455</v>
      </c>
      <c r="B5" s="86" t="s">
        <v>230</v>
      </c>
      <c r="C5" s="82" t="s">
        <v>231</v>
      </c>
      <c r="D5" s="83">
        <v>2</v>
      </c>
      <c r="E5" s="82" t="s">
        <v>232</v>
      </c>
      <c r="F5" s="84">
        <v>129864</v>
      </c>
    </row>
    <row r="6" spans="1:6" x14ac:dyDescent="0.3">
      <c r="A6" s="86">
        <v>1465456</v>
      </c>
      <c r="B6" s="86" t="s">
        <v>230</v>
      </c>
      <c r="C6" s="82" t="s">
        <v>231</v>
      </c>
      <c r="D6" s="83">
        <v>1</v>
      </c>
      <c r="E6" s="82" t="s">
        <v>232</v>
      </c>
      <c r="F6" s="84">
        <v>4589.55</v>
      </c>
    </row>
    <row r="7" spans="1:6" x14ac:dyDescent="0.3">
      <c r="A7" s="86">
        <v>1465457</v>
      </c>
      <c r="B7" s="86" t="s">
        <v>230</v>
      </c>
      <c r="C7" s="82" t="s">
        <v>231</v>
      </c>
      <c r="D7" s="83">
        <v>3</v>
      </c>
      <c r="E7" s="82" t="s">
        <v>232</v>
      </c>
      <c r="F7" s="84">
        <v>21787.200000000001</v>
      </c>
    </row>
    <row r="8" spans="1:6" x14ac:dyDescent="0.3">
      <c r="A8" s="86">
        <v>1465458</v>
      </c>
      <c r="B8" s="86" t="s">
        <v>230</v>
      </c>
      <c r="C8" s="82" t="s">
        <v>231</v>
      </c>
      <c r="D8" s="83">
        <v>1</v>
      </c>
      <c r="E8" s="82" t="s">
        <v>232</v>
      </c>
      <c r="F8" s="84">
        <v>6755.77</v>
      </c>
    </row>
    <row r="9" spans="1:6" x14ac:dyDescent="0.3">
      <c r="A9" s="86">
        <v>1465459</v>
      </c>
      <c r="B9" s="86" t="s">
        <v>230</v>
      </c>
      <c r="C9" s="82" t="s">
        <v>231</v>
      </c>
      <c r="D9" s="83">
        <v>66</v>
      </c>
      <c r="E9" s="82" t="s">
        <v>232</v>
      </c>
      <c r="F9" s="84">
        <v>13652.1</v>
      </c>
    </row>
    <row r="10" spans="1:6" x14ac:dyDescent="0.3">
      <c r="A10" s="86">
        <v>1465462</v>
      </c>
      <c r="B10" s="86" t="s">
        <v>230</v>
      </c>
      <c r="C10" s="82" t="s">
        <v>231</v>
      </c>
      <c r="D10" s="83">
        <v>4</v>
      </c>
      <c r="E10" s="82" t="s">
        <v>232</v>
      </c>
      <c r="F10" s="84">
        <v>2776.2</v>
      </c>
    </row>
    <row r="11" spans="1:6" x14ac:dyDescent="0.3">
      <c r="A11" s="86">
        <v>1465463</v>
      </c>
      <c r="B11" s="86" t="s">
        <v>230</v>
      </c>
      <c r="C11" s="82" t="s">
        <v>231</v>
      </c>
      <c r="D11" s="83">
        <v>1</v>
      </c>
      <c r="E11" s="82" t="s">
        <v>232</v>
      </c>
      <c r="F11" s="84">
        <v>2954.7</v>
      </c>
    </row>
    <row r="12" spans="1:6" x14ac:dyDescent="0.3">
      <c r="A12" s="86">
        <v>1465464</v>
      </c>
      <c r="B12" s="86" t="s">
        <v>230</v>
      </c>
      <c r="C12" s="82" t="s">
        <v>231</v>
      </c>
      <c r="D12" s="83">
        <v>0</v>
      </c>
      <c r="E12" s="82" t="s">
        <v>232</v>
      </c>
      <c r="F12" s="84">
        <v>0</v>
      </c>
    </row>
    <row r="13" spans="1:6" x14ac:dyDescent="0.3">
      <c r="A13" s="86">
        <v>1465474</v>
      </c>
      <c r="B13" s="86" t="s">
        <v>230</v>
      </c>
      <c r="C13" s="82" t="s">
        <v>231</v>
      </c>
      <c r="D13" s="83">
        <v>230</v>
      </c>
      <c r="E13" s="82" t="s">
        <v>232</v>
      </c>
      <c r="F13" s="84">
        <v>1382.77</v>
      </c>
    </row>
    <row r="14" spans="1:6" x14ac:dyDescent="0.3">
      <c r="A14" s="86">
        <v>1465483</v>
      </c>
      <c r="B14" s="86" t="s">
        <v>230</v>
      </c>
      <c r="C14" s="82" t="s">
        <v>231</v>
      </c>
      <c r="D14" s="83">
        <v>416</v>
      </c>
      <c r="E14" s="82" t="s">
        <v>232</v>
      </c>
      <c r="F14" s="84">
        <v>625.85</v>
      </c>
    </row>
    <row r="15" spans="1:6" x14ac:dyDescent="0.3">
      <c r="A15" s="86">
        <v>1465484</v>
      </c>
      <c r="B15" s="86" t="s">
        <v>230</v>
      </c>
      <c r="C15" s="82" t="s">
        <v>231</v>
      </c>
      <c r="D15" s="83">
        <v>0</v>
      </c>
      <c r="E15" s="82" t="s">
        <v>232</v>
      </c>
      <c r="F15" s="84">
        <v>0</v>
      </c>
    </row>
    <row r="16" spans="1:6" x14ac:dyDescent="0.3">
      <c r="A16" s="86">
        <v>1468766</v>
      </c>
      <c r="B16" s="86" t="s">
        <v>230</v>
      </c>
      <c r="C16" s="82" t="s">
        <v>231</v>
      </c>
      <c r="D16" s="83">
        <v>0</v>
      </c>
      <c r="E16" s="82" t="s">
        <v>232</v>
      </c>
      <c r="F16" s="84">
        <v>0</v>
      </c>
    </row>
    <row r="17" spans="1:6" x14ac:dyDescent="0.3">
      <c r="A17" s="86">
        <v>1468768</v>
      </c>
      <c r="B17" s="86" t="s">
        <v>230</v>
      </c>
      <c r="C17" s="82" t="s">
        <v>231</v>
      </c>
      <c r="D17" s="83">
        <v>0</v>
      </c>
      <c r="E17" s="82" t="s">
        <v>232</v>
      </c>
      <c r="F17" s="84">
        <v>0</v>
      </c>
    </row>
    <row r="18" spans="1:6" x14ac:dyDescent="0.3">
      <c r="A18" s="86">
        <v>1468834</v>
      </c>
      <c r="B18" s="86" t="s">
        <v>230</v>
      </c>
      <c r="C18" s="82" t="s">
        <v>231</v>
      </c>
      <c r="D18" s="83">
        <v>6</v>
      </c>
      <c r="E18" s="82" t="s">
        <v>232</v>
      </c>
      <c r="F18" s="84">
        <v>459.75</v>
      </c>
    </row>
    <row r="19" spans="1:6" x14ac:dyDescent="0.3">
      <c r="A19" s="86">
        <v>1469953</v>
      </c>
      <c r="B19" s="86" t="s">
        <v>230</v>
      </c>
      <c r="C19" s="82" t="s">
        <v>231</v>
      </c>
      <c r="D19" s="83">
        <v>100</v>
      </c>
      <c r="E19" s="82" t="s">
        <v>232</v>
      </c>
      <c r="F19" s="84">
        <v>17035.64</v>
      </c>
    </row>
    <row r="20" spans="1:6" x14ac:dyDescent="0.3">
      <c r="A20" s="86">
        <v>1469954</v>
      </c>
      <c r="B20" s="86" t="s">
        <v>230</v>
      </c>
      <c r="C20" s="82" t="s">
        <v>231</v>
      </c>
      <c r="D20" s="83">
        <v>379</v>
      </c>
      <c r="E20" s="82" t="s">
        <v>232</v>
      </c>
      <c r="F20" s="84">
        <v>14129.61</v>
      </c>
    </row>
    <row r="21" spans="1:6" x14ac:dyDescent="0.3">
      <c r="A21" s="86">
        <v>1500062</v>
      </c>
      <c r="B21" s="86" t="s">
        <v>230</v>
      </c>
      <c r="C21" s="82" t="s">
        <v>231</v>
      </c>
      <c r="D21" s="83">
        <v>0</v>
      </c>
      <c r="E21" s="82" t="s">
        <v>232</v>
      </c>
      <c r="F21" s="84">
        <v>0</v>
      </c>
    </row>
    <row r="22" spans="1:6" x14ac:dyDescent="0.3">
      <c r="A22" s="86">
        <v>1500063</v>
      </c>
      <c r="B22" s="86" t="s">
        <v>230</v>
      </c>
      <c r="C22" s="82" t="s">
        <v>231</v>
      </c>
      <c r="D22" s="83">
        <v>3</v>
      </c>
      <c r="E22" s="82" t="s">
        <v>232</v>
      </c>
      <c r="F22" s="84">
        <v>4377</v>
      </c>
    </row>
    <row r="23" spans="1:6" x14ac:dyDescent="0.3">
      <c r="A23" s="86">
        <v>1500064</v>
      </c>
      <c r="B23" s="86" t="s">
        <v>230</v>
      </c>
      <c r="C23" s="82" t="s">
        <v>231</v>
      </c>
      <c r="D23" s="83">
        <v>2</v>
      </c>
      <c r="E23" s="82" t="s">
        <v>232</v>
      </c>
      <c r="F23" s="84">
        <v>3108.2</v>
      </c>
    </row>
    <row r="24" spans="1:6" x14ac:dyDescent="0.3">
      <c r="A24" s="86">
        <v>1500066</v>
      </c>
      <c r="B24" s="86" t="s">
        <v>230</v>
      </c>
      <c r="C24" s="82" t="s">
        <v>231</v>
      </c>
      <c r="D24" s="83">
        <v>8</v>
      </c>
      <c r="E24" s="82" t="s">
        <v>232</v>
      </c>
      <c r="F24" s="84">
        <v>69939.199999999997</v>
      </c>
    </row>
    <row r="25" spans="1:6" x14ac:dyDescent="0.3">
      <c r="A25" s="86">
        <v>1500071</v>
      </c>
      <c r="B25" s="86" t="s">
        <v>230</v>
      </c>
      <c r="C25" s="82" t="s">
        <v>231</v>
      </c>
      <c r="D25" s="83">
        <v>0</v>
      </c>
      <c r="E25" s="82" t="s">
        <v>232</v>
      </c>
      <c r="F25" s="84">
        <v>0</v>
      </c>
    </row>
    <row r="26" spans="1:6" x14ac:dyDescent="0.3">
      <c r="A26" s="86">
        <v>1500074</v>
      </c>
      <c r="B26" s="86" t="s">
        <v>230</v>
      </c>
      <c r="C26" s="82" t="s">
        <v>231</v>
      </c>
      <c r="D26" s="83">
        <v>4</v>
      </c>
      <c r="E26" s="82" t="s">
        <v>232</v>
      </c>
      <c r="F26" s="84">
        <v>5013.53</v>
      </c>
    </row>
    <row r="27" spans="1:6" x14ac:dyDescent="0.3">
      <c r="A27" s="86">
        <v>1500075</v>
      </c>
      <c r="B27" s="86" t="s">
        <v>230</v>
      </c>
      <c r="C27" s="82" t="s">
        <v>231</v>
      </c>
      <c r="D27" s="83">
        <v>4</v>
      </c>
      <c r="E27" s="82" t="s">
        <v>232</v>
      </c>
      <c r="F27" s="84">
        <v>6993.54</v>
      </c>
    </row>
    <row r="28" spans="1:6" x14ac:dyDescent="0.3">
      <c r="A28" s="86">
        <v>1500076</v>
      </c>
      <c r="B28" s="86" t="s">
        <v>230</v>
      </c>
      <c r="C28" s="82" t="s">
        <v>231</v>
      </c>
      <c r="D28" s="83">
        <v>128</v>
      </c>
      <c r="E28" s="82" t="s">
        <v>232</v>
      </c>
      <c r="F28" s="84">
        <v>167550.07</v>
      </c>
    </row>
    <row r="29" spans="1:6" x14ac:dyDescent="0.3">
      <c r="A29" s="86">
        <v>1500078</v>
      </c>
      <c r="B29" s="86" t="s">
        <v>230</v>
      </c>
      <c r="C29" s="82" t="s">
        <v>231</v>
      </c>
      <c r="D29" s="83">
        <v>0</v>
      </c>
      <c r="E29" s="82" t="s">
        <v>232</v>
      </c>
      <c r="F29" s="84">
        <v>0</v>
      </c>
    </row>
    <row r="30" spans="1:6" x14ac:dyDescent="0.3">
      <c r="A30" s="86">
        <v>1500097</v>
      </c>
      <c r="B30" s="86" t="s">
        <v>230</v>
      </c>
      <c r="C30" s="82" t="s">
        <v>231</v>
      </c>
      <c r="D30" s="83">
        <v>8</v>
      </c>
      <c r="E30" s="82" t="s">
        <v>232</v>
      </c>
      <c r="F30" s="84">
        <v>6604.92</v>
      </c>
    </row>
    <row r="31" spans="1:6" x14ac:dyDescent="0.3">
      <c r="A31" s="86">
        <v>1500418</v>
      </c>
      <c r="B31" s="86" t="s">
        <v>230</v>
      </c>
      <c r="C31" s="82" t="s">
        <v>231</v>
      </c>
      <c r="D31" s="83">
        <v>3</v>
      </c>
      <c r="E31" s="82" t="s">
        <v>232</v>
      </c>
      <c r="F31" s="84">
        <v>19595.52</v>
      </c>
    </row>
    <row r="32" spans="1:6" x14ac:dyDescent="0.3">
      <c r="A32" s="86">
        <v>1500419</v>
      </c>
      <c r="B32" s="86" t="s">
        <v>230</v>
      </c>
      <c r="C32" s="82" t="s">
        <v>231</v>
      </c>
      <c r="D32" s="83">
        <v>0</v>
      </c>
      <c r="E32" s="82" t="s">
        <v>232</v>
      </c>
      <c r="F32" s="84">
        <v>0</v>
      </c>
    </row>
    <row r="33" spans="1:6" x14ac:dyDescent="0.3">
      <c r="A33" s="86">
        <v>1500455</v>
      </c>
      <c r="B33" s="86" t="s">
        <v>230</v>
      </c>
      <c r="C33" s="82" t="s">
        <v>231</v>
      </c>
      <c r="D33" s="83">
        <v>6</v>
      </c>
      <c r="E33" s="82" t="s">
        <v>232</v>
      </c>
      <c r="F33" s="84">
        <v>37820.32</v>
      </c>
    </row>
    <row r="34" spans="1:6" x14ac:dyDescent="0.3">
      <c r="A34" s="86">
        <v>1500456</v>
      </c>
      <c r="B34" s="86" t="s">
        <v>230</v>
      </c>
      <c r="C34" s="82" t="s">
        <v>231</v>
      </c>
      <c r="D34" s="83">
        <v>5</v>
      </c>
      <c r="E34" s="82" t="s">
        <v>232</v>
      </c>
      <c r="F34" s="84">
        <v>43643.66</v>
      </c>
    </row>
    <row r="35" spans="1:6" x14ac:dyDescent="0.3">
      <c r="A35" s="86">
        <v>1500460</v>
      </c>
      <c r="B35" s="86" t="s">
        <v>230</v>
      </c>
      <c r="C35" s="82" t="s">
        <v>231</v>
      </c>
      <c r="D35" s="83">
        <v>0</v>
      </c>
      <c r="E35" s="82" t="s">
        <v>232</v>
      </c>
      <c r="F35" s="84">
        <v>0</v>
      </c>
    </row>
    <row r="36" spans="1:6" x14ac:dyDescent="0.3">
      <c r="A36" s="86">
        <v>1500461</v>
      </c>
      <c r="B36" s="86" t="s">
        <v>230</v>
      </c>
      <c r="C36" s="82" t="s">
        <v>231</v>
      </c>
      <c r="D36" s="83">
        <v>0</v>
      </c>
      <c r="E36" s="82" t="s">
        <v>232</v>
      </c>
      <c r="F36" s="84">
        <v>0</v>
      </c>
    </row>
    <row r="37" spans="1:6" x14ac:dyDescent="0.3">
      <c r="A37" s="86">
        <v>1500463</v>
      </c>
      <c r="B37" s="86" t="s">
        <v>230</v>
      </c>
      <c r="C37" s="82" t="s">
        <v>231</v>
      </c>
      <c r="D37" s="83">
        <v>1</v>
      </c>
      <c r="E37" s="82" t="s">
        <v>232</v>
      </c>
      <c r="F37" s="84">
        <v>6841.39</v>
      </c>
    </row>
    <row r="38" spans="1:6" x14ac:dyDescent="0.3">
      <c r="A38" s="86">
        <v>1500466</v>
      </c>
      <c r="B38" s="86" t="s">
        <v>230</v>
      </c>
      <c r="C38" s="82" t="s">
        <v>231</v>
      </c>
      <c r="D38" s="83">
        <v>1686</v>
      </c>
      <c r="E38" s="82" t="s">
        <v>232</v>
      </c>
      <c r="F38" s="84">
        <v>91170.2</v>
      </c>
    </row>
    <row r="39" spans="1:6" x14ac:dyDescent="0.3">
      <c r="A39" s="86">
        <v>1500472</v>
      </c>
      <c r="B39" s="86" t="s">
        <v>230</v>
      </c>
      <c r="C39" s="82" t="s">
        <v>231</v>
      </c>
      <c r="D39" s="83">
        <v>0</v>
      </c>
      <c r="E39" s="82" t="s">
        <v>232</v>
      </c>
      <c r="F39" s="84">
        <v>0</v>
      </c>
    </row>
    <row r="40" spans="1:6" x14ac:dyDescent="0.3">
      <c r="A40" s="86">
        <v>1500473</v>
      </c>
      <c r="B40" s="86" t="s">
        <v>230</v>
      </c>
      <c r="C40" s="82" t="s">
        <v>231</v>
      </c>
      <c r="D40" s="83">
        <v>0</v>
      </c>
      <c r="E40" s="82" t="s">
        <v>232</v>
      </c>
      <c r="F40" s="84">
        <v>0</v>
      </c>
    </row>
    <row r="41" spans="1:6" x14ac:dyDescent="0.3">
      <c r="A41" s="86">
        <v>1500611</v>
      </c>
      <c r="B41" s="86" t="s">
        <v>230</v>
      </c>
      <c r="C41" s="82" t="s">
        <v>231</v>
      </c>
      <c r="D41" s="83">
        <v>1</v>
      </c>
      <c r="E41" s="82" t="s">
        <v>232</v>
      </c>
      <c r="F41" s="84">
        <v>4896.59</v>
      </c>
    </row>
    <row r="42" spans="1:6" x14ac:dyDescent="0.3">
      <c r="A42" s="86">
        <v>1500613</v>
      </c>
      <c r="B42" s="86" t="s">
        <v>230</v>
      </c>
      <c r="C42" s="82" t="s">
        <v>231</v>
      </c>
      <c r="D42" s="83">
        <v>1</v>
      </c>
      <c r="E42" s="82" t="s">
        <v>232</v>
      </c>
      <c r="F42" s="84">
        <v>7271.95</v>
      </c>
    </row>
    <row r="43" spans="1:6" x14ac:dyDescent="0.3">
      <c r="A43" s="86">
        <v>1500643</v>
      </c>
      <c r="B43" s="86" t="s">
        <v>230</v>
      </c>
      <c r="C43" s="82" t="s">
        <v>231</v>
      </c>
      <c r="D43" s="83">
        <v>0</v>
      </c>
      <c r="E43" s="82" t="s">
        <v>232</v>
      </c>
      <c r="F43" s="84">
        <v>0</v>
      </c>
    </row>
    <row r="44" spans="1:6" x14ac:dyDescent="0.3">
      <c r="A44" s="86">
        <v>1500644</v>
      </c>
      <c r="B44" s="86" t="s">
        <v>230</v>
      </c>
      <c r="C44" s="82" t="s">
        <v>231</v>
      </c>
      <c r="D44" s="83">
        <v>3</v>
      </c>
      <c r="E44" s="82" t="s">
        <v>232</v>
      </c>
      <c r="F44" s="84">
        <v>53700</v>
      </c>
    </row>
    <row r="45" spans="1:6" x14ac:dyDescent="0.3">
      <c r="A45" s="86">
        <v>1500645</v>
      </c>
      <c r="B45" s="86" t="s">
        <v>230</v>
      </c>
      <c r="C45" s="82" t="s">
        <v>231</v>
      </c>
      <c r="D45" s="83">
        <v>0</v>
      </c>
      <c r="E45" s="82" t="s">
        <v>232</v>
      </c>
      <c r="F45" s="84">
        <v>0</v>
      </c>
    </row>
    <row r="46" spans="1:6" x14ac:dyDescent="0.3">
      <c r="A46" s="86">
        <v>1500973</v>
      </c>
      <c r="B46" s="86" t="s">
        <v>230</v>
      </c>
      <c r="C46" s="82" t="s">
        <v>231</v>
      </c>
      <c r="D46" s="83">
        <v>0</v>
      </c>
      <c r="E46" s="82" t="s">
        <v>232</v>
      </c>
      <c r="F46" s="84">
        <v>0</v>
      </c>
    </row>
    <row r="47" spans="1:6" x14ac:dyDescent="0.3">
      <c r="A47" s="86">
        <v>1500976</v>
      </c>
      <c r="B47" s="86" t="s">
        <v>230</v>
      </c>
      <c r="C47" s="82" t="s">
        <v>231</v>
      </c>
      <c r="D47" s="83">
        <v>0</v>
      </c>
      <c r="E47" s="82" t="s">
        <v>232</v>
      </c>
      <c r="F47" s="84">
        <v>0</v>
      </c>
    </row>
    <row r="48" spans="1:6" x14ac:dyDescent="0.3">
      <c r="A48" s="86">
        <v>1500977</v>
      </c>
      <c r="B48" s="86" t="s">
        <v>230</v>
      </c>
      <c r="C48" s="82" t="s">
        <v>231</v>
      </c>
      <c r="D48" s="83">
        <v>0</v>
      </c>
      <c r="E48" s="82" t="s">
        <v>232</v>
      </c>
      <c r="F48" s="84">
        <v>0</v>
      </c>
    </row>
    <row r="49" spans="1:6" x14ac:dyDescent="0.3">
      <c r="A49" s="86">
        <v>1500992</v>
      </c>
      <c r="B49" s="86" t="s">
        <v>230</v>
      </c>
      <c r="C49" s="82" t="s">
        <v>231</v>
      </c>
      <c r="D49" s="83">
        <v>0</v>
      </c>
      <c r="E49" s="82" t="s">
        <v>232</v>
      </c>
      <c r="F49" s="84">
        <v>0</v>
      </c>
    </row>
    <row r="50" spans="1:6" x14ac:dyDescent="0.3">
      <c r="A50" s="86">
        <v>1500999</v>
      </c>
      <c r="B50" s="86" t="s">
        <v>230</v>
      </c>
      <c r="C50" s="82" t="s">
        <v>231</v>
      </c>
      <c r="D50" s="83">
        <v>2</v>
      </c>
      <c r="E50" s="82" t="s">
        <v>232</v>
      </c>
      <c r="F50" s="84">
        <v>2</v>
      </c>
    </row>
    <row r="51" spans="1:6" x14ac:dyDescent="0.3">
      <c r="A51" s="86">
        <v>1600040</v>
      </c>
      <c r="B51" s="86" t="s">
        <v>230</v>
      </c>
      <c r="C51" s="82" t="s">
        <v>231</v>
      </c>
      <c r="D51" s="83">
        <v>2</v>
      </c>
      <c r="E51" s="82" t="s">
        <v>232</v>
      </c>
      <c r="F51" s="84">
        <v>58171.199999999997</v>
      </c>
    </row>
    <row r="52" spans="1:6" x14ac:dyDescent="0.3">
      <c r="A52" s="86">
        <v>1600042</v>
      </c>
      <c r="B52" s="86" t="s">
        <v>230</v>
      </c>
      <c r="C52" s="82" t="s">
        <v>231</v>
      </c>
      <c r="D52" s="83">
        <v>3</v>
      </c>
      <c r="E52" s="82" t="s">
        <v>232</v>
      </c>
      <c r="F52" s="84">
        <v>71206.070000000007</v>
      </c>
    </row>
    <row r="53" spans="1:6" x14ac:dyDescent="0.3">
      <c r="A53" s="86">
        <v>1600224</v>
      </c>
      <c r="B53" s="86" t="s">
        <v>230</v>
      </c>
      <c r="C53" s="82" t="s">
        <v>231</v>
      </c>
      <c r="D53" s="83">
        <v>0</v>
      </c>
      <c r="E53" s="82" t="s">
        <v>232</v>
      </c>
      <c r="F53" s="84">
        <v>0</v>
      </c>
    </row>
    <row r="54" spans="1:6" x14ac:dyDescent="0.3">
      <c r="A54" s="86">
        <v>1600234</v>
      </c>
      <c r="B54" s="86" t="s">
        <v>230</v>
      </c>
      <c r="C54" s="82" t="s">
        <v>231</v>
      </c>
      <c r="D54" s="83">
        <v>241</v>
      </c>
      <c r="E54" s="82" t="s">
        <v>232</v>
      </c>
      <c r="F54" s="84">
        <v>29874.37</v>
      </c>
    </row>
    <row r="55" spans="1:6" x14ac:dyDescent="0.3">
      <c r="A55" s="86">
        <v>1600236</v>
      </c>
      <c r="B55" s="86" t="s">
        <v>230</v>
      </c>
      <c r="C55" s="82" t="s">
        <v>231</v>
      </c>
      <c r="D55" s="83">
        <v>0</v>
      </c>
      <c r="E55" s="82" t="s">
        <v>232</v>
      </c>
      <c r="F55" s="84">
        <v>0</v>
      </c>
    </row>
    <row r="56" spans="1:6" x14ac:dyDescent="0.3">
      <c r="A56" s="86">
        <v>1600239</v>
      </c>
      <c r="B56" s="86" t="s">
        <v>230</v>
      </c>
      <c r="C56" s="82" t="s">
        <v>231</v>
      </c>
      <c r="D56" s="83">
        <v>1</v>
      </c>
      <c r="E56" s="82" t="s">
        <v>232</v>
      </c>
      <c r="F56" s="84">
        <v>11222.33</v>
      </c>
    </row>
    <row r="57" spans="1:6" x14ac:dyDescent="0.3">
      <c r="A57" s="86">
        <v>1600261</v>
      </c>
      <c r="B57" s="86" t="s">
        <v>230</v>
      </c>
      <c r="C57" s="82" t="s">
        <v>231</v>
      </c>
      <c r="D57" s="83">
        <v>0</v>
      </c>
      <c r="E57" s="82" t="s">
        <v>232</v>
      </c>
      <c r="F57" s="84">
        <v>0</v>
      </c>
    </row>
    <row r="58" spans="1:6" x14ac:dyDescent="0.3">
      <c r="A58" s="86">
        <v>1600262</v>
      </c>
      <c r="B58" s="86" t="s">
        <v>230</v>
      </c>
      <c r="C58" s="82" t="s">
        <v>231</v>
      </c>
      <c r="D58" s="83">
        <v>0</v>
      </c>
      <c r="E58" s="82" t="s">
        <v>232</v>
      </c>
      <c r="F58" s="84">
        <v>0</v>
      </c>
    </row>
    <row r="59" spans="1:6" x14ac:dyDescent="0.3">
      <c r="A59" s="86">
        <v>1600263</v>
      </c>
      <c r="B59" s="86" t="s">
        <v>230</v>
      </c>
      <c r="C59" s="82" t="s">
        <v>231</v>
      </c>
      <c r="D59" s="83">
        <v>1</v>
      </c>
      <c r="E59" s="82" t="s">
        <v>232</v>
      </c>
      <c r="F59" s="84">
        <v>4237.1099999999997</v>
      </c>
    </row>
    <row r="60" spans="1:6" x14ac:dyDescent="0.3">
      <c r="A60" s="86">
        <v>1600266</v>
      </c>
      <c r="B60" s="86" t="s">
        <v>230</v>
      </c>
      <c r="C60" s="82" t="s">
        <v>231</v>
      </c>
      <c r="D60" s="83">
        <v>0</v>
      </c>
      <c r="E60" s="82" t="s">
        <v>232</v>
      </c>
      <c r="F60" s="84">
        <v>0</v>
      </c>
    </row>
    <row r="61" spans="1:6" x14ac:dyDescent="0.3">
      <c r="A61" s="86">
        <v>1600602</v>
      </c>
      <c r="B61" s="86" t="s">
        <v>230</v>
      </c>
      <c r="C61" s="82" t="s">
        <v>231</v>
      </c>
      <c r="D61" s="83">
        <v>1</v>
      </c>
      <c r="E61" s="82" t="s">
        <v>232</v>
      </c>
      <c r="F61" s="84">
        <v>7831.81</v>
      </c>
    </row>
    <row r="62" spans="1:6" x14ac:dyDescent="0.3">
      <c r="A62" s="86" t="s">
        <v>233</v>
      </c>
      <c r="B62" s="86" t="s">
        <v>230</v>
      </c>
      <c r="C62" s="82" t="s">
        <v>231</v>
      </c>
      <c r="D62" s="83">
        <v>8</v>
      </c>
      <c r="E62" s="82" t="s">
        <v>232</v>
      </c>
      <c r="F62" s="84">
        <v>40002.83</v>
      </c>
    </row>
    <row r="63" spans="1:6" x14ac:dyDescent="0.3">
      <c r="A63" s="86">
        <v>1600618</v>
      </c>
      <c r="B63" s="86" t="s">
        <v>230</v>
      </c>
      <c r="C63" s="82" t="s">
        <v>231</v>
      </c>
      <c r="D63" s="83">
        <v>6</v>
      </c>
      <c r="E63" s="82" t="s">
        <v>232</v>
      </c>
      <c r="F63" s="84">
        <v>3526.82</v>
      </c>
    </row>
    <row r="64" spans="1:6" x14ac:dyDescent="0.3">
      <c r="A64" s="86">
        <v>1600619</v>
      </c>
      <c r="B64" s="86" t="s">
        <v>230</v>
      </c>
      <c r="C64" s="82" t="s">
        <v>231</v>
      </c>
      <c r="D64" s="83">
        <v>6</v>
      </c>
      <c r="E64" s="82" t="s">
        <v>232</v>
      </c>
      <c r="F64" s="84">
        <v>3306.08</v>
      </c>
    </row>
    <row r="65" spans="1:6" x14ac:dyDescent="0.3">
      <c r="A65" s="86">
        <v>1600621</v>
      </c>
      <c r="B65" s="86" t="s">
        <v>230</v>
      </c>
      <c r="C65" s="82" t="s">
        <v>231</v>
      </c>
      <c r="D65" s="83">
        <v>0</v>
      </c>
      <c r="E65" s="82" t="s">
        <v>232</v>
      </c>
      <c r="F65" s="84">
        <v>0</v>
      </c>
    </row>
    <row r="66" spans="1:6" x14ac:dyDescent="0.3">
      <c r="A66" s="86" t="s">
        <v>234</v>
      </c>
      <c r="B66" s="86" t="s">
        <v>230</v>
      </c>
      <c r="C66" s="82" t="s">
        <v>231</v>
      </c>
      <c r="D66" s="83">
        <v>3</v>
      </c>
      <c r="E66" s="82" t="s">
        <v>232</v>
      </c>
      <c r="F66" s="84">
        <v>21690</v>
      </c>
    </row>
    <row r="67" spans="1:6" x14ac:dyDescent="0.3">
      <c r="A67" s="86">
        <v>1601179</v>
      </c>
      <c r="B67" s="86" t="s">
        <v>230</v>
      </c>
      <c r="C67" s="82" t="s">
        <v>231</v>
      </c>
      <c r="D67" s="83">
        <v>1</v>
      </c>
      <c r="E67" s="82" t="s">
        <v>232</v>
      </c>
      <c r="F67" s="84">
        <v>6129.63</v>
      </c>
    </row>
    <row r="68" spans="1:6" x14ac:dyDescent="0.3">
      <c r="A68" s="86">
        <v>1601180</v>
      </c>
      <c r="B68" s="86" t="s">
        <v>230</v>
      </c>
      <c r="C68" s="82" t="s">
        <v>231</v>
      </c>
      <c r="D68" s="83">
        <v>1</v>
      </c>
      <c r="E68" s="82" t="s">
        <v>232</v>
      </c>
      <c r="F68" s="84">
        <v>1292.55</v>
      </c>
    </row>
    <row r="69" spans="1:6" x14ac:dyDescent="0.3">
      <c r="A69" s="86">
        <v>1601182</v>
      </c>
      <c r="B69" s="86" t="s">
        <v>230</v>
      </c>
      <c r="C69" s="82" t="s">
        <v>231</v>
      </c>
      <c r="D69" s="83">
        <v>2</v>
      </c>
      <c r="E69" s="82" t="s">
        <v>232</v>
      </c>
      <c r="F69" s="84">
        <v>3040.8</v>
      </c>
    </row>
    <row r="70" spans="1:6" x14ac:dyDescent="0.3">
      <c r="A70" s="86" t="s">
        <v>235</v>
      </c>
      <c r="B70" s="86" t="s">
        <v>230</v>
      </c>
      <c r="C70" s="82" t="s">
        <v>231</v>
      </c>
      <c r="D70" s="83">
        <v>2</v>
      </c>
      <c r="E70" s="82" t="s">
        <v>232</v>
      </c>
      <c r="F70" s="84">
        <v>15330</v>
      </c>
    </row>
    <row r="71" spans="1:6" x14ac:dyDescent="0.3">
      <c r="A71" s="86">
        <v>1601438</v>
      </c>
      <c r="B71" s="86" t="s">
        <v>230</v>
      </c>
      <c r="C71" s="82" t="s">
        <v>231</v>
      </c>
      <c r="D71" s="83">
        <v>0</v>
      </c>
      <c r="E71" s="82" t="s">
        <v>232</v>
      </c>
      <c r="F71" s="84">
        <v>0</v>
      </c>
    </row>
    <row r="72" spans="1:6" x14ac:dyDescent="0.3">
      <c r="A72" s="86" t="s">
        <v>236</v>
      </c>
      <c r="B72" s="86" t="s">
        <v>230</v>
      </c>
      <c r="C72" s="82" t="s">
        <v>231</v>
      </c>
      <c r="D72" s="83">
        <v>2</v>
      </c>
      <c r="E72" s="82" t="s">
        <v>232</v>
      </c>
      <c r="F72" s="84">
        <v>5250</v>
      </c>
    </row>
    <row r="73" spans="1:6" x14ac:dyDescent="0.3">
      <c r="A73" s="86" t="s">
        <v>237</v>
      </c>
      <c r="B73" s="86" t="s">
        <v>230</v>
      </c>
      <c r="C73" s="82" t="s">
        <v>231</v>
      </c>
      <c r="D73" s="83">
        <v>2</v>
      </c>
      <c r="E73" s="82" t="s">
        <v>232</v>
      </c>
      <c r="F73" s="84">
        <v>5250</v>
      </c>
    </row>
  </sheetData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0"/>
  <sheetViews>
    <sheetView workbookViewId="0">
      <selection activeCell="B4" sqref="B4"/>
    </sheetView>
    <sheetView topLeftCell="A179" workbookViewId="1">
      <selection activeCell="A70" sqref="A70"/>
    </sheetView>
  </sheetViews>
  <sheetFormatPr baseColWidth="10" defaultColWidth="11.44140625" defaultRowHeight="14.4" x14ac:dyDescent="0.3"/>
  <cols>
    <col min="1" max="1" width="11.44140625" style="105"/>
    <col min="2" max="2" width="44.77734375" style="105" bestFit="1" customWidth="1"/>
    <col min="3" max="3" width="12.21875" style="105" bestFit="1" customWidth="1"/>
    <col min="4" max="4" width="11.44140625" style="105"/>
    <col min="5" max="5" width="50.5546875" style="105" customWidth="1"/>
    <col min="6" max="16384" width="11.44140625" style="105"/>
  </cols>
  <sheetData>
    <row r="1" spans="1:5" ht="28.8" x14ac:dyDescent="0.3">
      <c r="A1" s="104" t="s">
        <v>608</v>
      </c>
      <c r="B1" s="105" t="s">
        <v>247</v>
      </c>
      <c r="C1" s="105" t="s">
        <v>609</v>
      </c>
      <c r="D1" s="105" t="s">
        <v>248</v>
      </c>
      <c r="E1" s="105" t="s">
        <v>249</v>
      </c>
    </row>
    <row r="2" spans="1:5" ht="28.8" x14ac:dyDescent="0.3">
      <c r="A2" s="106">
        <v>1401524</v>
      </c>
      <c r="B2" s="105" t="s">
        <v>250</v>
      </c>
      <c r="C2" s="105">
        <v>0</v>
      </c>
      <c r="D2" s="105">
        <v>0</v>
      </c>
      <c r="E2" s="105" t="s">
        <v>251</v>
      </c>
    </row>
    <row r="3" spans="1:5" ht="43.2" x14ac:dyDescent="0.3">
      <c r="A3" s="106">
        <v>1413997</v>
      </c>
      <c r="B3" s="105" t="s">
        <v>252</v>
      </c>
      <c r="C3" s="105">
        <v>4957</v>
      </c>
      <c r="D3" s="105">
        <v>4.5736227412957247</v>
      </c>
      <c r="E3" s="105" t="s">
        <v>253</v>
      </c>
    </row>
    <row r="4" spans="1:5" ht="86.4" x14ac:dyDescent="0.3">
      <c r="A4" s="106">
        <v>1414003</v>
      </c>
      <c r="B4" s="105" t="s">
        <v>254</v>
      </c>
      <c r="C4" s="105">
        <v>484</v>
      </c>
      <c r="D4" s="105">
        <v>6.2349999999999994</v>
      </c>
      <c r="E4" s="105" t="s">
        <v>255</v>
      </c>
    </row>
    <row r="5" spans="1:5" ht="115.2" x14ac:dyDescent="0.3">
      <c r="A5" s="106">
        <v>1414013</v>
      </c>
      <c r="B5" s="105" t="s">
        <v>256</v>
      </c>
      <c r="C5" s="105">
        <v>0</v>
      </c>
      <c r="D5" s="105">
        <v>0</v>
      </c>
      <c r="E5" s="105" t="s">
        <v>257</v>
      </c>
    </row>
    <row r="6" spans="1:5" ht="57.6" x14ac:dyDescent="0.3">
      <c r="A6" s="106">
        <v>1416623</v>
      </c>
      <c r="B6" s="105" t="s">
        <v>258</v>
      </c>
      <c r="C6" s="105">
        <v>111</v>
      </c>
      <c r="D6" s="105">
        <v>0</v>
      </c>
      <c r="E6" s="105" t="s">
        <v>259</v>
      </c>
    </row>
    <row r="7" spans="1:5" ht="57.6" x14ac:dyDescent="0.3">
      <c r="A7" s="106">
        <v>1416634</v>
      </c>
      <c r="B7" s="105" t="s">
        <v>260</v>
      </c>
      <c r="C7" s="105">
        <v>87</v>
      </c>
      <c r="D7" s="105">
        <v>0</v>
      </c>
      <c r="E7" s="105" t="s">
        <v>261</v>
      </c>
    </row>
    <row r="8" spans="1:5" x14ac:dyDescent="0.3">
      <c r="A8" s="106">
        <v>1416648</v>
      </c>
      <c r="B8" s="105" t="s">
        <v>262</v>
      </c>
      <c r="C8" s="105">
        <v>5000</v>
      </c>
      <c r="D8" s="105">
        <v>2.1780692307692306</v>
      </c>
      <c r="E8" s="105" t="s">
        <v>263</v>
      </c>
    </row>
    <row r="9" spans="1:5" ht="28.8" x14ac:dyDescent="0.3">
      <c r="A9" s="106">
        <v>1422911</v>
      </c>
      <c r="B9" s="105" t="s">
        <v>264</v>
      </c>
      <c r="C9" s="105">
        <v>365</v>
      </c>
      <c r="D9" s="105">
        <v>13.358986301369862</v>
      </c>
      <c r="E9" s="105" t="s">
        <v>265</v>
      </c>
    </row>
    <row r="10" spans="1:5" ht="28.8" x14ac:dyDescent="0.3">
      <c r="A10" s="106">
        <v>1422973</v>
      </c>
      <c r="B10" s="105" t="s">
        <v>266</v>
      </c>
      <c r="C10" s="105">
        <v>190</v>
      </c>
      <c r="D10" s="105">
        <v>0</v>
      </c>
      <c r="E10" s="105" t="s">
        <v>267</v>
      </c>
    </row>
    <row r="11" spans="1:5" ht="57.6" x14ac:dyDescent="0.3">
      <c r="A11" s="106">
        <v>1427964</v>
      </c>
      <c r="B11" s="105" t="s">
        <v>268</v>
      </c>
      <c r="C11" s="105">
        <v>13</v>
      </c>
      <c r="D11" s="105">
        <v>0</v>
      </c>
      <c r="E11" s="105" t="s">
        <v>269</v>
      </c>
    </row>
    <row r="12" spans="1:5" ht="158.4" x14ac:dyDescent="0.3">
      <c r="A12" s="106">
        <v>1428195</v>
      </c>
      <c r="B12" s="105" t="s">
        <v>270</v>
      </c>
      <c r="C12" s="105">
        <v>0</v>
      </c>
      <c r="D12" s="105">
        <v>0</v>
      </c>
      <c r="E12" s="105" t="s">
        <v>271</v>
      </c>
    </row>
    <row r="13" spans="1:5" ht="86.4" x14ac:dyDescent="0.3">
      <c r="A13" s="106">
        <v>1438488</v>
      </c>
      <c r="B13" s="105" t="s">
        <v>272</v>
      </c>
      <c r="C13" s="105">
        <v>84</v>
      </c>
      <c r="D13" s="105">
        <v>889.82690476190487</v>
      </c>
      <c r="E13" s="105" t="s">
        <v>273</v>
      </c>
    </row>
    <row r="14" spans="1:5" ht="28.8" x14ac:dyDescent="0.3">
      <c r="A14" s="106">
        <v>1440741</v>
      </c>
      <c r="B14" s="105" t="s">
        <v>274</v>
      </c>
      <c r="C14" s="105">
        <v>0</v>
      </c>
      <c r="D14" s="105">
        <v>0</v>
      </c>
      <c r="E14" s="105" t="s">
        <v>275</v>
      </c>
    </row>
    <row r="15" spans="1:5" ht="43.2" x14ac:dyDescent="0.3">
      <c r="A15" s="106">
        <v>1441077</v>
      </c>
      <c r="B15" s="105" t="s">
        <v>276</v>
      </c>
      <c r="C15" s="105">
        <v>29</v>
      </c>
      <c r="D15" s="105">
        <v>30.048333333333332</v>
      </c>
      <c r="E15" s="105" t="s">
        <v>277</v>
      </c>
    </row>
    <row r="16" spans="1:5" ht="43.2" x14ac:dyDescent="0.3">
      <c r="A16" s="106">
        <v>1441084</v>
      </c>
      <c r="B16" s="105" t="s">
        <v>278</v>
      </c>
      <c r="C16" s="105">
        <v>12</v>
      </c>
      <c r="D16" s="105">
        <v>3</v>
      </c>
      <c r="E16" s="105" t="s">
        <v>279</v>
      </c>
    </row>
    <row r="17" spans="1:5" ht="144" x14ac:dyDescent="0.3">
      <c r="A17" s="106">
        <v>1441169</v>
      </c>
      <c r="B17" s="105" t="s">
        <v>280</v>
      </c>
      <c r="C17" s="105">
        <v>0</v>
      </c>
      <c r="D17" s="105">
        <v>0</v>
      </c>
      <c r="E17" s="105" t="s">
        <v>281</v>
      </c>
    </row>
    <row r="18" spans="1:5" ht="28.8" x14ac:dyDescent="0.3">
      <c r="A18" s="106">
        <v>1449465</v>
      </c>
      <c r="B18" s="105" t="s">
        <v>282</v>
      </c>
      <c r="C18" s="105">
        <v>6</v>
      </c>
      <c r="D18" s="105">
        <v>0</v>
      </c>
      <c r="E18" s="105" t="s">
        <v>283</v>
      </c>
    </row>
    <row r="19" spans="1:5" ht="86.4" x14ac:dyDescent="0.3">
      <c r="A19" s="106">
        <v>1457097</v>
      </c>
      <c r="B19" s="105" t="s">
        <v>284</v>
      </c>
      <c r="C19" s="105">
        <v>84</v>
      </c>
      <c r="D19" s="105">
        <v>5801.677333333334</v>
      </c>
      <c r="E19" s="105" t="s">
        <v>285</v>
      </c>
    </row>
    <row r="20" spans="1:5" ht="28.8" x14ac:dyDescent="0.3">
      <c r="A20" s="106">
        <v>1459576</v>
      </c>
      <c r="B20" s="105" t="s">
        <v>286</v>
      </c>
      <c r="C20" s="105">
        <v>0</v>
      </c>
      <c r="D20" s="105">
        <v>0</v>
      </c>
      <c r="E20" s="105" t="s">
        <v>287</v>
      </c>
    </row>
    <row r="21" spans="1:5" ht="28.8" x14ac:dyDescent="0.3">
      <c r="A21" s="106">
        <v>1463473</v>
      </c>
      <c r="B21" s="105" t="s">
        <v>288</v>
      </c>
      <c r="C21" s="105">
        <v>7</v>
      </c>
      <c r="D21" s="105">
        <v>4089.6342857142854</v>
      </c>
      <c r="E21" s="105" t="s">
        <v>289</v>
      </c>
    </row>
    <row r="22" spans="1:5" x14ac:dyDescent="0.3">
      <c r="A22" s="106">
        <v>1463475</v>
      </c>
      <c r="B22" s="105" t="s">
        <v>290</v>
      </c>
      <c r="C22" s="105">
        <v>22</v>
      </c>
      <c r="D22" s="105">
        <v>340.34363636363639</v>
      </c>
      <c r="E22" s="105" t="s">
        <v>291</v>
      </c>
    </row>
    <row r="23" spans="1:5" x14ac:dyDescent="0.3">
      <c r="A23" s="106">
        <v>1463476</v>
      </c>
      <c r="B23" s="105" t="s">
        <v>292</v>
      </c>
      <c r="C23" s="105">
        <v>21</v>
      </c>
      <c r="D23" s="105">
        <v>340.49285714285713</v>
      </c>
      <c r="E23" s="105" t="s">
        <v>293</v>
      </c>
    </row>
    <row r="24" spans="1:5" x14ac:dyDescent="0.3">
      <c r="A24" s="106">
        <v>1466851</v>
      </c>
      <c r="B24" s="105" t="s">
        <v>294</v>
      </c>
      <c r="C24" s="105">
        <v>1</v>
      </c>
      <c r="D24" s="105">
        <v>105355.68</v>
      </c>
      <c r="E24" s="105" t="s">
        <v>295</v>
      </c>
    </row>
    <row r="25" spans="1:5" x14ac:dyDescent="0.3">
      <c r="A25" s="106">
        <v>1466854</v>
      </c>
      <c r="B25" s="105" t="s">
        <v>296</v>
      </c>
      <c r="C25" s="105">
        <v>2</v>
      </c>
      <c r="D25" s="105">
        <v>34911.535000000003</v>
      </c>
      <c r="E25" s="105" t="s">
        <v>297</v>
      </c>
    </row>
    <row r="26" spans="1:5" x14ac:dyDescent="0.3">
      <c r="A26" s="106">
        <v>1466855</v>
      </c>
      <c r="B26" s="105" t="s">
        <v>298</v>
      </c>
      <c r="C26" s="105">
        <v>2</v>
      </c>
      <c r="D26" s="105">
        <v>11744.93</v>
      </c>
      <c r="E26" s="105" t="s">
        <v>299</v>
      </c>
    </row>
    <row r="27" spans="1:5" x14ac:dyDescent="0.3">
      <c r="A27" s="106">
        <v>1466856</v>
      </c>
      <c r="B27" s="105" t="s">
        <v>300</v>
      </c>
      <c r="C27" s="105">
        <v>2</v>
      </c>
      <c r="D27" s="105">
        <v>39304.370000000003</v>
      </c>
      <c r="E27" s="105" t="s">
        <v>301</v>
      </c>
    </row>
    <row r="28" spans="1:5" ht="43.2" x14ac:dyDescent="0.3">
      <c r="A28" s="106">
        <v>1467334</v>
      </c>
      <c r="B28" s="105" t="s">
        <v>302</v>
      </c>
      <c r="C28" s="105">
        <v>1</v>
      </c>
      <c r="D28" s="105">
        <v>1</v>
      </c>
      <c r="E28" s="105" t="s">
        <v>303</v>
      </c>
    </row>
    <row r="29" spans="1:5" ht="57.6" x14ac:dyDescent="0.3">
      <c r="A29" s="106">
        <v>1467335</v>
      </c>
      <c r="B29" s="105" t="s">
        <v>304</v>
      </c>
      <c r="C29" s="105">
        <v>1</v>
      </c>
      <c r="D29" s="105">
        <v>1</v>
      </c>
      <c r="E29" s="105" t="s">
        <v>305</v>
      </c>
    </row>
    <row r="30" spans="1:5" ht="43.2" x14ac:dyDescent="0.3">
      <c r="A30" s="106">
        <v>1467336</v>
      </c>
      <c r="B30" s="105" t="s">
        <v>306</v>
      </c>
      <c r="C30" s="105">
        <v>2</v>
      </c>
      <c r="D30" s="105">
        <v>1</v>
      </c>
      <c r="E30" s="105" t="s">
        <v>307</v>
      </c>
    </row>
    <row r="31" spans="1:5" ht="43.2" x14ac:dyDescent="0.3">
      <c r="A31" s="106">
        <v>1467338</v>
      </c>
      <c r="B31" s="105" t="s">
        <v>308</v>
      </c>
      <c r="C31" s="105">
        <v>2</v>
      </c>
      <c r="D31" s="105">
        <v>969.18</v>
      </c>
      <c r="E31" s="105" t="s">
        <v>309</v>
      </c>
    </row>
    <row r="32" spans="1:5" ht="43.2" x14ac:dyDescent="0.3">
      <c r="A32" s="106">
        <v>1467396</v>
      </c>
      <c r="B32" s="105" t="s">
        <v>310</v>
      </c>
      <c r="C32" s="105">
        <v>0</v>
      </c>
      <c r="D32" s="105">
        <v>0</v>
      </c>
      <c r="E32" s="105" t="s">
        <v>311</v>
      </c>
    </row>
    <row r="33" spans="1:5" ht="28.8" x14ac:dyDescent="0.3">
      <c r="A33" s="106">
        <v>1467460</v>
      </c>
      <c r="B33" s="105" t="s">
        <v>312</v>
      </c>
      <c r="C33" s="105">
        <v>0</v>
      </c>
      <c r="D33" s="105">
        <v>0</v>
      </c>
      <c r="E33" s="105" t="s">
        <v>313</v>
      </c>
    </row>
    <row r="34" spans="1:5" x14ac:dyDescent="0.3">
      <c r="A34" s="106">
        <v>1467461</v>
      </c>
      <c r="B34" s="105" t="s">
        <v>314</v>
      </c>
      <c r="C34" s="105">
        <v>0</v>
      </c>
      <c r="D34" s="105">
        <v>0</v>
      </c>
      <c r="E34" s="105" t="s">
        <v>315</v>
      </c>
    </row>
    <row r="35" spans="1:5" ht="28.8" x14ac:dyDescent="0.3">
      <c r="A35" s="106">
        <v>1467504</v>
      </c>
      <c r="B35" s="105" t="s">
        <v>316</v>
      </c>
      <c r="C35" s="105">
        <v>211</v>
      </c>
      <c r="D35" s="105">
        <v>70.460663507109004</v>
      </c>
      <c r="E35" s="105" t="s">
        <v>317</v>
      </c>
    </row>
    <row r="36" spans="1:5" ht="28.8" x14ac:dyDescent="0.3">
      <c r="A36" s="106">
        <v>1467580</v>
      </c>
      <c r="B36" s="105" t="s">
        <v>318</v>
      </c>
      <c r="C36" s="105">
        <v>5</v>
      </c>
      <c r="D36" s="105">
        <v>304.11</v>
      </c>
      <c r="E36" s="105" t="s">
        <v>319</v>
      </c>
    </row>
    <row r="37" spans="1:5" ht="28.8" x14ac:dyDescent="0.3">
      <c r="A37" s="106">
        <v>1467581</v>
      </c>
      <c r="B37" s="105" t="s">
        <v>320</v>
      </c>
      <c r="C37" s="105">
        <v>1</v>
      </c>
      <c r="D37" s="105">
        <v>1190.46</v>
      </c>
      <c r="E37" s="105" t="s">
        <v>321</v>
      </c>
    </row>
    <row r="38" spans="1:5" ht="28.8" x14ac:dyDescent="0.3">
      <c r="A38" s="106">
        <v>1467734</v>
      </c>
      <c r="B38" s="105" t="s">
        <v>322</v>
      </c>
      <c r="C38" s="105">
        <v>96</v>
      </c>
      <c r="D38" s="105">
        <v>7000.3312500000002</v>
      </c>
      <c r="E38" s="105" t="s">
        <v>323</v>
      </c>
    </row>
    <row r="39" spans="1:5" ht="43.2" x14ac:dyDescent="0.3">
      <c r="A39" s="106">
        <v>1468298</v>
      </c>
      <c r="B39" s="105" t="s">
        <v>324</v>
      </c>
      <c r="C39" s="105">
        <v>9</v>
      </c>
      <c r="D39" s="105">
        <v>199.22222222222223</v>
      </c>
      <c r="E39" s="105" t="s">
        <v>325</v>
      </c>
    </row>
    <row r="40" spans="1:5" ht="43.2" x14ac:dyDescent="0.3">
      <c r="A40" s="106">
        <v>1468299</v>
      </c>
      <c r="B40" s="105" t="s">
        <v>326</v>
      </c>
      <c r="C40" s="105">
        <v>0</v>
      </c>
      <c r="D40" s="105">
        <v>0</v>
      </c>
      <c r="E40" s="105" t="s">
        <v>327</v>
      </c>
    </row>
    <row r="41" spans="1:5" x14ac:dyDescent="0.3">
      <c r="A41" s="106">
        <v>1468734</v>
      </c>
      <c r="B41" s="105" t="s">
        <v>328</v>
      </c>
      <c r="C41" s="105">
        <v>7</v>
      </c>
      <c r="D41" s="105">
        <v>113.90142857142857</v>
      </c>
      <c r="E41" s="105" t="s">
        <v>329</v>
      </c>
    </row>
    <row r="42" spans="1:5" x14ac:dyDescent="0.3">
      <c r="A42" s="106">
        <v>1468766</v>
      </c>
      <c r="B42" s="105" t="s">
        <v>330</v>
      </c>
      <c r="C42" s="105">
        <v>0</v>
      </c>
      <c r="D42" s="105">
        <v>0</v>
      </c>
      <c r="E42" s="105" t="s">
        <v>331</v>
      </c>
    </row>
    <row r="43" spans="1:5" x14ac:dyDescent="0.3">
      <c r="A43" s="106">
        <v>1468768</v>
      </c>
      <c r="B43" s="105" t="s">
        <v>332</v>
      </c>
      <c r="C43" s="105">
        <v>0</v>
      </c>
      <c r="D43" s="105">
        <v>0</v>
      </c>
      <c r="E43" s="105" t="s">
        <v>333</v>
      </c>
    </row>
    <row r="44" spans="1:5" ht="28.8" x14ac:dyDescent="0.3">
      <c r="A44" s="106">
        <v>1468829</v>
      </c>
      <c r="B44" s="105" t="s">
        <v>334</v>
      </c>
      <c r="C44" s="105">
        <v>0</v>
      </c>
      <c r="D44" s="105">
        <v>0</v>
      </c>
      <c r="E44" s="105" t="s">
        <v>335</v>
      </c>
    </row>
    <row r="45" spans="1:5" ht="28.8" x14ac:dyDescent="0.3">
      <c r="A45" s="106">
        <v>1468831</v>
      </c>
      <c r="B45" s="105" t="s">
        <v>336</v>
      </c>
      <c r="C45" s="105">
        <v>3</v>
      </c>
      <c r="D45" s="105">
        <v>312.51333333333332</v>
      </c>
      <c r="E45" s="105" t="s">
        <v>337</v>
      </c>
    </row>
    <row r="46" spans="1:5" ht="28.8" x14ac:dyDescent="0.3">
      <c r="A46" s="106">
        <v>1468832</v>
      </c>
      <c r="B46" s="105" t="s">
        <v>338</v>
      </c>
      <c r="C46" s="105">
        <v>173</v>
      </c>
      <c r="D46" s="105">
        <v>52.572080924855484</v>
      </c>
      <c r="E46" s="105" t="s">
        <v>339</v>
      </c>
    </row>
    <row r="47" spans="1:5" x14ac:dyDescent="0.3">
      <c r="A47" s="106">
        <v>1468833</v>
      </c>
      <c r="B47" s="105" t="s">
        <v>340</v>
      </c>
      <c r="C47" s="105">
        <v>8</v>
      </c>
      <c r="D47" s="105">
        <v>36.691249999999997</v>
      </c>
      <c r="E47" s="105" t="s">
        <v>341</v>
      </c>
    </row>
    <row r="48" spans="1:5" ht="28.8" x14ac:dyDescent="0.3">
      <c r="A48" s="106">
        <v>1469052</v>
      </c>
      <c r="B48" s="105" t="s">
        <v>342</v>
      </c>
      <c r="C48" s="105">
        <v>0</v>
      </c>
      <c r="D48" s="105">
        <v>0</v>
      </c>
      <c r="E48" s="105" t="s">
        <v>343</v>
      </c>
    </row>
    <row r="49" spans="1:5" x14ac:dyDescent="0.3">
      <c r="A49" s="106">
        <v>1469429</v>
      </c>
      <c r="B49" s="105" t="s">
        <v>344</v>
      </c>
      <c r="C49" s="105">
        <v>0</v>
      </c>
      <c r="D49" s="105">
        <v>0</v>
      </c>
      <c r="E49" s="105" t="s">
        <v>345</v>
      </c>
    </row>
    <row r="50" spans="1:5" ht="43.2" x14ac:dyDescent="0.3">
      <c r="A50" s="106">
        <v>1469508</v>
      </c>
      <c r="B50" s="105" t="s">
        <v>346</v>
      </c>
      <c r="C50" s="105">
        <v>0</v>
      </c>
      <c r="D50" s="105">
        <v>0</v>
      </c>
      <c r="E50" s="105" t="s">
        <v>347</v>
      </c>
    </row>
    <row r="51" spans="1:5" x14ac:dyDescent="0.3">
      <c r="A51" s="106">
        <v>1469963</v>
      </c>
      <c r="B51" s="105" t="s">
        <v>348</v>
      </c>
      <c r="C51" s="105">
        <v>42</v>
      </c>
      <c r="D51" s="105">
        <v>3909.1190476190477</v>
      </c>
      <c r="E51" s="105" t="s">
        <v>349</v>
      </c>
    </row>
    <row r="52" spans="1:5" ht="28.8" x14ac:dyDescent="0.3">
      <c r="A52" s="106">
        <v>1500058</v>
      </c>
      <c r="B52" s="105" t="s">
        <v>350</v>
      </c>
      <c r="C52" s="105">
        <v>3</v>
      </c>
      <c r="D52" s="105">
        <v>0.87666666666666659</v>
      </c>
      <c r="E52" s="105" t="s">
        <v>351</v>
      </c>
    </row>
    <row r="53" spans="1:5" ht="28.8" x14ac:dyDescent="0.3">
      <c r="A53" s="106">
        <v>1500059</v>
      </c>
      <c r="B53" s="105" t="s">
        <v>352</v>
      </c>
      <c r="C53" s="105">
        <v>0</v>
      </c>
      <c r="D53" s="105">
        <v>0</v>
      </c>
      <c r="E53" s="105" t="s">
        <v>353</v>
      </c>
    </row>
    <row r="54" spans="1:5" ht="28.8" x14ac:dyDescent="0.3">
      <c r="A54" s="106">
        <v>1500060</v>
      </c>
      <c r="B54" s="105" t="s">
        <v>354</v>
      </c>
      <c r="C54" s="105">
        <v>337</v>
      </c>
      <c r="D54" s="105">
        <v>5617.0181305637989</v>
      </c>
      <c r="E54" s="105" t="s">
        <v>355</v>
      </c>
    </row>
    <row r="55" spans="1:5" ht="28.8" x14ac:dyDescent="0.3">
      <c r="A55" s="106">
        <v>1500064</v>
      </c>
      <c r="B55" s="105" t="s">
        <v>356</v>
      </c>
      <c r="C55" s="105">
        <v>2</v>
      </c>
      <c r="D55" s="105">
        <v>1554.1</v>
      </c>
      <c r="E55" s="105" t="s">
        <v>357</v>
      </c>
    </row>
    <row r="56" spans="1:5" ht="28.8" x14ac:dyDescent="0.3">
      <c r="A56" s="106">
        <v>1500065</v>
      </c>
      <c r="B56" s="105" t="s">
        <v>358</v>
      </c>
      <c r="C56" s="105">
        <v>1</v>
      </c>
      <c r="D56" s="105">
        <v>1894.21</v>
      </c>
      <c r="E56" s="105" t="s">
        <v>359</v>
      </c>
    </row>
    <row r="57" spans="1:5" ht="28.8" x14ac:dyDescent="0.3">
      <c r="A57" s="106">
        <v>1500067</v>
      </c>
      <c r="B57" s="105" t="s">
        <v>360</v>
      </c>
      <c r="C57" s="105">
        <v>681</v>
      </c>
      <c r="D57" s="105">
        <v>4701.8808370044053</v>
      </c>
      <c r="E57" s="105" t="s">
        <v>361</v>
      </c>
    </row>
    <row r="58" spans="1:5" ht="28.8" x14ac:dyDescent="0.3">
      <c r="A58" s="106">
        <v>1500069</v>
      </c>
      <c r="B58" s="105" t="s">
        <v>362</v>
      </c>
      <c r="C58" s="105">
        <v>8</v>
      </c>
      <c r="D58" s="105">
        <v>980.38750000000005</v>
      </c>
      <c r="E58" s="105" t="s">
        <v>363</v>
      </c>
    </row>
    <row r="59" spans="1:5" ht="28.8" x14ac:dyDescent="0.3">
      <c r="A59" s="106">
        <v>1500070</v>
      </c>
      <c r="B59" s="105" t="s">
        <v>364</v>
      </c>
      <c r="C59" s="105">
        <v>3</v>
      </c>
      <c r="D59" s="105">
        <v>474.31666666666666</v>
      </c>
      <c r="E59" s="105" t="s">
        <v>365</v>
      </c>
    </row>
    <row r="60" spans="1:5" ht="28.8" x14ac:dyDescent="0.3">
      <c r="A60" s="106">
        <v>1500072</v>
      </c>
      <c r="B60" s="105" t="s">
        <v>366</v>
      </c>
      <c r="C60" s="105">
        <v>937</v>
      </c>
      <c r="D60" s="105">
        <v>2602.0893703308434</v>
      </c>
      <c r="E60" s="105" t="s">
        <v>367</v>
      </c>
    </row>
    <row r="61" spans="1:5" ht="28.8" x14ac:dyDescent="0.3">
      <c r="A61" s="106">
        <v>1500081</v>
      </c>
      <c r="B61" s="105" t="s">
        <v>368</v>
      </c>
      <c r="C61" s="105">
        <v>95</v>
      </c>
      <c r="D61" s="105">
        <v>315.17484210526317</v>
      </c>
      <c r="E61" s="105" t="s">
        <v>369</v>
      </c>
    </row>
    <row r="62" spans="1:5" ht="28.8" x14ac:dyDescent="0.3">
      <c r="A62" s="106">
        <v>1500094</v>
      </c>
      <c r="B62" s="105" t="s">
        <v>370</v>
      </c>
      <c r="C62" s="105">
        <v>0</v>
      </c>
      <c r="D62" s="105">
        <v>0</v>
      </c>
      <c r="E62" s="105" t="s">
        <v>371</v>
      </c>
    </row>
    <row r="63" spans="1:5" ht="28.8" x14ac:dyDescent="0.3">
      <c r="A63" s="106">
        <v>1500095</v>
      </c>
      <c r="B63" s="105" t="s">
        <v>372</v>
      </c>
      <c r="C63" s="105">
        <v>22</v>
      </c>
      <c r="D63" s="105">
        <v>185.10545454545456</v>
      </c>
      <c r="E63" s="105" t="s">
        <v>373</v>
      </c>
    </row>
    <row r="64" spans="1:5" ht="28.8" x14ac:dyDescent="0.3">
      <c r="A64" s="106">
        <v>1500096</v>
      </c>
      <c r="B64" s="105" t="s">
        <v>374</v>
      </c>
      <c r="C64" s="105">
        <v>3</v>
      </c>
      <c r="D64" s="105">
        <v>120.60333333333334</v>
      </c>
      <c r="E64" s="105" t="s">
        <v>375</v>
      </c>
    </row>
    <row r="65" spans="1:5" ht="28.8" x14ac:dyDescent="0.3">
      <c r="A65" s="106">
        <v>1500098</v>
      </c>
      <c r="B65" s="105" t="s">
        <v>376</v>
      </c>
      <c r="C65" s="105">
        <v>160</v>
      </c>
      <c r="D65" s="105">
        <v>713.34662500000002</v>
      </c>
      <c r="E65" s="105" t="s">
        <v>377</v>
      </c>
    </row>
    <row r="66" spans="1:5" ht="28.8" x14ac:dyDescent="0.3">
      <c r="A66" s="106">
        <v>1500354</v>
      </c>
      <c r="B66" s="105" t="s">
        <v>378</v>
      </c>
      <c r="C66" s="105">
        <v>1</v>
      </c>
      <c r="D66" s="105">
        <v>1396.58</v>
      </c>
      <c r="E66" s="105" t="s">
        <v>379</v>
      </c>
    </row>
    <row r="67" spans="1:5" ht="28.8" x14ac:dyDescent="0.3">
      <c r="A67" s="106">
        <v>1500355</v>
      </c>
      <c r="B67" s="105" t="s">
        <v>380</v>
      </c>
      <c r="C67" s="105">
        <v>1</v>
      </c>
      <c r="D67" s="105">
        <v>1161.72</v>
      </c>
      <c r="E67" s="105" t="s">
        <v>381</v>
      </c>
    </row>
    <row r="68" spans="1:5" x14ac:dyDescent="0.3">
      <c r="A68" s="106">
        <v>1500424</v>
      </c>
      <c r="B68" s="105" t="s">
        <v>382</v>
      </c>
      <c r="C68" s="105">
        <v>362</v>
      </c>
      <c r="D68" s="105">
        <v>19.305055248618785</v>
      </c>
      <c r="E68" s="105" t="s">
        <v>383</v>
      </c>
    </row>
    <row r="69" spans="1:5" x14ac:dyDescent="0.3">
      <c r="A69" s="106">
        <v>1500431</v>
      </c>
      <c r="B69" s="105" t="s">
        <v>384</v>
      </c>
      <c r="C69" s="105">
        <v>761</v>
      </c>
      <c r="D69" s="105">
        <v>19.392115637319318</v>
      </c>
      <c r="E69" s="105" t="s">
        <v>385</v>
      </c>
    </row>
    <row r="70" spans="1:5" x14ac:dyDescent="0.3">
      <c r="A70" s="106">
        <v>1500454</v>
      </c>
      <c r="B70" s="105" t="s">
        <v>386</v>
      </c>
      <c r="C70" s="105">
        <v>320</v>
      </c>
      <c r="D70" s="105">
        <v>43.663375000000002</v>
      </c>
      <c r="E70" s="105" t="s">
        <v>387</v>
      </c>
    </row>
    <row r="71" spans="1:5" x14ac:dyDescent="0.3">
      <c r="A71" s="106">
        <v>1500458</v>
      </c>
      <c r="B71" s="105" t="s">
        <v>388</v>
      </c>
      <c r="C71" s="105">
        <v>568</v>
      </c>
      <c r="D71" s="105">
        <v>65.31640845070423</v>
      </c>
      <c r="E71" s="105" t="s">
        <v>389</v>
      </c>
    </row>
    <row r="72" spans="1:5" x14ac:dyDescent="0.3">
      <c r="A72" s="106">
        <v>1500469</v>
      </c>
      <c r="B72" s="105" t="s">
        <v>390</v>
      </c>
      <c r="C72" s="105">
        <v>1815</v>
      </c>
      <c r="D72" s="105">
        <v>15.327289256198346</v>
      </c>
      <c r="E72" s="105" t="s">
        <v>391</v>
      </c>
    </row>
    <row r="73" spans="1:5" ht="28.8" x14ac:dyDescent="0.3">
      <c r="A73" s="106">
        <v>1500471</v>
      </c>
      <c r="B73" s="105" t="s">
        <v>392</v>
      </c>
      <c r="C73" s="105">
        <v>3</v>
      </c>
      <c r="D73" s="105">
        <v>6191.5733333333337</v>
      </c>
      <c r="E73" s="105" t="s">
        <v>393</v>
      </c>
    </row>
    <row r="74" spans="1:5" x14ac:dyDescent="0.3">
      <c r="A74" s="106">
        <v>1500596</v>
      </c>
      <c r="B74" s="105" t="s">
        <v>394</v>
      </c>
      <c r="C74" s="105">
        <v>18</v>
      </c>
      <c r="D74" s="105">
        <v>97.86388888888888</v>
      </c>
      <c r="E74" s="105" t="s">
        <v>395</v>
      </c>
    </row>
    <row r="75" spans="1:5" ht="28.8" x14ac:dyDescent="0.3">
      <c r="A75" s="106">
        <v>1500615</v>
      </c>
      <c r="B75" s="105" t="s">
        <v>396</v>
      </c>
      <c r="C75" s="105">
        <v>4</v>
      </c>
      <c r="D75" s="105">
        <v>3836.8850000000002</v>
      </c>
      <c r="E75" s="105" t="s">
        <v>397</v>
      </c>
    </row>
    <row r="76" spans="1:5" x14ac:dyDescent="0.3">
      <c r="A76" s="106">
        <v>1500636</v>
      </c>
      <c r="B76" s="105" t="s">
        <v>398</v>
      </c>
      <c r="C76" s="105">
        <v>0</v>
      </c>
      <c r="D76" s="105">
        <v>0</v>
      </c>
      <c r="E76" s="105" t="s">
        <v>399</v>
      </c>
    </row>
    <row r="77" spans="1:5" x14ac:dyDescent="0.3">
      <c r="A77" s="106">
        <v>1500638</v>
      </c>
      <c r="B77" s="105" t="s">
        <v>400</v>
      </c>
      <c r="C77" s="105">
        <v>0</v>
      </c>
      <c r="D77" s="105">
        <v>0</v>
      </c>
      <c r="E77" s="105" t="s">
        <v>401</v>
      </c>
    </row>
    <row r="78" spans="1:5" x14ac:dyDescent="0.3">
      <c r="A78" s="106">
        <v>1500639</v>
      </c>
      <c r="B78" s="105" t="s">
        <v>402</v>
      </c>
      <c r="C78" s="105">
        <v>0</v>
      </c>
      <c r="D78" s="105">
        <v>0</v>
      </c>
      <c r="E78" s="105" t="s">
        <v>403</v>
      </c>
    </row>
    <row r="79" spans="1:5" x14ac:dyDescent="0.3">
      <c r="A79" s="106">
        <v>1500640</v>
      </c>
      <c r="B79" s="105" t="s">
        <v>404</v>
      </c>
      <c r="C79" s="105">
        <v>1</v>
      </c>
      <c r="D79" s="105">
        <v>58154.09</v>
      </c>
      <c r="E79" s="105" t="s">
        <v>405</v>
      </c>
    </row>
    <row r="80" spans="1:5" x14ac:dyDescent="0.3">
      <c r="A80" s="106">
        <v>1500642</v>
      </c>
      <c r="B80" s="105" t="s">
        <v>406</v>
      </c>
      <c r="C80" s="105">
        <v>1</v>
      </c>
      <c r="D80" s="105">
        <v>17219.830000000002</v>
      </c>
      <c r="E80" s="105" t="s">
        <v>407</v>
      </c>
    </row>
    <row r="81" spans="1:5" x14ac:dyDescent="0.3">
      <c r="A81" s="106">
        <v>1500643</v>
      </c>
      <c r="B81" s="105" t="s">
        <v>408</v>
      </c>
      <c r="C81" s="105">
        <v>0</v>
      </c>
      <c r="D81" s="105">
        <v>0</v>
      </c>
      <c r="E81" s="105" t="s">
        <v>409</v>
      </c>
    </row>
    <row r="82" spans="1:5" x14ac:dyDescent="0.3">
      <c r="A82" s="106">
        <v>1500646</v>
      </c>
      <c r="B82" s="105" t="s">
        <v>410</v>
      </c>
      <c r="C82" s="105">
        <v>6</v>
      </c>
      <c r="D82" s="105">
        <v>5259.1116666666667</v>
      </c>
      <c r="E82" s="105" t="s">
        <v>411</v>
      </c>
    </row>
    <row r="83" spans="1:5" x14ac:dyDescent="0.3">
      <c r="A83" s="106">
        <v>1500649</v>
      </c>
      <c r="B83" s="105" t="s">
        <v>412</v>
      </c>
      <c r="C83" s="105">
        <v>0</v>
      </c>
      <c r="D83" s="105">
        <v>0</v>
      </c>
      <c r="E83" s="105" t="s">
        <v>413</v>
      </c>
    </row>
    <row r="84" spans="1:5" ht="28.8" x14ac:dyDescent="0.3">
      <c r="A84" s="106">
        <v>1500751</v>
      </c>
      <c r="B84" s="105" t="s">
        <v>414</v>
      </c>
      <c r="C84" s="105">
        <v>2</v>
      </c>
      <c r="D84" s="105">
        <v>104745</v>
      </c>
      <c r="E84" s="105" t="s">
        <v>415</v>
      </c>
    </row>
    <row r="85" spans="1:5" x14ac:dyDescent="0.3">
      <c r="A85" s="106">
        <v>1500752</v>
      </c>
      <c r="B85" s="105" t="s">
        <v>416</v>
      </c>
      <c r="C85" s="105">
        <v>4</v>
      </c>
      <c r="D85" s="105">
        <v>15169.44</v>
      </c>
      <c r="E85" s="105" t="s">
        <v>417</v>
      </c>
    </row>
    <row r="86" spans="1:5" ht="28.8" x14ac:dyDescent="0.3">
      <c r="A86" s="106">
        <v>1500753</v>
      </c>
      <c r="B86" s="105" t="s">
        <v>418</v>
      </c>
      <c r="C86" s="105">
        <v>4</v>
      </c>
      <c r="D86" s="105">
        <v>21276.9</v>
      </c>
      <c r="E86" s="105" t="s">
        <v>419</v>
      </c>
    </row>
    <row r="87" spans="1:5" ht="28.8" x14ac:dyDescent="0.3">
      <c r="A87" s="106">
        <v>1500761</v>
      </c>
      <c r="B87" s="105" t="s">
        <v>420</v>
      </c>
      <c r="C87" s="105">
        <v>3</v>
      </c>
      <c r="D87" s="105">
        <v>41880.333333333336</v>
      </c>
      <c r="E87" s="105" t="s">
        <v>421</v>
      </c>
    </row>
    <row r="88" spans="1:5" ht="28.8" x14ac:dyDescent="0.3">
      <c r="A88" s="106">
        <v>1500770</v>
      </c>
      <c r="B88" s="105" t="s">
        <v>422</v>
      </c>
      <c r="C88" s="105">
        <v>4</v>
      </c>
      <c r="D88" s="105">
        <v>30576</v>
      </c>
      <c r="E88" s="105" t="s">
        <v>423</v>
      </c>
    </row>
    <row r="89" spans="1:5" x14ac:dyDescent="0.3">
      <c r="A89" s="106">
        <v>1500772</v>
      </c>
      <c r="B89" s="105" t="s">
        <v>424</v>
      </c>
      <c r="C89" s="105">
        <v>9</v>
      </c>
      <c r="D89" s="105">
        <v>875.44444444444446</v>
      </c>
      <c r="E89" s="105" t="s">
        <v>425</v>
      </c>
    </row>
    <row r="90" spans="1:5" x14ac:dyDescent="0.3">
      <c r="A90" s="106">
        <v>1500773</v>
      </c>
      <c r="B90" s="105" t="s">
        <v>426</v>
      </c>
      <c r="C90" s="105">
        <v>13</v>
      </c>
      <c r="D90" s="105">
        <v>75.599999999999994</v>
      </c>
      <c r="E90" s="105" t="s">
        <v>427</v>
      </c>
    </row>
    <row r="91" spans="1:5" x14ac:dyDescent="0.3">
      <c r="A91" s="106">
        <v>1500775</v>
      </c>
      <c r="B91" s="105" t="s">
        <v>428</v>
      </c>
      <c r="C91" s="105">
        <v>24050</v>
      </c>
      <c r="D91" s="105">
        <v>7.8522070686070684</v>
      </c>
      <c r="E91" s="105" t="s">
        <v>429</v>
      </c>
    </row>
    <row r="92" spans="1:5" ht="57.6" x14ac:dyDescent="0.3">
      <c r="A92" s="106">
        <v>1500778</v>
      </c>
      <c r="B92" s="105" t="s">
        <v>430</v>
      </c>
      <c r="C92" s="105">
        <v>50</v>
      </c>
      <c r="D92" s="105">
        <v>1299.0919999999999</v>
      </c>
      <c r="E92" s="105" t="s">
        <v>431</v>
      </c>
    </row>
    <row r="93" spans="1:5" x14ac:dyDescent="0.3">
      <c r="A93" s="106">
        <v>1500784</v>
      </c>
      <c r="B93" s="105" t="s">
        <v>432</v>
      </c>
      <c r="C93" s="105">
        <v>26</v>
      </c>
      <c r="D93" s="105">
        <v>4770.918076923077</v>
      </c>
      <c r="E93" s="105" t="s">
        <v>433</v>
      </c>
    </row>
    <row r="94" spans="1:5" x14ac:dyDescent="0.3">
      <c r="A94" s="106">
        <v>1500785</v>
      </c>
      <c r="B94" s="105" t="s">
        <v>434</v>
      </c>
      <c r="C94" s="105">
        <v>17</v>
      </c>
      <c r="D94" s="105">
        <v>9977.1529411764714</v>
      </c>
      <c r="E94" s="105" t="s">
        <v>435</v>
      </c>
    </row>
    <row r="95" spans="1:5" ht="28.8" x14ac:dyDescent="0.3">
      <c r="A95" s="106">
        <v>1500787</v>
      </c>
      <c r="B95" s="105" t="s">
        <v>436</v>
      </c>
      <c r="C95" s="105">
        <v>4000</v>
      </c>
      <c r="D95" s="105">
        <v>2.5000000000000001E-4</v>
      </c>
      <c r="E95" s="105" t="s">
        <v>437</v>
      </c>
    </row>
    <row r="96" spans="1:5" ht="28.8" x14ac:dyDescent="0.3">
      <c r="A96" s="106">
        <v>1500793</v>
      </c>
      <c r="B96" s="105" t="s">
        <v>438</v>
      </c>
      <c r="C96" s="105">
        <v>3</v>
      </c>
      <c r="D96" s="105">
        <v>13911.416666666666</v>
      </c>
      <c r="E96" s="105" t="s">
        <v>439</v>
      </c>
    </row>
    <row r="97" spans="1:5" ht="28.8" x14ac:dyDescent="0.3">
      <c r="A97" s="106">
        <v>1500795</v>
      </c>
      <c r="B97" s="105" t="s">
        <v>440</v>
      </c>
      <c r="C97" s="105">
        <v>2</v>
      </c>
      <c r="D97" s="105">
        <v>14560.4</v>
      </c>
      <c r="E97" s="105" t="s">
        <v>441</v>
      </c>
    </row>
    <row r="98" spans="1:5" x14ac:dyDescent="0.3">
      <c r="A98" s="106">
        <v>1500796</v>
      </c>
      <c r="B98" s="105" t="s">
        <v>442</v>
      </c>
      <c r="C98" s="105">
        <v>2</v>
      </c>
      <c r="D98" s="105">
        <v>3717.5</v>
      </c>
      <c r="E98" s="105" t="s">
        <v>443</v>
      </c>
    </row>
    <row r="99" spans="1:5" ht="28.8" x14ac:dyDescent="0.3">
      <c r="A99" s="106">
        <v>1500797</v>
      </c>
      <c r="B99" s="105" t="s">
        <v>444</v>
      </c>
      <c r="C99" s="105">
        <v>1</v>
      </c>
      <c r="D99" s="105">
        <v>44997.599999999999</v>
      </c>
      <c r="E99" s="105" t="s">
        <v>445</v>
      </c>
    </row>
    <row r="100" spans="1:5" ht="28.8" x14ac:dyDescent="0.3">
      <c r="A100" s="106">
        <v>1500798</v>
      </c>
      <c r="B100" s="105" t="s">
        <v>446</v>
      </c>
      <c r="C100" s="105">
        <v>0</v>
      </c>
      <c r="D100" s="105">
        <v>0</v>
      </c>
      <c r="E100" s="105" t="s">
        <v>447</v>
      </c>
    </row>
    <row r="101" spans="1:5" ht="28.8" x14ac:dyDescent="0.3">
      <c r="A101" s="106">
        <v>1500799</v>
      </c>
      <c r="B101" s="105" t="s">
        <v>448</v>
      </c>
      <c r="C101" s="105">
        <v>4</v>
      </c>
      <c r="D101" s="105">
        <v>4447.5825000000004</v>
      </c>
      <c r="E101" s="105" t="s">
        <v>449</v>
      </c>
    </row>
    <row r="102" spans="1:5" x14ac:dyDescent="0.3">
      <c r="A102" s="106">
        <v>1500801</v>
      </c>
      <c r="B102" s="105" t="s">
        <v>450</v>
      </c>
      <c r="C102" s="105">
        <v>0</v>
      </c>
      <c r="D102" s="105">
        <v>0</v>
      </c>
      <c r="E102" s="105" t="s">
        <v>451</v>
      </c>
    </row>
    <row r="103" spans="1:5" x14ac:dyDescent="0.3">
      <c r="A103" s="106">
        <v>1500802</v>
      </c>
      <c r="B103" s="105" t="s">
        <v>452</v>
      </c>
      <c r="C103" s="105">
        <v>821</v>
      </c>
      <c r="D103" s="105">
        <v>109.23325213154689</v>
      </c>
      <c r="E103" s="105" t="s">
        <v>453</v>
      </c>
    </row>
    <row r="104" spans="1:5" ht="28.8" x14ac:dyDescent="0.3">
      <c r="A104" s="106">
        <v>1500803</v>
      </c>
      <c r="B104" s="105" t="s">
        <v>454</v>
      </c>
      <c r="C104" s="105">
        <v>6000</v>
      </c>
      <c r="D104" s="105">
        <v>36.975135000000002</v>
      </c>
      <c r="E104" s="105" t="s">
        <v>455</v>
      </c>
    </row>
    <row r="105" spans="1:5" ht="187.2" x14ac:dyDescent="0.3">
      <c r="A105" s="106">
        <v>1500843</v>
      </c>
      <c r="B105" s="105" t="s">
        <v>456</v>
      </c>
      <c r="C105" s="105">
        <v>1</v>
      </c>
      <c r="D105" s="105">
        <v>75130.600000000006</v>
      </c>
      <c r="E105" s="105" t="s">
        <v>457</v>
      </c>
    </row>
    <row r="106" spans="1:5" ht="129.6" x14ac:dyDescent="0.3">
      <c r="A106" s="106">
        <v>1500844</v>
      </c>
      <c r="B106" s="105" t="s">
        <v>458</v>
      </c>
      <c r="C106" s="105">
        <v>1</v>
      </c>
      <c r="D106" s="105">
        <v>15972.68</v>
      </c>
      <c r="E106" s="105" t="s">
        <v>459</v>
      </c>
    </row>
    <row r="107" spans="1:5" ht="158.4" x14ac:dyDescent="0.3">
      <c r="A107" s="106">
        <v>1500845</v>
      </c>
      <c r="B107" s="105" t="s">
        <v>460</v>
      </c>
      <c r="C107" s="105">
        <v>1</v>
      </c>
      <c r="D107" s="105">
        <v>178164.99</v>
      </c>
      <c r="E107" s="105" t="s">
        <v>461</v>
      </c>
    </row>
    <row r="108" spans="1:5" ht="57.6" x14ac:dyDescent="0.3">
      <c r="A108" s="106">
        <v>1500879</v>
      </c>
      <c r="B108" s="105" t="s">
        <v>462</v>
      </c>
      <c r="C108" s="105">
        <v>0</v>
      </c>
      <c r="D108" s="105">
        <v>0</v>
      </c>
      <c r="E108" s="105" t="s">
        <v>463</v>
      </c>
    </row>
    <row r="109" spans="1:5" x14ac:dyDescent="0.3">
      <c r="A109" s="106">
        <v>1500883</v>
      </c>
      <c r="B109" s="105" t="s">
        <v>464</v>
      </c>
      <c r="C109" s="105">
        <v>23</v>
      </c>
      <c r="D109" s="105">
        <v>450.51478260869567</v>
      </c>
      <c r="E109" s="105" t="s">
        <v>465</v>
      </c>
    </row>
    <row r="110" spans="1:5" ht="28.8" x14ac:dyDescent="0.3">
      <c r="A110" s="106">
        <v>1500893</v>
      </c>
      <c r="B110" s="105" t="s">
        <v>466</v>
      </c>
      <c r="C110" s="105">
        <v>0</v>
      </c>
      <c r="D110" s="105">
        <v>0</v>
      </c>
      <c r="E110" s="105" t="s">
        <v>467</v>
      </c>
    </row>
    <row r="111" spans="1:5" ht="43.2" x14ac:dyDescent="0.3">
      <c r="A111" s="106">
        <v>1500948</v>
      </c>
      <c r="B111" s="105" t="s">
        <v>468</v>
      </c>
      <c r="C111" s="105">
        <v>8</v>
      </c>
      <c r="D111" s="105">
        <v>168.405</v>
      </c>
      <c r="E111" s="105" t="s">
        <v>469</v>
      </c>
    </row>
    <row r="112" spans="1:5" ht="43.2" x14ac:dyDescent="0.3">
      <c r="A112" s="106">
        <v>1500949</v>
      </c>
      <c r="B112" s="105" t="s">
        <v>470</v>
      </c>
      <c r="C112" s="105">
        <v>18</v>
      </c>
      <c r="D112" s="105">
        <v>7.7266666666666675</v>
      </c>
      <c r="E112" s="105" t="s">
        <v>471</v>
      </c>
    </row>
    <row r="113" spans="1:5" x14ac:dyDescent="0.3">
      <c r="A113" s="106">
        <v>1500957</v>
      </c>
      <c r="B113" s="105" t="s">
        <v>472</v>
      </c>
      <c r="C113" s="105">
        <v>0</v>
      </c>
      <c r="D113" s="105">
        <v>0</v>
      </c>
      <c r="E113" s="105" t="s">
        <v>473</v>
      </c>
    </row>
    <row r="114" spans="1:5" x14ac:dyDescent="0.3">
      <c r="A114" s="106">
        <v>1500958</v>
      </c>
      <c r="B114" s="105" t="s">
        <v>474</v>
      </c>
      <c r="C114" s="105">
        <v>0</v>
      </c>
      <c r="D114" s="105">
        <v>0</v>
      </c>
      <c r="E114" s="105" t="s">
        <v>475</v>
      </c>
    </row>
    <row r="115" spans="1:5" ht="28.8" x14ac:dyDescent="0.3">
      <c r="A115" s="106">
        <v>1500971</v>
      </c>
      <c r="B115" s="105" t="s">
        <v>476</v>
      </c>
      <c r="C115" s="105">
        <v>0</v>
      </c>
      <c r="D115" s="105">
        <v>0</v>
      </c>
      <c r="E115" s="105" t="s">
        <v>477</v>
      </c>
    </row>
    <row r="116" spans="1:5" ht="28.8" x14ac:dyDescent="0.3">
      <c r="A116" s="106">
        <v>1500972</v>
      </c>
      <c r="B116" s="105" t="s">
        <v>478</v>
      </c>
      <c r="C116" s="105">
        <v>0</v>
      </c>
      <c r="D116" s="105">
        <v>0</v>
      </c>
      <c r="E116" s="105" t="s">
        <v>479</v>
      </c>
    </row>
    <row r="117" spans="1:5" ht="28.8" x14ac:dyDescent="0.3">
      <c r="A117" s="106">
        <v>1500975</v>
      </c>
      <c r="B117" s="105" t="s">
        <v>480</v>
      </c>
      <c r="C117" s="105">
        <v>0</v>
      </c>
      <c r="D117" s="105">
        <v>0</v>
      </c>
      <c r="E117" s="105" t="s">
        <v>481</v>
      </c>
    </row>
    <row r="118" spans="1:5" ht="43.2" x14ac:dyDescent="0.3">
      <c r="A118" s="106">
        <v>1500981</v>
      </c>
      <c r="B118" s="105" t="s">
        <v>482</v>
      </c>
      <c r="C118" s="105">
        <v>0</v>
      </c>
      <c r="D118" s="105">
        <v>0</v>
      </c>
      <c r="E118" s="105" t="s">
        <v>483</v>
      </c>
    </row>
    <row r="119" spans="1:5" ht="43.2" x14ac:dyDescent="0.3">
      <c r="A119" s="106">
        <v>1500982</v>
      </c>
      <c r="B119" s="105" t="s">
        <v>484</v>
      </c>
      <c r="C119" s="105">
        <v>0</v>
      </c>
      <c r="D119" s="105">
        <v>0</v>
      </c>
      <c r="E119" s="105" t="s">
        <v>485</v>
      </c>
    </row>
    <row r="120" spans="1:5" x14ac:dyDescent="0.3">
      <c r="A120" s="106">
        <v>1500987</v>
      </c>
      <c r="B120" s="105" t="s">
        <v>486</v>
      </c>
      <c r="C120" s="105">
        <v>50</v>
      </c>
      <c r="D120" s="105">
        <v>3.4556</v>
      </c>
      <c r="E120" s="105" t="s">
        <v>487</v>
      </c>
    </row>
    <row r="121" spans="1:5" x14ac:dyDescent="0.3">
      <c r="A121" s="106">
        <v>1500991</v>
      </c>
      <c r="B121" s="105" t="s">
        <v>488</v>
      </c>
      <c r="C121" s="105">
        <v>0</v>
      </c>
      <c r="D121" s="105">
        <v>0</v>
      </c>
      <c r="E121" s="105" t="s">
        <v>489</v>
      </c>
    </row>
    <row r="122" spans="1:5" ht="28.8" x14ac:dyDescent="0.3">
      <c r="A122" s="106">
        <v>1501000</v>
      </c>
      <c r="B122" s="105" t="s">
        <v>490</v>
      </c>
      <c r="C122" s="105">
        <v>3</v>
      </c>
      <c r="D122" s="105">
        <v>36.75</v>
      </c>
      <c r="E122" s="105" t="s">
        <v>491</v>
      </c>
    </row>
    <row r="123" spans="1:5" x14ac:dyDescent="0.3">
      <c r="A123" s="106">
        <v>1501002</v>
      </c>
      <c r="B123" s="105" t="s">
        <v>492</v>
      </c>
      <c r="C123" s="105">
        <v>0</v>
      </c>
      <c r="D123" s="105">
        <v>0</v>
      </c>
      <c r="E123" s="105" t="s">
        <v>493</v>
      </c>
    </row>
    <row r="124" spans="1:5" x14ac:dyDescent="0.3">
      <c r="A124" s="106">
        <v>1501025</v>
      </c>
      <c r="B124" s="105" t="s">
        <v>494</v>
      </c>
      <c r="C124" s="105">
        <v>2</v>
      </c>
      <c r="D124" s="105">
        <v>3.1749999999999998</v>
      </c>
      <c r="E124" s="105" t="s">
        <v>495</v>
      </c>
    </row>
    <row r="125" spans="1:5" x14ac:dyDescent="0.3">
      <c r="A125" s="106">
        <v>1501037</v>
      </c>
      <c r="B125" s="105" t="s">
        <v>496</v>
      </c>
      <c r="C125" s="105">
        <v>1</v>
      </c>
      <c r="D125" s="105">
        <v>1</v>
      </c>
      <c r="E125" s="105" t="s">
        <v>497</v>
      </c>
    </row>
    <row r="126" spans="1:5" x14ac:dyDescent="0.3">
      <c r="A126" s="106">
        <v>1501038</v>
      </c>
      <c r="B126" s="105" t="s">
        <v>498</v>
      </c>
      <c r="C126" s="105">
        <v>1</v>
      </c>
      <c r="D126" s="105">
        <v>1</v>
      </c>
      <c r="E126" s="105" t="s">
        <v>499</v>
      </c>
    </row>
    <row r="127" spans="1:5" x14ac:dyDescent="0.3">
      <c r="A127" s="106">
        <v>1501094</v>
      </c>
      <c r="B127" s="105" t="s">
        <v>500</v>
      </c>
      <c r="C127" s="105">
        <v>0</v>
      </c>
      <c r="D127" s="105">
        <v>0</v>
      </c>
      <c r="E127" s="105" t="s">
        <v>501</v>
      </c>
    </row>
    <row r="128" spans="1:5" x14ac:dyDescent="0.3">
      <c r="A128" s="106">
        <v>1501106</v>
      </c>
      <c r="B128" s="105" t="s">
        <v>502</v>
      </c>
      <c r="C128" s="105">
        <v>16</v>
      </c>
      <c r="D128" s="105">
        <v>188.18375</v>
      </c>
      <c r="E128" s="105" t="s">
        <v>503</v>
      </c>
    </row>
    <row r="129" spans="1:5" x14ac:dyDescent="0.3">
      <c r="A129" s="106">
        <v>1501107</v>
      </c>
      <c r="B129" s="105" t="s">
        <v>504</v>
      </c>
      <c r="C129" s="105">
        <v>24</v>
      </c>
      <c r="D129" s="105">
        <v>26.766666666666666</v>
      </c>
      <c r="E129" s="105" t="s">
        <v>505</v>
      </c>
    </row>
    <row r="130" spans="1:5" ht="28.8" x14ac:dyDescent="0.3">
      <c r="A130" s="106">
        <v>1501108</v>
      </c>
      <c r="B130" s="105" t="s">
        <v>506</v>
      </c>
      <c r="C130" s="105">
        <v>0</v>
      </c>
      <c r="D130" s="105">
        <v>0</v>
      </c>
      <c r="E130" s="105" t="s">
        <v>507</v>
      </c>
    </row>
    <row r="131" spans="1:5" x14ac:dyDescent="0.3">
      <c r="A131" s="106">
        <v>1501130</v>
      </c>
      <c r="B131" s="105" t="s">
        <v>508</v>
      </c>
      <c r="C131" s="105">
        <v>8</v>
      </c>
      <c r="D131" s="105">
        <v>708.89</v>
      </c>
      <c r="E131" s="105" t="s">
        <v>509</v>
      </c>
    </row>
    <row r="132" spans="1:5" ht="28.8" x14ac:dyDescent="0.3">
      <c r="A132" s="106">
        <v>1501131</v>
      </c>
      <c r="B132" s="105" t="s">
        <v>510</v>
      </c>
      <c r="C132" s="105">
        <v>0</v>
      </c>
      <c r="D132" s="105">
        <v>0</v>
      </c>
      <c r="E132" s="105" t="s">
        <v>511</v>
      </c>
    </row>
    <row r="133" spans="1:5" ht="28.8" x14ac:dyDescent="0.3">
      <c r="A133" s="106">
        <v>1501151</v>
      </c>
      <c r="B133" s="105" t="s">
        <v>512</v>
      </c>
      <c r="C133" s="105">
        <v>6</v>
      </c>
      <c r="D133" s="105">
        <v>276.18166666666667</v>
      </c>
      <c r="E133" s="105" t="s">
        <v>513</v>
      </c>
    </row>
    <row r="134" spans="1:5" x14ac:dyDescent="0.3">
      <c r="A134" s="106">
        <v>1501152</v>
      </c>
      <c r="B134" s="105" t="s">
        <v>514</v>
      </c>
      <c r="C134" s="105">
        <v>0</v>
      </c>
      <c r="D134" s="105">
        <v>0</v>
      </c>
      <c r="E134" s="105" t="s">
        <v>515</v>
      </c>
    </row>
    <row r="135" spans="1:5" x14ac:dyDescent="0.3">
      <c r="A135" s="106">
        <v>1501153</v>
      </c>
      <c r="B135" s="105" t="s">
        <v>516</v>
      </c>
      <c r="C135" s="105">
        <v>0</v>
      </c>
      <c r="D135" s="105">
        <v>0</v>
      </c>
      <c r="E135" s="105" t="s">
        <v>517</v>
      </c>
    </row>
    <row r="136" spans="1:5" ht="28.8" x14ac:dyDescent="0.3">
      <c r="A136" s="106">
        <v>1501163</v>
      </c>
      <c r="B136" s="105" t="s">
        <v>518</v>
      </c>
      <c r="C136" s="105">
        <v>6</v>
      </c>
      <c r="D136" s="105">
        <v>416.76833333333337</v>
      </c>
      <c r="E136" s="105" t="s">
        <v>519</v>
      </c>
    </row>
    <row r="137" spans="1:5" x14ac:dyDescent="0.3">
      <c r="A137" s="106">
        <v>1501209</v>
      </c>
      <c r="B137" s="105" t="s">
        <v>520</v>
      </c>
      <c r="C137" s="105">
        <v>4</v>
      </c>
      <c r="D137" s="105">
        <v>365.8775</v>
      </c>
      <c r="E137" s="105" t="s">
        <v>521</v>
      </c>
    </row>
    <row r="138" spans="1:5" ht="28.8" x14ac:dyDescent="0.3">
      <c r="A138" s="106">
        <v>1501213</v>
      </c>
      <c r="B138" s="105" t="s">
        <v>522</v>
      </c>
      <c r="C138" s="105">
        <v>65</v>
      </c>
      <c r="D138" s="105">
        <v>37.300923076923077</v>
      </c>
      <c r="E138" s="105" t="s">
        <v>523</v>
      </c>
    </row>
    <row r="139" spans="1:5" ht="28.8" x14ac:dyDescent="0.3">
      <c r="A139" s="106">
        <v>1501214</v>
      </c>
      <c r="B139" s="105" t="s">
        <v>524</v>
      </c>
      <c r="C139" s="105">
        <v>112</v>
      </c>
      <c r="D139" s="105">
        <v>3.9208035714285714</v>
      </c>
      <c r="E139" s="105" t="s">
        <v>525</v>
      </c>
    </row>
    <row r="140" spans="1:5" x14ac:dyDescent="0.3">
      <c r="A140" s="106">
        <v>1501215</v>
      </c>
      <c r="B140" s="105" t="s">
        <v>526</v>
      </c>
      <c r="C140" s="105">
        <v>28</v>
      </c>
      <c r="D140" s="105">
        <v>61.001071428571429</v>
      </c>
      <c r="E140" s="105" t="s">
        <v>527</v>
      </c>
    </row>
    <row r="141" spans="1:5" x14ac:dyDescent="0.3">
      <c r="A141" s="106">
        <v>1501216</v>
      </c>
      <c r="B141" s="105" t="s">
        <v>528</v>
      </c>
      <c r="C141" s="105">
        <v>32</v>
      </c>
      <c r="D141" s="105">
        <v>44.848125000000003</v>
      </c>
      <c r="E141" s="105" t="s">
        <v>529</v>
      </c>
    </row>
    <row r="142" spans="1:5" ht="28.8" x14ac:dyDescent="0.3">
      <c r="A142" s="106">
        <v>1501217</v>
      </c>
      <c r="B142" s="105" t="s">
        <v>530</v>
      </c>
      <c r="C142" s="105">
        <v>2</v>
      </c>
      <c r="D142" s="105">
        <v>6.4349999999999996</v>
      </c>
      <c r="E142" s="105" t="s">
        <v>531</v>
      </c>
    </row>
    <row r="143" spans="1:5" x14ac:dyDescent="0.3">
      <c r="A143" s="106">
        <v>1501218</v>
      </c>
      <c r="B143" s="105" t="s">
        <v>532</v>
      </c>
      <c r="C143" s="105">
        <v>10</v>
      </c>
      <c r="D143" s="105">
        <v>141.13800000000001</v>
      </c>
      <c r="E143" s="105" t="s">
        <v>533</v>
      </c>
    </row>
    <row r="144" spans="1:5" ht="28.8" x14ac:dyDescent="0.3">
      <c r="A144" s="106">
        <v>1501219</v>
      </c>
      <c r="B144" s="105" t="s">
        <v>534</v>
      </c>
      <c r="C144" s="105">
        <v>4</v>
      </c>
      <c r="D144" s="105">
        <v>15.095000000000001</v>
      </c>
      <c r="E144" s="105" t="s">
        <v>535</v>
      </c>
    </row>
    <row r="145" spans="1:5" ht="28.8" x14ac:dyDescent="0.3">
      <c r="A145" s="106">
        <v>1501220</v>
      </c>
      <c r="B145" s="105" t="s">
        <v>536</v>
      </c>
      <c r="C145" s="105">
        <v>32</v>
      </c>
      <c r="D145" s="105">
        <v>63.655312500000001</v>
      </c>
      <c r="E145" s="105" t="s">
        <v>537</v>
      </c>
    </row>
    <row r="146" spans="1:5" x14ac:dyDescent="0.3">
      <c r="A146" s="106">
        <v>1501229</v>
      </c>
      <c r="B146" s="105" t="s">
        <v>538</v>
      </c>
      <c r="C146" s="105">
        <v>24</v>
      </c>
      <c r="D146" s="105">
        <v>49.736250000000005</v>
      </c>
      <c r="E146" s="105" t="s">
        <v>539</v>
      </c>
    </row>
    <row r="147" spans="1:5" ht="28.8" x14ac:dyDescent="0.3">
      <c r="A147" s="106">
        <v>1501231</v>
      </c>
      <c r="B147" s="105" t="s">
        <v>540</v>
      </c>
      <c r="C147" s="105">
        <v>63</v>
      </c>
      <c r="D147" s="105">
        <v>11.638412698412699</v>
      </c>
      <c r="E147" s="105" t="s">
        <v>541</v>
      </c>
    </row>
    <row r="148" spans="1:5" ht="28.8" x14ac:dyDescent="0.3">
      <c r="A148" s="106">
        <v>1501232</v>
      </c>
      <c r="B148" s="105" t="s">
        <v>542</v>
      </c>
      <c r="C148" s="105">
        <v>56</v>
      </c>
      <c r="D148" s="105">
        <v>58.140178571428571</v>
      </c>
      <c r="E148" s="105" t="s">
        <v>543</v>
      </c>
    </row>
    <row r="149" spans="1:5" ht="28.8" x14ac:dyDescent="0.3">
      <c r="A149" s="106">
        <v>1501233</v>
      </c>
      <c r="B149" s="105" t="s">
        <v>544</v>
      </c>
      <c r="C149" s="105">
        <v>23</v>
      </c>
      <c r="D149" s="105">
        <v>2.5508695652173912</v>
      </c>
      <c r="E149" s="105" t="s">
        <v>545</v>
      </c>
    </row>
    <row r="150" spans="1:5" ht="28.8" x14ac:dyDescent="0.3">
      <c r="A150" s="106">
        <v>1600039</v>
      </c>
      <c r="B150" s="105" t="s">
        <v>546</v>
      </c>
      <c r="C150" s="105">
        <v>2</v>
      </c>
      <c r="D150" s="105">
        <v>22429.279999999999</v>
      </c>
      <c r="E150" s="105" t="s">
        <v>547</v>
      </c>
    </row>
    <row r="151" spans="1:5" ht="43.2" x14ac:dyDescent="0.3">
      <c r="A151" s="106">
        <v>1600041</v>
      </c>
      <c r="B151" s="105" t="s">
        <v>548</v>
      </c>
      <c r="C151" s="105">
        <v>2</v>
      </c>
      <c r="D151" s="105">
        <v>33381.519999999997</v>
      </c>
      <c r="E151" s="105" t="s">
        <v>549</v>
      </c>
    </row>
    <row r="152" spans="1:5" ht="28.8" x14ac:dyDescent="0.3">
      <c r="A152" s="106">
        <v>1600366</v>
      </c>
      <c r="B152" s="105" t="s">
        <v>550</v>
      </c>
      <c r="C152" s="105">
        <v>0</v>
      </c>
      <c r="D152" s="105">
        <v>0</v>
      </c>
      <c r="E152" s="105" t="s">
        <v>551</v>
      </c>
    </row>
    <row r="153" spans="1:5" ht="28.8" x14ac:dyDescent="0.3">
      <c r="A153" s="106">
        <v>1600370</v>
      </c>
      <c r="B153" s="105" t="s">
        <v>552</v>
      </c>
      <c r="C153" s="105">
        <v>0</v>
      </c>
      <c r="D153" s="105">
        <v>0</v>
      </c>
      <c r="E153" s="105" t="s">
        <v>553</v>
      </c>
    </row>
    <row r="154" spans="1:5" x14ac:dyDescent="0.3">
      <c r="A154" s="106">
        <v>1600601</v>
      </c>
      <c r="B154" s="105" t="s">
        <v>554</v>
      </c>
      <c r="C154" s="105">
        <v>1</v>
      </c>
      <c r="D154" s="105">
        <v>4854.3999999999996</v>
      </c>
      <c r="E154" s="105" t="s">
        <v>555</v>
      </c>
    </row>
    <row r="155" spans="1:5" ht="28.8" x14ac:dyDescent="0.3">
      <c r="A155" s="106">
        <v>1600603</v>
      </c>
      <c r="B155" s="105" t="s">
        <v>556</v>
      </c>
      <c r="C155" s="105">
        <v>2</v>
      </c>
      <c r="D155" s="105">
        <v>6464.165</v>
      </c>
      <c r="E155" s="105" t="s">
        <v>557</v>
      </c>
    </row>
    <row r="156" spans="1:5" ht="28.8" x14ac:dyDescent="0.3">
      <c r="A156" s="106">
        <v>1600605</v>
      </c>
      <c r="B156" s="105" t="s">
        <v>558</v>
      </c>
      <c r="C156" s="105">
        <v>2</v>
      </c>
      <c r="D156" s="105">
        <v>4491.8</v>
      </c>
      <c r="E156" s="105" t="s">
        <v>559</v>
      </c>
    </row>
    <row r="157" spans="1:5" ht="28.8" x14ac:dyDescent="0.3">
      <c r="A157" s="106">
        <v>1600606</v>
      </c>
      <c r="B157" s="105" t="s">
        <v>560</v>
      </c>
      <c r="C157" s="105">
        <v>1</v>
      </c>
      <c r="D157" s="105">
        <v>4773.0200000000004</v>
      </c>
      <c r="E157" s="105" t="s">
        <v>561</v>
      </c>
    </row>
    <row r="158" spans="1:5" ht="28.8" x14ac:dyDescent="0.3">
      <c r="A158" s="106">
        <v>1600607</v>
      </c>
      <c r="B158" s="105" t="s">
        <v>562</v>
      </c>
      <c r="C158" s="105">
        <v>1</v>
      </c>
      <c r="D158" s="105">
        <v>15532.22</v>
      </c>
      <c r="E158" s="105" t="s">
        <v>563</v>
      </c>
    </row>
    <row r="159" spans="1:5" ht="28.8" x14ac:dyDescent="0.3">
      <c r="A159" s="106">
        <v>1600609</v>
      </c>
      <c r="B159" s="105" t="s">
        <v>564</v>
      </c>
      <c r="C159" s="105">
        <v>1</v>
      </c>
      <c r="D159" s="105">
        <v>16281.63</v>
      </c>
      <c r="E159" s="105" t="s">
        <v>565</v>
      </c>
    </row>
    <row r="160" spans="1:5" x14ac:dyDescent="0.3">
      <c r="A160" s="106">
        <v>1600611</v>
      </c>
      <c r="B160" s="105" t="s">
        <v>566</v>
      </c>
      <c r="C160" s="105">
        <v>6</v>
      </c>
      <c r="D160" s="105">
        <v>64.034999999999997</v>
      </c>
      <c r="E160" s="105" t="s">
        <v>567</v>
      </c>
    </row>
    <row r="161" spans="1:5" x14ac:dyDescent="0.3">
      <c r="A161" s="106">
        <v>1600612</v>
      </c>
      <c r="B161" s="105" t="s">
        <v>568</v>
      </c>
      <c r="C161" s="105">
        <v>1</v>
      </c>
      <c r="D161" s="105">
        <v>1496.13</v>
      </c>
      <c r="E161" s="105" t="s">
        <v>569</v>
      </c>
    </row>
    <row r="162" spans="1:5" ht="28.8" x14ac:dyDescent="0.3">
      <c r="A162" s="106">
        <v>1600614</v>
      </c>
      <c r="B162" s="105" t="s">
        <v>570</v>
      </c>
      <c r="C162" s="105">
        <v>1</v>
      </c>
      <c r="D162" s="105">
        <v>16412.740000000002</v>
      </c>
      <c r="E162" s="105" t="s">
        <v>571</v>
      </c>
    </row>
    <row r="163" spans="1:5" ht="28.8" x14ac:dyDescent="0.3">
      <c r="A163" s="106">
        <v>1600617</v>
      </c>
      <c r="B163" s="105" t="s">
        <v>572</v>
      </c>
      <c r="C163" s="105">
        <v>1</v>
      </c>
      <c r="D163" s="105">
        <v>11254.45</v>
      </c>
      <c r="E163" s="105" t="s">
        <v>573</v>
      </c>
    </row>
    <row r="164" spans="1:5" ht="57.6" x14ac:dyDescent="0.3">
      <c r="A164" s="106">
        <v>1602410</v>
      </c>
      <c r="B164" s="105" t="s">
        <v>574</v>
      </c>
      <c r="C164" s="105">
        <v>0</v>
      </c>
      <c r="D164" s="105">
        <v>0</v>
      </c>
      <c r="E164" s="105" t="s">
        <v>575</v>
      </c>
    </row>
    <row r="165" spans="1:5" ht="28.8" x14ac:dyDescent="0.3">
      <c r="A165" s="106">
        <v>1602457</v>
      </c>
      <c r="B165" s="105" t="s">
        <v>576</v>
      </c>
      <c r="C165" s="105">
        <v>10</v>
      </c>
      <c r="D165" s="105">
        <v>3.3920000000000003</v>
      </c>
      <c r="E165" s="105" t="s">
        <v>577</v>
      </c>
    </row>
    <row r="166" spans="1:5" ht="28.8" x14ac:dyDescent="0.3">
      <c r="A166" s="106">
        <v>1602474</v>
      </c>
      <c r="B166" s="105" t="s">
        <v>578</v>
      </c>
      <c r="C166" s="105">
        <v>5</v>
      </c>
      <c r="D166" s="105">
        <v>3.3920000000000003</v>
      </c>
      <c r="E166" s="105" t="s">
        <v>579</v>
      </c>
    </row>
    <row r="167" spans="1:5" ht="43.2" x14ac:dyDescent="0.3">
      <c r="A167" s="106">
        <v>1602475</v>
      </c>
      <c r="B167" s="105" t="s">
        <v>580</v>
      </c>
      <c r="C167" s="105">
        <v>10</v>
      </c>
      <c r="D167" s="105">
        <v>3.3920000000000003</v>
      </c>
      <c r="E167" s="105" t="s">
        <v>581</v>
      </c>
    </row>
    <row r="168" spans="1:5" ht="28.8" x14ac:dyDescent="0.3">
      <c r="A168" s="106">
        <v>1602503</v>
      </c>
      <c r="B168" s="105" t="s">
        <v>582</v>
      </c>
      <c r="C168" s="105">
        <v>7</v>
      </c>
      <c r="D168" s="105">
        <v>3.3928571428571428</v>
      </c>
      <c r="E168" s="105" t="s">
        <v>583</v>
      </c>
    </row>
    <row r="169" spans="1:5" ht="28.8" x14ac:dyDescent="0.3">
      <c r="A169" s="106">
        <v>1602838</v>
      </c>
      <c r="B169" s="105" t="s">
        <v>584</v>
      </c>
      <c r="C169" s="105">
        <v>0</v>
      </c>
      <c r="D169" s="105">
        <v>0</v>
      </c>
      <c r="E169" s="105" t="s">
        <v>585</v>
      </c>
    </row>
    <row r="170" spans="1:5" ht="115.2" x14ac:dyDescent="0.3">
      <c r="A170" s="106">
        <v>1603104</v>
      </c>
      <c r="B170" s="105" t="s">
        <v>586</v>
      </c>
      <c r="C170" s="105">
        <v>0</v>
      </c>
      <c r="D170" s="105">
        <v>0</v>
      </c>
      <c r="E170" s="105" t="s">
        <v>587</v>
      </c>
    </row>
    <row r="171" spans="1:5" ht="57.6" x14ac:dyDescent="0.3">
      <c r="A171" s="106">
        <v>1603275</v>
      </c>
      <c r="B171" s="105" t="s">
        <v>588</v>
      </c>
      <c r="C171" s="105">
        <v>1</v>
      </c>
      <c r="D171" s="105">
        <v>1</v>
      </c>
      <c r="E171" s="105" t="s">
        <v>589</v>
      </c>
    </row>
    <row r="172" spans="1:5" ht="28.8" x14ac:dyDescent="0.3">
      <c r="A172" s="106">
        <v>1603277</v>
      </c>
      <c r="B172" s="105" t="s">
        <v>590</v>
      </c>
      <c r="C172" s="105">
        <v>18</v>
      </c>
      <c r="D172" s="105">
        <v>686.94777777777779</v>
      </c>
      <c r="E172" s="105" t="s">
        <v>591</v>
      </c>
    </row>
    <row r="173" spans="1:5" ht="57.6" x14ac:dyDescent="0.3">
      <c r="A173" s="106">
        <v>1603415</v>
      </c>
      <c r="B173" s="105" t="s">
        <v>592</v>
      </c>
      <c r="C173" s="105">
        <v>160</v>
      </c>
      <c r="D173" s="105">
        <v>48.856312500000001</v>
      </c>
      <c r="E173" s="105" t="s">
        <v>593</v>
      </c>
    </row>
    <row r="174" spans="1:5" x14ac:dyDescent="0.3">
      <c r="A174" s="106">
        <v>1603417</v>
      </c>
      <c r="B174" s="105" t="s">
        <v>594</v>
      </c>
      <c r="C174" s="105">
        <v>175</v>
      </c>
      <c r="D174" s="105">
        <v>21.462971428571429</v>
      </c>
      <c r="E174" s="105" t="s">
        <v>595</v>
      </c>
    </row>
    <row r="175" spans="1:5" ht="57.6" x14ac:dyDescent="0.3">
      <c r="A175" s="106">
        <v>1603492</v>
      </c>
      <c r="B175" s="105" t="s">
        <v>596</v>
      </c>
      <c r="C175" s="105">
        <v>1</v>
      </c>
      <c r="D175" s="105">
        <v>1</v>
      </c>
      <c r="E175" s="105" t="s">
        <v>597</v>
      </c>
    </row>
    <row r="176" spans="1:5" ht="57.6" x14ac:dyDescent="0.3">
      <c r="A176" s="106">
        <v>1603493</v>
      </c>
      <c r="B176" s="105" t="s">
        <v>598</v>
      </c>
      <c r="C176" s="105">
        <v>1</v>
      </c>
      <c r="D176" s="105">
        <v>1</v>
      </c>
      <c r="E176" s="105" t="s">
        <v>599</v>
      </c>
    </row>
    <row r="177" spans="1:5" ht="43.2" x14ac:dyDescent="0.3">
      <c r="A177" s="106">
        <v>1603750</v>
      </c>
      <c r="B177" s="105" t="s">
        <v>600</v>
      </c>
      <c r="C177" s="105">
        <v>1229</v>
      </c>
      <c r="D177" s="105">
        <v>51.756004882017898</v>
      </c>
      <c r="E177" s="105" t="s">
        <v>601</v>
      </c>
    </row>
    <row r="178" spans="1:5" ht="43.2" x14ac:dyDescent="0.3">
      <c r="A178" s="106">
        <v>1604003</v>
      </c>
      <c r="B178" s="105" t="s">
        <v>602</v>
      </c>
      <c r="C178" s="105">
        <v>0</v>
      </c>
      <c r="D178" s="105">
        <v>0</v>
      </c>
      <c r="E178" s="105" t="s">
        <v>603</v>
      </c>
    </row>
    <row r="179" spans="1:5" ht="43.2" x14ac:dyDescent="0.3">
      <c r="A179" s="106">
        <v>1604004</v>
      </c>
      <c r="B179" s="105" t="s">
        <v>604</v>
      </c>
      <c r="C179" s="105">
        <v>0</v>
      </c>
      <c r="D179" s="105">
        <v>0</v>
      </c>
      <c r="E179" s="105" t="s">
        <v>605</v>
      </c>
    </row>
    <row r="180" spans="1:5" x14ac:dyDescent="0.3">
      <c r="A180" s="106">
        <v>3401661</v>
      </c>
      <c r="B180" s="105" t="s">
        <v>606</v>
      </c>
      <c r="C180" s="105">
        <v>0</v>
      </c>
      <c r="D180" s="105">
        <v>0</v>
      </c>
      <c r="E180" s="105" t="s">
        <v>607</v>
      </c>
    </row>
  </sheetData>
  <autoFilter ref="A1:E1"/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MHA2-07 &amp; MHA2-04</vt:lpstr>
      <vt:lpstr>MHA1-01</vt:lpstr>
      <vt:lpstr>Feuil1</vt:lpstr>
      <vt:lpstr>stock et valeur </vt:lpstr>
      <vt:lpstr>MHA 204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J0373215</dc:creator>
  <cp:lastModifiedBy>André</cp:lastModifiedBy>
  <dcterms:created xsi:type="dcterms:W3CDTF">2017-06-22T17:54:03Z</dcterms:created>
  <dcterms:modified xsi:type="dcterms:W3CDTF">2020-10-20T13:07:13Z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iteId">
    <vt:lpwstr>329e91b0-e21f-48fb-a071-456717ecc28e</vt:lpwstr>
  </property>
  <property fmtid="{D5CDD505-2E9C-101B-9397-08002B2CF9AE}" pid="4" name="MSIP_Label_2b30ed1b-e95f-40b5-af89-828263f287a7_Owner">
    <vt:lpwstr>senia.mpilou@external.total.com</vt:lpwstr>
  </property>
  <property fmtid="{D5CDD505-2E9C-101B-9397-08002B2CF9AE}" pid="5" name="MSIP_Label_2b30ed1b-e95f-40b5-af89-828263f287a7_SetDate">
    <vt:lpwstr>2020-10-16T09:50:52.6319008Z</vt:lpwstr>
  </property>
  <property fmtid="{D5CDD505-2E9C-101B-9397-08002B2CF9AE}" pid="6" name="MSIP_Label_2b30ed1b-e95f-40b5-af89-828263f287a7_Name">
    <vt:lpwstr>Restricted</vt:lpwstr>
  </property>
  <property fmtid="{D5CDD505-2E9C-101B-9397-08002B2CF9AE}" pid="7" name="MSIP_Label_2b30ed1b-e95f-40b5-af89-828263f287a7_Application">
    <vt:lpwstr>Microsoft Azure Information Protection</vt:lpwstr>
  </property>
  <property fmtid="{D5CDD505-2E9C-101B-9397-08002B2CF9AE}" pid="8" name="MSIP_Label_2b30ed1b-e95f-40b5-af89-828263f287a7_ActionId">
    <vt:lpwstr>c73fa36d-7950-463e-8d43-fa77138ef46a</vt:lpwstr>
  </property>
  <property fmtid="{D5CDD505-2E9C-101B-9397-08002B2CF9AE}" pid="9" name="MSIP_Label_2b30ed1b-e95f-40b5-af89-828263f287a7_Extended_MSFT_Method">
    <vt:lpwstr>Automatic</vt:lpwstr>
  </property>
  <property fmtid="{D5CDD505-2E9C-101B-9397-08002B2CF9AE}" pid="10" name="Sensitivity">
    <vt:lpwstr>Restricted</vt:lpwstr>
  </property>
</Properties>
</file>