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572" activeTab="2"/>
  </bookViews>
  <sheets>
    <sheet name="classement general" sheetId="8" r:id="rId1"/>
    <sheet name="Par-CATEG" sheetId="34" r:id="rId2"/>
    <sheet name="Par-DISCIPLINE" sheetId="29" r:id="rId3"/>
    <sheet name="Parametres" sheetId="9" r:id="rId4"/>
    <sheet name=" Remarques" sheetId="35" r:id="rId5"/>
    <sheet name="IMPRIM" sheetId="36" r:id="rId6"/>
    <sheet name="ParVille" sheetId="38" r:id="rId7"/>
  </sheets>
  <functionGroups builtInGroupCount="18"/>
  <externalReferences>
    <externalReference r:id="rId8"/>
  </externalReferences>
  <definedNames>
    <definedName name="_xlnm._FilterDatabase" localSheetId="0" hidden="1">'classement general'!$A$3:$O$9</definedName>
    <definedName name="Cat" localSheetId="6">'classement general'!$D$4:$D$80</definedName>
    <definedName name="Cat">OFFSET(Nom,0,3)</definedName>
    <definedName name="Catégorie1">OFFSET('classement general'!$D$3,1,,COUNTA('classement general'!$K:$K)-1)</definedName>
    <definedName name="Club" localSheetId="6">OFFSET('classement general'!$E$4,1,,[0]!Hauteur)</definedName>
    <definedName name="Club">OFFSET('classement general'!$E$4,1,,[0]!Hauteur)</definedName>
    <definedName name="Club2">OFFSET('classement general'!$C$3,1,,COUNTA('classement general'!$K:$K)-1)</definedName>
    <definedName name="Discip" localSheetId="6">OFFSET(Nom,0,11)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_xlnm.Print_Titles" localSheetId="2">'Par-DISCIPLINE'!$1:$5</definedName>
    <definedName name="No">'classement general'!$L$4:$L$81</definedName>
    <definedName name="Nom" localSheetId="5">OFFSET('classement general'!$C$4,1,,Hauteur)</definedName>
    <definedName name="Nom">OFFSET('classement general'!$A$3,1,0,COUNTA('classement general'!$A$3:$A$1111)-1,1)</definedName>
    <definedName name="Numero" localSheetId="6">OFFSET(Nom,0,12)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 localSheetId="5">OFFSET([1]carabine10!$D$4,1,,Hauteur)</definedName>
    <definedName name="Prenom" localSheetId="6">OFFSET(Nom,0,1)</definedName>
    <definedName name="Prenom">OFFSET(Nom,0,1)</definedName>
    <definedName name="prenom2">'classement general'!$B$4:$B$80</definedName>
    <definedName name="Societe">OFFSET(Nom,0,2)</definedName>
    <definedName name="Tot">OFFSET('classement general'!$L$4,1,,Hauteur)</definedName>
    <definedName name="Total">OFFSET(Nom,0,10)</definedName>
    <definedName name="Totaux3">OFFSET('classement general'!$K$3,1,,COUNTA('classement general'!$K:$K)-1)</definedName>
    <definedName name="_xlnm.Print_Area" localSheetId="1">'Par-CATEG'!$B$1:$H$41</definedName>
    <definedName name="_xlnm.Print_Area" localSheetId="2">'Par-DISCIPLINE'!$B$1:$H$133</definedName>
  </definedNames>
  <calcPr calcId="152511"/>
</workbook>
</file>

<file path=xl/calcChain.xml><?xml version="1.0" encoding="utf-8"?>
<calcChain xmlns="http://schemas.openxmlformats.org/spreadsheetml/2006/main">
  <c r="AF26" i="38" l="1" a="1"/>
  <c r="AF26" i="38" s="1"/>
  <c r="J112" i="29"/>
  <c r="K112" i="29" a="1"/>
  <c r="K112" i="29" s="1"/>
  <c r="AE26" i="38" a="1"/>
  <c r="AE26" i="38" s="1"/>
  <c r="X26" i="38" a="1"/>
  <c r="X26" i="38" s="1"/>
  <c r="O26" i="38" a="1"/>
  <c r="O26" i="38" s="1"/>
  <c r="I26" i="38" a="1"/>
  <c r="I26" i="38" s="1"/>
  <c r="C26" i="38" a="1"/>
  <c r="C26" i="38" s="1"/>
  <c r="E26" i="38" l="1" a="1"/>
  <c r="E26" i="38" s="1"/>
  <c r="M26" i="38" a="1"/>
  <c r="M26" i="38" s="1"/>
  <c r="S26" i="38" a="1"/>
  <c r="S26" i="38" s="1"/>
  <c r="Z26" i="38" a="1"/>
  <c r="Z26" i="38" s="1"/>
  <c r="B3" i="38" a="1"/>
  <c r="B3" i="38" s="1"/>
  <c r="AG3" i="38" s="1" a="1"/>
  <c r="AG3" i="38" s="1"/>
  <c r="D26" i="38" a="1"/>
  <c r="D26" i="38" s="1"/>
  <c r="H26" i="38" a="1"/>
  <c r="H26" i="38" s="1"/>
  <c r="J26" i="38" a="1"/>
  <c r="J26" i="38" s="1"/>
  <c r="N26" i="38" a="1"/>
  <c r="N26" i="38" s="1"/>
  <c r="R26" i="38" a="1"/>
  <c r="R26" i="38" s="1"/>
  <c r="T26" i="38" a="1"/>
  <c r="T26" i="38" s="1"/>
  <c r="Y26" i="38" a="1"/>
  <c r="Y26" i="38" s="1"/>
  <c r="AD26" i="38" a="1"/>
  <c r="AD26" i="38" s="1"/>
  <c r="AD3" i="38" l="1" a="1"/>
  <c r="AD3" i="38" s="1"/>
  <c r="J3" i="38" a="1"/>
  <c r="J3" i="38" s="1"/>
  <c r="AA3" i="38" a="1"/>
  <c r="AA3" i="38" s="1"/>
  <c r="I3" i="38" a="1"/>
  <c r="I3" i="38" s="1"/>
  <c r="O3" i="38" a="1"/>
  <c r="O3" i="38" s="1"/>
  <c r="T3" i="38" a="1"/>
  <c r="T3" i="38" s="1"/>
  <c r="X3" i="38" a="1"/>
  <c r="X3" i="38" s="1"/>
  <c r="AH3" i="38" a="1"/>
  <c r="E3" i="38" a="1"/>
  <c r="E3" i="38" s="1"/>
  <c r="D3" i="38" a="1"/>
  <c r="D3" i="38" s="1"/>
  <c r="M3" i="38" a="1"/>
  <c r="M3" i="38" s="1"/>
  <c r="R3" i="38" a="1"/>
  <c r="R3" i="38" s="1"/>
  <c r="AE3" i="38" a="1"/>
  <c r="AE3" i="38" s="1"/>
  <c r="Z3" i="38" a="1"/>
  <c r="AF3" i="38" a="1"/>
  <c r="Y3" i="38" a="1"/>
  <c r="Y3" i="38" s="1"/>
  <c r="C3" i="38" a="1"/>
  <c r="C3" i="38" s="1"/>
  <c r="H3" i="38" a="1"/>
  <c r="H3" i="38" s="1"/>
  <c r="B4" i="38" a="1"/>
  <c r="B4" i="38" s="1"/>
  <c r="H4" i="38" s="1" a="1"/>
  <c r="H4" i="38" s="1"/>
  <c r="F3" i="38" a="1"/>
  <c r="F3" i="38" s="1"/>
  <c r="K3" i="38" a="1"/>
  <c r="K3" i="38" s="1"/>
  <c r="N3" i="38" a="1"/>
  <c r="N3" i="38" s="1"/>
  <c r="P3" i="38" a="1"/>
  <c r="P3" i="38" s="1"/>
  <c r="S3" i="38" a="1"/>
  <c r="S3" i="38" s="1"/>
  <c r="U3" i="38" a="1"/>
  <c r="U3" i="38" s="1"/>
  <c r="Z3" i="38"/>
  <c r="AF3" i="38"/>
  <c r="AH3" i="38"/>
  <c r="D4" i="38" l="1" a="1"/>
  <c r="D4" i="38" s="1"/>
  <c r="I4" i="38" a="1"/>
  <c r="I4" i="38" s="1"/>
  <c r="M4" i="38" a="1"/>
  <c r="M4" i="38" s="1"/>
  <c r="O4" i="38" a="1"/>
  <c r="O4" i="38" s="1"/>
  <c r="R4" i="38" a="1"/>
  <c r="R4" i="38" s="1"/>
  <c r="T4" i="38" a="1"/>
  <c r="T4" i="38" s="1"/>
  <c r="X4" i="38" a="1"/>
  <c r="X4" i="38" s="1"/>
  <c r="Z4" i="38" a="1"/>
  <c r="Z4" i="38" s="1"/>
  <c r="AD4" i="38" a="1"/>
  <c r="AD4" i="38" s="1"/>
  <c r="AF4" i="38" a="1"/>
  <c r="AF4" i="38" s="1"/>
  <c r="AH4" i="38" a="1"/>
  <c r="AH4" i="38" s="1"/>
  <c r="J4" i="38" a="1"/>
  <c r="J4" i="38" s="1"/>
  <c r="B5" i="38" a="1"/>
  <c r="B5" i="38" s="1"/>
  <c r="AH5" i="38" s="1" a="1"/>
  <c r="AH5" i="38" s="1"/>
  <c r="F4" i="38" a="1"/>
  <c r="F4" i="38" s="1"/>
  <c r="K4" i="38" a="1"/>
  <c r="K4" i="38" s="1"/>
  <c r="N4" i="38" a="1"/>
  <c r="N4" i="38" s="1"/>
  <c r="P4" i="38" a="1"/>
  <c r="P4" i="38" s="1"/>
  <c r="S4" i="38" a="1"/>
  <c r="S4" i="38" s="1"/>
  <c r="U4" i="38" a="1"/>
  <c r="U4" i="38" s="1"/>
  <c r="Y4" i="38" a="1"/>
  <c r="Y4" i="38" s="1"/>
  <c r="AA4" i="38" a="1"/>
  <c r="AA4" i="38" s="1"/>
  <c r="AE4" i="38" a="1"/>
  <c r="AE4" i="38" s="1"/>
  <c r="AG4" i="38" a="1"/>
  <c r="AG4" i="38" s="1"/>
  <c r="E4" i="38" a="1"/>
  <c r="C4" i="38" a="1"/>
  <c r="E4" i="38" l="1"/>
  <c r="C4" i="38"/>
  <c r="C5" i="38" a="1"/>
  <c r="C5" i="38" s="1"/>
  <c r="AD5" i="38" a="1"/>
  <c r="K5" i="38" a="1"/>
  <c r="K5" i="38" s="1"/>
  <c r="P5" i="38" a="1"/>
  <c r="P5" i="38" s="1"/>
  <c r="U5" i="38" a="1"/>
  <c r="U5" i="38" s="1"/>
  <c r="AA5" i="38" a="1"/>
  <c r="AA5" i="38" s="1"/>
  <c r="E5" i="38" a="1"/>
  <c r="E5" i="38" s="1"/>
  <c r="D5" i="38" a="1"/>
  <c r="J5" i="38" a="1"/>
  <c r="J5" i="38" s="1"/>
  <c r="N5" i="38" a="1"/>
  <c r="N5" i="38" s="1"/>
  <c r="S5" i="38" a="1"/>
  <c r="S5" i="38" s="1"/>
  <c r="Y5" i="38" a="1"/>
  <c r="Y5" i="38" s="1"/>
  <c r="AG5" i="38" a="1"/>
  <c r="AG5" i="38" s="1"/>
  <c r="AE5" i="38" a="1"/>
  <c r="H5" i="38" a="1"/>
  <c r="I5" i="38" a="1"/>
  <c r="I5" i="38" s="1"/>
  <c r="B6" i="38" a="1"/>
  <c r="B6" i="38" s="1"/>
  <c r="J6" i="38" s="1" a="1"/>
  <c r="J6" i="38" s="1"/>
  <c r="F5" i="38" a="1"/>
  <c r="F5" i="38" s="1"/>
  <c r="M5" i="38" a="1"/>
  <c r="M5" i="38" s="1"/>
  <c r="O5" i="38" a="1"/>
  <c r="O5" i="38" s="1"/>
  <c r="R5" i="38" a="1"/>
  <c r="R5" i="38" s="1"/>
  <c r="T5" i="38" a="1"/>
  <c r="T5" i="38" s="1"/>
  <c r="X5" i="38" a="1"/>
  <c r="X5" i="38" s="1"/>
  <c r="Z5" i="38" a="1"/>
  <c r="Z5" i="38" s="1"/>
  <c r="AF5" i="38" a="1"/>
  <c r="AF5" i="38" s="1"/>
  <c r="AE5" i="38"/>
  <c r="H5" i="38"/>
  <c r="D5" i="38"/>
  <c r="AD5" i="38"/>
  <c r="AE6" i="38" l="1" a="1"/>
  <c r="AE6" i="38" s="1"/>
  <c r="AF6" i="38" a="1"/>
  <c r="AF6" i="38" s="1"/>
  <c r="AG6" i="38" a="1"/>
  <c r="AG6" i="38" s="1"/>
  <c r="T6" i="38" a="1"/>
  <c r="T6" i="38" s="1"/>
  <c r="P6" i="38" a="1"/>
  <c r="P6" i="38" s="1"/>
  <c r="B7" i="38" a="1"/>
  <c r="B7" i="38" s="1"/>
  <c r="X7" i="38" s="1" a="1"/>
  <c r="X7" i="38" s="1"/>
  <c r="N6" i="38" a="1"/>
  <c r="M6" i="38" a="1"/>
  <c r="M6" i="38" s="1"/>
  <c r="Z6" i="38" a="1"/>
  <c r="Z6" i="38" s="1"/>
  <c r="K6" i="38" a="1"/>
  <c r="K6" i="38" s="1"/>
  <c r="Y6" i="38" a="1"/>
  <c r="Y6" i="38" s="1"/>
  <c r="E6" i="38" a="1"/>
  <c r="E6" i="38" s="1"/>
  <c r="I6" i="38" a="1"/>
  <c r="I6" i="38" s="1"/>
  <c r="S6" i="38" a="1"/>
  <c r="S6" i="38" s="1"/>
  <c r="H6" i="38" a="1"/>
  <c r="H6" i="38" s="1"/>
  <c r="R6" i="38" a="1"/>
  <c r="R6" i="38" s="1"/>
  <c r="X6" i="38" a="1"/>
  <c r="X6" i="38" s="1"/>
  <c r="AD6" i="38" a="1"/>
  <c r="AD6" i="38" s="1"/>
  <c r="F6" i="38" a="1"/>
  <c r="F6" i="38" s="1"/>
  <c r="O6" i="38" a="1"/>
  <c r="O6" i="38" s="1"/>
  <c r="U6" i="38" a="1"/>
  <c r="U6" i="38" s="1"/>
  <c r="AA6" i="38" a="1"/>
  <c r="AA6" i="38" s="1"/>
  <c r="AH6" i="38" a="1"/>
  <c r="AH6" i="38" s="1"/>
  <c r="N6" i="38"/>
  <c r="C6" i="38" a="1"/>
  <c r="D6" i="38" a="1"/>
  <c r="D6" i="38" l="1"/>
  <c r="C6" i="38"/>
  <c r="D7" i="38" a="1"/>
  <c r="D7" i="38" s="1"/>
  <c r="AD7" i="38" a="1"/>
  <c r="AD7" i="38" s="1"/>
  <c r="H7" i="38" a="1"/>
  <c r="H7" i="38" s="1"/>
  <c r="M7" i="38" a="1"/>
  <c r="M7" i="38" s="1"/>
  <c r="R7" i="38" a="1"/>
  <c r="R7" i="38" s="1"/>
  <c r="C7" i="38" a="1"/>
  <c r="AF7" i="38" a="1"/>
  <c r="E7" i="38" a="1"/>
  <c r="E7" i="38" s="1"/>
  <c r="J7" i="38" a="1"/>
  <c r="J7" i="38" s="1"/>
  <c r="O7" i="38" a="1"/>
  <c r="O7" i="38" s="1"/>
  <c r="T7" i="38" a="1"/>
  <c r="T7" i="38" s="1"/>
  <c r="U7" i="38" a="1"/>
  <c r="U7" i="38" s="1"/>
  <c r="Y7" i="38" a="1"/>
  <c r="Y7" i="38" s="1"/>
  <c r="AA7" i="38" a="1"/>
  <c r="AA7" i="38" s="1"/>
  <c r="AH7" i="38" a="1"/>
  <c r="AH7" i="38" s="1"/>
  <c r="Z7" i="38" a="1"/>
  <c r="Z7" i="38" s="1"/>
  <c r="AE7" i="38" a="1"/>
  <c r="AE7" i="38" s="1"/>
  <c r="I7" i="38" a="1"/>
  <c r="I7" i="38" s="1"/>
  <c r="N7" i="38" a="1"/>
  <c r="N7" i="38" s="1"/>
  <c r="S7" i="38" a="1"/>
  <c r="S7" i="38" s="1"/>
  <c r="B8" i="38" a="1"/>
  <c r="B8" i="38" s="1"/>
  <c r="AH8" i="38" s="1" a="1"/>
  <c r="AH8" i="38" s="1"/>
  <c r="AG7" i="38" a="1"/>
  <c r="AG7" i="38" s="1"/>
  <c r="F7" i="38" a="1"/>
  <c r="F7" i="38" s="1"/>
  <c r="K7" i="38" a="1"/>
  <c r="K7" i="38" s="1"/>
  <c r="P7" i="38" a="1"/>
  <c r="P7" i="38" s="1"/>
  <c r="C7" i="38"/>
  <c r="AF7" i="38"/>
  <c r="B9" i="38" l="1" a="1"/>
  <c r="B9" i="38" s="1"/>
  <c r="U9" i="38" s="1" a="1"/>
  <c r="U9" i="38" s="1"/>
  <c r="F8" i="38" a="1"/>
  <c r="F8" i="38" s="1"/>
  <c r="I8" i="38" a="1"/>
  <c r="I8" i="38" s="1"/>
  <c r="K8" i="38" a="1"/>
  <c r="K8" i="38" s="1"/>
  <c r="N8" i="38" a="1"/>
  <c r="N8" i="38" s="1"/>
  <c r="P8" i="38" a="1"/>
  <c r="P8" i="38" s="1"/>
  <c r="S8" i="38" a="1"/>
  <c r="S8" i="38" s="1"/>
  <c r="U8" i="38" a="1"/>
  <c r="U8" i="38" s="1"/>
  <c r="Y8" i="38" a="1"/>
  <c r="Y8" i="38" s="1"/>
  <c r="AA8" i="38" a="1"/>
  <c r="AA8" i="38" s="1"/>
  <c r="AE8" i="38" a="1"/>
  <c r="AE8" i="38" s="1"/>
  <c r="AG8" i="38" a="1"/>
  <c r="AG8" i="38" s="1"/>
  <c r="D8" i="38" a="1"/>
  <c r="D8" i="38" s="1"/>
  <c r="H8" i="38" a="1"/>
  <c r="H8" i="38" s="1"/>
  <c r="J8" i="38" a="1"/>
  <c r="J8" i="38" s="1"/>
  <c r="M8" i="38" a="1"/>
  <c r="M8" i="38" s="1"/>
  <c r="O8" i="38" a="1"/>
  <c r="O8" i="38" s="1"/>
  <c r="R8" i="38" a="1"/>
  <c r="R8" i="38" s="1"/>
  <c r="T8" i="38" a="1"/>
  <c r="T8" i="38" s="1"/>
  <c r="X8" i="38" a="1"/>
  <c r="X8" i="38" s="1"/>
  <c r="Z8" i="38" a="1"/>
  <c r="Z8" i="38" s="1"/>
  <c r="AD8" i="38" a="1"/>
  <c r="AD8" i="38" s="1"/>
  <c r="AF8" i="38" a="1"/>
  <c r="AF8" i="38" s="1"/>
  <c r="C9" i="38" a="1"/>
  <c r="C8" i="38" a="1"/>
  <c r="D9" i="38" a="1"/>
  <c r="E8" i="38" a="1"/>
  <c r="AD9" i="38" a="1"/>
  <c r="AE9" i="38" a="1"/>
  <c r="M9" i="38" l="1" a="1"/>
  <c r="I9" i="38" a="1"/>
  <c r="I9" i="38" s="1"/>
  <c r="S9" i="38" a="1"/>
  <c r="S9" i="38" s="1"/>
  <c r="Y9" i="38" a="1"/>
  <c r="Y9" i="38" s="1"/>
  <c r="N9" i="38" a="1"/>
  <c r="N9" i="38" s="1"/>
  <c r="Z9" i="38" a="1"/>
  <c r="Z9" i="38" s="1"/>
  <c r="AA9" i="38" a="1"/>
  <c r="AA9" i="38" s="1"/>
  <c r="H9" i="38" a="1"/>
  <c r="X9" i="38" a="1"/>
  <c r="X9" i="38" s="1"/>
  <c r="P9" i="38" a="1"/>
  <c r="P9" i="38" s="1"/>
  <c r="AF9" i="38" a="1"/>
  <c r="AF9" i="38" s="1"/>
  <c r="AG9" i="38" a="1"/>
  <c r="AG9" i="38" s="1"/>
  <c r="E9" i="38" a="1"/>
  <c r="E9" i="38" s="1"/>
  <c r="K9" i="38" a="1"/>
  <c r="K9" i="38" s="1"/>
  <c r="J9" i="38" a="1"/>
  <c r="J9" i="38" s="1"/>
  <c r="F9" i="38" a="1"/>
  <c r="F9" i="38" s="1"/>
  <c r="R9" i="38" a="1"/>
  <c r="R9" i="38" s="1"/>
  <c r="AH9" i="38" a="1"/>
  <c r="AH9" i="38" s="1"/>
  <c r="B10" i="38" a="1"/>
  <c r="B10" i="38" s="1"/>
  <c r="T10" i="38" s="1" a="1"/>
  <c r="T10" i="38" s="1"/>
  <c r="O9" i="38" a="1"/>
  <c r="O9" i="38" s="1"/>
  <c r="T9" i="38" a="1"/>
  <c r="T9" i="38" s="1"/>
  <c r="E8" i="38"/>
  <c r="C8" i="38"/>
  <c r="AD9" i="38"/>
  <c r="AE9" i="38"/>
  <c r="D9" i="38"/>
  <c r="C9" i="38"/>
  <c r="H9" i="38"/>
  <c r="M9" i="38"/>
  <c r="S10" i="38" l="1" a="1"/>
  <c r="S10" i="38" s="1"/>
  <c r="R10" i="38" a="1"/>
  <c r="R10" i="38" s="1"/>
  <c r="M10" i="38" a="1"/>
  <c r="M10" i="38" s="1"/>
  <c r="AG10" i="38" a="1"/>
  <c r="AG10" i="38" s="1"/>
  <c r="AD10" i="38" a="1"/>
  <c r="AD10" i="38" s="1"/>
  <c r="H10" i="38" a="1"/>
  <c r="H10" i="38" s="1"/>
  <c r="Y10" i="38" a="1"/>
  <c r="Y10" i="38" s="1"/>
  <c r="O10" i="38" a="1"/>
  <c r="O10" i="38" s="1"/>
  <c r="J10" i="38" a="1"/>
  <c r="J10" i="38" s="1"/>
  <c r="AF10" i="38" a="1"/>
  <c r="AF10" i="38" s="1"/>
  <c r="I10" i="38" a="1"/>
  <c r="I10" i="38" s="1"/>
  <c r="B11" i="38" a="1"/>
  <c r="B11" i="38" s="1"/>
  <c r="Z11" i="38" s="1" a="1"/>
  <c r="Z11" i="38" s="1"/>
  <c r="Z10" i="38" a="1"/>
  <c r="Z10" i="38" s="1"/>
  <c r="N10" i="38" a="1"/>
  <c r="N10" i="38" s="1"/>
  <c r="AH10" i="38" a="1"/>
  <c r="AH10" i="38" s="1"/>
  <c r="X10" i="38" a="1"/>
  <c r="X10" i="38" s="1"/>
  <c r="E10" i="38" a="1"/>
  <c r="E10" i="38" s="1"/>
  <c r="AE10" i="38" a="1"/>
  <c r="AE10" i="38" s="1"/>
  <c r="D10" i="38" a="1"/>
  <c r="C10" i="38" a="1"/>
  <c r="Y11" i="38" l="1" a="1"/>
  <c r="Y11" i="38" s="1"/>
  <c r="X11" i="38" a="1"/>
  <c r="X11" i="38" s="1"/>
  <c r="E11" i="38" a="1"/>
  <c r="E11" i="38" s="1"/>
  <c r="D11" i="38" a="1"/>
  <c r="D11" i="38" s="1"/>
  <c r="J11" i="38" a="1"/>
  <c r="J11" i="38" s="1"/>
  <c r="AD11" i="38" a="1"/>
  <c r="AD11" i="38" s="1"/>
  <c r="I11" i="38" a="1"/>
  <c r="I11" i="38" s="1"/>
  <c r="AE11" i="38" a="1"/>
  <c r="AE11" i="38" s="1"/>
  <c r="N11" i="38" a="1"/>
  <c r="N11" i="38" s="1"/>
  <c r="AF11" i="38" a="1"/>
  <c r="AF11" i="38" s="1"/>
  <c r="O11" i="38" a="1"/>
  <c r="O11" i="38" s="1"/>
  <c r="AG11" i="38" a="1"/>
  <c r="AG11" i="38" s="1"/>
  <c r="B12" i="38" a="1"/>
  <c r="B12" i="38" s="1"/>
  <c r="Y12" i="38" s="1" a="1"/>
  <c r="Y12" i="38" s="1"/>
  <c r="R11" i="38" a="1"/>
  <c r="R11" i="38" s="1"/>
  <c r="C11" i="38" a="1"/>
  <c r="C11" i="38" s="1"/>
  <c r="S11" i="38" a="1"/>
  <c r="S11" i="38" s="1"/>
  <c r="C10" i="38"/>
  <c r="D10" i="38"/>
  <c r="H11" i="38" a="1"/>
  <c r="H11" i="38" s="1"/>
  <c r="T11" i="38" a="1"/>
  <c r="T11" i="38" s="1"/>
  <c r="AH11" i="38" a="1"/>
  <c r="AH11" i="38" s="1"/>
  <c r="M11" i="38" a="1"/>
  <c r="M11" i="38" s="1"/>
  <c r="C12" i="38" a="1"/>
  <c r="E12" i="38" a="1"/>
  <c r="B13" i="38" l="1" a="1"/>
  <c r="B13" i="38" s="1"/>
  <c r="AE13" i="38" s="1" a="1"/>
  <c r="AE13" i="38" s="1"/>
  <c r="S12" i="38" a="1"/>
  <c r="S12" i="38" s="1"/>
  <c r="AG12" i="38" a="1"/>
  <c r="AG12" i="38" s="1"/>
  <c r="N12" i="38" a="1"/>
  <c r="N12" i="38" s="1"/>
  <c r="AD12" i="38" a="1"/>
  <c r="AD12" i="38" s="1"/>
  <c r="I12" i="38" a="1"/>
  <c r="I12" i="38" s="1"/>
  <c r="X12" i="38" a="1"/>
  <c r="X12" i="38" s="1"/>
  <c r="D12" i="38" a="1"/>
  <c r="D12" i="38" s="1"/>
  <c r="R12" i="38" a="1"/>
  <c r="R12" i="38" s="1"/>
  <c r="AF12" i="38" a="1"/>
  <c r="AF12" i="38" s="1"/>
  <c r="M12" i="38" a="1"/>
  <c r="M12" i="38" s="1"/>
  <c r="Z12" i="38" a="1"/>
  <c r="Z12" i="38" s="1"/>
  <c r="H12" i="38" a="1"/>
  <c r="H12" i="38" s="1"/>
  <c r="T12" i="38" a="1"/>
  <c r="T12" i="38" s="1"/>
  <c r="AH12" i="38" a="1"/>
  <c r="AH12" i="38" s="1"/>
  <c r="O12" i="38" a="1"/>
  <c r="O12" i="38" s="1"/>
  <c r="AE12" i="38" a="1"/>
  <c r="AE12" i="38" s="1"/>
  <c r="J12" i="38" a="1"/>
  <c r="J12" i="38" s="1"/>
  <c r="E12" i="38"/>
  <c r="C12" i="38"/>
  <c r="B14" i="38" l="1" a="1"/>
  <c r="B14" i="38" s="1"/>
  <c r="AF14" i="38" s="1" a="1"/>
  <c r="AF14" i="38" s="1"/>
  <c r="AF13" i="38" a="1"/>
  <c r="AF13" i="38" s="1"/>
  <c r="AG13" i="38" a="1"/>
  <c r="AG13" i="38" s="1"/>
  <c r="N13" i="38" a="1"/>
  <c r="N13" i="38" s="1"/>
  <c r="Z13" i="38" a="1"/>
  <c r="Z13" i="38" s="1"/>
  <c r="C13" i="38" a="1"/>
  <c r="D13" i="38" a="1"/>
  <c r="D13" i="38" s="1"/>
  <c r="AH13" i="38" a="1"/>
  <c r="AH13" i="38" s="1"/>
  <c r="H13" i="38" a="1"/>
  <c r="S13" i="38" a="1"/>
  <c r="Y13" i="38" a="1"/>
  <c r="E13" i="38" a="1"/>
  <c r="E13" i="38" s="1"/>
  <c r="J13" i="38" a="1"/>
  <c r="J13" i="38" s="1"/>
  <c r="I13" i="38" a="1"/>
  <c r="T13" i="38" a="1"/>
  <c r="T13" i="38" s="1"/>
  <c r="O13" i="38" a="1"/>
  <c r="O13" i="38" s="1"/>
  <c r="M13" i="38" a="1"/>
  <c r="M13" i="38" s="1"/>
  <c r="R13" i="38" a="1"/>
  <c r="X13" i="38" a="1"/>
  <c r="X13" i="38" s="1"/>
  <c r="AD13" i="38" a="1"/>
  <c r="AD13" i="38" s="1"/>
  <c r="H13" i="38"/>
  <c r="S13" i="38"/>
  <c r="R13" i="38"/>
  <c r="Y13" i="38"/>
  <c r="C13" i="38"/>
  <c r="AR34" i="38" s="1"/>
  <c r="AK34" i="38" s="1"/>
  <c r="I13" i="38"/>
  <c r="B15" i="38" l="1" a="1"/>
  <c r="B15" i="38" s="1"/>
  <c r="AG15" i="38" s="1" a="1"/>
  <c r="AG15" i="38" s="1"/>
  <c r="M14" i="38" a="1"/>
  <c r="M14" i="38" s="1"/>
  <c r="Z14" i="38" a="1"/>
  <c r="Z14" i="38" s="1"/>
  <c r="H14" i="38" a="1"/>
  <c r="H14" i="38" s="1"/>
  <c r="T14" i="38" a="1"/>
  <c r="T14" i="38" s="1"/>
  <c r="AD14" i="38" a="1"/>
  <c r="AD14" i="38" s="1"/>
  <c r="I14" i="38" a="1"/>
  <c r="I14" i="38" s="1"/>
  <c r="X14" i="38" a="1"/>
  <c r="X14" i="38" s="1"/>
  <c r="D14" i="38" a="1"/>
  <c r="D14" i="38" s="1"/>
  <c r="R14" i="38" a="1"/>
  <c r="R14" i="38" s="1"/>
  <c r="AH14" i="38" a="1"/>
  <c r="AH14" i="38" s="1"/>
  <c r="C14" i="38" a="1"/>
  <c r="C14" i="38" s="1"/>
  <c r="O14" i="38" a="1"/>
  <c r="O14" i="38" s="1"/>
  <c r="AE14" i="38" a="1"/>
  <c r="AE14" i="38" s="1"/>
  <c r="J14" i="38" a="1"/>
  <c r="J14" i="38" s="1"/>
  <c r="Y14" i="38" a="1"/>
  <c r="Y14" i="38" s="1"/>
  <c r="E14" i="38" a="1"/>
  <c r="E14" i="38" s="1"/>
  <c r="S14" i="38" a="1"/>
  <c r="S14" i="38" s="1"/>
  <c r="AG14" i="38" a="1"/>
  <c r="AG14" i="38" s="1"/>
  <c r="N14" i="38" a="1"/>
  <c r="N14" i="38" s="1"/>
  <c r="J15" i="38" l="1" a="1"/>
  <c r="J15" i="38" s="1"/>
  <c r="C15" i="38" a="1"/>
  <c r="C15" i="38" s="1"/>
  <c r="B16" i="38" a="1"/>
  <c r="B16" i="38" s="1"/>
  <c r="T16" i="38" s="1" a="1"/>
  <c r="T16" i="38" s="1"/>
  <c r="N15" i="38" a="1"/>
  <c r="N15" i="38" s="1"/>
  <c r="AD15" i="38" a="1"/>
  <c r="AD15" i="38" s="1"/>
  <c r="E15" i="38" a="1"/>
  <c r="E15" i="38" s="1"/>
  <c r="S15" i="38" a="1"/>
  <c r="S15" i="38" s="1"/>
  <c r="Z15" i="38" a="1"/>
  <c r="Z15" i="38" s="1"/>
  <c r="Y15" i="38" a="1"/>
  <c r="Y15" i="38" s="1"/>
  <c r="O15" i="38" a="1"/>
  <c r="O15" i="38" s="1"/>
  <c r="D15" i="38" a="1"/>
  <c r="D15" i="38" s="1"/>
  <c r="R15" i="38" a="1"/>
  <c r="R15" i="38" s="1"/>
  <c r="AF15" i="38" a="1"/>
  <c r="AF15" i="38" s="1"/>
  <c r="I15" i="38" a="1"/>
  <c r="I15" i="38" s="1"/>
  <c r="AE15" i="38" a="1"/>
  <c r="AE15" i="38" s="1"/>
  <c r="X15" i="38" a="1"/>
  <c r="X15" i="38" s="1"/>
  <c r="H15" i="38" a="1"/>
  <c r="H15" i="38" s="1"/>
  <c r="T15" i="38" a="1"/>
  <c r="T15" i="38" s="1"/>
  <c r="AH15" i="38" a="1"/>
  <c r="AH15" i="38" s="1"/>
  <c r="M15" i="38" a="1"/>
  <c r="M15" i="38" s="1"/>
  <c r="E16" i="38" l="1" a="1"/>
  <c r="N16" i="38" a="1"/>
  <c r="N16" i="38" s="1"/>
  <c r="O16" i="38" a="1"/>
  <c r="O16" i="38" s="1"/>
  <c r="AG16" i="38" a="1"/>
  <c r="AG16" i="38" s="1"/>
  <c r="H16" i="38" a="1"/>
  <c r="I16" i="38" a="1"/>
  <c r="AF16" i="38" a="1"/>
  <c r="AF16" i="38" s="1"/>
  <c r="AE16" i="38" a="1"/>
  <c r="AE16" i="38" s="1"/>
  <c r="Y16" i="38" a="1"/>
  <c r="Y16" i="38" s="1"/>
  <c r="M16" i="38" a="1"/>
  <c r="AD16" i="38" a="1"/>
  <c r="AD16" i="38" s="1"/>
  <c r="D16" i="38" a="1"/>
  <c r="D16" i="38" s="1"/>
  <c r="X16" i="38" a="1"/>
  <c r="X16" i="38" s="1"/>
  <c r="J16" i="38" a="1"/>
  <c r="J16" i="38" s="1"/>
  <c r="B17" i="38" a="1"/>
  <c r="B17" i="38" s="1"/>
  <c r="AH17" i="38" s="1" a="1"/>
  <c r="AH17" i="38" s="1"/>
  <c r="AH16" i="38" a="1"/>
  <c r="AH16" i="38" s="1"/>
  <c r="S16" i="38" a="1"/>
  <c r="C16" i="38" a="1"/>
  <c r="C16" i="38" s="1"/>
  <c r="R16" i="38" a="1"/>
  <c r="R16" i="38" s="1"/>
  <c r="Z16" i="38" a="1"/>
  <c r="Z16" i="38" s="1"/>
  <c r="E16" i="38"/>
  <c r="M16" i="38"/>
  <c r="S16" i="38"/>
  <c r="H16" i="38"/>
  <c r="I16" i="38"/>
  <c r="D17" i="38" l="1" a="1"/>
  <c r="D17" i="38" s="1"/>
  <c r="C17" i="38" a="1"/>
  <c r="C17" i="38" s="1"/>
  <c r="S17" i="38" a="1"/>
  <c r="S17" i="38" s="1"/>
  <c r="AG17" i="38" a="1"/>
  <c r="AG17" i="38" s="1"/>
  <c r="Y17" i="38" a="1"/>
  <c r="Y17" i="38" s="1"/>
  <c r="J17" i="38" a="1"/>
  <c r="J17" i="38" s="1"/>
  <c r="I17" i="38" a="1"/>
  <c r="I17" i="38" s="1"/>
  <c r="Z17" i="38" a="1"/>
  <c r="Z17" i="38" s="1"/>
  <c r="R17" i="38" a="1"/>
  <c r="R17" i="38" s="1"/>
  <c r="AF17" i="38" a="1"/>
  <c r="AF17" i="38" s="1"/>
  <c r="H17" i="38" a="1"/>
  <c r="H17" i="38" s="1"/>
  <c r="E17" i="38" a="1"/>
  <c r="E17" i="38" s="1"/>
  <c r="X17" i="38" a="1"/>
  <c r="X17" i="38" s="1"/>
  <c r="N17" i="38" a="1"/>
  <c r="N17" i="38" s="1"/>
  <c r="AD17" i="38" a="1"/>
  <c r="AD17" i="38" s="1"/>
  <c r="B18" i="38" a="1"/>
  <c r="B18" i="38" s="1"/>
  <c r="AG18" i="38" s="1" a="1"/>
  <c r="AG18" i="38" s="1"/>
  <c r="O17" i="38" a="1"/>
  <c r="O17" i="38" s="1"/>
  <c r="M17" i="38" a="1"/>
  <c r="M17" i="38" s="1"/>
  <c r="AE17" i="38" a="1"/>
  <c r="AE17" i="38" s="1"/>
  <c r="T17" i="38" a="1"/>
  <c r="T17" i="38" s="1"/>
  <c r="C18" i="38" l="1" a="1"/>
  <c r="X18" i="38" a="1"/>
  <c r="X18" i="38" s="1"/>
  <c r="AD18" i="38" a="1"/>
  <c r="AD18" i="38" s="1"/>
  <c r="N18" i="38" a="1"/>
  <c r="N18" i="38" s="1"/>
  <c r="I18" i="38" a="1"/>
  <c r="I18" i="38" s="1"/>
  <c r="B19" i="38" a="1"/>
  <c r="B19" i="38" s="1"/>
  <c r="AH19" i="38" s="1" a="1"/>
  <c r="AH19" i="38" s="1"/>
  <c r="R18" i="38" a="1"/>
  <c r="R18" i="38" s="1"/>
  <c r="AF18" i="38" a="1"/>
  <c r="AF18" i="38" s="1"/>
  <c r="M18" i="38" a="1"/>
  <c r="M18" i="38" s="1"/>
  <c r="Z18" i="38" a="1"/>
  <c r="Z18" i="38" s="1"/>
  <c r="H18" i="38" a="1"/>
  <c r="H18" i="38" s="1"/>
  <c r="T18" i="38" a="1"/>
  <c r="T18" i="38" s="1"/>
  <c r="AH18" i="38" a="1"/>
  <c r="AH18" i="38" s="1"/>
  <c r="O18" i="38" a="1"/>
  <c r="O18" i="38" s="1"/>
  <c r="AE18" i="38" a="1"/>
  <c r="AE18" i="38" s="1"/>
  <c r="D18" i="38" a="1"/>
  <c r="D18" i="38" s="1"/>
  <c r="J18" i="38" a="1"/>
  <c r="J18" i="38" s="1"/>
  <c r="Y18" i="38" a="1"/>
  <c r="Y18" i="38" s="1"/>
  <c r="E18" i="38" a="1"/>
  <c r="E18" i="38" s="1"/>
  <c r="S18" i="38" a="1"/>
  <c r="S18" i="38" s="1"/>
  <c r="C18" i="38"/>
  <c r="AE19" i="38" l="1" a="1"/>
  <c r="AE19" i="38" s="1"/>
  <c r="O19" i="38" a="1"/>
  <c r="O19" i="38" s="1"/>
  <c r="J19" i="38" a="1"/>
  <c r="J19" i="38" s="1"/>
  <c r="C19" i="38" a="1"/>
  <c r="C19" i="38" s="1"/>
  <c r="Y19" i="38" a="1"/>
  <c r="Y19" i="38" s="1"/>
  <c r="E19" i="38" a="1"/>
  <c r="E19" i="38" s="1"/>
  <c r="S19" i="38" a="1"/>
  <c r="S19" i="38" s="1"/>
  <c r="AG19" i="38" a="1"/>
  <c r="AG19" i="38" s="1"/>
  <c r="N19" i="38" a="1"/>
  <c r="N19" i="38" s="1"/>
  <c r="AD19" i="38" a="1"/>
  <c r="AD19" i="38" s="1"/>
  <c r="I19" i="38" a="1"/>
  <c r="I19" i="38" s="1"/>
  <c r="X19" i="38" a="1"/>
  <c r="X19" i="38" s="1"/>
  <c r="D19" i="38" a="1"/>
  <c r="D19" i="38" s="1"/>
  <c r="R19" i="38" a="1"/>
  <c r="R19" i="38" s="1"/>
  <c r="AF19" i="38" a="1"/>
  <c r="AF19" i="38" s="1"/>
  <c r="B20" i="38" a="1"/>
  <c r="B20" i="38" s="1"/>
  <c r="AE20" i="38" s="1" a="1"/>
  <c r="AE20" i="38" s="1"/>
  <c r="M19" i="38" a="1"/>
  <c r="M19" i="38" s="1"/>
  <c r="Z19" i="38" a="1"/>
  <c r="Z19" i="38" s="1"/>
  <c r="H19" i="38" a="1"/>
  <c r="H19" i="38" s="1"/>
  <c r="T19" i="38" a="1"/>
  <c r="T19" i="38" s="1"/>
  <c r="D20" i="38" l="1" a="1"/>
  <c r="D20" i="38" s="1"/>
  <c r="R20" i="38" a="1"/>
  <c r="R20" i="38" s="1"/>
  <c r="AF20" i="38" a="1"/>
  <c r="AF20" i="38" s="1"/>
  <c r="I20" i="38" a="1"/>
  <c r="I20" i="38" s="1"/>
  <c r="X20" i="38" a="1"/>
  <c r="X20" i="38" s="1"/>
  <c r="H20" i="38" a="1"/>
  <c r="H20" i="38" s="1"/>
  <c r="T20" i="38" a="1"/>
  <c r="T20" i="38" s="1"/>
  <c r="AH20" i="38" a="1"/>
  <c r="AH20" i="38" s="1"/>
  <c r="M20" i="38" a="1"/>
  <c r="M20" i="38" s="1"/>
  <c r="Z20" i="38" a="1"/>
  <c r="Z20" i="38" s="1"/>
  <c r="B21" i="38" a="1"/>
  <c r="B21" i="38" s="1"/>
  <c r="H21" i="38" s="1" a="1"/>
  <c r="H21" i="38" s="1"/>
  <c r="N20" i="38" a="1"/>
  <c r="N20" i="38" s="1"/>
  <c r="AD20" i="38" a="1"/>
  <c r="AD20" i="38" s="1"/>
  <c r="E20" i="38" a="1"/>
  <c r="E20" i="38" s="1"/>
  <c r="S20" i="38" a="1"/>
  <c r="S20" i="38" s="1"/>
  <c r="AG20" i="38" a="1"/>
  <c r="AG20" i="38" s="1"/>
  <c r="J20" i="38" a="1"/>
  <c r="J20" i="38" s="1"/>
  <c r="Y20" i="38" a="1"/>
  <c r="Y20" i="38" s="1"/>
  <c r="C20" i="38" a="1"/>
  <c r="C20" i="38" s="1"/>
  <c r="O20" i="38" a="1"/>
  <c r="O20" i="38" s="1"/>
  <c r="D21" i="38" l="1" a="1"/>
  <c r="D21" i="38" s="1"/>
  <c r="AF21" i="38" a="1"/>
  <c r="AF21" i="38" s="1"/>
  <c r="B22" i="38" a="1"/>
  <c r="B22" i="38" s="1"/>
  <c r="AG22" i="38" s="1" a="1"/>
  <c r="AG22" i="38" s="1"/>
  <c r="Z21" i="38" a="1"/>
  <c r="Z21" i="38" s="1"/>
  <c r="T21" i="38" a="1"/>
  <c r="T21" i="38" s="1"/>
  <c r="AH21" i="38" a="1"/>
  <c r="AH21" i="38" s="1"/>
  <c r="C21" i="38" a="1"/>
  <c r="C21" i="38" s="1"/>
  <c r="O21" i="38" a="1"/>
  <c r="O21" i="38" s="1"/>
  <c r="AE21" i="38" a="1"/>
  <c r="AE21" i="38" s="1"/>
  <c r="J21" i="38" a="1"/>
  <c r="J21" i="38" s="1"/>
  <c r="Y21" i="38" a="1"/>
  <c r="Y21" i="38" s="1"/>
  <c r="E21" i="38" a="1"/>
  <c r="E21" i="38" s="1"/>
  <c r="S21" i="38" a="1"/>
  <c r="S21" i="38" s="1"/>
  <c r="AG21" i="38" a="1"/>
  <c r="AG21" i="38" s="1"/>
  <c r="N21" i="38" a="1"/>
  <c r="N21" i="38" s="1"/>
  <c r="AD21" i="38" a="1"/>
  <c r="AD21" i="38" s="1"/>
  <c r="I21" i="38" a="1"/>
  <c r="I21" i="38" s="1"/>
  <c r="X21" i="38" a="1"/>
  <c r="X21" i="38" s="1"/>
  <c r="R21" i="38" a="1"/>
  <c r="R21" i="38" s="1"/>
  <c r="M21" i="38" a="1"/>
  <c r="M21" i="38" s="1"/>
  <c r="X22" i="38" l="1" a="1"/>
  <c r="H22" i="38" a="1"/>
  <c r="H22" i="38" s="1"/>
  <c r="T22" i="38" a="1"/>
  <c r="T22" i="38" s="1"/>
  <c r="AG26" i="38" a="1"/>
  <c r="AG26" i="38" s="1"/>
  <c r="AE22" i="38" a="1"/>
  <c r="AE22" i="38" s="1"/>
  <c r="J22" i="38" a="1"/>
  <c r="J22" i="38" s="1"/>
  <c r="Y22" i="38" a="1"/>
  <c r="Y22" i="38" s="1"/>
  <c r="C22" i="38" a="1"/>
  <c r="C22" i="38" s="1"/>
  <c r="O22" i="38" a="1"/>
  <c r="O22" i="38" s="1"/>
  <c r="B23" i="38" a="1"/>
  <c r="B23" i="38" s="1"/>
  <c r="T23" i="38" s="1" a="1"/>
  <c r="T23" i="38" s="1"/>
  <c r="N22" i="38" a="1"/>
  <c r="N22" i="38" s="1"/>
  <c r="AF22" i="38" a="1"/>
  <c r="AF22" i="38" s="1"/>
  <c r="E22" i="38" a="1"/>
  <c r="E22" i="38" s="1"/>
  <c r="S22" i="38" a="1"/>
  <c r="S22" i="38" s="1"/>
  <c r="M22" i="38" a="1"/>
  <c r="M22" i="38" s="1"/>
  <c r="Z22" i="38" a="1"/>
  <c r="Z22" i="38" s="1"/>
  <c r="AD22" i="38" a="1"/>
  <c r="AD22" i="38" s="1"/>
  <c r="D22" i="38" a="1"/>
  <c r="D22" i="38" s="1"/>
  <c r="R22" i="38" a="1"/>
  <c r="R22" i="38" s="1"/>
  <c r="AH22" i="38" a="1"/>
  <c r="AH22" i="38" s="1"/>
  <c r="I22" i="38" a="1"/>
  <c r="I22" i="38" s="1"/>
  <c r="X22" i="38"/>
  <c r="X23" i="38" l="1" a="1"/>
  <c r="E23" i="38" a="1"/>
  <c r="E23" i="38" s="1"/>
  <c r="S23" i="38" a="1"/>
  <c r="S23" i="38" s="1"/>
  <c r="D23" i="38" a="1"/>
  <c r="D23" i="38" s="1"/>
  <c r="R23" i="38" a="1"/>
  <c r="R23" i="38" s="1"/>
  <c r="AH23" i="38" a="1"/>
  <c r="AH23" i="38" s="1"/>
  <c r="B24" i="38" a="1"/>
  <c r="B24" i="38" s="1"/>
  <c r="S24" i="38" s="1" a="1"/>
  <c r="S24" i="38" s="1"/>
  <c r="M23" i="38" a="1"/>
  <c r="M23" i="38" s="1"/>
  <c r="AE23" i="38" a="1"/>
  <c r="AE23" i="38" s="1"/>
  <c r="J23" i="38" a="1"/>
  <c r="J23" i="38" s="1"/>
  <c r="AD23" i="38" a="1"/>
  <c r="AD23" i="38" s="1"/>
  <c r="C23" i="38" a="1"/>
  <c r="C23" i="38" s="1"/>
  <c r="O23" i="38" a="1"/>
  <c r="O23" i="38" s="1"/>
  <c r="AG23" i="38" a="1"/>
  <c r="AG23" i="38" s="1"/>
  <c r="N23" i="38" a="1"/>
  <c r="N23" i="38" s="1"/>
  <c r="AF23" i="38" a="1"/>
  <c r="AF23" i="38" s="1"/>
  <c r="Y23" i="38" a="1"/>
  <c r="Y23" i="38" s="1"/>
  <c r="I23" i="38" a="1"/>
  <c r="I23" i="38" s="1"/>
  <c r="Z23" i="38" a="1"/>
  <c r="Z23" i="38" s="1"/>
  <c r="H23" i="38" a="1"/>
  <c r="H23" i="38" s="1"/>
  <c r="X23" i="38"/>
  <c r="Z24" i="38" l="1" a="1"/>
  <c r="Y24" i="38" a="1"/>
  <c r="Y24" i="38" s="1"/>
  <c r="AH26" i="38" a="1"/>
  <c r="AH26" i="38" s="1"/>
  <c r="D24" i="38" a="1"/>
  <c r="D24" i="38" s="1"/>
  <c r="R24" i="38" a="1"/>
  <c r="R24" i="38" s="1"/>
  <c r="AF24" i="38" a="1"/>
  <c r="AF24" i="38" s="1"/>
  <c r="I24" i="38" a="1"/>
  <c r="I24" i="38" s="1"/>
  <c r="AE24" i="38" a="1"/>
  <c r="AE24" i="38" s="1"/>
  <c r="X24" i="38" a="1"/>
  <c r="H24" i="38" a="1"/>
  <c r="H24" i="38" s="1"/>
  <c r="T24" i="38" a="1"/>
  <c r="T24" i="38" s="1"/>
  <c r="AH24" i="38" a="1"/>
  <c r="AH24" i="38" s="1"/>
  <c r="M24" i="38" a="1"/>
  <c r="M24" i="38" s="1"/>
  <c r="AG24" i="38" a="1"/>
  <c r="AG24" i="38" s="1"/>
  <c r="J24" i="38" a="1"/>
  <c r="J24" i="38" s="1"/>
  <c r="C24" i="38" a="1"/>
  <c r="C24" i="38" s="1"/>
  <c r="O24" i="38" a="1"/>
  <c r="O24" i="38" s="1"/>
  <c r="B25" i="38" a="1"/>
  <c r="B25" i="38" s="1"/>
  <c r="AF25" i="38" s="1" a="1"/>
  <c r="AF25" i="38" s="1"/>
  <c r="N24" i="38" a="1"/>
  <c r="N24" i="38" s="1"/>
  <c r="AD24" i="38" a="1"/>
  <c r="AD24" i="38" s="1"/>
  <c r="E24" i="38" a="1"/>
  <c r="E24" i="38" s="1"/>
  <c r="X24" i="38"/>
  <c r="Z24" i="38"/>
  <c r="C25" i="38" l="1" a="1"/>
  <c r="C25" i="38" s="1"/>
  <c r="C28" i="38" s="1" a="1"/>
  <c r="C28" i="38" s="1"/>
  <c r="O25" i="38" a="1"/>
  <c r="O25" i="38" s="1"/>
  <c r="AE25" i="38" a="1"/>
  <c r="AE25" i="38" s="1"/>
  <c r="J25" i="38" a="1"/>
  <c r="J25" i="38" s="1"/>
  <c r="Y25" i="38" a="1"/>
  <c r="Y25" i="38" s="1"/>
  <c r="M25" i="38" a="1"/>
  <c r="M25" i="38" s="1"/>
  <c r="Z25" i="38" a="1"/>
  <c r="Z25" i="38" s="1"/>
  <c r="H25" i="38" a="1"/>
  <c r="H25" i="38" s="1"/>
  <c r="T25" i="38" a="1"/>
  <c r="T25" i="38" s="1"/>
  <c r="AH25" i="38" a="1"/>
  <c r="AH25" i="38" s="1"/>
  <c r="E25" i="38" a="1"/>
  <c r="E25" i="38" s="1"/>
  <c r="S25" i="38" a="1"/>
  <c r="S25" i="38" s="1"/>
  <c r="AG25" i="38" a="1"/>
  <c r="AG25" i="38" s="1"/>
  <c r="N25" i="38" a="1"/>
  <c r="N25" i="38" s="1"/>
  <c r="AD25" i="38" a="1"/>
  <c r="AD25" i="38" s="1"/>
  <c r="I25" i="38" a="1"/>
  <c r="I25" i="38" s="1"/>
  <c r="X25" i="38" a="1"/>
  <c r="X25" i="38" s="1"/>
  <c r="D25" i="38" a="1"/>
  <c r="D25" i="38" s="1"/>
  <c r="R25" i="38" a="1"/>
  <c r="R25" i="38" s="1"/>
  <c r="M32" i="38" a="1"/>
  <c r="M32" i="38" s="1"/>
  <c r="K36" i="38"/>
  <c r="D36" i="38" s="1"/>
  <c r="M28" i="38" a="1"/>
  <c r="M28" i="38" s="1"/>
  <c r="AH36" i="38"/>
  <c r="Z36" i="38" s="1"/>
  <c r="M30" i="38" a="1"/>
  <c r="M30" i="38" s="1"/>
  <c r="M29" i="38" a="1"/>
  <c r="M29" i="38" s="1"/>
  <c r="U36" i="38"/>
  <c r="N36" i="38" s="1"/>
  <c r="M31" i="38" a="1"/>
  <c r="M31" i="38" s="1"/>
  <c r="AR36" i="38"/>
  <c r="AK36" i="38" s="1"/>
  <c r="H28" i="38" a="1"/>
  <c r="H28" i="38" s="1"/>
  <c r="H31" i="38" a="1"/>
  <c r="H31" i="38" s="1"/>
  <c r="H30" i="38" a="1"/>
  <c r="H30" i="38" s="1"/>
  <c r="K35" i="38"/>
  <c r="D35" i="38" s="1"/>
  <c r="AR35" i="38"/>
  <c r="AK35" i="38" s="1"/>
  <c r="U35" i="38"/>
  <c r="N35" i="38" s="1"/>
  <c r="H29" i="38" a="1"/>
  <c r="H29" i="38" s="1"/>
  <c r="AH35" i="38"/>
  <c r="Z35" i="38" s="1"/>
  <c r="H32" i="38" a="1"/>
  <c r="H32" i="38" s="1"/>
  <c r="AR39" i="38"/>
  <c r="AK39" i="38" s="1"/>
  <c r="AD31" i="38" a="1"/>
  <c r="AD31" i="38" s="1"/>
  <c r="AH39" i="38"/>
  <c r="Z39" i="38" s="1"/>
  <c r="AD30" i="38" a="1"/>
  <c r="AD30" i="38" s="1"/>
  <c r="U39" i="38"/>
  <c r="N39" i="38" s="1"/>
  <c r="AD29" i="38" a="1"/>
  <c r="AD29" i="38" s="1"/>
  <c r="K39" i="38"/>
  <c r="D39" i="38" s="1"/>
  <c r="AD28" i="38" a="1"/>
  <c r="AD28" i="38" s="1"/>
  <c r="AD32" i="38" a="1"/>
  <c r="AD32" i="38" s="1"/>
  <c r="C32" i="38" a="1"/>
  <c r="C32" i="38" s="1"/>
  <c r="K34" i="38"/>
  <c r="D34" i="38" s="1"/>
  <c r="C30" i="38" a="1"/>
  <c r="C30" i="38" s="1"/>
  <c r="AH34" i="38"/>
  <c r="Z34" i="38" s="1"/>
  <c r="U34" i="38"/>
  <c r="N34" i="38" s="1"/>
  <c r="C31" i="38" a="1"/>
  <c r="C31" i="38" s="1"/>
  <c r="C29" i="38" a="1"/>
  <c r="C29" i="38" s="1"/>
  <c r="AR38" i="38"/>
  <c r="AK38" i="38" s="1"/>
  <c r="X31" i="38" a="1"/>
  <c r="X31" i="38" s="1"/>
  <c r="AH38" i="38"/>
  <c r="Z38" i="38" s="1"/>
  <c r="X30" i="38" a="1"/>
  <c r="X30" i="38" s="1"/>
  <c r="U38" i="38"/>
  <c r="N38" i="38" s="1"/>
  <c r="X29" i="38" a="1"/>
  <c r="X29" i="38" s="1"/>
  <c r="K38" i="38"/>
  <c r="D38" i="38" s="1"/>
  <c r="X28" i="38" a="1"/>
  <c r="X28" i="38" s="1"/>
  <c r="X32" i="38" a="1"/>
  <c r="X32" i="38" s="1"/>
  <c r="R30" i="38" a="1"/>
  <c r="R30" i="38" s="1"/>
  <c r="U37" i="38"/>
  <c r="N37" i="38" s="1"/>
  <c r="R29" i="38" a="1"/>
  <c r="R29" i="38" s="1"/>
  <c r="K37" i="38"/>
  <c r="D37" i="38" s="1"/>
  <c r="R28" i="38" a="1"/>
  <c r="R28" i="38" s="1"/>
  <c r="R32" i="38" a="1"/>
  <c r="R32" i="38" s="1"/>
  <c r="AR37" i="38"/>
  <c r="AK37" i="38" s="1"/>
  <c r="R31" i="38" a="1"/>
  <c r="R31" i="38" s="1"/>
  <c r="AH37" i="38"/>
  <c r="Z37" i="38" s="1"/>
  <c r="P3" i="8" l="1"/>
  <c r="C18" i="34" l="1" a="1"/>
  <c r="C18" i="34" s="1"/>
  <c r="F17" i="34" a="1"/>
  <c r="F17" i="34" s="1"/>
  <c r="E16" i="34" a="1"/>
  <c r="E16" i="34" s="1"/>
  <c r="D15" i="34" a="1"/>
  <c r="D15" i="34" s="1"/>
  <c r="C14" i="34" a="1"/>
  <c r="C14" i="34" s="1"/>
  <c r="B13" i="34" a="1"/>
  <c r="B13" i="34" s="1"/>
  <c r="H11" i="34" a="1"/>
  <c r="H11" i="34" s="1"/>
  <c r="G10" i="34" a="1"/>
  <c r="G10" i="34" s="1"/>
  <c r="F9" i="34" a="1"/>
  <c r="F9" i="34" s="1"/>
  <c r="E8" i="34" a="1"/>
  <c r="E8" i="34" s="1"/>
  <c r="D7" i="34" a="1"/>
  <c r="D7" i="34" s="1"/>
  <c r="H5" i="34" a="1"/>
  <c r="H5" i="34" s="1"/>
  <c r="F4" i="34" a="1"/>
  <c r="F4" i="34" s="1"/>
  <c r="H17" i="34" a="1"/>
  <c r="H17" i="34" s="1"/>
  <c r="G16" i="34" a="1"/>
  <c r="G16" i="34" s="1"/>
  <c r="F15" i="34" a="1"/>
  <c r="F15" i="34" s="1"/>
  <c r="E14" i="34" a="1"/>
  <c r="E14" i="34" s="1"/>
  <c r="D13" i="34" a="1"/>
  <c r="D13" i="34" s="1"/>
  <c r="C12" i="34" a="1"/>
  <c r="C12" i="34" s="1"/>
  <c r="B11" i="34" a="1"/>
  <c r="B11" i="34" s="1"/>
  <c r="H9" i="34" a="1"/>
  <c r="H9" i="34" s="1"/>
  <c r="G8" i="34" a="1"/>
  <c r="G8" i="34" s="1"/>
  <c r="F7" i="34" a="1"/>
  <c r="F7" i="34" s="1"/>
  <c r="D6" i="34" a="1"/>
  <c r="D6" i="34" s="1"/>
  <c r="H4" i="34" a="1"/>
  <c r="H4" i="34" s="1"/>
  <c r="B6" i="34" a="1"/>
  <c r="B6" i="34" s="1"/>
  <c r="B7" i="34" a="1"/>
  <c r="B7" i="34" s="1"/>
  <c r="E4" i="34" a="1"/>
  <c r="E4" i="34" s="1"/>
  <c r="C5" i="34" a="1"/>
  <c r="C5" i="34" s="1"/>
  <c r="G5" i="34" a="1"/>
  <c r="G5" i="34" s="1"/>
  <c r="E6" i="34" a="1"/>
  <c r="E6" i="34" s="1"/>
  <c r="C7" i="34" a="1"/>
  <c r="C7" i="34" s="1"/>
  <c r="G7" i="34" a="1"/>
  <c r="G7" i="34" s="1"/>
  <c r="D8" i="34" a="1"/>
  <c r="D8" i="34" s="1"/>
  <c r="H8" i="34" a="1"/>
  <c r="H8" i="34" s="1"/>
  <c r="E9" i="34" a="1"/>
  <c r="E9" i="34" s="1"/>
  <c r="B10" i="34" a="1"/>
  <c r="B10" i="34" s="1"/>
  <c r="F10" i="34" a="1"/>
  <c r="F10" i="34" s="1"/>
  <c r="C11" i="34" a="1"/>
  <c r="C11" i="34" s="1"/>
  <c r="G11" i="34" a="1"/>
  <c r="G11" i="34" s="1"/>
  <c r="D12" i="34" a="1"/>
  <c r="D12" i="34" s="1"/>
  <c r="H12" i="34" a="1"/>
  <c r="H12" i="34" s="1"/>
  <c r="E13" i="34" a="1"/>
  <c r="E13" i="34" s="1"/>
  <c r="B14" i="34" a="1"/>
  <c r="B14" i="34" s="1"/>
  <c r="F14" i="34" a="1"/>
  <c r="F14" i="34" s="1"/>
  <c r="C15" i="34" a="1"/>
  <c r="C15" i="34" s="1"/>
  <c r="G15" i="34" a="1"/>
  <c r="G15" i="34" s="1"/>
  <c r="D16" i="34" a="1"/>
  <c r="D16" i="34" s="1"/>
  <c r="H16" i="34" a="1"/>
  <c r="H16" i="34" s="1"/>
  <c r="E17" i="34" a="1"/>
  <c r="E17" i="34" s="1"/>
  <c r="G41" i="34" a="1"/>
  <c r="G41" i="34" s="1"/>
  <c r="C41" i="34" a="1"/>
  <c r="C41" i="34" s="1"/>
  <c r="F40" i="34" a="1"/>
  <c r="F40" i="34" s="1"/>
  <c r="B40" i="34" a="1"/>
  <c r="B40" i="34" s="1"/>
  <c r="E39" i="34" a="1"/>
  <c r="E39" i="34" s="1"/>
  <c r="H38" i="34" a="1"/>
  <c r="H38" i="34" s="1"/>
  <c r="D38" i="34" a="1"/>
  <c r="D38" i="34" s="1"/>
  <c r="G37" i="34" a="1"/>
  <c r="G37" i="34" s="1"/>
  <c r="C37" i="34" a="1"/>
  <c r="C37" i="34" s="1"/>
  <c r="F36" i="34" a="1"/>
  <c r="F36" i="34" s="1"/>
  <c r="B36" i="34" a="1"/>
  <c r="B36" i="34" s="1"/>
  <c r="E35" i="34" a="1"/>
  <c r="E35" i="34" s="1"/>
  <c r="H34" i="34" a="1"/>
  <c r="H34" i="34" s="1"/>
  <c r="D34" i="34" a="1"/>
  <c r="D34" i="34" s="1"/>
  <c r="G33" i="34" a="1"/>
  <c r="G33" i="34" s="1"/>
  <c r="C33" i="34" a="1"/>
  <c r="C33" i="34" s="1"/>
  <c r="F32" i="34" a="1"/>
  <c r="F32" i="34" s="1"/>
  <c r="B32" i="34" a="1"/>
  <c r="B32" i="34" s="1"/>
  <c r="E31" i="34" a="1"/>
  <c r="E31" i="34" s="1"/>
  <c r="H30" i="34" a="1"/>
  <c r="H30" i="34" s="1"/>
  <c r="D30" i="34" a="1"/>
  <c r="D30" i="34" s="1"/>
  <c r="G29" i="34" a="1"/>
  <c r="G29" i="34" s="1"/>
  <c r="C29" i="34" a="1"/>
  <c r="C29" i="34" s="1"/>
  <c r="F28" i="34" a="1"/>
  <c r="F28" i="34" s="1"/>
  <c r="B28" i="34" a="1"/>
  <c r="B28" i="34" s="1"/>
  <c r="E27" i="34" a="1"/>
  <c r="E27" i="34" s="1"/>
  <c r="H26" i="34" a="1"/>
  <c r="H26" i="34" s="1"/>
  <c r="D26" i="34" a="1"/>
  <c r="D26" i="34" s="1"/>
  <c r="G25" i="34" a="1"/>
  <c r="G25" i="34" s="1"/>
  <c r="C25" i="34" a="1"/>
  <c r="C25" i="34" s="1"/>
  <c r="F24" i="34" a="1"/>
  <c r="F24" i="34" s="1"/>
  <c r="B24" i="34" a="1"/>
  <c r="B24" i="34" s="1"/>
  <c r="E23" i="34" a="1"/>
  <c r="E23" i="34" s="1"/>
  <c r="H22" i="34" a="1"/>
  <c r="H22" i="34" s="1"/>
  <c r="D22" i="34" a="1"/>
  <c r="D22" i="34" s="1"/>
  <c r="G21" i="34" a="1"/>
  <c r="G21" i="34" s="1"/>
  <c r="C21" i="34" a="1"/>
  <c r="C21" i="34" s="1"/>
  <c r="F20" i="34" a="1"/>
  <c r="F20" i="34" s="1"/>
  <c r="B20" i="34" a="1"/>
  <c r="B20" i="34" s="1"/>
  <c r="E19" i="34" a="1"/>
  <c r="E19" i="34" s="1"/>
  <c r="H18" i="34" a="1"/>
  <c r="H18" i="34" s="1"/>
  <c r="D18" i="34" a="1"/>
  <c r="D18" i="34" s="1"/>
  <c r="H41" i="34" a="1"/>
  <c r="H41" i="34" s="1"/>
  <c r="D41" i="34" a="1"/>
  <c r="D41" i="34" s="1"/>
  <c r="G40" i="34" a="1"/>
  <c r="G40" i="34" s="1"/>
  <c r="C40" i="34" a="1"/>
  <c r="C40" i="34" s="1"/>
  <c r="F39" i="34" a="1"/>
  <c r="F39" i="34" s="1"/>
  <c r="B39" i="34" a="1"/>
  <c r="B39" i="34" s="1"/>
  <c r="E38" i="34" a="1"/>
  <c r="E38" i="34" s="1"/>
  <c r="H37" i="34" a="1"/>
  <c r="H37" i="34" s="1"/>
  <c r="D37" i="34" a="1"/>
  <c r="D37" i="34" s="1"/>
  <c r="G36" i="34" a="1"/>
  <c r="G36" i="34" s="1"/>
  <c r="C36" i="34" a="1"/>
  <c r="C36" i="34" s="1"/>
  <c r="F35" i="34" a="1"/>
  <c r="F35" i="34" s="1"/>
  <c r="B35" i="34" a="1"/>
  <c r="B35" i="34" s="1"/>
  <c r="E34" i="34" a="1"/>
  <c r="E34" i="34" s="1"/>
  <c r="H33" i="34" a="1"/>
  <c r="H33" i="34" s="1"/>
  <c r="D33" i="34" a="1"/>
  <c r="D33" i="34" s="1"/>
  <c r="G32" i="34" a="1"/>
  <c r="G32" i="34" s="1"/>
  <c r="C32" i="34" a="1"/>
  <c r="C32" i="34" s="1"/>
  <c r="F31" i="34" a="1"/>
  <c r="F31" i="34" s="1"/>
  <c r="B31" i="34" a="1"/>
  <c r="B31" i="34" s="1"/>
  <c r="E30" i="34" a="1"/>
  <c r="E30" i="34" s="1"/>
  <c r="H29" i="34" a="1"/>
  <c r="H29" i="34" s="1"/>
  <c r="D29" i="34" a="1"/>
  <c r="D29" i="34" s="1"/>
  <c r="G28" i="34" a="1"/>
  <c r="G28" i="34" s="1"/>
  <c r="C28" i="34" a="1"/>
  <c r="C28" i="34" s="1"/>
  <c r="F27" i="34" a="1"/>
  <c r="F27" i="34" s="1"/>
  <c r="B27" i="34" a="1"/>
  <c r="B27" i="34" s="1"/>
  <c r="E26" i="34" a="1"/>
  <c r="E26" i="34" s="1"/>
  <c r="H25" i="34" a="1"/>
  <c r="H25" i="34" s="1"/>
  <c r="D25" i="34" a="1"/>
  <c r="D25" i="34" s="1"/>
  <c r="G24" i="34" a="1"/>
  <c r="G24" i="34" s="1"/>
  <c r="C24" i="34" a="1"/>
  <c r="C24" i="34" s="1"/>
  <c r="F23" i="34" a="1"/>
  <c r="F23" i="34" s="1"/>
  <c r="B23" i="34" a="1"/>
  <c r="B23" i="34" s="1"/>
  <c r="E22" i="34" a="1"/>
  <c r="E22" i="34" s="1"/>
  <c r="H21" i="34" a="1"/>
  <c r="H21" i="34" s="1"/>
  <c r="D21" i="34" a="1"/>
  <c r="D21" i="34" s="1"/>
  <c r="G20" i="34" a="1"/>
  <c r="G20" i="34" s="1"/>
  <c r="C20" i="34" a="1"/>
  <c r="C20" i="34" s="1"/>
  <c r="F19" i="34" a="1"/>
  <c r="F19" i="34" s="1"/>
  <c r="B19" i="34" a="1"/>
  <c r="B19" i="34" s="1"/>
  <c r="E18" i="34" a="1"/>
  <c r="E18" i="34" s="1"/>
  <c r="B17" i="34" a="1"/>
  <c r="B17" i="34" s="1"/>
  <c r="H15" i="34" a="1"/>
  <c r="H15" i="34" s="1"/>
  <c r="G14" i="34" a="1"/>
  <c r="G14" i="34" s="1"/>
  <c r="F13" i="34" a="1"/>
  <c r="F13" i="34" s="1"/>
  <c r="E12" i="34" a="1"/>
  <c r="E12" i="34" s="1"/>
  <c r="D11" i="34" a="1"/>
  <c r="D11" i="34" s="1"/>
  <c r="C10" i="34" a="1"/>
  <c r="C10" i="34" s="1"/>
  <c r="B9" i="34" a="1"/>
  <c r="B9" i="34" s="1"/>
  <c r="H7" i="34" a="1"/>
  <c r="H7" i="34" s="1"/>
  <c r="F6" i="34" a="1"/>
  <c r="F6" i="34" s="1"/>
  <c r="D5" i="34" a="1"/>
  <c r="D5" i="34" s="1"/>
  <c r="B4" i="34" a="1"/>
  <c r="B4" i="34" s="1"/>
  <c r="D17" i="34" a="1"/>
  <c r="D17" i="34" s="1"/>
  <c r="C16" i="34" a="1"/>
  <c r="C16" i="34" s="1"/>
  <c r="B15" i="34" a="1"/>
  <c r="B15" i="34" s="1"/>
  <c r="H13" i="34" a="1"/>
  <c r="H13" i="34" s="1"/>
  <c r="G12" i="34" a="1"/>
  <c r="G12" i="34" s="1"/>
  <c r="F11" i="34" a="1"/>
  <c r="F11" i="34" s="1"/>
  <c r="E10" i="34" a="1"/>
  <c r="E10" i="34" s="1"/>
  <c r="D9" i="34" a="1"/>
  <c r="D9" i="34" s="1"/>
  <c r="C8" i="34" a="1"/>
  <c r="C8" i="34" s="1"/>
  <c r="H6" i="34" a="1"/>
  <c r="H6" i="34" s="1"/>
  <c r="F5" i="34" a="1"/>
  <c r="F5" i="34" s="1"/>
  <c r="D4" i="34" a="1"/>
  <c r="D4" i="34" s="1"/>
  <c r="B5" i="34" a="1"/>
  <c r="B5" i="34" s="1"/>
  <c r="C4" i="34" a="1"/>
  <c r="C4" i="34" s="1"/>
  <c r="G4" i="34" a="1"/>
  <c r="G4" i="34" s="1"/>
  <c r="E5" i="34" a="1"/>
  <c r="E5" i="34" s="1"/>
  <c r="C6" i="34" a="1"/>
  <c r="C6" i="34" s="1"/>
  <c r="G6" i="34" a="1"/>
  <c r="G6" i="34" s="1"/>
  <c r="E7" i="34" a="1"/>
  <c r="E7" i="34" s="1"/>
  <c r="B8" i="34" a="1"/>
  <c r="B8" i="34" s="1"/>
  <c r="F8" i="34" a="1"/>
  <c r="F8" i="34" s="1"/>
  <c r="C9" i="34" a="1"/>
  <c r="C9" i="34" s="1"/>
  <c r="G9" i="34" a="1"/>
  <c r="G9" i="34" s="1"/>
  <c r="D10" i="34" a="1"/>
  <c r="D10" i="34" s="1"/>
  <c r="H10" i="34" a="1"/>
  <c r="H10" i="34" s="1"/>
  <c r="E11" i="34" a="1"/>
  <c r="E11" i="34" s="1"/>
  <c r="B12" i="34" a="1"/>
  <c r="B12" i="34" s="1"/>
  <c r="F12" i="34" a="1"/>
  <c r="F12" i="34" s="1"/>
  <c r="C13" i="34" a="1"/>
  <c r="C13" i="34" s="1"/>
  <c r="G13" i="34" a="1"/>
  <c r="G13" i="34" s="1"/>
  <c r="D14" i="34" a="1"/>
  <c r="D14" i="34" s="1"/>
  <c r="H14" i="34" a="1"/>
  <c r="H14" i="34" s="1"/>
  <c r="E15" i="34" a="1"/>
  <c r="E15" i="34" s="1"/>
  <c r="B16" i="34" a="1"/>
  <c r="B16" i="34" s="1"/>
  <c r="F16" i="34" a="1"/>
  <c r="F16" i="34" s="1"/>
  <c r="C17" i="34" a="1"/>
  <c r="C17" i="34" s="1"/>
  <c r="G17" i="34" a="1"/>
  <c r="G17" i="34" s="1"/>
  <c r="E41" i="34" a="1"/>
  <c r="E41" i="34" s="1"/>
  <c r="H40" i="34" a="1"/>
  <c r="H40" i="34" s="1"/>
  <c r="D40" i="34" a="1"/>
  <c r="D40" i="34" s="1"/>
  <c r="G39" i="34" a="1"/>
  <c r="G39" i="34" s="1"/>
  <c r="C39" i="34" a="1"/>
  <c r="C39" i="34" s="1"/>
  <c r="F38" i="34" a="1"/>
  <c r="F38" i="34" s="1"/>
  <c r="B38" i="34" a="1"/>
  <c r="B38" i="34" s="1"/>
  <c r="E37" i="34" a="1"/>
  <c r="E37" i="34" s="1"/>
  <c r="H36" i="34" a="1"/>
  <c r="H36" i="34" s="1"/>
  <c r="D36" i="34" a="1"/>
  <c r="D36" i="34" s="1"/>
  <c r="G35" i="34" a="1"/>
  <c r="G35" i="34" s="1"/>
  <c r="C35" i="34" a="1"/>
  <c r="C35" i="34" s="1"/>
  <c r="F34" i="34" a="1"/>
  <c r="F34" i="34" s="1"/>
  <c r="B34" i="34" a="1"/>
  <c r="B34" i="34" s="1"/>
  <c r="E33" i="34" a="1"/>
  <c r="E33" i="34" s="1"/>
  <c r="H32" i="34" a="1"/>
  <c r="H32" i="34" s="1"/>
  <c r="D32" i="34" a="1"/>
  <c r="D32" i="34" s="1"/>
  <c r="G31" i="34" a="1"/>
  <c r="G31" i="34" s="1"/>
  <c r="C31" i="34" a="1"/>
  <c r="C31" i="34" s="1"/>
  <c r="F30" i="34" a="1"/>
  <c r="F30" i="34" s="1"/>
  <c r="B30" i="34" a="1"/>
  <c r="B30" i="34" s="1"/>
  <c r="E29" i="34" a="1"/>
  <c r="E29" i="34" s="1"/>
  <c r="H28" i="34" a="1"/>
  <c r="H28" i="34" s="1"/>
  <c r="D28" i="34" a="1"/>
  <c r="D28" i="34" s="1"/>
  <c r="G27" i="34" a="1"/>
  <c r="G27" i="34" s="1"/>
  <c r="C27" i="34" a="1"/>
  <c r="C27" i="34" s="1"/>
  <c r="F26" i="34" a="1"/>
  <c r="F26" i="34" s="1"/>
  <c r="B26" i="34" a="1"/>
  <c r="B26" i="34" s="1"/>
  <c r="E25" i="34" a="1"/>
  <c r="E25" i="34" s="1"/>
  <c r="H24" i="34" a="1"/>
  <c r="H24" i="34" s="1"/>
  <c r="D24" i="34" a="1"/>
  <c r="D24" i="34" s="1"/>
  <c r="G23" i="34" a="1"/>
  <c r="G23" i="34" s="1"/>
  <c r="C23" i="34" a="1"/>
  <c r="C23" i="34" s="1"/>
  <c r="F22" i="34" a="1"/>
  <c r="F22" i="34" s="1"/>
  <c r="B22" i="34" a="1"/>
  <c r="B22" i="34" s="1"/>
  <c r="E21" i="34" a="1"/>
  <c r="E21" i="34" s="1"/>
  <c r="H20" i="34" a="1"/>
  <c r="H20" i="34" s="1"/>
  <c r="D20" i="34" a="1"/>
  <c r="D20" i="34" s="1"/>
  <c r="G19" i="34" a="1"/>
  <c r="G19" i="34" s="1"/>
  <c r="C19" i="34" a="1"/>
  <c r="C19" i="34" s="1"/>
  <c r="F18" i="34" a="1"/>
  <c r="F18" i="34" s="1"/>
  <c r="B18" i="34" a="1"/>
  <c r="B18" i="34" s="1"/>
  <c r="F41" i="34" a="1"/>
  <c r="F41" i="34" s="1"/>
  <c r="B41" i="34" a="1"/>
  <c r="B41" i="34" s="1"/>
  <c r="E40" i="34" a="1"/>
  <c r="E40" i="34" s="1"/>
  <c r="H39" i="34" a="1"/>
  <c r="H39" i="34" s="1"/>
  <c r="D39" i="34" a="1"/>
  <c r="D39" i="34" s="1"/>
  <c r="G38" i="34" a="1"/>
  <c r="G38" i="34" s="1"/>
  <c r="C38" i="34" a="1"/>
  <c r="C38" i="34" s="1"/>
  <c r="F37" i="34" a="1"/>
  <c r="F37" i="34" s="1"/>
  <c r="B37" i="34" a="1"/>
  <c r="B37" i="34" s="1"/>
  <c r="E36" i="34" a="1"/>
  <c r="E36" i="34" s="1"/>
  <c r="H35" i="34" a="1"/>
  <c r="H35" i="34" s="1"/>
  <c r="D35" i="34" a="1"/>
  <c r="D35" i="34" s="1"/>
  <c r="G34" i="34" a="1"/>
  <c r="G34" i="34" s="1"/>
  <c r="C34" i="34" a="1"/>
  <c r="C34" i="34" s="1"/>
  <c r="F33" i="34" a="1"/>
  <c r="F33" i="34" s="1"/>
  <c r="B33" i="34" a="1"/>
  <c r="B33" i="34" s="1"/>
  <c r="E32" i="34" a="1"/>
  <c r="E32" i="34" s="1"/>
  <c r="H31" i="34" a="1"/>
  <c r="H31" i="34" s="1"/>
  <c r="D31" i="34" a="1"/>
  <c r="D31" i="34" s="1"/>
  <c r="G30" i="34" a="1"/>
  <c r="G30" i="34" s="1"/>
  <c r="C30" i="34" a="1"/>
  <c r="C30" i="34" s="1"/>
  <c r="F29" i="34" a="1"/>
  <c r="F29" i="34" s="1"/>
  <c r="B29" i="34" a="1"/>
  <c r="B29" i="34" s="1"/>
  <c r="E28" i="34" a="1"/>
  <c r="E28" i="34" s="1"/>
  <c r="H27" i="34" a="1"/>
  <c r="H27" i="34" s="1"/>
  <c r="D27" i="34" a="1"/>
  <c r="D27" i="34" s="1"/>
  <c r="G26" i="34" a="1"/>
  <c r="G26" i="34" s="1"/>
  <c r="C26" i="34" a="1"/>
  <c r="C26" i="34" s="1"/>
  <c r="F25" i="34" a="1"/>
  <c r="F25" i="34" s="1"/>
  <c r="B25" i="34" a="1"/>
  <c r="B25" i="34" s="1"/>
  <c r="E24" i="34" a="1"/>
  <c r="E24" i="34" s="1"/>
  <c r="H23" i="34" a="1"/>
  <c r="H23" i="34" s="1"/>
  <c r="D23" i="34" a="1"/>
  <c r="D23" i="34" s="1"/>
  <c r="G22" i="34" a="1"/>
  <c r="G22" i="34" s="1"/>
  <c r="C22" i="34" a="1"/>
  <c r="C22" i="34" s="1"/>
  <c r="F21" i="34" a="1"/>
  <c r="F21" i="34" s="1"/>
  <c r="B21" i="34" a="1"/>
  <c r="B21" i="34" s="1"/>
  <c r="E20" i="34" a="1"/>
  <c r="E20" i="34" s="1"/>
  <c r="H19" i="34" a="1"/>
  <c r="H19" i="34" s="1"/>
  <c r="D19" i="34" a="1"/>
  <c r="D19" i="34" s="1"/>
  <c r="G18" i="34" a="1"/>
  <c r="G18" i="34" s="1"/>
  <c r="E132" i="29"/>
  <c r="E131" i="29"/>
  <c r="E130" i="29"/>
  <c r="E129" i="29"/>
  <c r="E128" i="29"/>
  <c r="D128" i="29"/>
  <c r="E124" i="29"/>
  <c r="E123" i="29"/>
  <c r="E122" i="29"/>
  <c r="E121" i="29"/>
  <c r="E120" i="29"/>
  <c r="D120" i="29"/>
  <c r="D121" i="29" s="1"/>
  <c r="E116" i="29"/>
  <c r="E115" i="29"/>
  <c r="E114" i="29"/>
  <c r="E113" i="29"/>
  <c r="E112" i="29"/>
  <c r="D112" i="29"/>
  <c r="E108" i="29"/>
  <c r="E107" i="29"/>
  <c r="E106" i="29"/>
  <c r="E105" i="29"/>
  <c r="E104" i="29"/>
  <c r="D104" i="29"/>
  <c r="E100" i="29"/>
  <c r="E99" i="29"/>
  <c r="E98" i="29"/>
  <c r="E97" i="29"/>
  <c r="E96" i="29"/>
  <c r="D96" i="29"/>
  <c r="D97" i="29" s="1"/>
  <c r="E92" i="29"/>
  <c r="E91" i="29"/>
  <c r="E90" i="29"/>
  <c r="E89" i="29"/>
  <c r="E88" i="29"/>
  <c r="D88" i="29"/>
  <c r="E84" i="29"/>
  <c r="E83" i="29"/>
  <c r="E82" i="29"/>
  <c r="E81" i="29"/>
  <c r="E80" i="29"/>
  <c r="D80" i="29"/>
  <c r="D81" i="29" s="1"/>
  <c r="E76" i="29"/>
  <c r="E75" i="29"/>
  <c r="E74" i="29"/>
  <c r="E73" i="29"/>
  <c r="E72" i="29"/>
  <c r="D72" i="29"/>
  <c r="E68" i="29"/>
  <c r="E67" i="29"/>
  <c r="E66" i="29"/>
  <c r="E65" i="29"/>
  <c r="E64" i="29"/>
  <c r="D64" i="29"/>
  <c r="D65" i="29" s="1"/>
  <c r="E60" i="29"/>
  <c r="E59" i="29"/>
  <c r="E58" i="29"/>
  <c r="E57" i="29"/>
  <c r="E56" i="29"/>
  <c r="D56" i="29"/>
  <c r="E52" i="29"/>
  <c r="E51" i="29"/>
  <c r="E50" i="29"/>
  <c r="E49" i="29"/>
  <c r="E48" i="29"/>
  <c r="D48" i="29"/>
  <c r="D49" i="29" s="1"/>
  <c r="E44" i="29"/>
  <c r="E43" i="29"/>
  <c r="E42" i="29"/>
  <c r="E41" i="29"/>
  <c r="E40" i="29"/>
  <c r="D40" i="29"/>
  <c r="D41" i="29" s="1"/>
  <c r="E36" i="29"/>
  <c r="E35" i="29"/>
  <c r="E34" i="29"/>
  <c r="E33" i="29"/>
  <c r="E32" i="29"/>
  <c r="D32" i="29"/>
  <c r="D33" i="29" s="1"/>
  <c r="E28" i="29"/>
  <c r="E27" i="29"/>
  <c r="E26" i="29"/>
  <c r="E25" i="29"/>
  <c r="E24" i="29"/>
  <c r="D24" i="29"/>
  <c r="D25" i="29" s="1"/>
  <c r="E20" i="29"/>
  <c r="E19" i="29"/>
  <c r="E18" i="29"/>
  <c r="E17" i="29"/>
  <c r="E16" i="29"/>
  <c r="D16" i="29"/>
  <c r="D17" i="29" s="1"/>
  <c r="D8" i="29"/>
  <c r="D9" i="29" s="1"/>
  <c r="D10" i="29" s="1"/>
  <c r="D11" i="29" s="1"/>
  <c r="D12" i="29" s="1"/>
  <c r="E9" i="29"/>
  <c r="E10" i="29"/>
  <c r="E11" i="29"/>
  <c r="E12" i="29"/>
  <c r="E8" i="29"/>
  <c r="D18" i="29" l="1"/>
  <c r="D26" i="29"/>
  <c r="D34" i="29"/>
  <c r="D42" i="29"/>
  <c r="D98" i="29"/>
  <c r="D105" i="29"/>
  <c r="D50" i="29"/>
  <c r="D57" i="29"/>
  <c r="D66" i="29"/>
  <c r="D73" i="29"/>
  <c r="D82" i="29"/>
  <c r="D89" i="29"/>
  <c r="D113" i="29"/>
  <c r="G113" i="29" s="1" a="1"/>
  <c r="G113" i="29" s="1"/>
  <c r="D122" i="29"/>
  <c r="D129" i="29"/>
  <c r="D130" i="29" l="1"/>
  <c r="D123" i="29"/>
  <c r="D114" i="29"/>
  <c r="D90" i="29"/>
  <c r="D83" i="29"/>
  <c r="D74" i="29"/>
  <c r="D67" i="29"/>
  <c r="D58" i="29"/>
  <c r="D51" i="29"/>
  <c r="D106" i="29"/>
  <c r="D99" i="29"/>
  <c r="D43" i="29"/>
  <c r="D35" i="29"/>
  <c r="D27" i="29"/>
  <c r="D19" i="29"/>
  <c r="D20" i="29" l="1"/>
  <c r="D28" i="29"/>
  <c r="D36" i="29"/>
  <c r="D44" i="29"/>
  <c r="D52" i="29"/>
  <c r="D100" i="29"/>
  <c r="D107" i="29"/>
  <c r="D59" i="29"/>
  <c r="D68" i="29"/>
  <c r="D75" i="29"/>
  <c r="D84" i="29"/>
  <c r="D91" i="29"/>
  <c r="D115" i="29"/>
  <c r="D124" i="29"/>
  <c r="D131" i="29"/>
  <c r="D132" i="29" l="1"/>
  <c r="D116" i="29"/>
  <c r="D92" i="29"/>
  <c r="D76" i="29"/>
  <c r="D60" i="29"/>
  <c r="D108" i="29"/>
  <c r="H56" i="29" l="1" a="1"/>
  <c r="H56" i="29" s="1"/>
  <c r="H80" i="29" a="1"/>
  <c r="H80" i="29" s="1"/>
  <c r="G41" i="29" a="1"/>
  <c r="G41" i="29" s="1"/>
  <c r="B112" i="29" a="1"/>
  <c r="B112" i="29" s="1"/>
  <c r="F10" i="29" a="1"/>
  <c r="F10" i="29" s="1"/>
  <c r="B17" i="29" a="1"/>
  <c r="B17" i="29" s="1"/>
  <c r="G17" i="29" s="1" a="1"/>
  <c r="G17" i="29" s="1"/>
  <c r="C104" i="29" a="1"/>
  <c r="C104" i="29" s="1"/>
  <c r="F40" i="29" a="1"/>
  <c r="F40" i="29" s="1"/>
  <c r="F9" i="29" a="1"/>
  <c r="F9" i="29" s="1"/>
  <c r="B24" i="29" a="1"/>
  <c r="B24" i="29" s="1"/>
  <c r="H8" i="29" a="1"/>
  <c r="H8" i="29" s="1"/>
  <c r="H17" i="29" a="1"/>
  <c r="H17" i="29" s="1"/>
  <c r="C128" i="29" a="1"/>
  <c r="C128" i="29" s="1"/>
  <c r="G80" i="29" a="1"/>
  <c r="G80" i="29" s="1"/>
  <c r="F41" i="29" a="1"/>
  <c r="F41" i="29" s="1"/>
  <c r="G65" i="29" a="1"/>
  <c r="G65" i="29" s="1"/>
  <c r="G128" i="29" a="1"/>
  <c r="G128" i="29" s="1"/>
  <c r="C9" i="29" a="1"/>
  <c r="C9" i="29" s="1"/>
  <c r="C17" i="29" a="1"/>
  <c r="C17" i="29" s="1"/>
  <c r="F97" i="29" a="1"/>
  <c r="F97" i="29" s="1"/>
  <c r="F88" i="29" a="1"/>
  <c r="F88" i="29" s="1"/>
  <c r="F80" i="29" a="1"/>
  <c r="F80" i="29" s="1"/>
  <c r="F33" i="29" a="1"/>
  <c r="F33" i="29" s="1"/>
  <c r="G24" i="29" a="1"/>
  <c r="G24" i="29" s="1"/>
  <c r="F81" i="29" a="1"/>
  <c r="F81" i="29" s="1"/>
  <c r="C11" i="29" a="1"/>
  <c r="C11" i="29" s="1"/>
  <c r="B25" i="29" a="1"/>
  <c r="B25" i="29" s="1"/>
  <c r="F64" i="29" a="1"/>
  <c r="F64" i="29" s="1"/>
  <c r="B80" i="29" a="1"/>
  <c r="B80" i="29" s="1"/>
  <c r="C81" i="29" a="1"/>
  <c r="C81" i="29" s="1"/>
  <c r="H40" i="29" a="1"/>
  <c r="H40" i="29" s="1"/>
  <c r="C97" i="29" a="1"/>
  <c r="C97" i="29" s="1"/>
  <c r="H72" i="29" a="1"/>
  <c r="H72" i="29" s="1"/>
  <c r="G104" i="29" a="1"/>
  <c r="G104" i="29" s="1"/>
  <c r="G10" i="29" a="1"/>
  <c r="G10" i="29" s="1"/>
  <c r="F56" i="29" a="1"/>
  <c r="F56" i="29" s="1"/>
  <c r="H88" i="29" a="1"/>
  <c r="H88" i="29" s="1"/>
  <c r="C40" i="29" a="1"/>
  <c r="C40" i="29" s="1"/>
  <c r="B49" i="29" a="1"/>
  <c r="B49" i="29" s="1"/>
  <c r="H65" i="29" a="1"/>
  <c r="H65" i="29" s="1"/>
  <c r="F17" i="29" a="1"/>
  <c r="F17" i="29" s="1"/>
  <c r="B97" i="29" a="1"/>
  <c r="B97" i="29" s="1"/>
  <c r="C12" i="29" a="1"/>
  <c r="C12" i="29" s="1"/>
  <c r="H33" i="29" a="1"/>
  <c r="H33" i="29" s="1"/>
  <c r="C49" i="29" a="1"/>
  <c r="C49" i="29" s="1"/>
  <c r="F96" i="29" a="1"/>
  <c r="F96" i="29" s="1"/>
  <c r="G64" i="29" a="1"/>
  <c r="G64" i="29" s="1"/>
  <c r="C88" i="29" a="1"/>
  <c r="C88" i="29" s="1"/>
  <c r="B33" i="29" a="1"/>
  <c r="B33" i="29" s="1"/>
  <c r="F11" i="29" a="1"/>
  <c r="F11" i="29" s="1"/>
  <c r="H96" i="29" a="1"/>
  <c r="H96" i="29" s="1"/>
  <c r="G81" i="29" a="1"/>
  <c r="G81" i="29" s="1"/>
  <c r="F48" i="29" a="1"/>
  <c r="F48" i="29" s="1"/>
  <c r="G49" i="29" a="1"/>
  <c r="G49" i="29" s="1"/>
  <c r="F24" i="29" a="1"/>
  <c r="F24" i="29" s="1"/>
  <c r="H25" i="29" a="1"/>
  <c r="H25" i="29" s="1"/>
  <c r="C10" i="29" a="1"/>
  <c r="C10" i="29" s="1"/>
  <c r="F32" i="29" a="1"/>
  <c r="F32" i="29" s="1"/>
  <c r="H9" i="29" a="1"/>
  <c r="H9" i="29" s="1"/>
  <c r="H64" i="29" a="1"/>
  <c r="H64" i="29" s="1"/>
  <c r="C80" i="29" a="1"/>
  <c r="C80" i="29" s="1"/>
  <c r="G12" i="29" a="1"/>
  <c r="G12" i="29" s="1"/>
  <c r="H120" i="29" a="1"/>
  <c r="H120" i="29" s="1"/>
  <c r="C121" i="29" a="1"/>
  <c r="C121" i="29" s="1"/>
  <c r="B65" i="29" a="1"/>
  <c r="B65" i="29" s="1"/>
  <c r="B12" i="29" a="1"/>
  <c r="B12" i="29" s="1"/>
  <c r="C65" i="29" a="1"/>
  <c r="C65" i="29" s="1"/>
  <c r="B56" i="29" a="1"/>
  <c r="B56" i="29" s="1"/>
  <c r="F49" i="29" a="1"/>
  <c r="F49" i="29" s="1"/>
  <c r="B8" i="29" a="1"/>
  <c r="B8" i="29" s="1"/>
  <c r="C32" i="29" a="1"/>
  <c r="C32" i="29" s="1"/>
  <c r="C33" i="29" a="1"/>
  <c r="C33" i="29" s="1"/>
  <c r="F104" i="29" a="1"/>
  <c r="F104" i="29" s="1"/>
  <c r="F112" i="29" a="1"/>
  <c r="F112" i="29" s="1"/>
  <c r="B9" i="29" a="1"/>
  <c r="B9" i="29" s="1"/>
  <c r="C56" i="29" a="1"/>
  <c r="C56" i="29" s="1"/>
  <c r="F25" i="29" a="1"/>
  <c r="F25" i="29" s="1"/>
  <c r="G120" i="29" a="1"/>
  <c r="G120" i="29" s="1"/>
  <c r="H97" i="29" a="1"/>
  <c r="H97" i="29" s="1"/>
  <c r="H112" i="29" a="1"/>
  <c r="H112" i="29" s="1"/>
  <c r="C64" i="29" a="1"/>
  <c r="C64" i="29" s="1"/>
  <c r="B41" i="29" a="1"/>
  <c r="B41" i="29" s="1"/>
  <c r="G88" i="29" a="1"/>
  <c r="G88" i="29" s="1"/>
  <c r="H12" i="29" a="1"/>
  <c r="H12" i="29" s="1"/>
  <c r="B122" i="29" a="1"/>
  <c r="B122" i="29" s="1"/>
  <c r="H82" i="29" a="1"/>
  <c r="H82" i="29" s="1"/>
  <c r="G66" i="29" a="1"/>
  <c r="G66" i="29" s="1"/>
  <c r="C105" i="29" a="1"/>
  <c r="C105" i="29" s="1"/>
  <c r="G26" i="29" a="1"/>
  <c r="G26" i="29" s="1"/>
  <c r="F113" i="29" a="1"/>
  <c r="F113" i="29" s="1"/>
  <c r="F66" i="29" a="1"/>
  <c r="F66" i="29" s="1"/>
  <c r="G105" i="29" a="1"/>
  <c r="G105" i="29" s="1"/>
  <c r="B34" i="29" a="1"/>
  <c r="B34" i="29" s="1"/>
  <c r="C19" i="29" a="1"/>
  <c r="C19" i="29" s="1"/>
  <c r="B72" i="29" a="1"/>
  <c r="B72" i="29" s="1"/>
  <c r="G33" i="29" a="1"/>
  <c r="G33" i="29" s="1"/>
  <c r="H104" i="29" a="1"/>
  <c r="H104" i="29" s="1"/>
  <c r="G72" i="29" a="1"/>
  <c r="G72" i="29" s="1"/>
  <c r="H121" i="29" a="1"/>
  <c r="H121" i="29" s="1"/>
  <c r="G9" i="29" a="1"/>
  <c r="G9" i="29" s="1"/>
  <c r="B121" i="29" a="1"/>
  <c r="B121" i="29" s="1"/>
  <c r="G32" i="29" a="1"/>
  <c r="G32" i="29" s="1"/>
  <c r="C24" i="29" a="1"/>
  <c r="C24" i="29" s="1"/>
  <c r="C112" i="29" a="1"/>
  <c r="C112" i="29" s="1"/>
  <c r="B81" i="29" a="1"/>
  <c r="B81" i="29" s="1"/>
  <c r="F12" i="29" a="1"/>
  <c r="F12" i="29" s="1"/>
  <c r="C129" i="29" a="1"/>
  <c r="C129" i="29" s="1"/>
  <c r="H113" i="29" a="1"/>
  <c r="H113" i="29" s="1"/>
  <c r="B89" i="29" a="1"/>
  <c r="B89" i="29" s="1"/>
  <c r="G82" i="29" a="1"/>
  <c r="G82" i="29" s="1"/>
  <c r="H66" i="29" a="1"/>
  <c r="H66" i="29" s="1"/>
  <c r="B57" i="29" a="1"/>
  <c r="B57" i="29" s="1"/>
  <c r="H105" i="29" a="1"/>
  <c r="H105" i="29" s="1"/>
  <c r="B98" i="29" a="1"/>
  <c r="B98" i="29" s="1"/>
  <c r="G34" i="29" a="1"/>
  <c r="G34" i="29" s="1"/>
  <c r="G18" i="29" a="1"/>
  <c r="G18" i="29" s="1"/>
  <c r="F122" i="29" a="1"/>
  <c r="F122" i="29" s="1"/>
  <c r="F89" i="29" a="1"/>
  <c r="F89" i="29" s="1"/>
  <c r="F73" i="29" a="1"/>
  <c r="F73" i="29" s="1"/>
  <c r="F57" i="29" a="1"/>
  <c r="F57" i="29" s="1"/>
  <c r="B50" i="29" a="1"/>
  <c r="B50" i="29" s="1"/>
  <c r="G98" i="29" a="1"/>
  <c r="G98" i="29" s="1"/>
  <c r="H34" i="29" a="1"/>
  <c r="H34" i="29" s="1"/>
  <c r="F26" i="29" a="1"/>
  <c r="F26" i="29" s="1"/>
  <c r="B18" i="29" a="1"/>
  <c r="B18" i="29" s="1"/>
  <c r="C27" i="29" a="1"/>
  <c r="C27" i="29" s="1"/>
  <c r="B120" i="29" a="1"/>
  <c r="B120" i="29" s="1"/>
  <c r="B10" i="29" a="1"/>
  <c r="B10" i="29" s="1"/>
  <c r="G25" i="29" a="1"/>
  <c r="G25" i="29" s="1"/>
  <c r="F121" i="29" a="1"/>
  <c r="F121" i="29" s="1"/>
  <c r="H128" i="29" a="1"/>
  <c r="H128" i="29" s="1"/>
  <c r="C72" i="29" a="1"/>
  <c r="C72" i="29" s="1"/>
  <c r="C41" i="29" a="1"/>
  <c r="C41" i="29" s="1"/>
  <c r="H24" i="29" a="1"/>
  <c r="H24" i="29" s="1"/>
  <c r="G121" i="29" a="1"/>
  <c r="G121" i="29" s="1"/>
  <c r="F72" i="29" a="1"/>
  <c r="F72" i="29" s="1"/>
  <c r="G48" i="29" a="1"/>
  <c r="G48" i="29" s="1"/>
  <c r="F65" i="29" a="1"/>
  <c r="F65" i="29" s="1"/>
  <c r="H41" i="29" a="1"/>
  <c r="H41" i="29" s="1"/>
  <c r="H48" i="29" a="1"/>
  <c r="H48" i="29" s="1"/>
  <c r="F8" i="29" a="1"/>
  <c r="F8" i="29" s="1"/>
  <c r="H49" i="29" a="1"/>
  <c r="H49" i="29" s="1"/>
  <c r="C113" i="29" a="1"/>
  <c r="C113" i="29" s="1"/>
  <c r="G50" i="29" a="1"/>
  <c r="G50" i="29" s="1"/>
  <c r="F129" i="29" a="1"/>
  <c r="F129" i="29" s="1"/>
  <c r="H50" i="29" a="1"/>
  <c r="H50" i="29" s="1"/>
  <c r="H18" i="29" a="1"/>
  <c r="H18" i="29" s="1"/>
  <c r="H10" i="29" a="1"/>
  <c r="H10" i="29" s="1"/>
  <c r="H81" i="29" a="1"/>
  <c r="H81" i="29" s="1"/>
  <c r="G11" i="29" a="1"/>
  <c r="G11" i="29" s="1"/>
  <c r="H16" i="29" a="1"/>
  <c r="H16" i="29" s="1"/>
  <c r="B48" i="29" a="1"/>
  <c r="B48" i="29" s="1"/>
  <c r="C25" i="29" a="1"/>
  <c r="C25" i="29" s="1"/>
  <c r="G56" i="29" a="1"/>
  <c r="G56" i="29" s="1"/>
  <c r="H129" i="29" a="1"/>
  <c r="H129" i="29" s="1"/>
  <c r="G42" i="29" a="1"/>
  <c r="G42" i="29" s="1"/>
  <c r="F42" i="29" a="1"/>
  <c r="F42" i="29" s="1"/>
  <c r="C35" i="29" a="1"/>
  <c r="C35" i="29" s="1"/>
  <c r="H106" i="29" a="1"/>
  <c r="H106" i="29" s="1"/>
  <c r="H83" i="29" a="1"/>
  <c r="H83" i="29" s="1"/>
  <c r="B130" i="29" a="1"/>
  <c r="B130" i="29" s="1"/>
  <c r="F35" i="29" a="1"/>
  <c r="F35" i="29" s="1"/>
  <c r="G99" i="29" a="1"/>
  <c r="G99" i="29" s="1"/>
  <c r="B58" i="29" a="1"/>
  <c r="B58" i="29" s="1"/>
  <c r="F83" i="29" a="1"/>
  <c r="F83" i="29" s="1"/>
  <c r="G123" i="29" a="1"/>
  <c r="G123" i="29" s="1"/>
  <c r="C131" i="29" a="1"/>
  <c r="C131" i="29" s="1"/>
  <c r="F84" i="29" a="1"/>
  <c r="F84" i="29" s="1"/>
  <c r="F59" i="29" a="1"/>
  <c r="F59" i="29" s="1"/>
  <c r="C52" i="29" a="1"/>
  <c r="C52" i="29" s="1"/>
  <c r="F132" i="29" a="1"/>
  <c r="F132" i="29" s="1"/>
  <c r="H91" i="29" a="1"/>
  <c r="H91" i="29" s="1"/>
  <c r="F68" i="29" a="1"/>
  <c r="F68" i="29" s="1"/>
  <c r="C100" i="29" a="1"/>
  <c r="C100" i="29" s="1"/>
  <c r="H28" i="29" a="1"/>
  <c r="H28" i="29" s="1"/>
  <c r="C92" i="29" a="1"/>
  <c r="C92" i="29" s="1"/>
  <c r="F76" i="29" a="1"/>
  <c r="F76" i="29" s="1"/>
  <c r="B92" i="29" a="1"/>
  <c r="B92" i="29" s="1"/>
  <c r="G132" i="29" a="1"/>
  <c r="G132" i="29" s="1"/>
  <c r="B113" i="29" a="1"/>
  <c r="B113" i="29" s="1"/>
  <c r="H73" i="29" a="1"/>
  <c r="H73" i="29" s="1"/>
  <c r="G57" i="29" a="1"/>
  <c r="G57" i="29" s="1"/>
  <c r="C98" i="29" a="1"/>
  <c r="C98" i="29" s="1"/>
  <c r="C18" i="29" a="1"/>
  <c r="C18" i="29" s="1"/>
  <c r="C89" i="29" a="1"/>
  <c r="C89" i="29" s="1"/>
  <c r="C57" i="29" a="1"/>
  <c r="C57" i="29" s="1"/>
  <c r="H42" i="29" a="1"/>
  <c r="H42" i="29" s="1"/>
  <c r="B26" i="29" a="1"/>
  <c r="B26" i="29" s="1"/>
  <c r="G35" i="29" a="1"/>
  <c r="G35" i="29" s="1"/>
  <c r="G106" i="29" a="1"/>
  <c r="G106" i="29" s="1"/>
  <c r="C83" i="29" a="1"/>
  <c r="C83" i="29" s="1"/>
  <c r="C130" i="29" a="1"/>
  <c r="C130" i="29" s="1"/>
  <c r="H35" i="29" a="1"/>
  <c r="H35" i="29" s="1"/>
  <c r="B51" i="29" a="1"/>
  <c r="B51" i="29" s="1"/>
  <c r="F58" i="29" a="1"/>
  <c r="F58" i="29" s="1"/>
  <c r="G83" i="29" a="1"/>
  <c r="G83" i="29" s="1"/>
  <c r="F114" i="29" a="1"/>
  <c r="F114" i="29" s="1"/>
  <c r="B131" i="29" a="1"/>
  <c r="B131" i="29" s="1"/>
  <c r="C91" i="29" a="1"/>
  <c r="C91" i="29" s="1"/>
  <c r="C68" i="29" a="1"/>
  <c r="C68" i="29" s="1"/>
  <c r="H52" i="29" a="1"/>
  <c r="H52" i="29" s="1"/>
  <c r="G28" i="29" a="1"/>
  <c r="G28" i="29" s="1"/>
  <c r="G8" i="29" a="1"/>
  <c r="G8" i="29" s="1"/>
  <c r="C28" i="29" a="1"/>
  <c r="C28" i="29" s="1"/>
  <c r="G131" i="29" a="1"/>
  <c r="G131" i="29" s="1"/>
  <c r="B91" i="29" a="1"/>
  <c r="B91" i="29" s="1"/>
  <c r="G68" i="29" a="1"/>
  <c r="G68" i="29" s="1"/>
  <c r="B100" i="29" a="1"/>
  <c r="B100" i="29" s="1"/>
  <c r="C36" i="29" a="1"/>
  <c r="C36" i="29" s="1"/>
  <c r="B60" i="29" a="1"/>
  <c r="B60" i="29" s="1"/>
  <c r="G76" i="29" a="1"/>
  <c r="G76" i="29" s="1"/>
  <c r="F92" i="29" a="1"/>
  <c r="F92" i="29" s="1"/>
  <c r="H76" i="29" a="1"/>
  <c r="H76" i="29" s="1"/>
  <c r="B11" i="29" a="1"/>
  <c r="B11" i="29" s="1"/>
  <c r="C43" i="29" a="1"/>
  <c r="C43" i="29" s="1"/>
  <c r="H58" i="29" a="1"/>
  <c r="H58" i="29" s="1"/>
  <c r="H90" i="29" a="1"/>
  <c r="H90" i="29" s="1"/>
  <c r="F19" i="29" a="1"/>
  <c r="F19" i="29" s="1"/>
  <c r="H43" i="29" a="1"/>
  <c r="H43" i="29" s="1"/>
  <c r="F99" i="29" a="1"/>
  <c r="F99" i="29" s="1"/>
  <c r="F67" i="29" a="1"/>
  <c r="F67" i="29" s="1"/>
  <c r="G90" i="29" a="1"/>
  <c r="G90" i="29" s="1"/>
  <c r="F123" i="29" a="1"/>
  <c r="F123" i="29" s="1"/>
  <c r="B124" i="29" a="1"/>
  <c r="B124" i="29" s="1"/>
  <c r="H75" i="29" a="1"/>
  <c r="H75" i="29" s="1"/>
  <c r="G107" i="29" a="1"/>
  <c r="G107" i="29" s="1"/>
  <c r="G44" i="29" a="1"/>
  <c r="G44" i="29" s="1"/>
  <c r="F131" i="29" a="1"/>
  <c r="F131" i="29" s="1"/>
  <c r="G91" i="29" a="1"/>
  <c r="G91" i="29" s="1"/>
  <c r="H59" i="29" a="1"/>
  <c r="H59" i="29" s="1"/>
  <c r="B52" i="29" a="1"/>
  <c r="B52" i="29" s="1"/>
  <c r="B28" i="29" a="1"/>
  <c r="B28" i="29" s="1"/>
  <c r="G116" i="29" a="1"/>
  <c r="G116" i="29" s="1"/>
  <c r="C132" i="29" a="1"/>
  <c r="C132" i="29" s="1"/>
  <c r="B116" i="29" a="1"/>
  <c r="B116" i="29" s="1"/>
  <c r="B129" i="29" a="1"/>
  <c r="B129" i="29" s="1"/>
  <c r="H89" i="29" a="1"/>
  <c r="H89" i="29" s="1"/>
  <c r="G73" i="29" a="1"/>
  <c r="G73" i="29" s="1"/>
  <c r="C50" i="29" a="1"/>
  <c r="C50" i="29" s="1"/>
  <c r="C42" i="29" a="1"/>
  <c r="C42" i="29" s="1"/>
  <c r="G129" i="29" a="1"/>
  <c r="G129" i="29" s="1"/>
  <c r="C82" i="29" a="1"/>
  <c r="C82" i="29" s="1"/>
  <c r="F50" i="29" a="1"/>
  <c r="F50" i="29" s="1"/>
  <c r="B42" i="29" a="1"/>
  <c r="B42" i="29" s="1"/>
  <c r="F18" i="29" a="1"/>
  <c r="F18" i="29" s="1"/>
  <c r="G43" i="29" a="1"/>
  <c r="G43" i="29" s="1"/>
  <c r="C58" i="29" a="1"/>
  <c r="C58" i="29" s="1"/>
  <c r="C90" i="29" a="1"/>
  <c r="C90" i="29" s="1"/>
  <c r="H19" i="29" a="1"/>
  <c r="H19" i="29" s="1"/>
  <c r="B35" i="29" a="1"/>
  <c r="B35" i="29" s="1"/>
  <c r="H99" i="29" a="1"/>
  <c r="H99" i="29" s="1"/>
  <c r="G67" i="29" a="1"/>
  <c r="G67" i="29" s="1"/>
  <c r="B83" i="29" a="1"/>
  <c r="B83" i="29" s="1"/>
  <c r="C96" i="29" a="1"/>
  <c r="C96" i="29" s="1"/>
  <c r="F128" i="29" a="1"/>
  <c r="F128" i="29" s="1"/>
  <c r="C8" i="29" a="1"/>
  <c r="C8" i="29" s="1"/>
  <c r="H11" i="29" a="1"/>
  <c r="H11" i="29" s="1"/>
  <c r="C120" i="29" a="1"/>
  <c r="C120" i="29" s="1"/>
  <c r="B73" i="29" a="1"/>
  <c r="B73" i="29" s="1"/>
  <c r="F82" i="29" a="1"/>
  <c r="F82" i="29" s="1"/>
  <c r="C51" i="29" a="1"/>
  <c r="C51" i="29" s="1"/>
  <c r="H67" i="29" a="1"/>
  <c r="H67" i="29" s="1"/>
  <c r="B114" i="29" a="1"/>
  <c r="B114" i="29" s="1"/>
  <c r="H27" i="29" a="1"/>
  <c r="H27" i="29" s="1"/>
  <c r="B43" i="29" a="1"/>
  <c r="B43" i="29" s="1"/>
  <c r="B106" i="29" a="1"/>
  <c r="B106" i="29" s="1"/>
  <c r="G74" i="29" a="1"/>
  <c r="G74" i="29" s="1"/>
  <c r="B90" i="29" a="1"/>
  <c r="B90" i="29" s="1"/>
  <c r="H130" i="29" a="1"/>
  <c r="H130" i="29" s="1"/>
  <c r="F115" i="29" a="1"/>
  <c r="F115" i="29" s="1"/>
  <c r="G75" i="29" a="1"/>
  <c r="G75" i="29" s="1"/>
  <c r="F107" i="29" a="1"/>
  <c r="F107" i="29" s="1"/>
  <c r="H36" i="29" a="1"/>
  <c r="H36" i="29" s="1"/>
  <c r="G124" i="29" a="1"/>
  <c r="G124" i="29" s="1"/>
  <c r="B84" i="29" a="1"/>
  <c r="B84" i="29" s="1"/>
  <c r="C107" i="29" a="1"/>
  <c r="C107" i="29" s="1"/>
  <c r="F44" i="29" a="1"/>
  <c r="F44" i="29" s="1"/>
  <c r="C20" i="29" a="1"/>
  <c r="C20" i="29" s="1"/>
  <c r="F116" i="29" a="1"/>
  <c r="F116" i="29" s="1"/>
  <c r="C60" i="29" a="1"/>
  <c r="C60" i="29" s="1"/>
  <c r="B108" i="29" a="1"/>
  <c r="B108" i="29" s="1"/>
  <c r="H122" i="29" a="1"/>
  <c r="H122" i="29" s="1"/>
  <c r="G89" i="29" a="1"/>
  <c r="G89" i="29" s="1"/>
  <c r="B66" i="29" a="1"/>
  <c r="B66" i="29" s="1"/>
  <c r="B105" i="29" a="1"/>
  <c r="B105" i="29" s="1"/>
  <c r="C34" i="29" a="1"/>
  <c r="C34" i="29" s="1"/>
  <c r="G122" i="29" a="1"/>
  <c r="G122" i="29" s="1"/>
  <c r="C73" i="29" a="1"/>
  <c r="C73" i="29" s="1"/>
  <c r="F105" i="29" a="1"/>
  <c r="F105" i="29" s="1"/>
  <c r="F34" i="29" a="1"/>
  <c r="F34" i="29" s="1"/>
  <c r="G19" i="29" a="1"/>
  <c r="G19" i="29" s="1"/>
  <c r="G51" i="29" a="1"/>
  <c r="G51" i="29" s="1"/>
  <c r="C67" i="29" a="1"/>
  <c r="C67" i="29" s="1"/>
  <c r="C114" i="29" a="1"/>
  <c r="C114" i="29" s="1"/>
  <c r="B19" i="29" a="1"/>
  <c r="B19" i="29" s="1"/>
  <c r="F43" i="29" a="1"/>
  <c r="F43" i="29" s="1"/>
  <c r="C106" i="29" a="1"/>
  <c r="C106" i="29" s="1"/>
  <c r="B67" i="29" a="1"/>
  <c r="B67" i="29" s="1"/>
  <c r="F90" i="29" a="1"/>
  <c r="F90" i="29" s="1"/>
  <c r="G130" i="29" a="1"/>
  <c r="G130" i="29" s="1"/>
  <c r="C124" i="29" a="1"/>
  <c r="C124" i="29" s="1"/>
  <c r="B75" i="29" a="1"/>
  <c r="B75" i="29" s="1"/>
  <c r="H107" i="29" a="1"/>
  <c r="H107" i="29" s="1"/>
  <c r="C44" i="29" a="1"/>
  <c r="C44" i="29" s="1"/>
  <c r="F20" i="29" a="1"/>
  <c r="F20" i="29" s="1"/>
  <c r="C84" i="29" a="1"/>
  <c r="C84" i="29" s="1"/>
  <c r="H44" i="29" a="1"/>
  <c r="H44" i="29" s="1"/>
  <c r="H116" i="29" a="1"/>
  <c r="H116" i="29" s="1"/>
  <c r="H108" i="29" a="1"/>
  <c r="H108" i="29" s="1"/>
  <c r="C48" i="29" a="1"/>
  <c r="C48" i="29" s="1"/>
  <c r="F120" i="29" a="1"/>
  <c r="F120" i="29" s="1"/>
  <c r="H74" i="29" a="1"/>
  <c r="H74" i="29" s="1"/>
  <c r="B27" i="29" a="1"/>
  <c r="B27" i="29" s="1"/>
  <c r="G58" i="29" a="1"/>
  <c r="G58" i="29" s="1"/>
  <c r="H114" i="29" a="1"/>
  <c r="H114" i="29" s="1"/>
  <c r="F91" i="29" a="1"/>
  <c r="F91" i="29" s="1"/>
  <c r="G100" i="29" a="1"/>
  <c r="G100" i="29" s="1"/>
  <c r="F75" i="29" a="1"/>
  <c r="F75" i="29" s="1"/>
  <c r="G36" i="29" a="1"/>
  <c r="G36" i="29" s="1"/>
  <c r="G108" i="29" a="1"/>
  <c r="G108" i="29" s="1"/>
  <c r="C76" i="29" a="1"/>
  <c r="C76" i="29" s="1"/>
  <c r="B82" i="29" a="1"/>
  <c r="B82" i="29" s="1"/>
  <c r="H98" i="29" a="1"/>
  <c r="H98" i="29" s="1"/>
  <c r="F98" i="29" a="1"/>
  <c r="F98" i="29" s="1"/>
  <c r="G27" i="29" a="1"/>
  <c r="G27" i="29" s="1"/>
  <c r="C74" i="29" a="1"/>
  <c r="C74" i="29" s="1"/>
  <c r="F27" i="29" a="1"/>
  <c r="F27" i="29" s="1"/>
  <c r="F106" i="29" a="1"/>
  <c r="F106" i="29" s="1"/>
  <c r="G114" i="29" a="1"/>
  <c r="G114" i="29" s="1"/>
  <c r="F130" i="29" a="1"/>
  <c r="F130" i="29" s="1"/>
  <c r="G115" i="29" a="1"/>
  <c r="G115" i="29" s="1"/>
  <c r="H68" i="29" a="1"/>
  <c r="H68" i="29" s="1"/>
  <c r="F100" i="29" a="1"/>
  <c r="F100" i="29" s="1"/>
  <c r="F36" i="29" a="1"/>
  <c r="F36" i="29" s="1"/>
  <c r="B32" i="29" a="1"/>
  <c r="B32" i="29" s="1"/>
  <c r="G40" i="29" a="1"/>
  <c r="G40" i="29" s="1"/>
  <c r="B20" i="29" a="1"/>
  <c r="B20" i="29" s="1"/>
  <c r="C115" i="29" a="1"/>
  <c r="C115" i="29" s="1"/>
  <c r="C75" i="29" a="1"/>
  <c r="C75" i="29" s="1"/>
  <c r="B107" i="29" a="1"/>
  <c r="B107" i="29" s="1"/>
  <c r="B44" i="29" a="1"/>
  <c r="B44" i="29" s="1"/>
  <c r="G60" i="29" a="1"/>
  <c r="G60" i="29" s="1"/>
  <c r="F108" i="29" a="1"/>
  <c r="F108" i="29" s="1"/>
  <c r="H60" i="29" a="1"/>
  <c r="H60" i="29" s="1"/>
  <c r="C108" i="29" a="1"/>
  <c r="C108" i="29" s="1"/>
  <c r="B16" i="29" a="1"/>
  <c r="B16" i="29" s="1"/>
  <c r="H32" i="29" a="1"/>
  <c r="H32" i="29" s="1"/>
  <c r="H115" i="29" a="1"/>
  <c r="H115" i="29" s="1"/>
  <c r="G59" i="29" a="1"/>
  <c r="G59" i="29" s="1"/>
  <c r="G20" i="29" a="1"/>
  <c r="G20" i="29" s="1"/>
  <c r="B132" i="29" a="1"/>
  <c r="B132" i="29" s="1"/>
  <c r="B99" i="29" a="1"/>
  <c r="B99" i="29" s="1"/>
  <c r="B123" i="29" a="1"/>
  <c r="B123" i="29" s="1"/>
  <c r="F51" i="29" a="1"/>
  <c r="F51" i="29" s="1"/>
  <c r="B74" i="29" a="1"/>
  <c r="B74" i="29" s="1"/>
  <c r="H131" i="29" a="1"/>
  <c r="H131" i="29" s="1"/>
  <c r="B68" i="29" a="1"/>
  <c r="B68" i="29" s="1"/>
  <c r="B36" i="29" a="1"/>
  <c r="B36" i="29" s="1"/>
  <c r="B115" i="29" a="1"/>
  <c r="B115" i="29" s="1"/>
  <c r="H100" i="29" a="1"/>
  <c r="H100" i="29" s="1"/>
  <c r="F60" i="29" a="1"/>
  <c r="F60" i="29" s="1"/>
  <c r="G92" i="29" a="1"/>
  <c r="G92" i="29" s="1"/>
  <c r="C122" i="29" a="1"/>
  <c r="C122" i="29" s="1"/>
  <c r="H57" i="29" a="1"/>
  <c r="H57" i="29" s="1"/>
  <c r="C26" i="29" a="1"/>
  <c r="C26" i="29" s="1"/>
  <c r="C66" i="29" a="1"/>
  <c r="C66" i="29" s="1"/>
  <c r="H26" i="29" a="1"/>
  <c r="H26" i="29" s="1"/>
  <c r="C99" i="29" a="1"/>
  <c r="C99" i="29" s="1"/>
  <c r="C123" i="29" a="1"/>
  <c r="C123" i="29" s="1"/>
  <c r="H51" i="29" a="1"/>
  <c r="H51" i="29" s="1"/>
  <c r="F74" i="29" a="1"/>
  <c r="F74" i="29" s="1"/>
  <c r="H123" i="29" a="1"/>
  <c r="H123" i="29" s="1"/>
  <c r="H124" i="29" a="1"/>
  <c r="H124" i="29" s="1"/>
  <c r="G84" i="29" a="1"/>
  <c r="G84" i="29" s="1"/>
  <c r="C59" i="29" a="1"/>
  <c r="C59" i="29" s="1"/>
  <c r="G52" i="29" a="1"/>
  <c r="G52" i="29" s="1"/>
  <c r="F16" i="29" a="1"/>
  <c r="F16" i="29" s="1"/>
  <c r="C16" i="29" a="1"/>
  <c r="C16" i="29" s="1"/>
  <c r="H20" i="29" a="1"/>
  <c r="H20" i="29" s="1"/>
  <c r="F124" i="29" a="1"/>
  <c r="F124" i="29" s="1"/>
  <c r="H84" i="29" a="1"/>
  <c r="H84" i="29" s="1"/>
  <c r="B59" i="29" a="1"/>
  <c r="B59" i="29" s="1"/>
  <c r="F52" i="29" a="1"/>
  <c r="F52" i="29" s="1"/>
  <c r="F28" i="29" a="1"/>
  <c r="F28" i="29" s="1"/>
  <c r="H92" i="29" a="1"/>
  <c r="H92" i="29" s="1"/>
  <c r="B76" i="29" a="1"/>
  <c r="B76" i="29" s="1"/>
  <c r="C116" i="29" a="1"/>
  <c r="C116" i="29" s="1"/>
  <c r="H132" i="29" a="1"/>
  <c r="H132" i="29" s="1"/>
  <c r="A1" i="8"/>
  <c r="B104" i="29" s="1" a="1"/>
  <c r="B104" i="29" s="1"/>
  <c r="G16" i="29" l="1" a="1"/>
  <c r="G16" i="29" s="1"/>
  <c r="G112" i="29" a="1"/>
  <c r="G112" i="29" s="1"/>
  <c r="G97" i="29" a="1"/>
  <c r="G97" i="29" s="1"/>
  <c r="B40" i="29" a="1"/>
  <c r="B40" i="29" s="1"/>
  <c r="B96" i="29" a="1"/>
  <c r="B96" i="29" s="1"/>
  <c r="G96" i="29" s="1" a="1"/>
  <c r="G96" i="29" s="1"/>
  <c r="B64" i="29" a="1"/>
  <c r="B64" i="29" s="1"/>
  <c r="B88" i="29" a="1"/>
  <c r="B88" i="29" s="1"/>
  <c r="B128" i="29" a="1"/>
  <c r="B128" i="29" s="1"/>
</calcChain>
</file>

<file path=xl/comments1.xml><?xml version="1.0" encoding="utf-8"?>
<comments xmlns="http://schemas.openxmlformats.org/spreadsheetml/2006/main">
  <authors>
    <author>mapomme</author>
  </authors>
  <commentList>
    <comment ref="N1" authorId="0" shapeId="0">
      <text>
        <r>
          <rPr>
            <sz val="10"/>
            <color indexed="81"/>
            <rFont val="Tahoma"/>
            <family val="2"/>
          </rPr>
          <t xml:space="preserve">Colonne pouvant être masquée
</t>
        </r>
      </text>
    </comment>
    <comment ref="O1" authorId="0" shape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<sst xmlns="http://schemas.openxmlformats.org/spreadsheetml/2006/main" count="494" uniqueCount="167">
  <si>
    <t>NOM</t>
  </si>
  <si>
    <t>PRENOM</t>
  </si>
  <si>
    <t>CG</t>
  </si>
  <si>
    <t>Catégories</t>
  </si>
  <si>
    <t>Société</t>
  </si>
  <si>
    <t>PF</t>
  </si>
  <si>
    <t>PARIS</t>
  </si>
  <si>
    <t>PG</t>
  </si>
  <si>
    <t>LYON</t>
  </si>
  <si>
    <t>BF</t>
  </si>
  <si>
    <t>MARSEILLE</t>
  </si>
  <si>
    <t>BG</t>
  </si>
  <si>
    <t>BORDEAUX</t>
  </si>
  <si>
    <t>MF</t>
  </si>
  <si>
    <t>CAEN</t>
  </si>
  <si>
    <t>MG</t>
  </si>
  <si>
    <t>NIMES</t>
  </si>
  <si>
    <t>ORLEANS</t>
  </si>
  <si>
    <t>CF</t>
  </si>
  <si>
    <t>METZ</t>
  </si>
  <si>
    <t>JF</t>
  </si>
  <si>
    <t>LA ROCHELLE</t>
  </si>
  <si>
    <t>JG</t>
  </si>
  <si>
    <t>BREST</t>
  </si>
  <si>
    <t>S1</t>
  </si>
  <si>
    <t>AJACCIO</t>
  </si>
  <si>
    <t>S2</t>
  </si>
  <si>
    <t>TOULOUSE</t>
  </si>
  <si>
    <t>S3</t>
  </si>
  <si>
    <t>BOURGES</t>
  </si>
  <si>
    <t>D1</t>
  </si>
  <si>
    <t>D2</t>
  </si>
  <si>
    <t>D3</t>
  </si>
  <si>
    <t>CAT</t>
  </si>
  <si>
    <t>SOCIETE</t>
  </si>
  <si>
    <t>Classements des trois meilleurs par catégorie:</t>
  </si>
  <si>
    <t xml:space="preserve"> PRENOM</t>
  </si>
  <si>
    <t>DIS</t>
  </si>
  <si>
    <t>VILLE</t>
  </si>
  <si>
    <t xml:space="preserve"> SCORE</t>
  </si>
  <si>
    <t>DEOLS</t>
  </si>
  <si>
    <t>SERIE 1</t>
  </si>
  <si>
    <t>SERIE 2</t>
  </si>
  <si>
    <t>SERIE 3</t>
  </si>
  <si>
    <t>SERIE 4</t>
  </si>
  <si>
    <t>SERIE 5</t>
  </si>
  <si>
    <t>SERIE 6</t>
  </si>
  <si>
    <t>Rang</t>
  </si>
  <si>
    <t>Total</t>
  </si>
  <si>
    <t xml:space="preserve"> Rang</t>
  </si>
  <si>
    <t>( ==&gt; on  a limité à deux vrais ex aequo parmi les trois premiers)</t>
  </si>
  <si>
    <r>
      <t xml:space="preserve">Les formule matricielles de </t>
    </r>
    <r>
      <rPr>
        <b/>
        <sz val="11"/>
        <rFont val="Arial"/>
        <family val="2"/>
      </rPr>
      <t>B8 à H8</t>
    </r>
    <r>
      <rPr>
        <sz val="11"/>
        <rFont val="Arial"/>
        <family val="2"/>
      </rPr>
      <t xml:space="preserve"> sont à recopier jusqu'en ligne</t>
    </r>
    <r>
      <rPr>
        <b/>
        <sz val="11"/>
        <rFont val="Arial"/>
        <family val="2"/>
      </rPr>
      <t xml:space="preserve"> 10</t>
    </r>
  </si>
  <si>
    <r>
      <t xml:space="preserve">Les formule matricielles de </t>
    </r>
    <r>
      <rPr>
        <b/>
        <sz val="11"/>
        <rFont val="Arial"/>
        <family val="2"/>
      </rPr>
      <t>B11 à H11</t>
    </r>
    <r>
      <rPr>
        <sz val="11"/>
        <rFont val="Arial"/>
        <family val="2"/>
      </rPr>
      <t xml:space="preserve"> sont à recopier jusqu'en ligne </t>
    </r>
    <r>
      <rPr>
        <b/>
        <sz val="11"/>
        <rFont val="Arial"/>
        <family val="2"/>
      </rPr>
      <t>12</t>
    </r>
  </si>
  <si>
    <r>
      <t xml:space="preserve">Les formules des lignes </t>
    </r>
    <r>
      <rPr>
        <b/>
        <sz val="11"/>
        <rFont val="Arial"/>
        <family val="2"/>
      </rPr>
      <t>10</t>
    </r>
    <r>
      <rPr>
        <sz val="11"/>
        <rFont val="Arial"/>
        <family val="2"/>
      </rPr>
      <t xml:space="preserve"> et </t>
    </r>
    <r>
      <rPr>
        <b/>
        <sz val="11"/>
        <rFont val="Arial"/>
        <family val="2"/>
      </rPr>
      <t>11</t>
    </r>
    <r>
      <rPr>
        <sz val="11"/>
        <rFont val="Arial"/>
        <family val="2"/>
      </rPr>
      <t xml:space="preserve"> permettent d'afficher d'éventuels VRAIS ex aequo</t>
    </r>
  </si>
  <si>
    <t>Disciplines</t>
  </si>
  <si>
    <t>Arbalète 10 m</t>
  </si>
  <si>
    <t>Carabine 10 m</t>
  </si>
  <si>
    <t>Pistolet 10 m</t>
  </si>
  <si>
    <t>Pistolet 10 m Standard</t>
  </si>
  <si>
    <t>Pistolet 25 m Standard</t>
  </si>
  <si>
    <t>Discipline</t>
  </si>
  <si>
    <t>AUX1</t>
  </si>
  <si>
    <t>AUX2</t>
  </si>
  <si>
    <t>Nom</t>
  </si>
  <si>
    <t>Prénom</t>
  </si>
  <si>
    <t>Catégorie</t>
  </si>
  <si>
    <r>
      <t xml:space="preserve">et </t>
    </r>
    <r>
      <rPr>
        <b/>
        <sz val="14"/>
        <rFont val="Arial"/>
        <family val="2"/>
      </rPr>
      <t>non</t>
    </r>
    <r>
      <rPr>
        <sz val="11"/>
        <rFont val="Arial"/>
        <family val="2"/>
      </rPr>
      <t xml:space="preserve"> dans la colonne D</t>
    </r>
  </si>
  <si>
    <r>
      <t xml:space="preserve">et </t>
    </r>
    <r>
      <rPr>
        <b/>
        <sz val="14"/>
        <rFont val="Arial"/>
        <family val="2"/>
      </rPr>
      <t>non</t>
    </r>
    <r>
      <rPr>
        <sz val="11"/>
        <rFont val="Arial"/>
        <family val="2"/>
      </rPr>
      <t xml:space="preserve"> dans la colonne E</t>
    </r>
  </si>
  <si>
    <t>Une fois les cellules vertes renseignées, la colonne A peut être masquée</t>
  </si>
  <si>
    <r>
      <t xml:space="preserve">Une MFC particulière est appliquée à  </t>
    </r>
    <r>
      <rPr>
        <b/>
        <sz val="11"/>
        <rFont val="Arial"/>
        <family val="2"/>
      </rPr>
      <t>B8:H10</t>
    </r>
  </si>
  <si>
    <r>
      <t xml:space="preserve">Une MFC particulière est appliquée à  </t>
    </r>
    <r>
      <rPr>
        <b/>
        <sz val="11"/>
        <rFont val="Arial"/>
        <family val="2"/>
      </rPr>
      <t>B11:H12</t>
    </r>
  </si>
  <si>
    <r>
      <t xml:space="preserve">Le bloc de celules </t>
    </r>
    <r>
      <rPr>
        <b/>
        <sz val="11"/>
        <rFont val="Arial"/>
        <family val="2"/>
      </rPr>
      <t>B6 à H13</t>
    </r>
    <r>
      <rPr>
        <sz val="11"/>
        <rFont val="Arial"/>
        <family val="2"/>
      </rPr>
      <t xml:space="preserve"> est à coller sur la plage </t>
    </r>
    <r>
      <rPr>
        <b/>
        <sz val="11"/>
        <rFont val="Arial"/>
        <family val="2"/>
      </rPr>
      <t>B14:H133</t>
    </r>
  </si>
  <si>
    <r>
      <t xml:space="preserve">Les </t>
    </r>
    <r>
      <rPr>
        <b/>
        <sz val="11"/>
        <rFont val="Arial"/>
        <family val="2"/>
      </rPr>
      <t>Catégories</t>
    </r>
    <r>
      <rPr>
        <sz val="11"/>
        <rFont val="Arial"/>
        <family val="2"/>
      </rPr>
      <t xml:space="preserve"> sont à renseigner dans les cases </t>
    </r>
    <r>
      <rPr>
        <b/>
        <sz val="11"/>
        <rFont val="Arial"/>
        <family val="2"/>
      </rPr>
      <t>vertes</t>
    </r>
    <r>
      <rPr>
        <sz val="11"/>
        <rFont val="Arial"/>
        <family val="2"/>
      </rPr>
      <t xml:space="preserve"> de la colonne A</t>
    </r>
  </si>
  <si>
    <t/>
  </si>
  <si>
    <r>
      <t xml:space="preserve">La </t>
    </r>
    <r>
      <rPr>
        <b/>
        <sz val="11"/>
        <rFont val="Arial"/>
        <family val="2"/>
      </rPr>
      <t>discipline</t>
    </r>
    <r>
      <rPr>
        <sz val="11"/>
        <rFont val="Arial"/>
        <family val="2"/>
      </rPr>
      <t xml:space="preserve"> est à choisir dans la liste rose</t>
    </r>
  </si>
  <si>
    <r>
      <t xml:space="preserve">La </t>
    </r>
    <r>
      <rPr>
        <b/>
        <sz val="11"/>
        <rFont val="Arial"/>
        <family val="2"/>
      </rPr>
      <t>catégorie</t>
    </r>
    <r>
      <rPr>
        <sz val="11"/>
        <rFont val="Arial"/>
        <family val="2"/>
      </rPr>
      <t xml:space="preserve"> est à choisir dans la liste verte</t>
    </r>
  </si>
  <si>
    <r>
      <t xml:space="preserve">Une MFC est définie sur la plage </t>
    </r>
    <r>
      <rPr>
        <b/>
        <sz val="10"/>
        <rFont val="Arial"/>
        <family val="2"/>
      </rPr>
      <t>B4:H41</t>
    </r>
  </si>
  <si>
    <t>Cat</t>
  </si>
  <si>
    <t>=DECALER(Nom;0;3)</t>
  </si>
  <si>
    <t>Discip</t>
  </si>
  <si>
    <t>=DECALER(Nom;0;11)</t>
  </si>
  <si>
    <t>=DECALER(Nom;0;12)</t>
  </si>
  <si>
    <t>ParamCAT</t>
  </si>
  <si>
    <t>ParamDIS</t>
  </si>
  <si>
    <t>Prenom</t>
  </si>
  <si>
    <t>=DECALER(Nom;0;1)</t>
  </si>
  <si>
    <t>Societe</t>
  </si>
  <si>
    <t>=DECALER(Nom;0;2)</t>
  </si>
  <si>
    <t>=DECALER(Nom;0;10)</t>
  </si>
  <si>
    <t>Numero</t>
  </si>
  <si>
    <t>Liste des noms définis</t>
  </si>
  <si>
    <t>Jérôme</t>
  </si>
  <si>
    <t>Soupene</t>
  </si>
  <si>
    <t>Mathieu</t>
  </si>
  <si>
    <t>Toto</t>
  </si>
  <si>
    <t>Momo</t>
  </si>
  <si>
    <t>Cocotte</t>
  </si>
  <si>
    <t>Poule</t>
  </si>
  <si>
    <t>Pinson</t>
  </si>
  <si>
    <t>Zaza</t>
  </si>
  <si>
    <t>Fifi</t>
  </si>
  <si>
    <t>Pitchou</t>
  </si>
  <si>
    <t>Haribo</t>
  </si>
  <si>
    <t>Fanfan</t>
  </si>
  <si>
    <t>Tulipe</t>
  </si>
  <si>
    <t>Vivi</t>
  </si>
  <si>
    <t>Yatonvélo</t>
  </si>
  <si>
    <t>kacrevé</t>
  </si>
  <si>
    <t>Yamamoto</t>
  </si>
  <si>
    <t>kadératé</t>
  </si>
  <si>
    <t>Yassamoto</t>
  </si>
  <si>
    <t>kaquapoté</t>
  </si>
  <si>
    <t>.................Arbalète 10 m\...PF</t>
  </si>
  <si>
    <t>.................Pistolet 10 m\...PF</t>
  </si>
  <si>
    <t>.................Pistolet 10 m\...PG</t>
  </si>
  <si>
    <t>275,000\000,000\000,000\069,000\070,000\068,000\068,000</t>
  </si>
  <si>
    <t>272,000\000,000\000,000\069,000\068,000\068,000\067,000</t>
  </si>
  <si>
    <t>275,000\000,000\000,000\069,000\070,000\067,000\069,000</t>
  </si>
  <si>
    <t>272,000\000,000\000,000\068,000\067,000\069,000\068,000</t>
  </si>
  <si>
    <t>206,000\000,000\000,000\000,000\068,000\068,000\070,000</t>
  </si>
  <si>
    <t>206,000\000,000\000,000\000,000\067,000\070,000\069,000</t>
  </si>
  <si>
    <t>166,000\028,000\025,000\030,000\028,000\025,000\030,000</t>
  </si>
  <si>
    <t>164,000\028,000\025,000\030,000\028,000\025,000\028,000</t>
  </si>
  <si>
    <t>166,000\028,000\025,000\030,000\028,000\024,000\031,000</t>
  </si>
  <si>
    <t>.................Arbalète 10 m\...S2</t>
  </si>
  <si>
    <t>Marie</t>
  </si>
  <si>
    <t>Rose</t>
  </si>
  <si>
    <t>127,000\000,000\000,000\036,000\029,000\032,000\030,000</t>
  </si>
  <si>
    <t>Pistolet 50 m</t>
  </si>
  <si>
    <t>.................Pistolet 50 m\...JF</t>
  </si>
  <si>
    <t>Carabine 50 m</t>
  </si>
  <si>
    <t xml:space="preserve">Pistolet 10 m Vitesse </t>
  </si>
  <si>
    <t>Pistolet 25 m Sport22</t>
  </si>
  <si>
    <t>Pistolet 25 m Pcentrale</t>
  </si>
  <si>
    <t>Blanche</t>
  </si>
  <si>
    <t>Neige</t>
  </si>
  <si>
    <t>128,000\000,000\000,000\035,000\031,000\033,000\029,000</t>
  </si>
  <si>
    <t>127,000\000,000\000,000\037,000\029,000\031,000\030,000</t>
  </si>
  <si>
    <r>
      <t xml:space="preserve">Le </t>
    </r>
    <r>
      <rPr>
        <b/>
        <sz val="11"/>
        <rFont val="Arial"/>
        <family val="2"/>
      </rPr>
      <t>club</t>
    </r>
    <r>
      <rPr>
        <sz val="11"/>
        <rFont val="Arial"/>
        <family val="2"/>
      </rPr>
      <t xml:space="preserve"> est à choisir dans la liste bleu</t>
    </r>
  </si>
  <si>
    <t>Dupont</t>
  </si>
  <si>
    <t>Pascal</t>
  </si>
  <si>
    <t>125,000\000,000\000,000\036,000\029,000\032,000\028,000</t>
  </si>
  <si>
    <t>Vandunord</t>
  </si>
  <si>
    <t>Léon</t>
  </si>
  <si>
    <t>Detroiskatre</t>
  </si>
  <si>
    <t>Cinq</t>
  </si>
  <si>
    <t>112,000\000,000\000,000\024,000\029,000\031,000\028,000</t>
  </si>
  <si>
    <t>114,000\000,000\000,000\025,000\029,000\032,000\028,000</t>
  </si>
  <si>
    <t>(prenom</t>
  </si>
  <si>
    <t>=DECALER('classement general'!$A$3;1;0;NBVAL('classement general'!$A$3:$A$1111)-1;1)</t>
  </si>
  <si>
    <t>=DECALER(Parametres!$B$1;1;0;NBVAL(Parametres!$B:$B)-1;1)</t>
  </si>
  <si>
    <t>=DECALER(Parametres!$D$1;1;0;NBVAL(Parametres!$D:$D)-1;1)</t>
  </si>
  <si>
    <t>paramSOC</t>
  </si>
  <si>
    <t>=DECALER(Parametres!$C$1;1;0;NBVAL(Parametres!$C:$C)-1;1)</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</si>
  <si>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</si>
  <si>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</si>
  <si>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</si>
  <si>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</si>
  <si>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</si>
  <si>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</si>
  <si>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</si>
  <si>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</si>
  <si>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</si>
  <si>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pistolet 10 m</t>
  </si>
  <si>
    <t>.................Pistolet 10 m\...D1</t>
  </si>
  <si>
    <t>361,000\000,000\069,000\086,000\070,000\068,000\068,000</t>
  </si>
  <si>
    <t>.................Arbalète 10 m\...D1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</si>
</sst>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n° &quot;00"/>
    <numFmt numFmtId="165" formatCode="&quot; n° &quot;* ##0\ "/>
    <numFmt numFmtId="166" formatCode="#,##0.0"/>
    <numFmt numFmtId="167" formatCode="#,##0;;"/>
    <numFmt numFmtId="168" formatCode="[&lt;2]0&quot;er&quot;;0&quot;ème&quot;"/>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u/>
      <sz val="11"/>
      <name val="Arial"/>
      <family val="2"/>
    </font>
    <font>
      <sz val="1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b/>
      <sz val="14"/>
      <name val="Arial"/>
      <family val="2"/>
    </font>
    <font>
      <sz val="8"/>
      <name val="Courier New"/>
      <family val="3"/>
    </font>
    <font>
      <sz val="9"/>
      <name val="Arial"/>
      <family val="2"/>
    </font>
    <font>
      <b/>
      <sz val="11"/>
      <color indexed="9"/>
      <name val="Arial"/>
      <family val="2"/>
    </font>
    <font>
      <b/>
      <sz val="10"/>
      <name val="Arial"/>
      <family val="2"/>
    </font>
    <font>
      <b/>
      <sz val="10"/>
      <color indexed="61"/>
      <name val="Arial"/>
      <family val="2"/>
    </font>
    <font>
      <sz val="10"/>
      <color theme="2" tint="-0.249977111117893"/>
      <name val="Arial"/>
      <family val="2"/>
    </font>
    <font>
      <sz val="12"/>
      <name val="Arial"/>
      <family val="2"/>
    </font>
    <font>
      <sz val="18"/>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b/>
      <sz val="12"/>
      <color theme="0" tint="-4.9989318521683403E-2"/>
      <name val="Arial"/>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s>
  <fills count="28">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indexed="55"/>
        <bgColor indexed="64"/>
      </patternFill>
    </fill>
    <fill>
      <patternFill patternType="solid">
        <fgColor theme="0" tint="-0.14999847407452621"/>
        <bgColor indexed="64"/>
      </patternFill>
    </fill>
    <fill>
      <patternFill patternType="solid">
        <fgColor theme="0"/>
        <bgColor indexed="64"/>
      </patternFill>
    </fill>
    <fill>
      <patternFill patternType="solid">
        <fgColor rgb="FFFF8D3F"/>
        <bgColor indexed="64"/>
      </patternFill>
    </fill>
    <fill>
      <patternFill patternType="solid">
        <fgColor rgb="FFCCFF66"/>
        <bgColor indexed="64"/>
      </patternFill>
    </fill>
    <fill>
      <patternFill patternType="solid">
        <fgColor rgb="FF88E89F"/>
        <bgColor indexed="64"/>
      </patternFill>
    </fill>
    <fill>
      <patternFill patternType="solid">
        <fgColor rgb="FFD4CFB4"/>
        <bgColor indexed="64"/>
      </patternFill>
    </fill>
    <fill>
      <patternFill patternType="solid">
        <fgColor rgb="FFBEFAFA"/>
        <bgColor indexed="64"/>
      </patternFill>
    </fill>
    <fill>
      <patternFill patternType="solid">
        <fgColor rgb="FFFAFA8C"/>
        <bgColor indexed="64"/>
      </patternFill>
    </fill>
    <fill>
      <patternFill patternType="solid">
        <fgColor rgb="FFFF99FF"/>
        <bgColor indexed="64"/>
      </patternFill>
    </fill>
    <fill>
      <patternFill patternType="solid">
        <fgColor theme="0" tint="-4.9989318521683403E-2"/>
        <bgColor indexed="64"/>
      </patternFill>
    </fill>
    <fill>
      <patternFill patternType="solid">
        <fgColor rgb="FFFFC9FF"/>
        <bgColor indexed="64"/>
      </patternFill>
    </fill>
    <fill>
      <patternFill patternType="solid">
        <fgColor rgb="FFDBFF93"/>
        <bgColor indexed="64"/>
      </patternFill>
    </fill>
    <fill>
      <patternFill patternType="solid">
        <fgColor theme="8" tint="0.59999389629810485"/>
        <bgColor indexed="64"/>
      </patternFill>
    </fill>
    <fill>
      <patternFill patternType="solid">
        <fgColor rgb="FF66FF66"/>
        <bgColor indexed="64"/>
      </patternFill>
    </fill>
    <fill>
      <patternFill patternType="solid">
        <fgColor rgb="FFE1FFE1"/>
        <bgColor indexed="64"/>
      </patternFill>
    </fill>
    <fill>
      <patternFill patternType="solid">
        <fgColor rgb="FF66FFFF"/>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s>
  <borders count="28">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s>
  <cellStyleXfs count="9">
    <xf numFmtId="0" fontId="0" fillId="0" borderId="0"/>
    <xf numFmtId="0" fontId="7" fillId="0" borderId="0"/>
    <xf numFmtId="0" fontId="6" fillId="0" borderId="0"/>
    <xf numFmtId="0" fontId="5" fillId="0" borderId="0"/>
    <xf numFmtId="0" fontId="4" fillId="0" borderId="0"/>
    <xf numFmtId="0" fontId="3" fillId="0" borderId="0"/>
    <xf numFmtId="0" fontId="2" fillId="0" borderId="0"/>
    <xf numFmtId="0" fontId="1" fillId="0" borderId="0"/>
    <xf numFmtId="0" fontId="1" fillId="0" borderId="0"/>
  </cellStyleXfs>
  <cellXfs count="165">
    <xf numFmtId="0" fontId="0" fillId="0" borderId="0" xfId="0"/>
    <xf numFmtId="0" fontId="8" fillId="2" borderId="0" xfId="0" applyFont="1" applyFill="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xf numFmtId="0" fontId="11" fillId="4" borderId="0" xfId="0" applyFont="1" applyFill="1"/>
    <xf numFmtId="22" fontId="8" fillId="2" borderId="0" xfId="0" applyNumberFormat="1" applyFont="1" applyFill="1" applyAlignment="1">
      <alignment horizontal="center"/>
    </xf>
    <xf numFmtId="0" fontId="0" fillId="0" borderId="0" xfId="0" applyFill="1"/>
    <xf numFmtId="0" fontId="0" fillId="0" borderId="0" xfId="0" applyAlignment="1">
      <alignment horizontal="center"/>
    </xf>
    <xf numFmtId="0" fontId="9" fillId="0" borderId="0" xfId="0" applyFont="1"/>
    <xf numFmtId="0" fontId="9" fillId="6" borderId="0" xfId="0" applyFont="1" applyFill="1" applyAlignment="1">
      <alignment horizontal="center"/>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8" fillId="8" borderId="0" xfId="0" applyFont="1" applyFill="1" applyBorder="1" applyAlignment="1">
      <alignment horizontal="center"/>
    </xf>
    <xf numFmtId="0" fontId="9" fillId="8" borderId="0" xfId="0" applyFont="1" applyFill="1" applyBorder="1" applyAlignment="1">
      <alignment horizontal="center"/>
    </xf>
    <xf numFmtId="0" fontId="0" fillId="8" borderId="0" xfId="0" applyFill="1"/>
    <xf numFmtId="0" fontId="8" fillId="2" borderId="0" xfId="0" applyFont="1" applyFill="1" applyAlignment="1">
      <alignment horizontal="center" vertical="center"/>
    </xf>
    <xf numFmtId="0" fontId="8" fillId="0" borderId="0" xfId="0" applyFont="1" applyAlignment="1">
      <alignment horizontal="center" vertical="center"/>
    </xf>
    <xf numFmtId="164" fontId="9" fillId="8" borderId="0" xfId="0" applyNumberFormat="1" applyFont="1" applyFill="1" applyBorder="1" applyAlignment="1">
      <alignment horizontal="center"/>
    </xf>
    <xf numFmtId="164" fontId="17" fillId="8" borderId="0" xfId="0" applyNumberFormat="1" applyFont="1" applyFill="1" applyBorder="1" applyAlignment="1">
      <alignment horizontal="left"/>
    </xf>
    <xf numFmtId="0" fontId="18" fillId="3" borderId="3" xfId="0" applyFont="1" applyFill="1" applyBorder="1" applyAlignment="1">
      <alignment horizontal="center" vertical="center" wrapText="1"/>
    </xf>
    <xf numFmtId="0" fontId="9" fillId="8" borderId="0" xfId="0" applyFont="1" applyFill="1" applyAlignment="1"/>
    <xf numFmtId="0" fontId="21" fillId="9" borderId="0" xfId="0" applyFont="1" applyFill="1" applyBorder="1" applyAlignment="1">
      <alignment horizontal="center" vertical="center" wrapText="1"/>
    </xf>
    <xf numFmtId="0" fontId="20" fillId="0" borderId="0" xfId="0" applyFont="1"/>
    <xf numFmtId="0" fontId="9" fillId="0" borderId="0" xfId="0" applyFont="1" applyAlignment="1">
      <alignment horizontal="right"/>
    </xf>
    <xf numFmtId="3" fontId="9" fillId="0" borderId="0" xfId="0" applyNumberFormat="1" applyFont="1" applyAlignment="1">
      <alignment horizontal="right"/>
    </xf>
    <xf numFmtId="0" fontId="12" fillId="5" borderId="6" xfId="0" quotePrefix="1" applyFont="1" applyFill="1" applyBorder="1"/>
    <xf numFmtId="0" fontId="14" fillId="10" borderId="0" xfId="0" applyFont="1" applyFill="1" applyAlignment="1">
      <alignment horizontal="left"/>
    </xf>
    <xf numFmtId="0" fontId="14" fillId="11" borderId="0" xfId="0" applyFont="1" applyFill="1"/>
    <xf numFmtId="0" fontId="14" fillId="7" borderId="0" xfId="0" applyFont="1" applyFill="1"/>
    <xf numFmtId="0" fontId="14" fillId="12" borderId="0" xfId="0" applyFont="1" applyFill="1"/>
    <xf numFmtId="0" fontId="0" fillId="13" borderId="0" xfId="0" applyNumberFormat="1" applyFill="1" applyAlignment="1">
      <alignment vertical="center"/>
    </xf>
    <xf numFmtId="166" fontId="0" fillId="13" borderId="0" xfId="0" applyNumberFormat="1" applyFill="1" applyAlignment="1">
      <alignment horizontal="center" vertical="center"/>
    </xf>
    <xf numFmtId="166" fontId="0" fillId="13" borderId="0" xfId="0" applyNumberFormat="1" applyFill="1" applyAlignment="1">
      <alignment horizontal="right" vertical="center"/>
    </xf>
    <xf numFmtId="166" fontId="9" fillId="13" borderId="0" xfId="0" applyNumberFormat="1" applyFont="1" applyFill="1" applyAlignment="1">
      <alignment horizontal="right" vertical="center"/>
    </xf>
    <xf numFmtId="166" fontId="0" fillId="13" borderId="0" xfId="0" applyNumberFormat="1" applyFill="1" applyAlignment="1">
      <alignment horizontal="right"/>
    </xf>
    <xf numFmtId="165" fontId="16" fillId="13" borderId="0" xfId="0" applyNumberFormat="1" applyFont="1" applyFill="1"/>
    <xf numFmtId="165" fontId="16" fillId="13" borderId="0" xfId="0" applyNumberFormat="1" applyFont="1" applyFill="1" applyAlignment="1">
      <alignment horizontal="left"/>
    </xf>
    <xf numFmtId="0" fontId="0" fillId="14" borderId="0" xfId="0" applyNumberFormat="1" applyFill="1" applyAlignment="1">
      <alignment vertical="center"/>
    </xf>
    <xf numFmtId="166" fontId="0" fillId="14" borderId="0" xfId="0" applyNumberFormat="1" applyFill="1" applyAlignment="1">
      <alignment horizontal="right" vertical="center"/>
    </xf>
    <xf numFmtId="166" fontId="0" fillId="14" borderId="0" xfId="0" applyNumberFormat="1" applyFill="1" applyAlignment="1">
      <alignment horizontal="right"/>
    </xf>
    <xf numFmtId="165" fontId="16" fillId="14" borderId="0" xfId="0" applyNumberFormat="1" applyFont="1" applyFill="1"/>
    <xf numFmtId="0" fontId="23" fillId="2" borderId="0" xfId="0" applyFont="1" applyFill="1" applyAlignment="1">
      <alignment horizontal="left" vertical="center"/>
    </xf>
    <xf numFmtId="165" fontId="16" fillId="14" borderId="0" xfId="0" applyNumberFormat="1" applyFont="1" applyFill="1" applyAlignment="1">
      <alignment horizontal="left"/>
    </xf>
    <xf numFmtId="166" fontId="9" fillId="13" borderId="0" xfId="0" applyNumberFormat="1" applyFont="1" applyFill="1" applyAlignment="1">
      <alignment horizontal="center" vertical="center"/>
    </xf>
    <xf numFmtId="0" fontId="12" fillId="5" borderId="6" xfId="0" quotePrefix="1" applyFont="1" applyFill="1" applyBorder="1" applyAlignment="1">
      <alignment horizontal="center"/>
    </xf>
    <xf numFmtId="0" fontId="24" fillId="8" borderId="0" xfId="0" applyFont="1" applyFill="1" applyBorder="1" applyAlignment="1">
      <alignment horizontal="center"/>
    </xf>
    <xf numFmtId="0" fontId="24" fillId="8" borderId="0" xfId="0" applyFont="1" applyFill="1" applyBorder="1" applyAlignment="1"/>
    <xf numFmtId="0" fontId="24" fillId="8" borderId="0" xfId="0" applyFont="1" applyFill="1" applyBorder="1" applyAlignment="1">
      <alignment horizontal="right"/>
    </xf>
    <xf numFmtId="0" fontId="9" fillId="14" borderId="0" xfId="0" applyNumberFormat="1" applyFont="1" applyFill="1" applyAlignment="1">
      <alignment vertical="center"/>
    </xf>
    <xf numFmtId="166" fontId="9" fillId="14" borderId="0" xfId="0" applyNumberFormat="1" applyFont="1" applyFill="1" applyAlignment="1">
      <alignment horizontal="center" vertical="center"/>
    </xf>
    <xf numFmtId="0" fontId="25" fillId="3" borderId="3" xfId="0" applyFont="1" applyFill="1" applyBorder="1" applyAlignment="1">
      <alignment horizontal="center" vertical="center" wrapText="1"/>
    </xf>
    <xf numFmtId="0" fontId="9" fillId="8" borderId="0" xfId="0" applyFont="1" applyFill="1" applyAlignment="1">
      <alignment horizontal="center"/>
    </xf>
    <xf numFmtId="0" fontId="9" fillId="16" borderId="0" xfId="0" applyFont="1" applyFill="1" applyAlignment="1">
      <alignment horizontal="center"/>
    </xf>
    <xf numFmtId="0" fontId="0" fillId="8" borderId="0" xfId="0" applyFill="1" applyAlignment="1">
      <alignment horizontal="center"/>
    </xf>
    <xf numFmtId="0" fontId="13" fillId="8" borderId="0" xfId="0" applyFont="1" applyFill="1" applyAlignment="1"/>
    <xf numFmtId="0" fontId="14" fillId="8" borderId="0" xfId="0" applyFont="1" applyFill="1" applyAlignment="1">
      <alignment horizontal="center"/>
    </xf>
    <xf numFmtId="0" fontId="26" fillId="0" borderId="0" xfId="0" applyFont="1" applyFill="1" applyAlignment="1">
      <alignment horizontal="center"/>
    </xf>
    <xf numFmtId="0" fontId="14" fillId="15" borderId="0" xfId="0" applyFont="1" applyFill="1" applyAlignment="1">
      <alignment horizontal="left"/>
    </xf>
    <xf numFmtId="0" fontId="14" fillId="17" borderId="0" xfId="0" applyFont="1" applyFill="1"/>
    <xf numFmtId="0" fontId="14" fillId="18" borderId="0" xfId="0" applyFont="1" applyFill="1"/>
    <xf numFmtId="0" fontId="9" fillId="19" borderId="0" xfId="0" applyFont="1" applyFill="1"/>
    <xf numFmtId="0" fontId="0" fillId="19" borderId="0" xfId="0" applyFill="1"/>
    <xf numFmtId="0" fontId="27" fillId="5" borderId="5" xfId="0" quotePrefix="1" applyFont="1" applyFill="1" applyBorder="1" applyAlignment="1">
      <alignment horizontal="center"/>
    </xf>
    <xf numFmtId="0" fontId="28" fillId="0" borderId="0" xfId="0" applyFont="1" applyAlignment="1">
      <alignment horizontal="center"/>
    </xf>
    <xf numFmtId="0" fontId="28" fillId="8" borderId="0" xfId="0" applyFont="1" applyFill="1" applyAlignment="1">
      <alignment horizontal="center"/>
    </xf>
    <xf numFmtId="0" fontId="28" fillId="10" borderId="0" xfId="0" applyFont="1" applyFill="1" applyAlignment="1">
      <alignment horizontal="center"/>
    </xf>
    <xf numFmtId="0" fontId="14" fillId="20" borderId="0" xfId="0" applyFont="1" applyFill="1" applyAlignment="1">
      <alignment horizontal="left"/>
    </xf>
    <xf numFmtId="0" fontId="9" fillId="7" borderId="0" xfId="0" applyFont="1" applyFill="1"/>
    <xf numFmtId="0" fontId="0" fillId="7" borderId="0" xfId="0" applyFill="1"/>
    <xf numFmtId="0" fontId="29" fillId="0" borderId="5" xfId="0" applyFont="1" applyBorder="1" applyAlignment="1">
      <alignment vertical="center"/>
    </xf>
    <xf numFmtId="0" fontId="29" fillId="0" borderId="6" xfId="0" applyFont="1" applyBorder="1" applyAlignment="1">
      <alignment vertical="center"/>
    </xf>
    <xf numFmtId="166" fontId="12" fillId="5" borderId="7" xfId="0" quotePrefix="1" applyNumberFormat="1" applyFont="1" applyFill="1" applyBorder="1"/>
    <xf numFmtId="3" fontId="9" fillId="8" borderId="0" xfId="0" applyNumberFormat="1" applyFont="1" applyFill="1" applyAlignment="1">
      <alignment horizontal="center"/>
    </xf>
    <xf numFmtId="3" fontId="9" fillId="16" borderId="0" xfId="0" applyNumberFormat="1" applyFont="1" applyFill="1" applyAlignment="1">
      <alignment horizontal="center"/>
    </xf>
    <xf numFmtId="3" fontId="9" fillId="6" borderId="0" xfId="0" applyNumberFormat="1" applyFont="1" applyFill="1" applyAlignment="1">
      <alignment horizontal="center"/>
    </xf>
    <xf numFmtId="0" fontId="9" fillId="6" borderId="0" xfId="0" applyFont="1" applyFill="1" applyAlignment="1">
      <alignment horizontal="right"/>
    </xf>
    <xf numFmtId="0" fontId="9" fillId="16" borderId="0" xfId="0" applyFont="1" applyFill="1" applyAlignment="1">
      <alignment horizontal="right"/>
    </xf>
    <xf numFmtId="166" fontId="9" fillId="8" borderId="0" xfId="0" applyNumberFormat="1" applyFont="1" applyFill="1" applyAlignment="1">
      <alignment horizontal="right"/>
    </xf>
    <xf numFmtId="166" fontId="9" fillId="16" borderId="0" xfId="0" applyNumberFormat="1" applyFont="1" applyFill="1" applyAlignment="1">
      <alignment horizontal="right"/>
    </xf>
    <xf numFmtId="166" fontId="9" fillId="6" borderId="0" xfId="0" applyNumberFormat="1" applyFont="1" applyFill="1" applyAlignment="1">
      <alignment horizontal="right"/>
    </xf>
    <xf numFmtId="0" fontId="8" fillId="21" borderId="0" xfId="0" applyFont="1" applyFill="1" applyBorder="1" applyAlignment="1">
      <alignment horizontal="center"/>
    </xf>
    <xf numFmtId="0" fontId="9" fillId="21" borderId="0" xfId="0" applyFont="1" applyFill="1" applyBorder="1" applyAlignment="1">
      <alignment horizontal="center"/>
    </xf>
    <xf numFmtId="0" fontId="17" fillId="21" borderId="0" xfId="0" applyFont="1" applyFill="1" applyBorder="1" applyAlignment="1">
      <alignment horizontal="left"/>
    </xf>
    <xf numFmtId="22" fontId="8" fillId="2" borderId="0" xfId="0" applyNumberFormat="1" applyFont="1" applyFill="1" applyAlignment="1">
      <alignment horizontal="center" vertical="center"/>
    </xf>
    <xf numFmtId="0" fontId="9" fillId="13" borderId="0" xfId="0" applyNumberFormat="1" applyFont="1" applyFill="1" applyAlignment="1">
      <alignment vertical="center"/>
    </xf>
    <xf numFmtId="0" fontId="9" fillId="14" borderId="0" xfId="0" applyFont="1" applyFill="1" applyAlignment="1"/>
    <xf numFmtId="0" fontId="0" fillId="14" borderId="0" xfId="0" applyFill="1" applyAlignment="1"/>
    <xf numFmtId="166" fontId="9" fillId="14" borderId="0" xfId="0" applyNumberFormat="1" applyFont="1" applyFill="1" applyAlignment="1">
      <alignment horizontal="center"/>
    </xf>
    <xf numFmtId="166" fontId="9" fillId="14" borderId="0" xfId="0" applyNumberFormat="1" applyFont="1" applyFill="1" applyAlignment="1">
      <alignment horizontal="right"/>
    </xf>
    <xf numFmtId="166" fontId="0" fillId="14" borderId="0" xfId="0" applyNumberFormat="1" applyFill="1" applyAlignment="1">
      <alignment horizontal="center" vertical="center"/>
    </xf>
    <xf numFmtId="0" fontId="9" fillId="0" borderId="0" xfId="0" applyFont="1" applyAlignment="1"/>
    <xf numFmtId="0" fontId="12" fillId="0" borderId="0" xfId="0" applyFont="1" applyAlignment="1">
      <alignment horizontal="left"/>
    </xf>
    <xf numFmtId="0" fontId="9" fillId="11" borderId="0" xfId="0" applyFont="1" applyFill="1" applyBorder="1" applyAlignment="1">
      <alignment horizontal="center"/>
    </xf>
    <xf numFmtId="0" fontId="9" fillId="13" borderId="0" xfId="0" applyFont="1" applyFill="1" applyAlignment="1"/>
    <xf numFmtId="166" fontId="9" fillId="13" borderId="0" xfId="0" applyNumberFormat="1" applyFont="1" applyFill="1" applyAlignment="1">
      <alignment horizontal="center"/>
    </xf>
    <xf numFmtId="166" fontId="9" fillId="13" borderId="0" xfId="0" applyNumberFormat="1" applyFont="1" applyFill="1" applyAlignment="1">
      <alignment horizontal="right"/>
    </xf>
    <xf numFmtId="0" fontId="12" fillId="13" borderId="0" xfId="0" applyFont="1" applyFill="1" applyAlignment="1">
      <alignment horizontal="left"/>
    </xf>
    <xf numFmtId="0" fontId="14" fillId="22" borderId="0" xfId="0" applyFont="1" applyFill="1" applyAlignment="1">
      <alignment horizontal="left"/>
    </xf>
    <xf numFmtId="0" fontId="36" fillId="8" borderId="0" xfId="0" applyFont="1" applyFill="1" applyBorder="1" applyAlignment="1">
      <alignment vertical="center"/>
    </xf>
    <xf numFmtId="0" fontId="37" fillId="23" borderId="0" xfId="7" applyFont="1" applyFill="1" applyBorder="1" applyAlignment="1">
      <alignment vertical="center"/>
    </xf>
    <xf numFmtId="0" fontId="38" fillId="0" borderId="8" xfId="7" applyFont="1" applyBorder="1" applyAlignment="1">
      <alignment horizontal="left" vertical="center"/>
    </xf>
    <xf numFmtId="0" fontId="38" fillId="0" borderId="8" xfId="7" applyFont="1" applyBorder="1" applyAlignment="1">
      <alignment horizontal="right" vertical="center"/>
    </xf>
    <xf numFmtId="0" fontId="38" fillId="0" borderId="8" xfId="7" applyFont="1" applyBorder="1" applyAlignment="1">
      <alignment horizontal="center" vertical="center"/>
    </xf>
    <xf numFmtId="0" fontId="1" fillId="0" borderId="0" xfId="7" applyBorder="1" applyAlignment="1">
      <alignment horizontal="center" vertical="center"/>
    </xf>
    <xf numFmtId="0" fontId="1" fillId="0" borderId="0" xfId="7" applyFont="1" applyBorder="1" applyAlignment="1">
      <alignment horizontal="center" vertical="center"/>
    </xf>
    <xf numFmtId="0" fontId="1" fillId="0" borderId="0" xfId="7" applyBorder="1" applyAlignment="1">
      <alignment horizontal="centerContinuous" vertical="center"/>
    </xf>
    <xf numFmtId="0" fontId="39" fillId="8" borderId="0" xfId="7" applyNumberFormat="1" applyFont="1" applyFill="1" applyBorder="1" applyAlignment="1">
      <alignment horizontal="centerContinuous" vertical="center" wrapText="1"/>
    </xf>
    <xf numFmtId="0" fontId="1" fillId="8" borderId="0" xfId="7" applyNumberFormat="1" applyFill="1" applyBorder="1" applyAlignment="1">
      <alignment horizontal="centerContinuous" vertical="center" wrapText="1"/>
    </xf>
    <xf numFmtId="0" fontId="1" fillId="0" borderId="0" xfId="7" applyAlignment="1">
      <alignment vertical="center"/>
    </xf>
    <xf numFmtId="0" fontId="1" fillId="0" borderId="9" xfId="7" applyBorder="1" applyAlignment="1">
      <alignment vertical="center"/>
    </xf>
    <xf numFmtId="0" fontId="40" fillId="4" borderId="10" xfId="7" applyFont="1" applyFill="1" applyBorder="1" applyAlignment="1" applyProtection="1">
      <alignment horizontal="center" vertical="center"/>
      <protection hidden="1"/>
    </xf>
    <xf numFmtId="0" fontId="40" fillId="4" borderId="11" xfId="7" applyFont="1" applyFill="1" applyBorder="1" applyAlignment="1" applyProtection="1">
      <alignment horizontal="center" vertical="center"/>
      <protection hidden="1"/>
    </xf>
    <xf numFmtId="0" fontId="40" fillId="4" borderId="12" xfId="7" applyFont="1" applyFill="1" applyBorder="1" applyAlignment="1" applyProtection="1">
      <alignment horizontal="center" vertical="center"/>
      <protection hidden="1"/>
    </xf>
    <xf numFmtId="0" fontId="40" fillId="24" borderId="10" xfId="7" applyFont="1" applyFill="1" applyBorder="1" applyAlignment="1" applyProtection="1">
      <alignment horizontal="center" vertical="center"/>
      <protection hidden="1"/>
    </xf>
    <xf numFmtId="0" fontId="40" fillId="24" borderId="11" xfId="7" applyFont="1" applyFill="1" applyBorder="1" applyAlignment="1" applyProtection="1">
      <alignment horizontal="center" vertical="center"/>
      <protection hidden="1"/>
    </xf>
    <xf numFmtId="0" fontId="40" fillId="24" borderId="12" xfId="7" applyFont="1" applyFill="1" applyBorder="1" applyAlignment="1" applyProtection="1">
      <alignment horizontal="center" vertical="center"/>
      <protection hidden="1"/>
    </xf>
    <xf numFmtId="0" fontId="40" fillId="25" borderId="10" xfId="7" applyFont="1" applyFill="1" applyBorder="1" applyAlignment="1" applyProtection="1">
      <alignment horizontal="center" vertical="center"/>
      <protection hidden="1"/>
    </xf>
    <xf numFmtId="0" fontId="40" fillId="25" borderId="11" xfId="7" applyFont="1" applyFill="1" applyBorder="1" applyAlignment="1" applyProtection="1">
      <alignment horizontal="center" vertical="center"/>
      <protection hidden="1"/>
    </xf>
    <xf numFmtId="0" fontId="40" fillId="25" borderId="12" xfId="7" applyFont="1" applyFill="1" applyBorder="1" applyAlignment="1" applyProtection="1">
      <alignment horizontal="center" vertical="center"/>
      <protection hidden="1"/>
    </xf>
    <xf numFmtId="0" fontId="40" fillId="26" borderId="10" xfId="7" applyFont="1" applyFill="1" applyBorder="1" applyAlignment="1" applyProtection="1">
      <alignment horizontal="center" vertical="center"/>
      <protection hidden="1"/>
    </xf>
    <xf numFmtId="0" fontId="40" fillId="26" borderId="11" xfId="7" applyFont="1" applyFill="1" applyBorder="1" applyAlignment="1" applyProtection="1">
      <alignment horizontal="center" vertical="center"/>
      <protection hidden="1"/>
    </xf>
    <xf numFmtId="0" fontId="40" fillId="26" borderId="12" xfId="7" applyFont="1" applyFill="1" applyBorder="1" applyAlignment="1" applyProtection="1">
      <alignment horizontal="center" vertical="center"/>
      <protection hidden="1"/>
    </xf>
    <xf numFmtId="0" fontId="40" fillId="27" borderId="10" xfId="7" applyFont="1" applyFill="1" applyBorder="1" applyAlignment="1" applyProtection="1">
      <alignment horizontal="center" vertical="center"/>
      <protection hidden="1"/>
    </xf>
    <xf numFmtId="0" fontId="40" fillId="27" borderId="11" xfId="7" applyFont="1" applyFill="1" applyBorder="1" applyAlignment="1" applyProtection="1">
      <alignment horizontal="center" vertical="center"/>
      <protection hidden="1"/>
    </xf>
    <xf numFmtId="0" fontId="40" fillId="27" borderId="12" xfId="7" applyFont="1" applyFill="1" applyBorder="1" applyAlignment="1" applyProtection="1">
      <alignment horizontal="center" vertical="center"/>
      <protection hidden="1"/>
    </xf>
    <xf numFmtId="0" fontId="40" fillId="27" borderId="0" xfId="7" applyFont="1" applyFill="1" applyBorder="1" applyAlignment="1" applyProtection="1">
      <alignment horizontal="center" vertical="center"/>
      <protection hidden="1"/>
    </xf>
    <xf numFmtId="0" fontId="41" fillId="0" borderId="10" xfId="7" quotePrefix="1" applyFont="1" applyBorder="1"/>
    <xf numFmtId="167" fontId="1" fillId="0" borderId="10" xfId="7" quotePrefix="1" applyNumberFormat="1" applyBorder="1" applyAlignment="1">
      <alignment horizontal="centerContinuous" vertical="center"/>
    </xf>
    <xf numFmtId="167" fontId="1" fillId="0" borderId="11" xfId="7" quotePrefix="1" applyNumberFormat="1" applyBorder="1" applyAlignment="1">
      <alignment horizontal="centerContinuous" vertical="center"/>
    </xf>
    <xf numFmtId="167" fontId="1" fillId="0" borderId="12" xfId="7" quotePrefix="1" applyNumberFormat="1" applyBorder="1" applyAlignment="1">
      <alignment horizontal="centerContinuous" vertical="center"/>
    </xf>
    <xf numFmtId="3" fontId="1" fillId="0" borderId="12" xfId="7" applyNumberFormat="1" applyBorder="1" applyAlignment="1">
      <alignment horizontal="centerContinuous" vertical="center"/>
    </xf>
    <xf numFmtId="3" fontId="1" fillId="0" borderId="0" xfId="7" applyNumberFormat="1" applyBorder="1" applyAlignment="1">
      <alignment horizontal="centerContinuous" vertical="center"/>
    </xf>
    <xf numFmtId="167" fontId="1" fillId="0" borderId="13" xfId="7" quotePrefix="1" applyNumberFormat="1" applyBorder="1" applyAlignment="1">
      <alignment horizontal="centerContinuous" vertical="center"/>
    </xf>
    <xf numFmtId="167" fontId="1" fillId="0" borderId="0" xfId="7" quotePrefix="1" applyNumberFormat="1" applyBorder="1" applyAlignment="1">
      <alignment horizontal="centerContinuous" vertical="center"/>
    </xf>
    <xf numFmtId="3" fontId="1" fillId="0" borderId="13" xfId="7" applyNumberFormat="1" applyBorder="1" applyAlignment="1">
      <alignment horizontal="centerContinuous" vertical="center"/>
    </xf>
    <xf numFmtId="0" fontId="1" fillId="0" borderId="0" xfId="7" applyBorder="1" applyAlignment="1">
      <alignment vertical="center"/>
    </xf>
    <xf numFmtId="0" fontId="1" fillId="0" borderId="13" xfId="7" applyBorder="1" applyAlignment="1">
      <alignment vertical="center"/>
    </xf>
    <xf numFmtId="167" fontId="1" fillId="0" borderId="8" xfId="7" quotePrefix="1" applyNumberFormat="1" applyBorder="1" applyAlignment="1">
      <alignment horizontal="centerContinuous" vertical="center"/>
    </xf>
    <xf numFmtId="0" fontId="1" fillId="0" borderId="14" xfId="7" applyBorder="1" applyAlignment="1">
      <alignment vertical="center"/>
    </xf>
    <xf numFmtId="0" fontId="39" fillId="5" borderId="15" xfId="7" applyNumberFormat="1" applyFont="1" applyFill="1" applyBorder="1" applyAlignment="1">
      <alignment horizontal="centerContinuous" vertical="center" wrapText="1"/>
    </xf>
    <xf numFmtId="0" fontId="1" fillId="5" borderId="16" xfId="7" applyNumberFormat="1" applyFill="1" applyBorder="1" applyAlignment="1">
      <alignment horizontal="centerContinuous" vertical="center" wrapText="1"/>
    </xf>
    <xf numFmtId="0" fontId="1" fillId="5" borderId="17" xfId="7" applyNumberFormat="1" applyFill="1" applyBorder="1" applyAlignment="1">
      <alignment horizontal="centerContinuous" vertical="center" wrapText="1"/>
    </xf>
    <xf numFmtId="0" fontId="39" fillId="5" borderId="10" xfId="7" applyNumberFormat="1" applyFont="1" applyFill="1" applyBorder="1" applyAlignment="1">
      <alignment horizontal="centerContinuous" vertical="center" wrapText="1"/>
    </xf>
    <xf numFmtId="0" fontId="39" fillId="5" borderId="25" xfId="7" applyNumberFormat="1" applyFont="1" applyFill="1" applyBorder="1" applyAlignment="1">
      <alignment horizontal="centerContinuous" vertical="center" wrapText="1"/>
    </xf>
    <xf numFmtId="0" fontId="1" fillId="5" borderId="26" xfId="7" applyNumberFormat="1" applyFill="1" applyBorder="1" applyAlignment="1">
      <alignment horizontal="centerContinuous" vertical="center" wrapText="1"/>
    </xf>
    <xf numFmtId="0" fontId="1" fillId="5" borderId="27" xfId="7" applyNumberFormat="1" applyFill="1" applyBorder="1" applyAlignment="1">
      <alignment horizontal="centerContinuous" vertical="center" wrapText="1"/>
    </xf>
    <xf numFmtId="0" fontId="1" fillId="5" borderId="0" xfId="7" applyNumberFormat="1" applyFill="1" applyBorder="1" applyAlignment="1">
      <alignment horizontal="centerContinuous" vertical="center" wrapText="1"/>
    </xf>
    <xf numFmtId="0" fontId="1" fillId="5" borderId="18" xfId="7" applyNumberFormat="1" applyFill="1" applyBorder="1" applyAlignment="1">
      <alignment horizontal="centerContinuous" vertical="center" wrapText="1"/>
    </xf>
    <xf numFmtId="0" fontId="1" fillId="5" borderId="19" xfId="7" applyNumberFormat="1" applyFill="1" applyBorder="1" applyAlignment="1">
      <alignment horizontal="centerContinuous" vertical="center" wrapText="1"/>
    </xf>
    <xf numFmtId="0" fontId="19" fillId="0" borderId="20" xfId="7" applyFont="1" applyBorder="1" applyAlignment="1">
      <alignment horizontal="center" vertical="center"/>
    </xf>
    <xf numFmtId="0" fontId="1" fillId="0" borderId="24" xfId="7" applyBorder="1" applyAlignment="1">
      <alignment horizontal="center" vertical="center"/>
    </xf>
    <xf numFmtId="168" fontId="19" fillId="0" borderId="20" xfId="7" applyNumberFormat="1" applyFont="1" applyBorder="1" applyAlignment="1">
      <alignment horizontal="center" vertical="center"/>
    </xf>
    <xf numFmtId="1" fontId="1" fillId="0" borderId="24" xfId="7" applyNumberFormat="1" applyBorder="1" applyAlignment="1">
      <alignment horizontal="center" vertical="center"/>
    </xf>
    <xf numFmtId="0" fontId="0" fillId="13" borderId="0" xfId="0" applyFill="1" applyAlignment="1"/>
    <xf numFmtId="166" fontId="9" fillId="14" borderId="0" xfId="0" applyNumberFormat="1" applyFont="1" applyFill="1" applyAlignment="1">
      <alignment horizontal="right" vertical="center"/>
    </xf>
    <xf numFmtId="165" fontId="16" fillId="13" borderId="0" xfId="0" applyNumberFormat="1" applyFont="1" applyFill="1" applyAlignment="1">
      <alignment horizontal="center"/>
    </xf>
    <xf numFmtId="0" fontId="19" fillId="8" borderId="0" xfId="0" applyFont="1" applyFill="1" applyBorder="1" applyAlignment="1">
      <alignment horizontal="center" vertical="center"/>
    </xf>
    <xf numFmtId="0" fontId="30" fillId="7" borderId="0" xfId="0" applyFont="1" applyFill="1" applyAlignment="1">
      <alignment horizontal="center" vertical="center"/>
    </xf>
    <xf numFmtId="0" fontId="30" fillId="7" borderId="8" xfId="0" applyFont="1" applyFill="1" applyBorder="1" applyAlignment="1">
      <alignment horizontal="center" vertical="center"/>
    </xf>
    <xf numFmtId="0" fontId="1" fillId="0" borderId="21" xfId="7" applyBorder="1" applyAlignment="1">
      <alignment horizontal="center" vertical="center"/>
    </xf>
    <xf numFmtId="0" fontId="1" fillId="0" borderId="22" xfId="7" applyBorder="1" applyAlignment="1">
      <alignment horizontal="center" vertical="center"/>
    </xf>
    <xf numFmtId="0" fontId="1" fillId="0" borderId="23" xfId="7" applyBorder="1" applyAlignment="1">
      <alignment horizontal="center" vertical="center"/>
    </xf>
  </cellXfs>
  <cellStyles count="9">
    <cellStyle name="Normal" xfId="0" builtinId="0"/>
    <cellStyle name="Normal 2" xfId="1"/>
    <cellStyle name="Normal 2 2" xfId="2"/>
    <cellStyle name="Normal 2 3" xfId="6"/>
    <cellStyle name="Normal 2 3 2" xfId="7"/>
    <cellStyle name="Normal 3" xfId="3"/>
    <cellStyle name="Normal 4" xfId="4"/>
    <cellStyle name="Normal 5" xfId="5"/>
    <cellStyle name="Normal 6" xfId="8"/>
  </cellStyles>
  <dxfs count="13">
    <dxf>
      <font>
        <color theme="0"/>
      </font>
    </dxf>
    <dxf>
      <font>
        <color theme="0"/>
      </font>
    </dxf>
    <dxf>
      <font>
        <color theme="0"/>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lor theme="0"/>
      </font>
    </dxf>
    <dxf>
      <font>
        <color theme="0"/>
      </font>
    </dxf>
    <dxf>
      <font>
        <color theme="0"/>
      </font>
    </dxf>
    <dxf>
      <font>
        <color theme="0"/>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15</xdr:col>
      <xdr:colOff>1209676</xdr:colOff>
      <xdr:row>0</xdr:row>
      <xdr:rowOff>190500</xdr:rowOff>
    </xdr:from>
    <xdr:to>
      <xdr:col>17</xdr:col>
      <xdr:colOff>228601</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mc:AlternateContent xmlns:mc="http://schemas.openxmlformats.org/markup-compatibility/2006">
    <mc:Choice xmlns:a14="http://schemas.microsoft.com/office/drawing/2010/main" Requires="a14">
      <xdr:twoCellAnchor editAs="absolute">
        <xdr:from>
          <xdr:col>2</xdr:col>
          <xdr:colOff>396240</xdr:colOff>
          <xdr:row>0</xdr:row>
          <xdr:rowOff>30480</xdr:rowOff>
        </xdr:from>
        <xdr:to>
          <xdr:col>3</xdr:col>
          <xdr:colOff>350520</xdr:colOff>
          <xdr:row>0</xdr:row>
          <xdr:rowOff>464820</xdr:rowOff>
        </xdr:to>
        <xdr:sp macro="" textlink="">
          <xdr:nvSpPr>
            <xdr:cNvPr id="5122" name="btRecherche"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1" i="0" u="none" strike="noStrike" baseline="0">
                  <a:solidFill>
                    <a:srgbClr val="800000"/>
                  </a:solidFill>
                  <a:latin typeface="Times New Roman"/>
                  <a:cs typeface="Times New Roman"/>
                </a:rPr>
                <a:t>Recherche </a:t>
              </a:r>
            </a:p>
            <a:p>
              <a:pPr algn="ctr" rtl="0">
                <a:defRPr sz="1000"/>
              </a:pPr>
              <a:r>
                <a:rPr lang="fr-FR" sz="1100" b="1" i="0" u="none" strike="noStrike" baseline="0">
                  <a:solidFill>
                    <a:srgbClr val="800000"/>
                  </a:solidFill>
                  <a:latin typeface="Times New Roman"/>
                  <a:cs typeface="Times New Roman"/>
                </a:rPr>
                <a:t>d'un Tireur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22860</xdr:colOff>
          <xdr:row>0</xdr:row>
          <xdr:rowOff>30480</xdr:rowOff>
        </xdr:from>
        <xdr:to>
          <xdr:col>5</xdr:col>
          <xdr:colOff>350520</xdr:colOff>
          <xdr:row>0</xdr:row>
          <xdr:rowOff>464820</xdr:rowOff>
        </xdr:to>
        <xdr:sp macro="" textlink="">
          <xdr:nvSpPr>
            <xdr:cNvPr id="5123" name="btNouveau"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1" i="0" u="none" strike="noStrike" baseline="0">
                  <a:solidFill>
                    <a:srgbClr val="800000"/>
                  </a:solidFill>
                  <a:latin typeface="Times New Roman"/>
                  <a:cs typeface="Times New Roman"/>
                </a:rPr>
                <a:t>Nouveau </a:t>
              </a:r>
            </a:p>
            <a:p>
              <a:pPr algn="ctr" rtl="0">
                <a:defRPr sz="1000"/>
              </a:pPr>
              <a:r>
                <a:rPr lang="fr-FR" sz="1100" b="1" i="0" u="none" strike="noStrike" baseline="0">
                  <a:solidFill>
                    <a:srgbClr val="800000"/>
                  </a:solidFill>
                  <a:latin typeface="Times New Roman"/>
                  <a:cs typeface="Times New Roman"/>
                </a:rPr>
                <a:t>Tireur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68580</xdr:colOff>
          <xdr:row>0</xdr:row>
          <xdr:rowOff>30480</xdr:rowOff>
        </xdr:from>
        <xdr:to>
          <xdr:col>9</xdr:col>
          <xdr:colOff>396240</xdr:colOff>
          <xdr:row>0</xdr:row>
          <xdr:rowOff>464820</xdr:rowOff>
        </xdr:to>
        <xdr:sp macro="" textlink="">
          <xdr:nvSpPr>
            <xdr:cNvPr id="5125" name="btParCateg" hidden="1">
              <a:extLst>
                <a:ext uri="{63B3BB69-23CF-44E3-9099-C40C66FF867C}">
                  <a14:compatExt spid="_x0000_s512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1" i="0" u="none" strike="noStrike" baseline="0">
                  <a:solidFill>
                    <a:srgbClr val="008000"/>
                  </a:solidFill>
                  <a:latin typeface="Times New Roman"/>
                  <a:cs typeface="Times New Roman"/>
                </a:rPr>
                <a:t>Classement</a:t>
              </a:r>
            </a:p>
            <a:p>
              <a:pPr algn="ctr" rtl="0">
                <a:defRPr sz="1000"/>
              </a:pPr>
              <a:r>
                <a:rPr lang="fr-FR" sz="1100" b="1" i="0" u="none" strike="noStrike" baseline="0">
                  <a:solidFill>
                    <a:srgbClr val="008000"/>
                  </a:solidFill>
                  <a:latin typeface="Times New Roman"/>
                  <a:cs typeface="Times New Roman"/>
                </a:rPr>
                <a:t>par Categorie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91440</xdr:colOff>
          <xdr:row>0</xdr:row>
          <xdr:rowOff>30480</xdr:rowOff>
        </xdr:from>
        <xdr:to>
          <xdr:col>11</xdr:col>
          <xdr:colOff>449580</xdr:colOff>
          <xdr:row>0</xdr:row>
          <xdr:rowOff>464820</xdr:rowOff>
        </xdr:to>
        <xdr:sp macro="" textlink="">
          <xdr:nvSpPr>
            <xdr:cNvPr id="5126" name="btParDisc" hidden="1">
              <a:extLst>
                <a:ext uri="{63B3BB69-23CF-44E3-9099-C40C66FF867C}">
                  <a14:compatExt spid="_x0000_s512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1" i="0" u="none" strike="noStrike" baseline="0">
                  <a:solidFill>
                    <a:srgbClr val="FF6600"/>
                  </a:solidFill>
                  <a:latin typeface="Times New Roman"/>
                  <a:cs typeface="Times New Roman"/>
                </a:rPr>
                <a:t>Classement par Discipline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563880</xdr:colOff>
          <xdr:row>0</xdr:row>
          <xdr:rowOff>30480</xdr:rowOff>
        </xdr:from>
        <xdr:to>
          <xdr:col>13</xdr:col>
          <xdr:colOff>205740</xdr:colOff>
          <xdr:row>0</xdr:row>
          <xdr:rowOff>464820</xdr:rowOff>
        </xdr:to>
        <xdr:sp macro="" textlink="">
          <xdr:nvSpPr>
            <xdr:cNvPr id="5130" name="btParNom" hidden="1">
              <a:extLst>
                <a:ext uri="{63B3BB69-23CF-44E3-9099-C40C66FF867C}">
                  <a14:compatExt spid="_x0000_s513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1" i="0" u="none" strike="noStrike" baseline="0">
                  <a:solidFill>
                    <a:srgbClr val="800080"/>
                  </a:solidFill>
                  <a:latin typeface="Times New Roman"/>
                  <a:cs typeface="Times New Roman"/>
                </a:rPr>
                <a:t>Classement Disc. Cat. Nom prénom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45720</xdr:colOff>
          <xdr:row>0</xdr:row>
          <xdr:rowOff>30480</xdr:rowOff>
        </xdr:from>
        <xdr:to>
          <xdr:col>7</xdr:col>
          <xdr:colOff>373380</xdr:colOff>
          <xdr:row>0</xdr:row>
          <xdr:rowOff>464820</xdr:rowOff>
        </xdr:to>
        <xdr:sp macro="" textlink="">
          <xdr:nvSpPr>
            <xdr:cNvPr id="2" name="btClasserGeneral" hidden="1">
              <a:extLst>
                <a:ext uri="{63B3BB69-23CF-44E3-9099-C40C66FF867C}">
                  <a14:compatExt spid="_x0000_s512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1" i="1" u="none" strike="noStrike" baseline="0">
                  <a:solidFill>
                    <a:srgbClr val="808000"/>
                  </a:solidFill>
                  <a:latin typeface="Times New Roman"/>
                  <a:cs typeface="Times New Roman"/>
                </a:rPr>
                <a:t>Classement Général</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0</xdr:row>
          <xdr:rowOff>30480</xdr:rowOff>
        </xdr:from>
        <xdr:to>
          <xdr:col>7</xdr:col>
          <xdr:colOff>723900</xdr:colOff>
          <xdr:row>0</xdr:row>
          <xdr:rowOff>213360</xdr:rowOff>
        </xdr:to>
        <xdr:sp macro="" textlink="">
          <xdr:nvSpPr>
            <xdr:cNvPr id="7169" name="ComboBox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xdr:row>
          <xdr:rowOff>30480</xdr:rowOff>
        </xdr:from>
        <xdr:to>
          <xdr:col>7</xdr:col>
          <xdr:colOff>723900</xdr:colOff>
          <xdr:row>1</xdr:row>
          <xdr:rowOff>213360</xdr:rowOff>
        </xdr:to>
        <xdr:sp macro="" textlink="">
          <xdr:nvSpPr>
            <xdr:cNvPr id="7173" name="ComboBox2" hidden="1">
              <a:extLst>
                <a:ext uri="{63B3BB69-23CF-44E3-9099-C40C66FF867C}">
                  <a14:compatExt spid="_x0000_s7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1</xdr:row>
          <xdr:rowOff>243840</xdr:rowOff>
        </xdr:from>
        <xdr:to>
          <xdr:col>7</xdr:col>
          <xdr:colOff>723900</xdr:colOff>
          <xdr:row>1</xdr:row>
          <xdr:rowOff>426720</xdr:rowOff>
        </xdr:to>
        <xdr:sp macro="" textlink="">
          <xdr:nvSpPr>
            <xdr:cNvPr id="7174" name="ComboBox3" hidden="1">
              <a:extLst>
                <a:ext uri="{63B3BB69-23CF-44E3-9099-C40C66FF867C}">
                  <a14:compatExt spid="_x0000_s71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53340</xdr:colOff>
          <xdr:row>0</xdr:row>
          <xdr:rowOff>38100</xdr:rowOff>
        </xdr:from>
        <xdr:to>
          <xdr:col>7</xdr:col>
          <xdr:colOff>548640</xdr:colOff>
          <xdr:row>1</xdr:row>
          <xdr:rowOff>15240</xdr:rowOff>
        </xdr:to>
        <xdr:sp macro="" textlink="">
          <xdr:nvSpPr>
            <xdr:cNvPr id="6148" name="ComboBox1"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15</xdr:col>
      <xdr:colOff>695325</xdr:colOff>
      <xdr:row>7</xdr:row>
      <xdr:rowOff>9525</xdr:rowOff>
    </xdr:from>
    <xdr:ext cx="3581400" cy="264560"/>
    <xdr:sp macro="" textlink="">
      <xdr:nvSpPr>
        <xdr:cNvPr id="2" name="ZoneTexte 1"/>
        <xdr:cNvSpPr txBox="1"/>
      </xdr:nvSpPr>
      <xdr:spPr>
        <a:xfrm>
          <a:off x="7639050" y="1362075"/>
          <a:ext cx="358140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fr-FR" sz="1100"/>
        </a:p>
      </xdr:txBody>
    </xdr:sp>
    <xdr:clientData/>
  </xdr:oneCellAnchor>
  <xdr:oneCellAnchor>
    <xdr:from>
      <xdr:col>14</xdr:col>
      <xdr:colOff>523875</xdr:colOff>
      <xdr:row>7</xdr:row>
      <xdr:rowOff>57150</xdr:rowOff>
    </xdr:from>
    <xdr:ext cx="3733800" cy="1266825"/>
    <xdr:sp macro="" textlink="">
      <xdr:nvSpPr>
        <xdr:cNvPr id="3" name="ZoneTexte 2"/>
        <xdr:cNvSpPr txBox="1"/>
      </xdr:nvSpPr>
      <xdr:spPr>
        <a:xfrm>
          <a:off x="6905625" y="1409700"/>
          <a:ext cx="3733800" cy="1266825"/>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100" u="sng"/>
            <a:t>Pour éviter</a:t>
          </a:r>
          <a:r>
            <a:rPr lang="fr-FR" sz="1100" u="sng" baseline="0"/>
            <a:t> impression couleur </a:t>
          </a:r>
          <a:r>
            <a:rPr lang="fr-FR" sz="1100" baseline="0"/>
            <a:t>:</a:t>
          </a:r>
        </a:p>
        <a:p>
          <a:endParaRPr lang="fr-FR" sz="1100" baseline="0"/>
        </a:p>
        <a:p>
          <a:r>
            <a:rPr lang="fr-FR" sz="1100" baseline="0"/>
            <a:t>- </a:t>
          </a:r>
          <a:r>
            <a:rPr lang="fr-FR" sz="1100" u="sng" baseline="0"/>
            <a:t>Select </a:t>
          </a:r>
          <a:r>
            <a:rPr lang="fr-FR" sz="1100" baseline="0"/>
            <a:t>: A3 : M(300) si c'est le cas</a:t>
          </a:r>
        </a:p>
        <a:p>
          <a:r>
            <a:rPr lang="fr-FR" sz="1100" baseline="0"/>
            <a:t>- Aller sur </a:t>
          </a:r>
          <a:r>
            <a:rPr lang="fr-FR" sz="1100" u="sng" baseline="0"/>
            <a:t>Accueil </a:t>
          </a:r>
          <a:r>
            <a:rPr lang="fr-FR" sz="1100" baseline="0"/>
            <a:t>: Couleur de remplissage </a:t>
          </a:r>
        </a:p>
        <a:p>
          <a:r>
            <a:rPr lang="fr-FR" sz="1100" baseline="0"/>
            <a:t>- Aucun remplissage - Click </a:t>
          </a:r>
        </a:p>
        <a:p>
          <a:r>
            <a:rPr lang="fr-FR" sz="1100" baseline="0"/>
            <a:t>- Impression</a:t>
          </a:r>
          <a:endParaRPr lang="fr-FR"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LEMENTJ/AppData/Local/Temp/challenge%20carabine10%20m%20-%20Copi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bine10"/>
      <sheetName val="Individuel"/>
      <sheetName val="ParVille"/>
      <sheetName val="Feuil1"/>
      <sheetName val="IMPRIM"/>
      <sheetName val="Feuille engagement equipes"/>
      <sheetName val="Feuil1 (2)"/>
    </sheetNames>
    <sheetDataSet>
      <sheetData sheetId="0">
        <row r="1">
          <cell r="A1" t="str">
            <v xml:space="preserve">STL </v>
          </cell>
        </row>
        <row r="4">
          <cell r="D4" t="str">
            <v>Prenom</v>
          </cell>
        </row>
      </sheetData>
      <sheetData sheetId="1"/>
      <sheetData sheetId="2"/>
      <sheetData sheetId="3"/>
      <sheetData sheetId="4"/>
      <sheetData sheetId="5"/>
      <sheetData sheetId="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control" Target="../activeX/activeX4.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FF00"/>
  </sheetPr>
  <dimension ref="A1:S300"/>
  <sheetViews>
    <sheetView workbookViewId="0">
      <selection activeCell="A4" sqref="A4"/>
    </sheetView>
  </sheetViews>
  <sheetFormatPr baseColWidth="10" defaultRowHeight="13.2" x14ac:dyDescent="0.25"/>
  <cols>
    <col min="1" max="1" width="14.109375" customWidth="1"/>
    <col min="2" max="2" width="13.88671875" customWidth="1"/>
    <col min="3" max="3" width="14.88671875" customWidth="1"/>
    <col min="4" max="4" width="8.33203125" customWidth="1"/>
    <col min="5" max="10" width="7.88671875" customWidth="1"/>
    <col min="11" max="11" width="7.33203125" bestFit="1" customWidth="1"/>
    <col min="12" max="12" width="14.6640625" customWidth="1"/>
    <col min="13" max="13" width="6" bestFit="1" customWidth="1"/>
    <col min="16" max="16" width="27.33203125" customWidth="1"/>
    <col min="17" max="17" width="4.88671875" customWidth="1"/>
    <col min="18" max="18" width="5.6640625" customWidth="1"/>
  </cols>
  <sheetData>
    <row r="1" spans="1:19" s="2" customFormat="1" ht="48.75" customHeight="1" x14ac:dyDescent="0.25">
      <c r="A1" s="24" t="str">
        <f ca="1">"NB tireurs :" &amp; CHAR(10) &amp; COUNTA(Nom)</f>
        <v>NB tireurs :
18</v>
      </c>
      <c r="B1" s="83"/>
      <c r="C1" s="83"/>
      <c r="D1" s="83"/>
      <c r="E1" s="84"/>
      <c r="F1" s="84"/>
      <c r="G1" s="95"/>
      <c r="H1" s="95"/>
      <c r="I1" s="84"/>
      <c r="J1" s="84"/>
      <c r="K1" s="84"/>
      <c r="L1" s="85"/>
      <c r="M1" s="84"/>
      <c r="N1" s="84"/>
      <c r="O1" s="84"/>
      <c r="P1" s="1"/>
      <c r="Q1" s="1"/>
      <c r="R1" s="1"/>
      <c r="S1" s="1"/>
    </row>
    <row r="2" spans="1:19" s="2" customFormat="1" ht="4.5" customHeight="1" x14ac:dyDescent="0.25">
      <c r="A2" s="15"/>
      <c r="B2" s="15"/>
      <c r="C2" s="15"/>
      <c r="D2" s="15"/>
      <c r="E2" s="16"/>
      <c r="F2" s="16"/>
      <c r="G2" s="16"/>
      <c r="H2" s="16"/>
      <c r="I2" s="16"/>
      <c r="J2" s="16"/>
      <c r="K2" s="16"/>
      <c r="L2" s="21"/>
      <c r="M2" s="20"/>
      <c r="N2" s="17"/>
      <c r="O2" s="17"/>
      <c r="P2" s="6"/>
      <c r="Q2" s="1"/>
      <c r="R2" s="1"/>
      <c r="S2" s="1"/>
    </row>
    <row r="3" spans="1:19" s="2" customFormat="1" ht="24.75" customHeight="1" x14ac:dyDescent="0.2">
      <c r="A3" s="11" t="s">
        <v>0</v>
      </c>
      <c r="B3" s="11" t="s">
        <v>1</v>
      </c>
      <c r="C3" s="11" t="s">
        <v>34</v>
      </c>
      <c r="D3" s="11" t="s">
        <v>33</v>
      </c>
      <c r="E3" s="11" t="s">
        <v>41</v>
      </c>
      <c r="F3" s="11" t="s">
        <v>42</v>
      </c>
      <c r="G3" s="12" t="s">
        <v>43</v>
      </c>
      <c r="H3" s="13" t="s">
        <v>44</v>
      </c>
      <c r="I3" s="13" t="s">
        <v>45</v>
      </c>
      <c r="J3" s="14" t="s">
        <v>46</v>
      </c>
      <c r="K3" s="13" t="s">
        <v>48</v>
      </c>
      <c r="L3" s="22" t="s">
        <v>60</v>
      </c>
      <c r="M3" s="22" t="s">
        <v>47</v>
      </c>
      <c r="N3" s="53" t="s">
        <v>61</v>
      </c>
      <c r="O3" s="53" t="s">
        <v>62</v>
      </c>
      <c r="P3" s="86">
        <f ca="1">NOW()</f>
        <v>42542.44051990741</v>
      </c>
      <c r="Q3" s="6"/>
      <c r="R3" s="6"/>
      <c r="S3" s="6"/>
    </row>
    <row r="4" spans="1:19" s="19" customFormat="1" x14ac:dyDescent="0.25">
      <c r="A4" s="96" t="s">
        <v>110</v>
      </c>
      <c r="B4" s="96" t="s">
        <v>111</v>
      </c>
      <c r="C4" s="156" t="s">
        <v>16</v>
      </c>
      <c r="D4" s="97" t="s">
        <v>30</v>
      </c>
      <c r="E4" s="37">
        <v>31</v>
      </c>
      <c r="F4" s="37">
        <v>24</v>
      </c>
      <c r="G4" s="37">
        <v>28</v>
      </c>
      <c r="H4" s="37">
        <v>30</v>
      </c>
      <c r="I4" s="37">
        <v>25</v>
      </c>
      <c r="J4" s="37">
        <v>28</v>
      </c>
      <c r="K4" s="37">
        <v>166</v>
      </c>
      <c r="L4" s="39" t="s">
        <v>55</v>
      </c>
      <c r="M4" s="39">
        <v>1</v>
      </c>
      <c r="N4" s="44" t="s">
        <v>166</v>
      </c>
      <c r="O4" s="44" t="s">
        <v>123</v>
      </c>
      <c r="P4" s="6"/>
      <c r="Q4" s="6"/>
      <c r="R4" s="6"/>
      <c r="S4" s="6"/>
    </row>
    <row r="5" spans="1:19" s="19" customFormat="1" x14ac:dyDescent="0.25">
      <c r="A5" s="51" t="s">
        <v>148</v>
      </c>
      <c r="B5" s="40" t="s">
        <v>91</v>
      </c>
      <c r="C5" s="40" t="s">
        <v>17</v>
      </c>
      <c r="D5" s="52" t="s">
        <v>5</v>
      </c>
      <c r="E5" s="41">
        <v>68</v>
      </c>
      <c r="F5" s="41">
        <v>68</v>
      </c>
      <c r="G5" s="157">
        <v>70</v>
      </c>
      <c r="H5" s="41">
        <v>69</v>
      </c>
      <c r="I5" s="42"/>
      <c r="J5" s="42"/>
      <c r="K5" s="42">
        <v>275</v>
      </c>
      <c r="L5" s="43" t="s">
        <v>55</v>
      </c>
      <c r="M5" s="45">
        <v>1</v>
      </c>
      <c r="N5" s="44" t="s">
        <v>112</v>
      </c>
      <c r="O5" s="44" t="s">
        <v>115</v>
      </c>
      <c r="P5" s="6"/>
      <c r="Q5" s="6"/>
      <c r="R5" s="6"/>
      <c r="S5" s="6"/>
    </row>
    <row r="6" spans="1:19" s="19" customFormat="1" x14ac:dyDescent="0.25">
      <c r="A6" s="40" t="s">
        <v>92</v>
      </c>
      <c r="B6" s="40" t="s">
        <v>93</v>
      </c>
      <c r="C6" s="40" t="s">
        <v>27</v>
      </c>
      <c r="D6" s="92" t="s">
        <v>5</v>
      </c>
      <c r="E6" s="41">
        <v>67</v>
      </c>
      <c r="F6" s="41">
        <v>68</v>
      </c>
      <c r="G6" s="157">
        <v>68</v>
      </c>
      <c r="H6" s="41">
        <v>69</v>
      </c>
      <c r="I6" s="42"/>
      <c r="J6" s="42"/>
      <c r="K6" s="42">
        <v>272</v>
      </c>
      <c r="L6" s="43" t="s">
        <v>55</v>
      </c>
      <c r="M6" s="45">
        <v>2</v>
      </c>
      <c r="N6" s="44" t="s">
        <v>112</v>
      </c>
      <c r="O6" s="44" t="s">
        <v>116</v>
      </c>
      <c r="P6" s="6"/>
      <c r="Q6" s="6"/>
      <c r="R6" s="6"/>
      <c r="S6" s="6"/>
    </row>
    <row r="7" spans="1:19" s="19" customFormat="1" x14ac:dyDescent="0.25">
      <c r="A7" s="96" t="s">
        <v>106</v>
      </c>
      <c r="B7" s="96" t="s">
        <v>107</v>
      </c>
      <c r="C7" s="156" t="s">
        <v>10</v>
      </c>
      <c r="D7" s="97" t="s">
        <v>26</v>
      </c>
      <c r="E7" s="37">
        <v>30</v>
      </c>
      <c r="F7" s="37">
        <v>25</v>
      </c>
      <c r="G7" s="37">
        <v>28</v>
      </c>
      <c r="H7" s="37">
        <v>30</v>
      </c>
      <c r="I7" s="37">
        <v>25</v>
      </c>
      <c r="J7" s="37">
        <v>28</v>
      </c>
      <c r="K7" s="37">
        <v>166</v>
      </c>
      <c r="L7" s="39" t="s">
        <v>55</v>
      </c>
      <c r="M7" s="39">
        <v>1</v>
      </c>
      <c r="N7" s="44" t="s">
        <v>124</v>
      </c>
      <c r="O7" s="44" t="s">
        <v>121</v>
      </c>
      <c r="P7" s="6"/>
      <c r="Q7" s="6"/>
      <c r="R7" s="6"/>
      <c r="S7" s="6"/>
    </row>
    <row r="8" spans="1:19" s="19" customFormat="1" x14ac:dyDescent="0.25">
      <c r="A8" s="96" t="s">
        <v>108</v>
      </c>
      <c r="B8" s="96" t="s">
        <v>109</v>
      </c>
      <c r="C8" s="156" t="s">
        <v>25</v>
      </c>
      <c r="D8" s="97" t="s">
        <v>26</v>
      </c>
      <c r="E8" s="37">
        <v>28</v>
      </c>
      <c r="F8" s="37">
        <v>25</v>
      </c>
      <c r="G8" s="37">
        <v>28</v>
      </c>
      <c r="H8" s="37">
        <v>30</v>
      </c>
      <c r="I8" s="98">
        <v>25</v>
      </c>
      <c r="J8" s="37">
        <v>28</v>
      </c>
      <c r="K8" s="37">
        <v>164</v>
      </c>
      <c r="L8" s="39" t="s">
        <v>55</v>
      </c>
      <c r="M8" s="39">
        <v>2</v>
      </c>
      <c r="N8" s="44" t="s">
        <v>124</v>
      </c>
      <c r="O8" s="44" t="s">
        <v>122</v>
      </c>
      <c r="P8" s="6"/>
      <c r="Q8" s="6"/>
      <c r="R8" s="6"/>
      <c r="S8" s="6"/>
    </row>
    <row r="9" spans="1:19" s="19" customFormat="1" x14ac:dyDescent="0.25">
      <c r="A9" s="40" t="s">
        <v>94</v>
      </c>
      <c r="B9" s="40" t="s">
        <v>100</v>
      </c>
      <c r="C9" s="40" t="s">
        <v>10</v>
      </c>
      <c r="D9" s="52" t="s">
        <v>30</v>
      </c>
      <c r="E9" s="41">
        <v>68</v>
      </c>
      <c r="F9" s="41">
        <v>68</v>
      </c>
      <c r="G9" s="41">
        <v>70</v>
      </c>
      <c r="H9" s="41">
        <v>86</v>
      </c>
      <c r="I9" s="42">
        <v>69</v>
      </c>
      <c r="J9" s="42"/>
      <c r="K9" s="42">
        <v>361</v>
      </c>
      <c r="L9" s="43" t="s">
        <v>57</v>
      </c>
      <c r="M9" s="45">
        <v>1</v>
      </c>
      <c r="N9" s="44" t="s">
        <v>164</v>
      </c>
      <c r="O9" s="44" t="s">
        <v>165</v>
      </c>
      <c r="P9" s="6"/>
      <c r="Q9" s="6"/>
      <c r="R9" s="6"/>
      <c r="S9" s="6"/>
    </row>
    <row r="10" spans="1:19" s="19" customFormat="1" x14ac:dyDescent="0.25">
      <c r="A10" s="87" t="s">
        <v>94</v>
      </c>
      <c r="B10" s="87" t="s">
        <v>95</v>
      </c>
      <c r="C10" s="33" t="s">
        <v>17</v>
      </c>
      <c r="D10" s="46" t="s">
        <v>5</v>
      </c>
      <c r="E10" s="35">
        <v>69</v>
      </c>
      <c r="F10" s="35">
        <v>67</v>
      </c>
      <c r="G10" s="35">
        <v>70</v>
      </c>
      <c r="H10" s="35">
        <v>69</v>
      </c>
      <c r="I10" s="37"/>
      <c r="J10" s="37"/>
      <c r="K10" s="37">
        <v>275</v>
      </c>
      <c r="L10" s="38" t="s">
        <v>57</v>
      </c>
      <c r="M10" s="39">
        <v>1</v>
      </c>
      <c r="N10" s="44" t="s">
        <v>113</v>
      </c>
      <c r="O10" s="44" t="s">
        <v>117</v>
      </c>
      <c r="P10" s="6"/>
      <c r="Q10" s="6"/>
      <c r="R10" s="6"/>
      <c r="S10" s="6"/>
    </row>
    <row r="11" spans="1:19" s="2" customFormat="1" ht="12.75" customHeight="1" x14ac:dyDescent="0.25">
      <c r="A11" s="87" t="s">
        <v>96</v>
      </c>
      <c r="B11" s="87" t="s">
        <v>97</v>
      </c>
      <c r="C11" s="33" t="s">
        <v>12</v>
      </c>
      <c r="D11" s="46" t="s">
        <v>5</v>
      </c>
      <c r="E11" s="35">
        <v>67</v>
      </c>
      <c r="F11" s="35">
        <v>68</v>
      </c>
      <c r="G11" s="35">
        <v>68</v>
      </c>
      <c r="H11" s="35">
        <v>69</v>
      </c>
      <c r="I11" s="37"/>
      <c r="J11" s="37"/>
      <c r="K11" s="37">
        <v>272</v>
      </c>
      <c r="L11" s="38" t="s">
        <v>57</v>
      </c>
      <c r="M11" s="39">
        <v>2</v>
      </c>
      <c r="N11" s="44" t="s">
        <v>113</v>
      </c>
      <c r="O11" s="44" t="s">
        <v>116</v>
      </c>
      <c r="P11" s="44"/>
      <c r="Q11" s="18"/>
      <c r="R11" s="1"/>
      <c r="S11" s="1"/>
    </row>
    <row r="12" spans="1:19" s="2" customFormat="1" ht="12.75" customHeight="1" x14ac:dyDescent="0.25">
      <c r="A12" s="87" t="s">
        <v>98</v>
      </c>
      <c r="B12" s="87" t="s">
        <v>99</v>
      </c>
      <c r="C12" s="33" t="s">
        <v>8</v>
      </c>
      <c r="D12" s="46" t="s">
        <v>5</v>
      </c>
      <c r="E12" s="35">
        <v>68</v>
      </c>
      <c r="F12" s="35">
        <v>69</v>
      </c>
      <c r="G12" s="35">
        <v>67</v>
      </c>
      <c r="H12" s="35">
        <v>68</v>
      </c>
      <c r="I12" s="37"/>
      <c r="J12" s="37"/>
      <c r="K12" s="37">
        <v>272</v>
      </c>
      <c r="L12" s="38" t="s">
        <v>57</v>
      </c>
      <c r="M12" s="39">
        <v>3</v>
      </c>
      <c r="N12" s="44" t="s">
        <v>113</v>
      </c>
      <c r="O12" s="44" t="s">
        <v>118</v>
      </c>
      <c r="P12" s="44"/>
      <c r="Q12" s="18"/>
      <c r="R12" s="1"/>
      <c r="S12" s="1"/>
    </row>
    <row r="13" spans="1:19" s="2" customFormat="1" ht="12.75" customHeight="1" x14ac:dyDescent="0.25">
      <c r="A13" s="40" t="s">
        <v>103</v>
      </c>
      <c r="B13" s="40" t="s">
        <v>104</v>
      </c>
      <c r="C13" s="40" t="s">
        <v>14</v>
      </c>
      <c r="D13" s="92" t="s">
        <v>7</v>
      </c>
      <c r="E13" s="41">
        <v>70</v>
      </c>
      <c r="F13" s="41">
        <v>68</v>
      </c>
      <c r="G13" s="41">
        <v>68</v>
      </c>
      <c r="H13" s="41"/>
      <c r="I13" s="42"/>
      <c r="J13" s="42"/>
      <c r="K13" s="42">
        <v>206</v>
      </c>
      <c r="L13" s="43" t="s">
        <v>57</v>
      </c>
      <c r="M13" s="45">
        <v>1</v>
      </c>
      <c r="N13" s="44" t="s">
        <v>114</v>
      </c>
      <c r="O13" s="44" t="s">
        <v>119</v>
      </c>
      <c r="P13" s="44"/>
      <c r="Q13" s="18"/>
      <c r="R13" s="1"/>
      <c r="S13" s="1"/>
    </row>
    <row r="14" spans="1:19" s="2" customFormat="1" ht="12.75" customHeight="1" x14ac:dyDescent="0.25">
      <c r="A14" s="40" t="s">
        <v>101</v>
      </c>
      <c r="B14" s="51" t="s">
        <v>102</v>
      </c>
      <c r="C14" s="40" t="s">
        <v>19</v>
      </c>
      <c r="D14" s="92" t="s">
        <v>7</v>
      </c>
      <c r="E14" s="41">
        <v>70</v>
      </c>
      <c r="F14" s="41">
        <v>68</v>
      </c>
      <c r="G14" s="41">
        <v>68</v>
      </c>
      <c r="H14" s="41"/>
      <c r="I14" s="42"/>
      <c r="J14" s="42"/>
      <c r="K14" s="42">
        <v>206</v>
      </c>
      <c r="L14" s="43" t="s">
        <v>57</v>
      </c>
      <c r="M14" s="45">
        <v>1</v>
      </c>
      <c r="N14" s="44" t="s">
        <v>114</v>
      </c>
      <c r="O14" s="44" t="s">
        <v>119</v>
      </c>
      <c r="P14" s="44"/>
      <c r="Q14" s="18"/>
      <c r="R14" s="1"/>
      <c r="S14" s="1"/>
    </row>
    <row r="15" spans="1:19" s="2" customFormat="1" ht="12.75" customHeight="1" x14ac:dyDescent="0.25">
      <c r="A15" s="40" t="s">
        <v>94</v>
      </c>
      <c r="B15" s="40" t="s">
        <v>105</v>
      </c>
      <c r="C15" s="40" t="s">
        <v>10</v>
      </c>
      <c r="D15" s="92" t="s">
        <v>7</v>
      </c>
      <c r="E15" s="41">
        <v>69</v>
      </c>
      <c r="F15" s="41">
        <v>70</v>
      </c>
      <c r="G15" s="41">
        <v>67</v>
      </c>
      <c r="H15" s="41"/>
      <c r="I15" s="42"/>
      <c r="J15" s="42"/>
      <c r="K15" s="42">
        <v>206</v>
      </c>
      <c r="L15" s="43" t="s">
        <v>57</v>
      </c>
      <c r="M15" s="45">
        <v>3</v>
      </c>
      <c r="N15" s="44" t="s">
        <v>114</v>
      </c>
      <c r="O15" s="44" t="s">
        <v>120</v>
      </c>
      <c r="P15" s="44"/>
      <c r="Q15" s="18"/>
      <c r="R15" s="1"/>
      <c r="S15" s="1"/>
    </row>
    <row r="16" spans="1:19" s="2" customFormat="1" ht="12.75" customHeight="1" x14ac:dyDescent="0.25">
      <c r="A16" s="96" t="s">
        <v>134</v>
      </c>
      <c r="B16" s="96" t="s">
        <v>135</v>
      </c>
      <c r="C16" s="96" t="s">
        <v>25</v>
      </c>
      <c r="D16" s="97" t="s">
        <v>20</v>
      </c>
      <c r="E16" s="98">
        <v>29</v>
      </c>
      <c r="F16" s="98">
        <v>33</v>
      </c>
      <c r="G16" s="98">
        <v>31</v>
      </c>
      <c r="H16" s="98">
        <v>35</v>
      </c>
      <c r="I16" s="98"/>
      <c r="J16" s="98"/>
      <c r="K16" s="98">
        <v>128</v>
      </c>
      <c r="L16" s="99" t="s">
        <v>128</v>
      </c>
      <c r="M16" s="158">
        <v>1</v>
      </c>
      <c r="N16" s="44" t="s">
        <v>129</v>
      </c>
      <c r="O16" s="44" t="s">
        <v>136</v>
      </c>
      <c r="P16" s="44"/>
      <c r="Q16" s="18"/>
      <c r="R16" s="1"/>
      <c r="S16" s="1"/>
    </row>
    <row r="17" spans="1:19" s="2" customFormat="1" ht="12.75" customHeight="1" x14ac:dyDescent="0.25">
      <c r="A17" s="96" t="s">
        <v>126</v>
      </c>
      <c r="B17" s="96" t="s">
        <v>134</v>
      </c>
      <c r="C17" s="96" t="s">
        <v>40</v>
      </c>
      <c r="D17" s="97" t="s">
        <v>20</v>
      </c>
      <c r="E17" s="98">
        <v>30</v>
      </c>
      <c r="F17" s="98">
        <v>31</v>
      </c>
      <c r="G17" s="98">
        <v>29</v>
      </c>
      <c r="H17" s="98">
        <v>37</v>
      </c>
      <c r="I17" s="98"/>
      <c r="J17" s="98"/>
      <c r="K17" s="98">
        <v>127</v>
      </c>
      <c r="L17" s="99" t="s">
        <v>128</v>
      </c>
      <c r="M17" s="158">
        <v>2</v>
      </c>
      <c r="N17" s="44" t="s">
        <v>129</v>
      </c>
      <c r="O17" s="44" t="s">
        <v>137</v>
      </c>
      <c r="P17" s="44"/>
      <c r="Q17" s="18"/>
      <c r="R17" s="1"/>
      <c r="S17" s="1"/>
    </row>
    <row r="18" spans="1:19" s="2" customFormat="1" ht="12.75" customHeight="1" x14ac:dyDescent="0.25">
      <c r="A18" s="96" t="s">
        <v>125</v>
      </c>
      <c r="B18" s="96" t="s">
        <v>126</v>
      </c>
      <c r="C18" s="96" t="s">
        <v>29</v>
      </c>
      <c r="D18" s="97" t="s">
        <v>20</v>
      </c>
      <c r="E18" s="98">
        <v>30</v>
      </c>
      <c r="F18" s="98">
        <v>32</v>
      </c>
      <c r="G18" s="98">
        <v>29</v>
      </c>
      <c r="H18" s="98">
        <v>36</v>
      </c>
      <c r="I18" s="98"/>
      <c r="J18" s="98"/>
      <c r="K18" s="98">
        <v>127</v>
      </c>
      <c r="L18" s="99" t="s">
        <v>128</v>
      </c>
      <c r="M18" s="158">
        <v>3</v>
      </c>
      <c r="N18" s="44" t="s">
        <v>129</v>
      </c>
      <c r="O18" s="44" t="s">
        <v>127</v>
      </c>
      <c r="P18" s="44"/>
      <c r="Q18" s="18"/>
      <c r="R18" s="1"/>
      <c r="S18" s="1"/>
    </row>
    <row r="19" spans="1:19" s="2" customFormat="1" ht="12.75" customHeight="1" x14ac:dyDescent="0.25">
      <c r="A19" s="96" t="s">
        <v>139</v>
      </c>
      <c r="B19" s="96" t="s">
        <v>140</v>
      </c>
      <c r="C19" s="96" t="s">
        <v>29</v>
      </c>
      <c r="D19" s="97" t="s">
        <v>20</v>
      </c>
      <c r="E19" s="98">
        <v>28</v>
      </c>
      <c r="F19" s="98">
        <v>32</v>
      </c>
      <c r="G19" s="98">
        <v>29</v>
      </c>
      <c r="H19" s="98">
        <v>36</v>
      </c>
      <c r="I19" s="98"/>
      <c r="J19" s="98"/>
      <c r="K19" s="98">
        <v>125</v>
      </c>
      <c r="L19" s="99" t="s">
        <v>128</v>
      </c>
      <c r="M19" s="158">
        <v>4</v>
      </c>
      <c r="N19" s="44" t="s">
        <v>129</v>
      </c>
      <c r="O19" s="44" t="s">
        <v>141</v>
      </c>
      <c r="P19" s="44"/>
      <c r="Q19" s="18"/>
      <c r="R19" s="1"/>
      <c r="S19" s="1"/>
    </row>
    <row r="20" spans="1:19" s="2" customFormat="1" ht="12.75" customHeight="1" x14ac:dyDescent="0.25">
      <c r="A20" s="96" t="s">
        <v>144</v>
      </c>
      <c r="B20" s="96" t="s">
        <v>145</v>
      </c>
      <c r="C20" s="96" t="s">
        <v>25</v>
      </c>
      <c r="D20" s="97" t="s">
        <v>20</v>
      </c>
      <c r="E20" s="98">
        <v>28</v>
      </c>
      <c r="F20" s="98">
        <v>32</v>
      </c>
      <c r="G20" s="98">
        <v>29</v>
      </c>
      <c r="H20" s="98">
        <v>25</v>
      </c>
      <c r="I20" s="98"/>
      <c r="J20" s="98"/>
      <c r="K20" s="98">
        <v>114</v>
      </c>
      <c r="L20" s="99" t="s">
        <v>128</v>
      </c>
      <c r="M20" s="158">
        <v>5</v>
      </c>
      <c r="N20" s="44" t="s">
        <v>129</v>
      </c>
      <c r="O20" s="44" t="s">
        <v>147</v>
      </c>
      <c r="P20" s="44"/>
      <c r="Q20" s="18"/>
      <c r="R20" s="1"/>
      <c r="S20" s="1"/>
    </row>
    <row r="21" spans="1:19" s="2" customFormat="1" ht="12.75" customHeight="1" x14ac:dyDescent="0.25">
      <c r="A21" s="96" t="s">
        <v>142</v>
      </c>
      <c r="B21" s="96" t="s">
        <v>143</v>
      </c>
      <c r="C21" s="96" t="s">
        <v>25</v>
      </c>
      <c r="D21" s="97" t="s">
        <v>20</v>
      </c>
      <c r="E21" s="98">
        <v>28</v>
      </c>
      <c r="F21" s="98">
        <v>31</v>
      </c>
      <c r="G21" s="98">
        <v>29</v>
      </c>
      <c r="H21" s="98">
        <v>24</v>
      </c>
      <c r="I21" s="98"/>
      <c r="J21" s="98"/>
      <c r="K21" s="98">
        <v>112</v>
      </c>
      <c r="L21" s="99" t="s">
        <v>128</v>
      </c>
      <c r="M21" s="158">
        <v>6</v>
      </c>
      <c r="N21" s="44" t="s">
        <v>129</v>
      </c>
      <c r="O21" s="44" t="s">
        <v>146</v>
      </c>
      <c r="P21" s="44"/>
      <c r="Q21" s="18"/>
      <c r="R21" s="1"/>
      <c r="S21" s="1"/>
    </row>
    <row r="22" spans="1:19" s="2" customFormat="1" ht="12.75" customHeight="1" x14ac:dyDescent="0.25">
      <c r="A22" s="93"/>
      <c r="B22" s="93"/>
      <c r="C22" s="93"/>
      <c r="D22" s="3"/>
      <c r="E22" s="27"/>
      <c r="F22" s="26"/>
      <c r="G22" s="26"/>
      <c r="H22" s="26"/>
      <c r="I22" s="26"/>
      <c r="J22" s="26"/>
      <c r="K22" s="27"/>
      <c r="L22" s="94"/>
      <c r="M22" s="3"/>
      <c r="N22" s="44"/>
      <c r="O22" s="44"/>
      <c r="P22" s="44"/>
      <c r="Q22" s="18"/>
      <c r="R22" s="1"/>
      <c r="S22" s="1"/>
    </row>
    <row r="23" spans="1:19" s="2" customFormat="1" ht="12.75" customHeight="1" x14ac:dyDescent="0.25">
      <c r="A23" s="93"/>
      <c r="B23" s="93"/>
      <c r="C23" s="93"/>
      <c r="D23" s="3"/>
      <c r="E23" s="27"/>
      <c r="F23" s="26"/>
      <c r="G23" s="26"/>
      <c r="H23" s="26"/>
      <c r="I23" s="26"/>
      <c r="J23" s="26"/>
      <c r="K23" s="27"/>
      <c r="L23" s="94"/>
      <c r="M23" s="3"/>
      <c r="N23" s="44"/>
      <c r="O23" s="44"/>
      <c r="P23" s="44"/>
      <c r="Q23" s="18"/>
      <c r="R23" s="1"/>
      <c r="S23" s="1"/>
    </row>
    <row r="24" spans="1:19" s="2" customFormat="1" ht="12.75" customHeight="1" x14ac:dyDescent="0.25">
      <c r="A24" s="93"/>
      <c r="B24" s="93"/>
      <c r="C24" s="93"/>
      <c r="D24" s="3"/>
      <c r="E24" s="27"/>
      <c r="F24" s="26"/>
      <c r="G24" s="26"/>
      <c r="H24" s="26"/>
      <c r="I24" s="26"/>
      <c r="J24" s="26"/>
      <c r="K24" s="27"/>
      <c r="L24" s="94"/>
      <c r="M24" s="3"/>
      <c r="N24" s="44"/>
      <c r="O24" s="44"/>
      <c r="P24" s="44"/>
      <c r="Q24" s="18"/>
      <c r="R24" s="1"/>
      <c r="S24" s="1"/>
    </row>
    <row r="25" spans="1:19" ht="12.75" customHeight="1" x14ac:dyDescent="0.25">
      <c r="A25" s="93"/>
      <c r="B25" s="93"/>
      <c r="C25" s="93"/>
      <c r="D25" s="3"/>
      <c r="E25" s="27"/>
      <c r="F25" s="26"/>
      <c r="G25" s="26"/>
      <c r="H25" s="26"/>
      <c r="I25" s="26"/>
      <c r="J25" s="26"/>
      <c r="K25" s="27"/>
      <c r="L25" s="94"/>
      <c r="M25" s="3"/>
      <c r="N25" s="44"/>
      <c r="O25" s="44"/>
      <c r="P25" s="44"/>
      <c r="Q25" s="18"/>
      <c r="R25" s="1"/>
      <c r="S25" s="1"/>
    </row>
    <row r="26" spans="1:19" ht="12.75" customHeight="1" x14ac:dyDescent="0.25">
      <c r="A26" s="93"/>
      <c r="B26" s="93"/>
      <c r="C26" s="93"/>
      <c r="D26" s="3"/>
      <c r="E26" s="27"/>
      <c r="F26" s="26"/>
      <c r="G26" s="26"/>
      <c r="H26" s="26"/>
      <c r="I26" s="26"/>
      <c r="J26" s="26"/>
      <c r="K26" s="27"/>
      <c r="L26" s="94"/>
      <c r="M26" s="3"/>
      <c r="N26" s="44"/>
      <c r="O26" s="44"/>
      <c r="P26" s="44"/>
      <c r="Q26" s="18"/>
      <c r="R26" s="1"/>
      <c r="S26" s="1"/>
    </row>
    <row r="27" spans="1:19" ht="12.75" customHeight="1" x14ac:dyDescent="0.25">
      <c r="A27" s="93"/>
      <c r="B27" s="93"/>
      <c r="C27" s="93"/>
      <c r="D27" s="3"/>
      <c r="E27" s="27"/>
      <c r="F27" s="26"/>
      <c r="G27" s="26"/>
      <c r="H27" s="26"/>
      <c r="I27" s="26"/>
      <c r="J27" s="26"/>
      <c r="K27" s="27"/>
      <c r="L27" s="94"/>
      <c r="M27" s="3"/>
      <c r="N27" s="44"/>
      <c r="O27" s="44"/>
      <c r="P27" s="44"/>
      <c r="Q27" s="18"/>
      <c r="R27" s="1"/>
      <c r="S27" s="1"/>
    </row>
    <row r="28" spans="1:19" ht="12.75" customHeight="1" x14ac:dyDescent="0.25">
      <c r="A28" s="93"/>
      <c r="B28" s="93"/>
      <c r="C28" s="93"/>
      <c r="D28" s="3"/>
      <c r="E28" s="27"/>
      <c r="F28" s="26"/>
      <c r="G28" s="26"/>
      <c r="H28" s="26"/>
      <c r="I28" s="26"/>
      <c r="J28" s="26"/>
      <c r="K28" s="27"/>
      <c r="L28" s="94"/>
      <c r="M28" s="3"/>
      <c r="N28" s="44"/>
      <c r="O28" s="44"/>
      <c r="P28" s="44"/>
      <c r="Q28" s="18"/>
      <c r="R28" s="1"/>
      <c r="S28" s="1"/>
    </row>
    <row r="29" spans="1:19" ht="12.75" customHeight="1" x14ac:dyDescent="0.25">
      <c r="A29" s="93"/>
      <c r="B29" s="93"/>
      <c r="C29" s="93"/>
      <c r="D29" s="3"/>
      <c r="E29" s="27"/>
      <c r="F29" s="26"/>
      <c r="G29" s="26"/>
      <c r="H29" s="26"/>
      <c r="I29" s="26"/>
      <c r="J29" s="26"/>
      <c r="K29" s="27"/>
      <c r="L29" s="94"/>
      <c r="M29" s="3"/>
      <c r="N29" s="44"/>
      <c r="O29" s="44"/>
      <c r="P29" s="44"/>
      <c r="Q29" s="18"/>
      <c r="R29" s="1"/>
      <c r="S29" s="1"/>
    </row>
    <row r="30" spans="1:19" ht="12.75" customHeight="1" x14ac:dyDescent="0.25">
      <c r="A30" s="93"/>
      <c r="B30" s="93"/>
      <c r="C30" s="93"/>
      <c r="D30" s="3"/>
      <c r="E30" s="27"/>
      <c r="F30" s="26"/>
      <c r="G30" s="26"/>
      <c r="H30" s="26"/>
      <c r="I30" s="26"/>
      <c r="J30" s="26"/>
      <c r="K30" s="27"/>
      <c r="L30" s="94"/>
      <c r="M30" s="3"/>
      <c r="N30" s="44"/>
      <c r="O30" s="44"/>
      <c r="P30" s="44"/>
      <c r="Q30" s="18"/>
      <c r="R30" s="1"/>
      <c r="S30" s="1"/>
    </row>
    <row r="31" spans="1:19" ht="12.75" customHeight="1" x14ac:dyDescent="0.25">
      <c r="A31" s="93"/>
      <c r="B31" s="93"/>
      <c r="C31" s="93"/>
      <c r="D31" s="3"/>
      <c r="E31" s="27"/>
      <c r="F31" s="26"/>
      <c r="G31" s="26"/>
      <c r="H31" s="26"/>
      <c r="I31" s="26"/>
      <c r="J31" s="26"/>
      <c r="K31" s="27"/>
      <c r="L31" s="94"/>
      <c r="M31" s="3"/>
      <c r="N31" s="44"/>
      <c r="O31" s="44"/>
      <c r="P31" s="44"/>
      <c r="Q31" s="18"/>
      <c r="R31" s="1"/>
      <c r="S31" s="1"/>
    </row>
    <row r="32" spans="1:19" ht="12.75" customHeight="1" x14ac:dyDescent="0.25">
      <c r="A32" s="93"/>
      <c r="B32" s="93"/>
      <c r="C32" s="93"/>
      <c r="D32" s="3"/>
      <c r="E32" s="27"/>
      <c r="F32" s="26"/>
      <c r="G32" s="26"/>
      <c r="H32" s="26"/>
      <c r="I32" s="26"/>
      <c r="J32" s="26"/>
      <c r="K32" s="27"/>
      <c r="L32" s="94"/>
      <c r="M32" s="3"/>
      <c r="N32" s="44"/>
      <c r="O32" s="44"/>
      <c r="P32" s="44"/>
      <c r="Q32" s="18"/>
      <c r="R32" s="1"/>
      <c r="S32" s="1"/>
    </row>
    <row r="33" spans="1:19" s="2" customFormat="1" ht="12.75" customHeight="1" x14ac:dyDescent="0.25">
      <c r="A33" s="93"/>
      <c r="B33" s="93"/>
      <c r="C33" s="93"/>
      <c r="D33" s="3"/>
      <c r="E33" s="27"/>
      <c r="F33" s="26"/>
      <c r="G33" s="26"/>
      <c r="H33" s="26"/>
      <c r="I33" s="26"/>
      <c r="J33" s="26"/>
      <c r="K33" s="27"/>
      <c r="L33" s="94"/>
      <c r="M33" s="3"/>
      <c r="N33" s="44"/>
      <c r="O33" s="44"/>
      <c r="P33" s="44"/>
      <c r="Q33" s="18"/>
      <c r="R33" s="1"/>
      <c r="S33" s="1"/>
    </row>
    <row r="34" spans="1:19" s="2" customFormat="1" ht="12.75" customHeight="1" x14ac:dyDescent="0.25">
      <c r="A34" s="93"/>
      <c r="B34" s="93"/>
      <c r="C34" s="93"/>
      <c r="D34" s="3"/>
      <c r="E34" s="27"/>
      <c r="F34" s="26"/>
      <c r="G34" s="26"/>
      <c r="H34" s="26"/>
      <c r="I34" s="26"/>
      <c r="J34" s="26"/>
      <c r="K34" s="27"/>
      <c r="L34" s="94"/>
      <c r="M34" s="3"/>
      <c r="N34" s="44"/>
      <c r="O34" s="44"/>
      <c r="P34" s="44"/>
      <c r="Q34" s="18"/>
      <c r="R34" s="1"/>
      <c r="S34" s="1"/>
    </row>
    <row r="35" spans="1:19" s="2" customFormat="1" ht="12.75" customHeight="1" x14ac:dyDescent="0.25">
      <c r="A35" s="93"/>
      <c r="B35" s="93"/>
      <c r="C35" s="93"/>
      <c r="D35" s="3"/>
      <c r="E35" s="27"/>
      <c r="F35" s="26"/>
      <c r="G35" s="26"/>
      <c r="H35" s="26"/>
      <c r="I35" s="26"/>
      <c r="J35" s="26"/>
      <c r="K35" s="27"/>
      <c r="L35" s="94"/>
      <c r="M35" s="3"/>
      <c r="N35" s="44"/>
      <c r="O35" s="44"/>
      <c r="P35" s="44"/>
      <c r="Q35" s="18"/>
      <c r="R35" s="1"/>
      <c r="S35" s="1"/>
    </row>
    <row r="36" spans="1:19" s="2" customFormat="1" ht="12.75" customHeight="1" x14ac:dyDescent="0.25">
      <c r="A36" s="93"/>
      <c r="B36" s="93"/>
      <c r="C36" s="93"/>
      <c r="D36" s="3"/>
      <c r="E36" s="27"/>
      <c r="F36" s="26"/>
      <c r="G36" s="26"/>
      <c r="H36" s="26"/>
      <c r="I36" s="26"/>
      <c r="J36" s="26"/>
      <c r="K36" s="27"/>
      <c r="L36" s="94"/>
      <c r="M36" s="3"/>
      <c r="N36" s="44"/>
      <c r="O36" s="44"/>
      <c r="P36" s="44"/>
      <c r="Q36" s="18"/>
      <c r="R36" s="1"/>
      <c r="S36" s="1"/>
    </row>
    <row r="37" spans="1:19" s="2" customFormat="1" ht="12.75" customHeight="1" x14ac:dyDescent="0.25">
      <c r="A37" s="93"/>
      <c r="B37" s="93"/>
      <c r="C37" s="93"/>
      <c r="D37" s="3"/>
      <c r="E37" s="27"/>
      <c r="F37" s="26"/>
      <c r="G37" s="26"/>
      <c r="H37" s="26"/>
      <c r="I37" s="26"/>
      <c r="J37" s="26"/>
      <c r="K37" s="27"/>
      <c r="L37" s="94"/>
      <c r="M37" s="3"/>
      <c r="N37" s="44"/>
      <c r="O37" s="44"/>
      <c r="P37" s="44"/>
      <c r="Q37" s="18"/>
      <c r="R37" s="1"/>
      <c r="S37" s="1"/>
    </row>
    <row r="38" spans="1:19" s="2" customFormat="1" ht="12.75" customHeight="1" x14ac:dyDescent="0.25">
      <c r="A38" s="93"/>
      <c r="B38" s="93"/>
      <c r="C38" s="93"/>
      <c r="D38" s="3"/>
      <c r="E38" s="27"/>
      <c r="F38" s="26"/>
      <c r="G38" s="26"/>
      <c r="H38" s="26"/>
      <c r="I38" s="26"/>
      <c r="J38" s="26"/>
      <c r="K38" s="27"/>
      <c r="L38" s="94"/>
      <c r="M38" s="3"/>
      <c r="N38" s="44"/>
      <c r="O38" s="44"/>
      <c r="P38" s="44"/>
      <c r="Q38" s="18"/>
      <c r="R38" s="1"/>
      <c r="S38" s="1"/>
    </row>
    <row r="39" spans="1:19" s="2" customFormat="1" ht="12.75" customHeight="1" x14ac:dyDescent="0.25">
      <c r="A39" s="93"/>
      <c r="B39" s="93"/>
      <c r="C39" s="93"/>
      <c r="D39" s="3"/>
      <c r="E39" s="27"/>
      <c r="F39" s="26"/>
      <c r="G39" s="26"/>
      <c r="H39" s="26"/>
      <c r="I39" s="26"/>
      <c r="J39" s="26"/>
      <c r="K39" s="27"/>
      <c r="L39" s="94"/>
      <c r="M39" s="3"/>
      <c r="N39" s="44"/>
      <c r="O39" s="44"/>
      <c r="P39" s="44"/>
      <c r="Q39" s="18"/>
      <c r="R39" s="1"/>
      <c r="S39" s="1"/>
    </row>
    <row r="40" spans="1:19" s="2" customFormat="1" ht="12.75" customHeight="1" x14ac:dyDescent="0.25">
      <c r="A40" s="93"/>
      <c r="B40" s="93"/>
      <c r="C40" s="93"/>
      <c r="D40" s="3"/>
      <c r="E40" s="27"/>
      <c r="F40" s="26"/>
      <c r="G40" s="26"/>
      <c r="H40" s="26"/>
      <c r="I40" s="26"/>
      <c r="J40" s="26"/>
      <c r="K40" s="27"/>
      <c r="L40" s="94"/>
      <c r="M40" s="3"/>
      <c r="N40" s="44"/>
      <c r="O40" s="44"/>
      <c r="P40" s="44"/>
      <c r="Q40" s="18"/>
      <c r="R40" s="1"/>
      <c r="S40" s="1"/>
    </row>
    <row r="41" spans="1:19" s="2" customFormat="1" ht="12.75" customHeight="1" x14ac:dyDescent="0.25">
      <c r="A41" s="93"/>
      <c r="B41" s="93"/>
      <c r="C41" s="93"/>
      <c r="D41" s="3"/>
      <c r="E41" s="27"/>
      <c r="F41" s="26"/>
      <c r="G41" s="26"/>
      <c r="H41" s="26"/>
      <c r="I41" s="26"/>
      <c r="J41" s="26"/>
      <c r="K41" s="27"/>
      <c r="L41" s="94"/>
      <c r="M41" s="3"/>
      <c r="N41" s="44"/>
      <c r="O41" s="44"/>
      <c r="P41" s="44"/>
      <c r="Q41" s="18"/>
      <c r="R41" s="1"/>
      <c r="S41" s="1"/>
    </row>
    <row r="42" spans="1:19" s="2" customFormat="1" ht="12.75" customHeight="1" x14ac:dyDescent="0.25">
      <c r="A42" s="93"/>
      <c r="B42" s="93"/>
      <c r="C42" s="93"/>
      <c r="D42" s="3"/>
      <c r="E42" s="27"/>
      <c r="F42" s="26"/>
      <c r="G42" s="26"/>
      <c r="H42" s="26"/>
      <c r="I42" s="26"/>
      <c r="J42" s="26"/>
      <c r="K42" s="27"/>
      <c r="L42" s="94"/>
      <c r="M42" s="3"/>
      <c r="N42" s="44"/>
      <c r="O42" s="44"/>
      <c r="P42" s="44"/>
      <c r="Q42" s="18"/>
      <c r="R42" s="1"/>
      <c r="S42" s="1"/>
    </row>
    <row r="43" spans="1:19" s="2" customFormat="1" ht="12.75" customHeight="1" x14ac:dyDescent="0.25">
      <c r="A43" s="93"/>
      <c r="B43" s="93"/>
      <c r="C43" s="93"/>
      <c r="D43" s="3"/>
      <c r="E43" s="27"/>
      <c r="F43" s="26"/>
      <c r="G43" s="26"/>
      <c r="H43" s="26"/>
      <c r="I43" s="26"/>
      <c r="J43" s="26"/>
      <c r="K43" s="27"/>
      <c r="L43" s="94"/>
      <c r="M43" s="3"/>
      <c r="N43" s="44"/>
      <c r="O43" s="44"/>
      <c r="P43" s="44"/>
      <c r="Q43" s="18"/>
      <c r="R43" s="1"/>
      <c r="S43" s="1"/>
    </row>
    <row r="44" spans="1:19" s="2" customFormat="1" ht="12.75" customHeight="1" x14ac:dyDescent="0.25">
      <c r="A44" s="93"/>
      <c r="B44" s="93"/>
      <c r="C44" s="93"/>
      <c r="D44" s="3"/>
      <c r="E44" s="27"/>
      <c r="F44" s="26"/>
      <c r="G44" s="26"/>
      <c r="H44" s="26"/>
      <c r="I44" s="26"/>
      <c r="J44" s="26"/>
      <c r="K44" s="27"/>
      <c r="L44" s="94"/>
      <c r="M44" s="3"/>
      <c r="N44" s="44"/>
      <c r="O44" s="44"/>
      <c r="P44" s="44"/>
      <c r="Q44" s="18"/>
      <c r="R44" s="1"/>
      <c r="S44" s="1"/>
    </row>
    <row r="45" spans="1:19" s="2" customFormat="1" ht="12.75" customHeight="1" x14ac:dyDescent="0.25">
      <c r="A45" s="93"/>
      <c r="B45" s="93"/>
      <c r="C45" s="93"/>
      <c r="D45" s="3"/>
      <c r="E45" s="27"/>
      <c r="F45" s="26"/>
      <c r="G45" s="26"/>
      <c r="H45" s="26"/>
      <c r="I45" s="26"/>
      <c r="J45" s="26"/>
      <c r="K45" s="27"/>
      <c r="L45" s="94"/>
      <c r="M45" s="3"/>
      <c r="N45" s="44"/>
      <c r="O45" s="44"/>
      <c r="P45" s="44"/>
      <c r="Q45" s="18"/>
      <c r="R45" s="1"/>
      <c r="S45" s="1"/>
    </row>
    <row r="46" spans="1:19" s="2" customFormat="1" ht="12.75" customHeight="1" x14ac:dyDescent="0.25">
      <c r="A46" s="93"/>
      <c r="B46" s="93"/>
      <c r="C46" s="93"/>
      <c r="D46" s="3"/>
      <c r="E46" s="27"/>
      <c r="F46" s="26"/>
      <c r="G46" s="26"/>
      <c r="H46" s="26"/>
      <c r="I46" s="26"/>
      <c r="J46" s="26"/>
      <c r="K46" s="27"/>
      <c r="L46" s="94"/>
      <c r="M46" s="3"/>
      <c r="N46" s="44"/>
      <c r="O46" s="44"/>
      <c r="P46" s="44"/>
      <c r="Q46" s="18"/>
      <c r="R46" s="1"/>
      <c r="S46" s="1"/>
    </row>
    <row r="47" spans="1:19" s="2" customFormat="1" ht="12.75" customHeight="1" x14ac:dyDescent="0.25">
      <c r="A47" s="93"/>
      <c r="B47" s="93"/>
      <c r="C47" s="93"/>
      <c r="D47" s="3"/>
      <c r="E47" s="27"/>
      <c r="F47" s="26"/>
      <c r="G47" s="26"/>
      <c r="H47" s="26"/>
      <c r="I47" s="26"/>
      <c r="J47" s="26"/>
      <c r="K47" s="27"/>
      <c r="L47" s="94"/>
      <c r="M47" s="3"/>
      <c r="N47" s="44"/>
      <c r="O47" s="44"/>
      <c r="P47" s="44"/>
      <c r="Q47" s="18"/>
      <c r="R47" s="1"/>
      <c r="S47" s="1"/>
    </row>
    <row r="48" spans="1:19" s="2" customFormat="1" ht="12.75" customHeight="1" x14ac:dyDescent="0.25">
      <c r="A48" s="93"/>
      <c r="B48" s="93"/>
      <c r="C48" s="93"/>
      <c r="D48" s="3"/>
      <c r="E48" s="27"/>
      <c r="F48" s="26"/>
      <c r="G48" s="26"/>
      <c r="H48" s="26"/>
      <c r="I48" s="26"/>
      <c r="J48" s="26"/>
      <c r="K48" s="27"/>
      <c r="L48" s="94"/>
      <c r="M48" s="3"/>
      <c r="N48" s="44"/>
      <c r="O48" s="44"/>
      <c r="P48" s="44"/>
      <c r="Q48" s="18"/>
      <c r="R48" s="1"/>
      <c r="S48" s="1"/>
    </row>
    <row r="49" spans="1:19" s="2" customFormat="1" ht="12.75" customHeight="1" x14ac:dyDescent="0.25">
      <c r="A49" s="93"/>
      <c r="B49" s="93"/>
      <c r="C49" s="93"/>
      <c r="D49" s="3"/>
      <c r="E49" s="27"/>
      <c r="F49" s="26"/>
      <c r="G49" s="26"/>
      <c r="H49" s="26"/>
      <c r="I49" s="26"/>
      <c r="J49" s="26"/>
      <c r="K49" s="27"/>
      <c r="L49" s="94"/>
      <c r="M49" s="3"/>
      <c r="N49" s="44"/>
      <c r="O49" s="44"/>
      <c r="P49" s="44"/>
      <c r="Q49" s="18"/>
      <c r="R49" s="1"/>
      <c r="S49" s="1"/>
    </row>
    <row r="50" spans="1:19" s="2" customFormat="1" ht="12.75" customHeight="1" x14ac:dyDescent="0.25">
      <c r="A50" s="93"/>
      <c r="B50" s="93"/>
      <c r="C50" s="93"/>
      <c r="D50" s="3"/>
      <c r="E50" s="27"/>
      <c r="F50" s="26"/>
      <c r="G50" s="26"/>
      <c r="H50" s="26"/>
      <c r="I50" s="26"/>
      <c r="J50" s="26"/>
      <c r="K50" s="27"/>
      <c r="L50" s="94"/>
      <c r="M50" s="3"/>
      <c r="N50" s="44"/>
      <c r="O50" s="44"/>
      <c r="P50" s="44"/>
      <c r="Q50" s="18"/>
      <c r="R50" s="1"/>
      <c r="S50" s="1"/>
    </row>
    <row r="51" spans="1:19" s="2" customFormat="1" ht="12.75" customHeight="1" x14ac:dyDescent="0.25">
      <c r="A51" s="93"/>
      <c r="B51" s="93"/>
      <c r="C51" s="93"/>
      <c r="D51" s="3"/>
      <c r="E51" s="27"/>
      <c r="F51" s="26"/>
      <c r="G51" s="26"/>
      <c r="H51" s="26"/>
      <c r="I51" s="26"/>
      <c r="J51" s="26"/>
      <c r="K51" s="27"/>
      <c r="L51" s="94"/>
      <c r="M51" s="3"/>
      <c r="N51" s="44"/>
      <c r="O51" s="44"/>
      <c r="P51" s="44"/>
      <c r="Q51" s="18"/>
      <c r="R51" s="1"/>
      <c r="S51" s="1"/>
    </row>
    <row r="52" spans="1:19" s="2" customFormat="1" ht="12.75" customHeight="1" x14ac:dyDescent="0.25">
      <c r="A52" s="93"/>
      <c r="B52" s="93"/>
      <c r="C52" s="93"/>
      <c r="D52" s="3"/>
      <c r="E52" s="27"/>
      <c r="F52" s="26"/>
      <c r="G52" s="26"/>
      <c r="H52" s="26"/>
      <c r="I52" s="26"/>
      <c r="J52" s="26"/>
      <c r="K52" s="27"/>
      <c r="L52" s="94"/>
      <c r="M52" s="3"/>
      <c r="N52" s="44"/>
      <c r="O52" s="44"/>
      <c r="P52" s="44"/>
      <c r="Q52" s="18"/>
      <c r="R52" s="1"/>
      <c r="S52" s="1"/>
    </row>
    <row r="53" spans="1:19" s="2" customFormat="1" ht="12.75" customHeight="1" x14ac:dyDescent="0.25">
      <c r="A53" s="93"/>
      <c r="B53" s="93"/>
      <c r="C53" s="93"/>
      <c r="D53" s="3"/>
      <c r="E53" s="27"/>
      <c r="F53" s="26"/>
      <c r="G53" s="26"/>
      <c r="H53" s="26"/>
      <c r="I53" s="26"/>
      <c r="J53" s="26"/>
      <c r="K53" s="27"/>
      <c r="L53" s="94"/>
      <c r="M53" s="3"/>
      <c r="N53" s="44"/>
      <c r="O53" s="44"/>
      <c r="P53" s="44"/>
      <c r="Q53" s="18"/>
      <c r="R53" s="1"/>
      <c r="S53" s="1"/>
    </row>
    <row r="54" spans="1:19" s="2" customFormat="1" ht="12.75" customHeight="1" x14ac:dyDescent="0.25">
      <c r="A54" s="93"/>
      <c r="B54" s="93"/>
      <c r="C54" s="93"/>
      <c r="D54" s="3"/>
      <c r="E54" s="27"/>
      <c r="F54" s="26"/>
      <c r="G54" s="26"/>
      <c r="H54" s="26"/>
      <c r="I54" s="26"/>
      <c r="J54" s="26"/>
      <c r="K54" s="27"/>
      <c r="L54" s="94"/>
      <c r="M54" s="3"/>
      <c r="N54" s="44"/>
      <c r="O54" s="44"/>
      <c r="P54" s="44"/>
      <c r="Q54" s="18"/>
      <c r="R54" s="1"/>
      <c r="S54" s="1"/>
    </row>
    <row r="55" spans="1:19" s="2" customFormat="1" ht="12.75" customHeight="1" x14ac:dyDescent="0.25">
      <c r="A55" s="93"/>
      <c r="B55" s="93"/>
      <c r="C55" s="93"/>
      <c r="D55" s="3"/>
      <c r="E55" s="27"/>
      <c r="F55" s="26"/>
      <c r="G55" s="26"/>
      <c r="H55" s="26"/>
      <c r="I55" s="26"/>
      <c r="J55" s="26"/>
      <c r="K55" s="27"/>
      <c r="L55" s="94"/>
      <c r="M55" s="3"/>
      <c r="N55" s="44"/>
      <c r="O55" s="44"/>
      <c r="P55" s="44"/>
      <c r="Q55" s="18"/>
      <c r="R55" s="1"/>
      <c r="S55" s="1"/>
    </row>
    <row r="56" spans="1:19" s="2" customFormat="1" ht="12.75" customHeight="1" x14ac:dyDescent="0.25">
      <c r="A56" s="93"/>
      <c r="B56" s="93"/>
      <c r="C56" s="93"/>
      <c r="D56" s="3"/>
      <c r="E56" s="27"/>
      <c r="F56" s="26"/>
      <c r="G56" s="26"/>
      <c r="H56" s="26"/>
      <c r="I56" s="26"/>
      <c r="J56" s="26"/>
      <c r="K56" s="27"/>
      <c r="L56" s="94"/>
      <c r="M56" s="3"/>
      <c r="N56" s="44"/>
      <c r="O56" s="44"/>
      <c r="P56" s="44"/>
      <c r="Q56" s="18"/>
      <c r="R56" s="1"/>
      <c r="S56" s="1"/>
    </row>
    <row r="57" spans="1:19" s="2" customFormat="1" ht="12.75" customHeight="1" x14ac:dyDescent="0.25">
      <c r="A57" s="93"/>
      <c r="B57" s="93"/>
      <c r="C57" s="93"/>
      <c r="D57" s="3"/>
      <c r="E57" s="27"/>
      <c r="F57" s="26"/>
      <c r="G57" s="26"/>
      <c r="H57" s="26"/>
      <c r="I57" s="26"/>
      <c r="J57" s="26"/>
      <c r="K57" s="27"/>
      <c r="L57" s="94"/>
      <c r="M57" s="3"/>
      <c r="N57" s="44"/>
      <c r="O57" s="44"/>
      <c r="P57" s="44"/>
      <c r="Q57" s="18"/>
      <c r="R57" s="1"/>
      <c r="S57" s="1"/>
    </row>
    <row r="58" spans="1:19" s="2" customFormat="1" ht="12.75" customHeight="1" x14ac:dyDescent="0.25">
      <c r="A58" s="93"/>
      <c r="B58" s="93"/>
      <c r="C58" s="93"/>
      <c r="D58" s="3"/>
      <c r="E58" s="27"/>
      <c r="F58" s="26"/>
      <c r="G58" s="26"/>
      <c r="H58" s="26"/>
      <c r="I58" s="26"/>
      <c r="J58" s="26"/>
      <c r="K58" s="27"/>
      <c r="L58" s="94"/>
      <c r="M58" s="3"/>
      <c r="N58" s="44"/>
      <c r="O58" s="44"/>
      <c r="P58" s="44"/>
      <c r="Q58" s="18"/>
      <c r="R58" s="1"/>
      <c r="S58" s="1"/>
    </row>
    <row r="59" spans="1:19" s="2" customFormat="1" ht="12.75" customHeight="1" x14ac:dyDescent="0.25">
      <c r="A59" s="93"/>
      <c r="B59" s="93"/>
      <c r="C59" s="93"/>
      <c r="D59" s="3"/>
      <c r="E59" s="27"/>
      <c r="F59" s="26"/>
      <c r="G59" s="26"/>
      <c r="H59" s="26"/>
      <c r="I59" s="26"/>
      <c r="J59" s="26"/>
      <c r="K59" s="27"/>
      <c r="L59" s="94"/>
      <c r="M59" s="3"/>
      <c r="N59" s="44"/>
      <c r="O59" s="44"/>
      <c r="P59" s="44"/>
      <c r="Q59" s="18"/>
      <c r="R59" s="1"/>
      <c r="S59" s="1"/>
    </row>
    <row r="60" spans="1:19" s="2" customFormat="1" ht="12.75" customHeight="1" x14ac:dyDescent="0.25">
      <c r="A60" s="93"/>
      <c r="B60" s="93"/>
      <c r="C60" s="93"/>
      <c r="D60" s="3"/>
      <c r="E60" s="27"/>
      <c r="F60" s="26"/>
      <c r="G60" s="26"/>
      <c r="H60" s="26"/>
      <c r="I60" s="26"/>
      <c r="J60" s="26"/>
      <c r="K60" s="27"/>
      <c r="L60" s="94"/>
      <c r="M60" s="3"/>
      <c r="N60" s="44"/>
      <c r="O60" s="44"/>
      <c r="P60" s="44"/>
      <c r="Q60" s="18"/>
      <c r="R60" s="1"/>
      <c r="S60" s="1"/>
    </row>
    <row r="61" spans="1:19" s="2" customFormat="1" ht="12.75" customHeight="1" x14ac:dyDescent="0.25">
      <c r="A61" s="93"/>
      <c r="B61" s="93"/>
      <c r="C61" s="93"/>
      <c r="D61" s="3"/>
      <c r="E61" s="27"/>
      <c r="F61" s="26"/>
      <c r="G61" s="26"/>
      <c r="H61" s="26"/>
      <c r="I61" s="26"/>
      <c r="J61" s="26"/>
      <c r="K61" s="27"/>
      <c r="L61" s="94"/>
      <c r="M61" s="3"/>
      <c r="N61" s="44"/>
      <c r="O61" s="44"/>
      <c r="P61" s="44"/>
      <c r="Q61" s="18"/>
      <c r="R61" s="1"/>
      <c r="S61" s="1"/>
    </row>
    <row r="62" spans="1:19" s="2" customFormat="1" ht="12.75" customHeight="1" x14ac:dyDescent="0.25">
      <c r="A62" s="93"/>
      <c r="B62" s="93"/>
      <c r="C62" s="93"/>
      <c r="D62" s="3"/>
      <c r="E62" s="27"/>
      <c r="F62" s="26"/>
      <c r="G62" s="26"/>
      <c r="H62" s="26"/>
      <c r="I62" s="26"/>
      <c r="J62" s="26"/>
      <c r="K62" s="27"/>
      <c r="L62" s="94"/>
      <c r="M62" s="3"/>
      <c r="N62" s="44"/>
      <c r="O62" s="44"/>
      <c r="P62" s="44"/>
      <c r="Q62" s="18"/>
      <c r="R62" s="1"/>
      <c r="S62" s="1"/>
    </row>
    <row r="63" spans="1:19" s="2" customFormat="1" ht="12.75" customHeight="1" x14ac:dyDescent="0.25">
      <c r="A63" s="93"/>
      <c r="B63" s="93"/>
      <c r="C63" s="93"/>
      <c r="D63" s="3"/>
      <c r="E63" s="27"/>
      <c r="F63" s="26"/>
      <c r="G63" s="26"/>
      <c r="H63" s="26"/>
      <c r="I63" s="26"/>
      <c r="J63" s="26"/>
      <c r="K63" s="27"/>
      <c r="L63" s="94"/>
      <c r="M63" s="3"/>
      <c r="N63" s="44"/>
      <c r="O63" s="44"/>
      <c r="P63" s="44"/>
      <c r="Q63" s="18"/>
      <c r="R63" s="1"/>
      <c r="S63" s="1"/>
    </row>
    <row r="64" spans="1:19" s="2" customFormat="1" ht="12.75" customHeight="1" x14ac:dyDescent="0.25">
      <c r="A64" s="93"/>
      <c r="B64" s="93"/>
      <c r="C64" s="93"/>
      <c r="D64" s="3"/>
      <c r="E64" s="27"/>
      <c r="F64" s="26"/>
      <c r="G64" s="26"/>
      <c r="H64" s="26"/>
      <c r="I64" s="26"/>
      <c r="J64" s="26"/>
      <c r="K64" s="27"/>
      <c r="L64" s="94"/>
      <c r="M64" s="3"/>
      <c r="N64" s="44"/>
      <c r="O64" s="44"/>
      <c r="P64" s="44"/>
      <c r="Q64" s="18"/>
      <c r="R64" s="1"/>
      <c r="S64" s="1"/>
    </row>
    <row r="65" spans="1:19" s="2" customFormat="1" ht="12.75" customHeight="1" x14ac:dyDescent="0.25">
      <c r="A65" s="93"/>
      <c r="B65" s="93"/>
      <c r="C65" s="93"/>
      <c r="D65" s="3"/>
      <c r="E65" s="27"/>
      <c r="F65" s="26"/>
      <c r="G65" s="26"/>
      <c r="H65" s="26"/>
      <c r="I65" s="26"/>
      <c r="J65" s="26"/>
      <c r="K65" s="27"/>
      <c r="L65" s="94"/>
      <c r="M65" s="3"/>
      <c r="N65" s="44"/>
      <c r="O65" s="44"/>
      <c r="P65" s="44"/>
      <c r="Q65" s="18"/>
      <c r="R65" s="1"/>
      <c r="S65" s="1"/>
    </row>
    <row r="66" spans="1:19" s="2" customFormat="1" ht="12.75" customHeight="1" x14ac:dyDescent="0.25">
      <c r="A66" s="93"/>
      <c r="B66" s="93"/>
      <c r="C66" s="93"/>
      <c r="D66" s="3"/>
      <c r="E66" s="27"/>
      <c r="F66" s="26"/>
      <c r="G66" s="26"/>
      <c r="H66" s="26"/>
      <c r="I66" s="26"/>
      <c r="J66" s="26"/>
      <c r="K66" s="27"/>
      <c r="L66" s="94"/>
      <c r="M66" s="3"/>
      <c r="N66" s="44"/>
      <c r="O66" s="44"/>
      <c r="P66" s="44"/>
      <c r="Q66" s="18"/>
      <c r="R66" s="1"/>
      <c r="S66" s="1"/>
    </row>
    <row r="67" spans="1:19" s="2" customFormat="1" ht="12.75" customHeight="1" x14ac:dyDescent="0.25">
      <c r="A67" s="93"/>
      <c r="B67" s="93"/>
      <c r="C67" s="93"/>
      <c r="D67" s="3"/>
      <c r="E67" s="27"/>
      <c r="F67" s="26"/>
      <c r="G67" s="26"/>
      <c r="H67" s="26"/>
      <c r="I67" s="26"/>
      <c r="J67" s="26"/>
      <c r="K67" s="27"/>
      <c r="L67" s="94"/>
      <c r="M67" s="3"/>
      <c r="N67" s="44"/>
      <c r="O67" s="44"/>
      <c r="P67" s="44"/>
      <c r="Q67" s="18"/>
      <c r="R67" s="1"/>
      <c r="S67" s="1"/>
    </row>
    <row r="68" spans="1:19" s="2" customFormat="1" ht="12.75" customHeight="1" x14ac:dyDescent="0.25">
      <c r="A68" s="93"/>
      <c r="B68" s="93"/>
      <c r="C68" s="93"/>
      <c r="D68" s="3"/>
      <c r="E68" s="27"/>
      <c r="F68" s="26"/>
      <c r="G68" s="26"/>
      <c r="H68" s="26"/>
      <c r="I68" s="26"/>
      <c r="J68" s="26"/>
      <c r="K68" s="27"/>
      <c r="L68" s="94"/>
      <c r="M68" s="3"/>
      <c r="N68" s="44"/>
      <c r="O68" s="44"/>
      <c r="P68" s="44"/>
      <c r="Q68" s="18"/>
      <c r="R68" s="1"/>
      <c r="S68" s="1"/>
    </row>
    <row r="69" spans="1:19" s="2" customFormat="1" ht="12.75" customHeight="1" x14ac:dyDescent="0.25">
      <c r="A69" s="93"/>
      <c r="B69" s="93"/>
      <c r="C69" s="93"/>
      <c r="D69" s="3"/>
      <c r="E69" s="27"/>
      <c r="F69" s="26"/>
      <c r="G69" s="26"/>
      <c r="H69" s="26"/>
      <c r="I69" s="26"/>
      <c r="J69" s="26"/>
      <c r="K69" s="27"/>
      <c r="L69" s="94"/>
      <c r="M69" s="3"/>
      <c r="N69" s="44"/>
      <c r="O69" s="44"/>
      <c r="P69" s="44"/>
      <c r="Q69" s="18"/>
      <c r="R69" s="1"/>
      <c r="S69" s="1"/>
    </row>
    <row r="70" spans="1:19" s="2" customFormat="1" ht="12.75" customHeight="1" x14ac:dyDescent="0.25">
      <c r="A70" s="93"/>
      <c r="B70" s="93"/>
      <c r="C70" s="93"/>
      <c r="D70" s="3"/>
      <c r="E70" s="27"/>
      <c r="F70" s="26"/>
      <c r="G70" s="26"/>
      <c r="H70" s="26"/>
      <c r="I70" s="26"/>
      <c r="J70" s="26"/>
      <c r="K70" s="27"/>
      <c r="L70" s="94"/>
      <c r="M70" s="3"/>
      <c r="N70" s="44"/>
      <c r="O70" s="44"/>
      <c r="P70" s="44"/>
      <c r="Q70" s="18"/>
      <c r="R70" s="1"/>
      <c r="S70" s="1"/>
    </row>
    <row r="71" spans="1:19" s="2" customFormat="1" ht="12.75" customHeight="1" x14ac:dyDescent="0.25">
      <c r="A71" s="93"/>
      <c r="B71" s="93"/>
      <c r="C71" s="93"/>
      <c r="D71" s="3"/>
      <c r="E71" s="27"/>
      <c r="F71" s="26"/>
      <c r="G71" s="26"/>
      <c r="H71" s="26"/>
      <c r="I71" s="26"/>
      <c r="J71" s="26"/>
      <c r="K71" s="27"/>
      <c r="L71" s="94"/>
      <c r="M71" s="3"/>
      <c r="N71" s="44"/>
      <c r="O71" s="44"/>
      <c r="P71" s="44"/>
      <c r="Q71" s="18"/>
      <c r="R71" s="1"/>
      <c r="S71" s="1"/>
    </row>
    <row r="72" spans="1:19" s="2" customFormat="1" ht="12.75" customHeight="1" x14ac:dyDescent="0.25">
      <c r="A72" s="93"/>
      <c r="B72" s="93"/>
      <c r="C72" s="93"/>
      <c r="D72" s="3"/>
      <c r="E72" s="27"/>
      <c r="F72" s="26"/>
      <c r="G72" s="26"/>
      <c r="H72" s="26"/>
      <c r="I72" s="26"/>
      <c r="J72" s="26"/>
      <c r="K72" s="27"/>
      <c r="L72" s="94"/>
      <c r="M72" s="3"/>
      <c r="N72" s="44"/>
      <c r="O72" s="44"/>
      <c r="P72" s="44"/>
      <c r="Q72" s="18"/>
      <c r="R72" s="1"/>
      <c r="S72" s="1"/>
    </row>
    <row r="73" spans="1:19" s="2" customFormat="1" ht="12.75" customHeight="1" x14ac:dyDescent="0.25">
      <c r="A73" s="93"/>
      <c r="B73" s="93"/>
      <c r="C73" s="93"/>
      <c r="D73" s="3"/>
      <c r="E73" s="27"/>
      <c r="F73" s="26"/>
      <c r="G73" s="26"/>
      <c r="H73" s="26"/>
      <c r="I73" s="26"/>
      <c r="J73" s="26"/>
      <c r="K73" s="27"/>
      <c r="L73" s="94"/>
      <c r="M73" s="3"/>
      <c r="N73" s="44"/>
      <c r="O73" s="44"/>
      <c r="P73" s="44"/>
      <c r="Q73" s="18"/>
      <c r="R73" s="1"/>
      <c r="S73" s="1"/>
    </row>
    <row r="74" spans="1:19" s="2" customFormat="1" ht="12.75" customHeight="1" x14ac:dyDescent="0.25">
      <c r="A74" s="93"/>
      <c r="B74" s="93"/>
      <c r="C74" s="93"/>
      <c r="D74" s="3"/>
      <c r="E74" s="27"/>
      <c r="F74" s="26"/>
      <c r="G74" s="26"/>
      <c r="H74" s="26"/>
      <c r="I74" s="26"/>
      <c r="J74" s="26"/>
      <c r="K74" s="27"/>
      <c r="L74" s="94"/>
      <c r="M74" s="3"/>
      <c r="N74" s="44"/>
      <c r="O74" s="44"/>
      <c r="P74" s="44"/>
      <c r="Q74" s="18"/>
      <c r="R74" s="1"/>
      <c r="S74" s="1"/>
    </row>
    <row r="75" spans="1:19" s="2" customFormat="1" ht="12.75" customHeight="1" x14ac:dyDescent="0.25">
      <c r="A75" s="93"/>
      <c r="B75" s="93"/>
      <c r="C75" s="93"/>
      <c r="D75" s="3"/>
      <c r="E75" s="27"/>
      <c r="F75" s="26"/>
      <c r="G75" s="26"/>
      <c r="H75" s="26"/>
      <c r="I75" s="26"/>
      <c r="J75" s="26"/>
      <c r="K75" s="27"/>
      <c r="L75" s="94"/>
      <c r="M75" s="3"/>
      <c r="N75" s="44"/>
      <c r="O75" s="44"/>
      <c r="P75" s="44"/>
      <c r="Q75" s="18"/>
      <c r="R75" s="1"/>
      <c r="S75" s="1"/>
    </row>
    <row r="76" spans="1:19" s="2" customFormat="1" ht="12.75" customHeight="1" x14ac:dyDescent="0.25">
      <c r="A76" s="93"/>
      <c r="B76" s="93"/>
      <c r="C76" s="93"/>
      <c r="D76" s="3"/>
      <c r="E76" s="27"/>
      <c r="F76" s="26"/>
      <c r="G76" s="26"/>
      <c r="H76" s="26"/>
      <c r="I76" s="26"/>
      <c r="J76" s="26"/>
      <c r="K76" s="27"/>
      <c r="L76" s="94"/>
      <c r="M76" s="3"/>
      <c r="N76" s="44"/>
      <c r="O76" s="44"/>
      <c r="P76" s="44"/>
      <c r="Q76" s="18"/>
      <c r="R76" s="1"/>
      <c r="S76" s="1"/>
    </row>
    <row r="77" spans="1:19" s="2" customFormat="1" ht="12.75" customHeight="1" x14ac:dyDescent="0.25">
      <c r="A77" s="93"/>
      <c r="B77" s="93"/>
      <c r="C77" s="93"/>
      <c r="D77" s="3"/>
      <c r="E77" s="27"/>
      <c r="F77" s="26"/>
      <c r="G77" s="26"/>
      <c r="H77" s="26"/>
      <c r="I77" s="26"/>
      <c r="J77" s="26"/>
      <c r="K77" s="27"/>
      <c r="L77" s="94"/>
      <c r="M77" s="3"/>
      <c r="N77" s="44"/>
      <c r="O77" s="44"/>
      <c r="P77" s="44"/>
      <c r="Q77" s="18"/>
      <c r="R77" s="1"/>
      <c r="S77" s="1"/>
    </row>
    <row r="78" spans="1:19" s="2" customFormat="1" ht="12.75" customHeight="1" x14ac:dyDescent="0.25">
      <c r="A78" s="93"/>
      <c r="B78" s="93"/>
      <c r="C78" s="93"/>
      <c r="D78" s="3"/>
      <c r="E78" s="27"/>
      <c r="F78" s="26"/>
      <c r="G78" s="26"/>
      <c r="H78" s="26"/>
      <c r="I78" s="26"/>
      <c r="J78" s="26"/>
      <c r="K78" s="27"/>
      <c r="L78" s="94"/>
      <c r="M78" s="3"/>
      <c r="N78" s="44"/>
      <c r="O78" s="44"/>
      <c r="P78" s="44"/>
      <c r="Q78" s="18"/>
      <c r="R78" s="1"/>
      <c r="S78" s="1"/>
    </row>
    <row r="79" spans="1:19" s="2" customFormat="1" ht="12.75" customHeight="1" x14ac:dyDescent="0.25">
      <c r="A79" s="93"/>
      <c r="B79" s="93"/>
      <c r="C79" s="93"/>
      <c r="D79" s="3"/>
      <c r="E79" s="27"/>
      <c r="F79" s="26"/>
      <c r="G79" s="26"/>
      <c r="H79" s="26"/>
      <c r="I79" s="26"/>
      <c r="J79" s="26"/>
      <c r="K79" s="26"/>
      <c r="L79" s="94"/>
      <c r="M79" s="3"/>
      <c r="N79" s="44"/>
      <c r="O79" s="44"/>
      <c r="P79" s="44"/>
      <c r="Q79" s="18"/>
      <c r="R79" s="1"/>
      <c r="S79" s="1"/>
    </row>
    <row r="80" spans="1:19" s="2" customFormat="1" ht="12.75" customHeight="1" x14ac:dyDescent="0.25">
      <c r="A80" s="93"/>
      <c r="B80" s="93"/>
      <c r="C80" s="93"/>
      <c r="D80" s="3"/>
      <c r="E80" s="27"/>
      <c r="F80" s="26"/>
      <c r="G80" s="26"/>
      <c r="H80" s="26"/>
      <c r="I80" s="26"/>
      <c r="J80" s="26"/>
      <c r="K80" s="26"/>
      <c r="L80" s="94"/>
      <c r="M80" s="3"/>
      <c r="N80" s="44"/>
      <c r="O80" s="44"/>
      <c r="P80" s="44"/>
      <c r="Q80" s="18"/>
      <c r="R80" s="1"/>
      <c r="S80" s="1"/>
    </row>
    <row r="81" spans="1:19" s="2" customFormat="1" ht="12.75" customHeight="1" x14ac:dyDescent="0.25">
      <c r="A81" s="93"/>
      <c r="B81" s="93"/>
      <c r="C81" s="93"/>
      <c r="D81" s="3"/>
      <c r="E81" s="27"/>
      <c r="F81" s="26"/>
      <c r="G81" s="26"/>
      <c r="H81" s="26"/>
      <c r="I81" s="26"/>
      <c r="J81" s="26"/>
      <c r="K81" s="26"/>
      <c r="L81" s="94"/>
      <c r="M81" s="3"/>
      <c r="N81" s="44"/>
      <c r="O81" s="44"/>
      <c r="P81" s="44"/>
      <c r="Q81" s="18"/>
      <c r="R81" s="1"/>
      <c r="S81" s="1"/>
    </row>
    <row r="82" spans="1:19" s="2" customFormat="1" ht="12.75" customHeight="1" x14ac:dyDescent="0.25">
      <c r="A82" s="93"/>
      <c r="B82" s="93"/>
      <c r="C82" s="93"/>
      <c r="D82" s="3"/>
      <c r="E82" s="27"/>
      <c r="F82" s="26"/>
      <c r="G82" s="26"/>
      <c r="H82" s="26"/>
      <c r="I82" s="26"/>
      <c r="J82" s="26"/>
      <c r="K82" s="26"/>
      <c r="L82" s="94"/>
      <c r="M82" s="3"/>
      <c r="N82" s="44"/>
      <c r="O82" s="44"/>
      <c r="P82" s="44"/>
      <c r="Q82" s="18"/>
      <c r="R82" s="1"/>
      <c r="S82" s="1"/>
    </row>
    <row r="83" spans="1:19" s="2" customFormat="1" ht="12.75" customHeight="1" x14ac:dyDescent="0.25">
      <c r="A83" s="93"/>
      <c r="B83" s="93"/>
      <c r="C83" s="93"/>
      <c r="D83" s="3"/>
      <c r="E83" s="27"/>
      <c r="F83" s="26"/>
      <c r="G83" s="26"/>
      <c r="H83" s="26"/>
      <c r="I83" s="26"/>
      <c r="J83" s="26"/>
      <c r="K83" s="26"/>
      <c r="L83" s="94"/>
      <c r="M83" s="3"/>
      <c r="N83" s="44"/>
      <c r="O83" s="44"/>
      <c r="P83" s="44"/>
      <c r="Q83" s="18"/>
      <c r="R83" s="1"/>
      <c r="S83" s="1"/>
    </row>
    <row r="84" spans="1:19" s="2" customFormat="1" ht="12.75" customHeight="1" x14ac:dyDescent="0.25">
      <c r="A84" s="93"/>
      <c r="B84" s="93"/>
      <c r="C84" s="93"/>
      <c r="D84" s="3"/>
      <c r="E84" s="27"/>
      <c r="F84" s="26"/>
      <c r="G84" s="26"/>
      <c r="H84" s="26"/>
      <c r="I84" s="26"/>
      <c r="J84" s="26"/>
      <c r="K84" s="26"/>
      <c r="L84" s="94"/>
      <c r="M84" s="3"/>
      <c r="N84" s="44"/>
      <c r="O84" s="44"/>
      <c r="P84" s="44"/>
      <c r="Q84" s="18"/>
      <c r="R84" s="1"/>
      <c r="S84" s="1"/>
    </row>
    <row r="85" spans="1:19" s="2" customFormat="1" ht="12.75" customHeight="1" x14ac:dyDescent="0.25">
      <c r="A85" s="93"/>
      <c r="B85" s="93"/>
      <c r="C85" s="93"/>
      <c r="D85" s="3"/>
      <c r="E85" s="27"/>
      <c r="F85" s="26"/>
      <c r="G85" s="26"/>
      <c r="H85" s="26"/>
      <c r="I85" s="26"/>
      <c r="J85" s="26"/>
      <c r="K85" s="26"/>
      <c r="L85" s="94"/>
      <c r="M85" s="3"/>
      <c r="N85" s="44"/>
      <c r="O85" s="44"/>
      <c r="P85" s="44"/>
      <c r="Q85" s="18"/>
      <c r="R85" s="1"/>
      <c r="S85" s="1"/>
    </row>
    <row r="86" spans="1:19" s="2" customFormat="1" ht="12.75" customHeight="1" x14ac:dyDescent="0.25">
      <c r="A86" s="93"/>
      <c r="B86" s="93"/>
      <c r="C86" s="93"/>
      <c r="D86" s="3"/>
      <c r="E86" s="27"/>
      <c r="F86" s="26"/>
      <c r="G86" s="26"/>
      <c r="H86" s="26"/>
      <c r="I86" s="26"/>
      <c r="J86" s="26"/>
      <c r="K86" s="26"/>
      <c r="L86" s="94"/>
      <c r="M86" s="3"/>
      <c r="N86" s="44"/>
      <c r="O86" s="44"/>
      <c r="P86" s="44"/>
      <c r="Q86" s="18"/>
      <c r="R86" s="1"/>
      <c r="S86" s="1"/>
    </row>
    <row r="87" spans="1:19" s="2" customFormat="1" ht="12.75" customHeight="1" x14ac:dyDescent="0.25">
      <c r="A87" s="93"/>
      <c r="B87" s="93"/>
      <c r="C87" s="93"/>
      <c r="D87" s="3"/>
      <c r="E87" s="27"/>
      <c r="F87" s="26"/>
      <c r="G87" s="26"/>
      <c r="H87" s="26"/>
      <c r="I87" s="26"/>
      <c r="J87" s="26"/>
      <c r="K87" s="26"/>
      <c r="L87" s="94"/>
      <c r="M87" s="3"/>
      <c r="N87" s="44"/>
      <c r="O87" s="44"/>
      <c r="P87" s="44"/>
      <c r="Q87" s="18"/>
      <c r="R87" s="1"/>
      <c r="S87" s="1"/>
    </row>
    <row r="88" spans="1:19" s="2" customFormat="1" ht="12.75" customHeight="1" x14ac:dyDescent="0.25">
      <c r="A88" s="93"/>
      <c r="B88" s="93"/>
      <c r="C88" s="93"/>
      <c r="D88" s="3"/>
      <c r="E88" s="27"/>
      <c r="F88" s="26"/>
      <c r="G88" s="26"/>
      <c r="H88" s="26"/>
      <c r="I88" s="26"/>
      <c r="J88" s="26"/>
      <c r="K88" s="26"/>
      <c r="L88" s="94"/>
      <c r="M88" s="3"/>
      <c r="N88" s="44"/>
      <c r="O88" s="44"/>
      <c r="P88" s="44"/>
      <c r="Q88" s="18"/>
      <c r="R88" s="1"/>
      <c r="S88" s="1"/>
    </row>
    <row r="89" spans="1:19" s="2" customFormat="1" ht="12.75" customHeight="1" x14ac:dyDescent="0.25">
      <c r="A89" s="93"/>
      <c r="B89" s="93"/>
      <c r="C89" s="93"/>
      <c r="D89" s="3"/>
      <c r="E89" s="27"/>
      <c r="F89" s="26"/>
      <c r="G89" s="26"/>
      <c r="H89" s="26"/>
      <c r="I89" s="26"/>
      <c r="J89" s="26"/>
      <c r="K89" s="26"/>
      <c r="L89" s="94"/>
      <c r="M89" s="3"/>
      <c r="N89" s="44"/>
      <c r="O89" s="44"/>
      <c r="P89" s="44"/>
      <c r="Q89" s="18"/>
      <c r="R89" s="1"/>
      <c r="S89" s="1"/>
    </row>
    <row r="90" spans="1:19" s="2" customFormat="1" ht="12.75" customHeight="1" x14ac:dyDescent="0.25">
      <c r="A90" s="93"/>
      <c r="B90" s="93"/>
      <c r="C90" s="93"/>
      <c r="D90" s="3"/>
      <c r="E90" s="27"/>
      <c r="F90" s="26"/>
      <c r="G90" s="26"/>
      <c r="H90" s="26"/>
      <c r="I90" s="26"/>
      <c r="J90" s="26"/>
      <c r="K90" s="26"/>
      <c r="L90" s="94"/>
      <c r="M90" s="3"/>
      <c r="N90" s="44"/>
      <c r="O90" s="44"/>
      <c r="P90" s="44"/>
      <c r="Q90" s="18"/>
      <c r="R90" s="1"/>
      <c r="S90" s="1"/>
    </row>
    <row r="91" spans="1:19" s="2" customFormat="1" ht="12.75" customHeight="1" x14ac:dyDescent="0.25">
      <c r="A91" s="93"/>
      <c r="B91" s="93"/>
      <c r="C91" s="93"/>
      <c r="D91" s="3"/>
      <c r="E91" s="27"/>
      <c r="F91" s="26"/>
      <c r="G91" s="26"/>
      <c r="H91" s="26"/>
      <c r="I91" s="26"/>
      <c r="J91" s="26"/>
      <c r="K91" s="26"/>
      <c r="L91" s="94"/>
      <c r="M91" s="3"/>
      <c r="N91" s="44"/>
      <c r="O91" s="44"/>
      <c r="P91" s="44"/>
      <c r="Q91" s="18"/>
      <c r="R91" s="1"/>
      <c r="S91" s="1"/>
    </row>
    <row r="92" spans="1:19" s="2" customFormat="1" ht="12.75" customHeight="1" x14ac:dyDescent="0.25">
      <c r="A92" s="93"/>
      <c r="B92" s="93"/>
      <c r="C92" s="93"/>
      <c r="D92" s="3"/>
      <c r="E92" s="27"/>
      <c r="F92" s="26"/>
      <c r="G92" s="26"/>
      <c r="H92" s="26"/>
      <c r="I92" s="26"/>
      <c r="J92" s="26"/>
      <c r="K92" s="26"/>
      <c r="L92" s="94"/>
      <c r="M92" s="3"/>
      <c r="N92" s="44"/>
      <c r="O92" s="44"/>
      <c r="P92" s="44"/>
      <c r="Q92" s="18"/>
      <c r="R92" s="1"/>
      <c r="S92" s="1"/>
    </row>
    <row r="93" spans="1:19" s="2" customFormat="1" ht="12.75" customHeight="1" x14ac:dyDescent="0.25">
      <c r="A93" s="93"/>
      <c r="B93" s="93"/>
      <c r="C93" s="93"/>
      <c r="D93" s="3"/>
      <c r="E93" s="26"/>
      <c r="F93" s="26"/>
      <c r="G93" s="26"/>
      <c r="H93" s="26"/>
      <c r="I93" s="26"/>
      <c r="J93" s="26"/>
      <c r="K93" s="26"/>
      <c r="L93" s="94"/>
      <c r="M93" s="3"/>
      <c r="N93" s="44"/>
      <c r="O93" s="44"/>
      <c r="P93" s="44"/>
      <c r="Q93" s="18"/>
      <c r="R93" s="1"/>
      <c r="S93" s="1"/>
    </row>
    <row r="94" spans="1:19" s="2" customFormat="1" ht="12.75" customHeight="1" x14ac:dyDescent="0.25">
      <c r="A94" s="93"/>
      <c r="B94" s="93"/>
      <c r="C94" s="93"/>
      <c r="D94" s="3"/>
      <c r="E94" s="26"/>
      <c r="F94" s="26"/>
      <c r="G94" s="26"/>
      <c r="H94" s="26"/>
      <c r="I94" s="26"/>
      <c r="J94" s="26"/>
      <c r="K94" s="26"/>
      <c r="L94" s="94"/>
      <c r="M94" s="3"/>
      <c r="N94" s="44"/>
      <c r="O94" s="44"/>
      <c r="P94" s="44"/>
      <c r="Q94" s="18"/>
      <c r="R94" s="1"/>
      <c r="S94" s="1"/>
    </row>
    <row r="95" spans="1:19" x14ac:dyDescent="0.25">
      <c r="A95" s="9"/>
      <c r="B95" s="9"/>
      <c r="C95" s="9"/>
      <c r="D95" s="9"/>
      <c r="E95" s="9"/>
      <c r="F95" s="9"/>
      <c r="G95" s="9"/>
      <c r="H95" s="9"/>
      <c r="I95" s="9"/>
      <c r="J95" s="9"/>
      <c r="K95" s="9"/>
      <c r="L95" s="9"/>
      <c r="M95" s="9"/>
      <c r="N95" s="44"/>
      <c r="O95" s="44"/>
      <c r="P95" s="44"/>
      <c r="Q95" s="18"/>
      <c r="R95" s="1"/>
      <c r="S95" s="1"/>
    </row>
    <row r="96" spans="1:19" x14ac:dyDescent="0.25">
      <c r="A96" s="9"/>
      <c r="B96" s="9"/>
      <c r="C96" s="9"/>
      <c r="D96" s="9"/>
      <c r="E96" s="9"/>
      <c r="F96" s="9"/>
      <c r="G96" s="9"/>
      <c r="H96" s="9"/>
      <c r="I96" s="9"/>
      <c r="J96" s="9"/>
      <c r="K96" s="9"/>
      <c r="L96" s="9"/>
      <c r="M96" s="9"/>
      <c r="N96" s="44"/>
      <c r="O96" s="44"/>
      <c r="P96" s="44"/>
      <c r="Q96" s="18"/>
      <c r="R96" s="1"/>
      <c r="S96" s="1"/>
    </row>
    <row r="97" spans="1:19" x14ac:dyDescent="0.25">
      <c r="A97" s="9"/>
      <c r="B97" s="9"/>
      <c r="C97" s="9"/>
      <c r="D97" s="9"/>
      <c r="E97" s="9"/>
      <c r="F97" s="9"/>
      <c r="G97" s="9"/>
      <c r="H97" s="9"/>
      <c r="I97" s="9"/>
      <c r="J97" s="9"/>
      <c r="K97" s="9"/>
      <c r="L97" s="9"/>
      <c r="M97" s="9"/>
      <c r="N97" s="44"/>
      <c r="O97" s="44"/>
      <c r="P97" s="44"/>
      <c r="Q97" s="18"/>
      <c r="R97" s="1"/>
      <c r="S97" s="1"/>
    </row>
    <row r="98" spans="1:19" x14ac:dyDescent="0.25">
      <c r="A98" s="9"/>
      <c r="B98" s="9"/>
      <c r="C98" s="9"/>
      <c r="D98" s="9"/>
      <c r="E98" s="9"/>
      <c r="F98" s="9"/>
      <c r="G98" s="9"/>
      <c r="H98" s="9"/>
      <c r="I98" s="9"/>
      <c r="J98" s="9"/>
      <c r="K98" s="9"/>
      <c r="L98" s="9"/>
      <c r="M98" s="9"/>
      <c r="N98" s="44"/>
      <c r="O98" s="44"/>
      <c r="P98" s="44"/>
      <c r="Q98" s="18"/>
      <c r="R98" s="1"/>
      <c r="S98" s="1"/>
    </row>
    <row r="99" spans="1:19" x14ac:dyDescent="0.25">
      <c r="A99" s="9"/>
      <c r="B99" s="9"/>
      <c r="C99" s="9"/>
      <c r="D99" s="9"/>
      <c r="E99" s="9"/>
      <c r="F99" s="9"/>
      <c r="G99" s="9"/>
      <c r="H99" s="9"/>
      <c r="I99" s="9"/>
      <c r="J99" s="9"/>
      <c r="K99" s="9"/>
      <c r="L99" s="9"/>
      <c r="M99" s="9"/>
      <c r="N99" s="44"/>
      <c r="O99" s="44"/>
      <c r="P99" s="44"/>
      <c r="Q99" s="18"/>
      <c r="R99" s="1"/>
      <c r="S99" s="1"/>
    </row>
    <row r="100" spans="1:19" x14ac:dyDescent="0.25">
      <c r="A100" s="9"/>
      <c r="B100" s="9"/>
      <c r="C100" s="9"/>
      <c r="D100" s="9"/>
      <c r="E100" s="9"/>
      <c r="F100" s="9"/>
      <c r="G100" s="9"/>
      <c r="H100" s="9"/>
      <c r="I100" s="9"/>
      <c r="J100" s="9"/>
      <c r="K100" s="9"/>
      <c r="L100" s="9"/>
      <c r="M100" s="9"/>
      <c r="N100" s="44"/>
      <c r="O100" s="44"/>
      <c r="P100" s="44"/>
      <c r="Q100" s="18"/>
      <c r="R100" s="1"/>
      <c r="S100" s="1"/>
    </row>
    <row r="101" spans="1:19" x14ac:dyDescent="0.25">
      <c r="A101" s="9"/>
      <c r="B101" s="9"/>
      <c r="C101" s="9"/>
      <c r="D101" s="9"/>
      <c r="E101" s="9"/>
      <c r="F101" s="9"/>
      <c r="G101" s="9"/>
      <c r="H101" s="9"/>
      <c r="I101" s="9"/>
      <c r="J101" s="9"/>
      <c r="K101" s="9"/>
      <c r="L101" s="9"/>
      <c r="M101" s="9"/>
      <c r="N101" s="44"/>
      <c r="O101" s="44"/>
      <c r="P101" s="44"/>
      <c r="Q101" s="18"/>
      <c r="R101" s="1"/>
      <c r="S101" s="1"/>
    </row>
    <row r="102" spans="1:19" x14ac:dyDescent="0.25">
      <c r="A102" s="9"/>
      <c r="B102" s="9"/>
      <c r="C102" s="9"/>
      <c r="D102" s="9"/>
      <c r="E102" s="9"/>
      <c r="F102" s="9"/>
      <c r="G102" s="9"/>
      <c r="H102" s="9"/>
      <c r="I102" s="9"/>
      <c r="J102" s="9"/>
      <c r="K102" s="9"/>
      <c r="L102" s="9"/>
      <c r="M102" s="9"/>
      <c r="N102" s="44"/>
      <c r="O102" s="44"/>
      <c r="P102" s="44"/>
      <c r="Q102" s="18"/>
      <c r="R102" s="1"/>
      <c r="S102" s="1"/>
    </row>
    <row r="103" spans="1:19" x14ac:dyDescent="0.25">
      <c r="A103" s="9"/>
      <c r="B103" s="9"/>
      <c r="C103" s="9"/>
      <c r="D103" s="9"/>
      <c r="E103" s="9"/>
      <c r="F103" s="9"/>
      <c r="G103" s="9"/>
      <c r="H103" s="9"/>
      <c r="I103" s="9"/>
      <c r="J103" s="9"/>
      <c r="K103" s="9"/>
      <c r="L103" s="9"/>
      <c r="M103" s="9"/>
      <c r="N103" s="44"/>
      <c r="O103" s="44"/>
      <c r="P103" s="44"/>
      <c r="Q103" s="18"/>
      <c r="R103" s="1"/>
      <c r="S103" s="1"/>
    </row>
    <row r="104" spans="1:19" x14ac:dyDescent="0.25">
      <c r="A104" s="9"/>
      <c r="B104" s="9"/>
      <c r="C104" s="9"/>
      <c r="D104" s="9"/>
      <c r="E104" s="9"/>
      <c r="F104" s="9"/>
      <c r="G104" s="9"/>
      <c r="H104" s="9"/>
      <c r="I104" s="9"/>
      <c r="J104" s="9"/>
      <c r="K104" s="9"/>
      <c r="L104" s="9"/>
      <c r="M104" s="9"/>
      <c r="N104" s="44"/>
      <c r="O104" s="44"/>
      <c r="P104" s="44"/>
      <c r="Q104" s="18"/>
      <c r="R104" s="1"/>
      <c r="S104" s="1"/>
    </row>
    <row r="105" spans="1:19" x14ac:dyDescent="0.25">
      <c r="A105" s="9"/>
      <c r="B105" s="9"/>
      <c r="C105" s="9"/>
      <c r="D105" s="9"/>
      <c r="E105" s="9"/>
      <c r="F105" s="9"/>
      <c r="G105" s="9"/>
      <c r="H105" s="9"/>
      <c r="I105" s="9"/>
      <c r="J105" s="9"/>
      <c r="K105" s="9"/>
      <c r="L105" s="9"/>
      <c r="M105" s="9"/>
      <c r="N105" s="44"/>
      <c r="O105" s="44"/>
      <c r="P105" s="44"/>
      <c r="Q105" s="18"/>
      <c r="R105" s="1"/>
      <c r="S105" s="1"/>
    </row>
    <row r="106" spans="1:19" x14ac:dyDescent="0.25">
      <c r="A106" s="9"/>
      <c r="B106" s="9"/>
      <c r="C106" s="9"/>
      <c r="D106" s="9"/>
      <c r="E106" s="9"/>
      <c r="F106" s="9"/>
      <c r="G106" s="9"/>
      <c r="H106" s="9"/>
      <c r="I106" s="9"/>
      <c r="J106" s="9"/>
      <c r="K106" s="9"/>
      <c r="L106" s="9"/>
      <c r="M106" s="9"/>
      <c r="N106" s="44"/>
      <c r="O106" s="44"/>
      <c r="P106" s="44"/>
      <c r="Q106" s="18"/>
      <c r="R106" s="1"/>
      <c r="S106" s="1"/>
    </row>
    <row r="107" spans="1:19" x14ac:dyDescent="0.25">
      <c r="A107" s="9"/>
      <c r="B107" s="9"/>
      <c r="C107" s="9"/>
      <c r="D107" s="9"/>
      <c r="E107" s="9"/>
      <c r="F107" s="9"/>
      <c r="G107" s="9"/>
      <c r="H107" s="9"/>
      <c r="I107" s="9"/>
      <c r="J107" s="9"/>
      <c r="K107" s="9"/>
      <c r="L107" s="9"/>
      <c r="M107" s="9"/>
      <c r="N107" s="44"/>
      <c r="O107" s="44"/>
      <c r="P107" s="44"/>
      <c r="Q107" s="18"/>
      <c r="R107" s="1"/>
      <c r="S107" s="1"/>
    </row>
    <row r="108" spans="1:19" x14ac:dyDescent="0.25">
      <c r="A108" s="9"/>
      <c r="B108" s="9"/>
      <c r="C108" s="9"/>
      <c r="D108" s="9"/>
      <c r="E108" s="9"/>
      <c r="F108" s="9"/>
      <c r="G108" s="9"/>
      <c r="H108" s="9"/>
      <c r="I108" s="9"/>
      <c r="J108" s="9"/>
      <c r="K108" s="9"/>
      <c r="L108" s="9"/>
      <c r="M108" s="9"/>
      <c r="N108" s="44"/>
      <c r="O108" s="44"/>
      <c r="P108" s="44"/>
      <c r="Q108" s="18"/>
      <c r="R108" s="1"/>
      <c r="S108" s="1"/>
    </row>
    <row r="109" spans="1:19" x14ac:dyDescent="0.25">
      <c r="A109" s="9"/>
      <c r="B109" s="9"/>
      <c r="C109" s="9"/>
      <c r="D109" s="9"/>
      <c r="E109" s="9"/>
      <c r="F109" s="9"/>
      <c r="G109" s="9"/>
      <c r="H109" s="9"/>
      <c r="I109" s="9"/>
      <c r="J109" s="9"/>
      <c r="K109" s="9"/>
      <c r="L109" s="9"/>
      <c r="M109" s="9"/>
      <c r="N109" s="44"/>
      <c r="O109" s="44"/>
      <c r="P109" s="44"/>
      <c r="Q109" s="18"/>
      <c r="R109" s="1"/>
      <c r="S109" s="1"/>
    </row>
    <row r="110" spans="1:19" x14ac:dyDescent="0.25">
      <c r="A110" s="9"/>
      <c r="B110" s="9"/>
      <c r="C110" s="9"/>
      <c r="D110" s="9"/>
      <c r="E110" s="9"/>
      <c r="F110" s="9"/>
      <c r="G110" s="9"/>
      <c r="H110" s="9"/>
      <c r="I110" s="9"/>
      <c r="J110" s="9"/>
      <c r="K110" s="9"/>
      <c r="L110" s="9"/>
      <c r="M110" s="9"/>
      <c r="N110" s="44"/>
      <c r="O110" s="44"/>
      <c r="P110" s="44"/>
      <c r="Q110" s="18"/>
      <c r="R110" s="1"/>
      <c r="S110" s="1"/>
    </row>
    <row r="111" spans="1:19" x14ac:dyDescent="0.25">
      <c r="A111" s="9"/>
      <c r="B111" s="9"/>
      <c r="C111" s="9"/>
      <c r="D111" s="9"/>
      <c r="E111" s="9"/>
      <c r="F111" s="9"/>
      <c r="G111" s="9"/>
      <c r="H111" s="9"/>
      <c r="I111" s="9"/>
      <c r="J111" s="9"/>
      <c r="K111" s="9"/>
      <c r="L111" s="9"/>
      <c r="M111" s="9"/>
      <c r="N111" s="44"/>
      <c r="O111" s="44"/>
      <c r="P111" s="44"/>
      <c r="Q111" s="18"/>
      <c r="R111" s="1"/>
      <c r="S111" s="1"/>
    </row>
    <row r="112" spans="1:19" x14ac:dyDescent="0.25">
      <c r="A112" s="9"/>
      <c r="B112" s="9"/>
      <c r="C112" s="9"/>
      <c r="D112" s="9"/>
      <c r="E112" s="9"/>
      <c r="F112" s="9"/>
      <c r="G112" s="9"/>
      <c r="H112" s="9"/>
      <c r="I112" s="9"/>
      <c r="J112" s="9"/>
      <c r="K112" s="9"/>
      <c r="L112" s="9"/>
      <c r="M112" s="9"/>
      <c r="N112" s="44"/>
      <c r="O112" s="44"/>
      <c r="P112" s="44"/>
      <c r="Q112" s="18"/>
      <c r="R112" s="1"/>
      <c r="S112" s="1"/>
    </row>
    <row r="113" spans="1:19" x14ac:dyDescent="0.25">
      <c r="A113" s="9"/>
      <c r="B113" s="9"/>
      <c r="C113" s="9"/>
      <c r="D113" s="9"/>
      <c r="E113" s="9"/>
      <c r="F113" s="9"/>
      <c r="G113" s="9"/>
      <c r="H113" s="9"/>
      <c r="I113" s="9"/>
      <c r="J113" s="9"/>
      <c r="K113" s="9"/>
      <c r="L113" s="9"/>
      <c r="M113" s="9"/>
      <c r="N113" s="44"/>
      <c r="O113" s="44"/>
      <c r="P113" s="44"/>
      <c r="Q113" s="18"/>
      <c r="R113" s="1"/>
      <c r="S113" s="1"/>
    </row>
    <row r="114" spans="1:19" x14ac:dyDescent="0.25">
      <c r="A114" s="9"/>
      <c r="B114" s="9"/>
      <c r="C114" s="9"/>
      <c r="D114" s="9"/>
      <c r="E114" s="9"/>
      <c r="F114" s="9"/>
      <c r="G114" s="9"/>
      <c r="H114" s="9"/>
      <c r="I114" s="9"/>
      <c r="J114" s="9"/>
      <c r="K114" s="9"/>
      <c r="L114" s="9"/>
      <c r="M114" s="9"/>
      <c r="N114" s="44"/>
      <c r="O114" s="44"/>
      <c r="P114" s="44"/>
      <c r="Q114" s="18"/>
      <c r="R114" s="1"/>
      <c r="S114" s="1"/>
    </row>
    <row r="115" spans="1:19" x14ac:dyDescent="0.25">
      <c r="A115" s="9"/>
      <c r="B115" s="9"/>
      <c r="C115" s="9"/>
      <c r="D115" s="9"/>
      <c r="E115" s="9"/>
      <c r="F115" s="9"/>
      <c r="G115" s="9"/>
      <c r="H115" s="9"/>
      <c r="I115" s="9"/>
      <c r="J115" s="9"/>
      <c r="K115" s="9"/>
      <c r="L115" s="9"/>
      <c r="M115" s="9"/>
      <c r="N115" s="44"/>
      <c r="O115" s="44"/>
      <c r="P115" s="44"/>
      <c r="Q115" s="18"/>
      <c r="R115" s="1"/>
      <c r="S115" s="1"/>
    </row>
    <row r="116" spans="1:19" x14ac:dyDescent="0.25">
      <c r="A116" s="9"/>
      <c r="B116" s="9"/>
      <c r="C116" s="9"/>
      <c r="D116" s="9"/>
      <c r="E116" s="9"/>
      <c r="F116" s="9"/>
      <c r="G116" s="9"/>
      <c r="H116" s="9"/>
      <c r="I116" s="9"/>
      <c r="J116" s="9"/>
      <c r="K116" s="9"/>
      <c r="L116" s="9"/>
      <c r="M116" s="9"/>
      <c r="N116" s="44"/>
      <c r="O116" s="44"/>
      <c r="P116" s="44"/>
      <c r="Q116" s="18"/>
      <c r="R116" s="1"/>
      <c r="S116" s="1"/>
    </row>
    <row r="117" spans="1:19" x14ac:dyDescent="0.25">
      <c r="A117" s="9"/>
      <c r="B117" s="9"/>
      <c r="C117" s="9"/>
      <c r="D117" s="9"/>
      <c r="E117" s="9"/>
      <c r="F117" s="9"/>
      <c r="G117" s="9"/>
      <c r="H117" s="9"/>
      <c r="I117" s="9"/>
      <c r="J117" s="9"/>
      <c r="K117" s="9"/>
      <c r="L117" s="9"/>
      <c r="M117" s="9"/>
      <c r="N117" s="44"/>
      <c r="O117" s="44"/>
      <c r="P117" s="44"/>
      <c r="Q117" s="18"/>
      <c r="R117" s="1"/>
      <c r="S117" s="1"/>
    </row>
    <row r="118" spans="1:19" x14ac:dyDescent="0.25">
      <c r="A118" s="9"/>
      <c r="B118" s="9"/>
      <c r="C118" s="9"/>
      <c r="D118" s="9"/>
      <c r="E118" s="9"/>
      <c r="F118" s="9"/>
      <c r="G118" s="9"/>
      <c r="H118" s="9"/>
      <c r="I118" s="9"/>
      <c r="J118" s="9"/>
      <c r="K118" s="9"/>
      <c r="L118" s="9"/>
      <c r="M118" s="9"/>
      <c r="N118" s="44"/>
      <c r="O118" s="44"/>
      <c r="P118" s="44"/>
      <c r="Q118" s="18"/>
      <c r="R118" s="1"/>
      <c r="S118" s="1"/>
    </row>
    <row r="119" spans="1:19" x14ac:dyDescent="0.25">
      <c r="A119" s="9"/>
      <c r="B119" s="9"/>
      <c r="C119" s="9"/>
      <c r="D119" s="9"/>
      <c r="E119" s="9"/>
      <c r="F119" s="9"/>
      <c r="G119" s="9"/>
      <c r="H119" s="9"/>
      <c r="I119" s="9"/>
      <c r="J119" s="9"/>
      <c r="K119" s="9"/>
      <c r="L119" s="9"/>
      <c r="M119" s="9"/>
      <c r="N119" s="44"/>
      <c r="O119" s="44"/>
      <c r="P119" s="44"/>
      <c r="Q119" s="18"/>
      <c r="R119" s="1"/>
      <c r="S119" s="1"/>
    </row>
    <row r="120" spans="1:19" x14ac:dyDescent="0.25">
      <c r="A120" s="9"/>
      <c r="B120" s="9"/>
      <c r="C120" s="9"/>
      <c r="D120" s="9"/>
      <c r="E120" s="9"/>
      <c r="F120" s="9"/>
      <c r="G120" s="9"/>
      <c r="H120" s="9"/>
      <c r="I120" s="9"/>
      <c r="J120" s="9"/>
      <c r="K120" s="9"/>
      <c r="L120" s="9"/>
      <c r="M120" s="9"/>
      <c r="N120" s="44"/>
      <c r="O120" s="44"/>
      <c r="P120" s="44"/>
      <c r="Q120" s="18"/>
      <c r="R120" s="1"/>
      <c r="S120" s="1"/>
    </row>
    <row r="121" spans="1:19" x14ac:dyDescent="0.25">
      <c r="A121" s="9"/>
      <c r="B121" s="9"/>
      <c r="C121" s="9"/>
      <c r="D121" s="9"/>
      <c r="E121" s="9"/>
      <c r="F121" s="9"/>
      <c r="G121" s="9"/>
      <c r="H121" s="9"/>
      <c r="I121" s="9"/>
      <c r="J121" s="9"/>
      <c r="K121" s="9"/>
      <c r="L121" s="9"/>
      <c r="M121" s="9"/>
      <c r="N121" s="44"/>
      <c r="O121" s="44"/>
      <c r="P121" s="44"/>
      <c r="Q121" s="18"/>
      <c r="R121" s="1"/>
      <c r="S121" s="1"/>
    </row>
    <row r="122" spans="1:19" x14ac:dyDescent="0.25">
      <c r="A122" s="9"/>
      <c r="B122" s="9"/>
      <c r="C122" s="9"/>
      <c r="D122" s="9"/>
      <c r="E122" s="9"/>
      <c r="F122" s="9"/>
      <c r="G122" s="9"/>
      <c r="H122" s="9"/>
      <c r="I122" s="9"/>
      <c r="J122" s="9"/>
      <c r="K122" s="9"/>
      <c r="L122" s="9"/>
      <c r="M122" s="9"/>
      <c r="N122" s="44"/>
      <c r="O122" s="44"/>
      <c r="P122" s="44"/>
      <c r="Q122" s="18"/>
      <c r="R122" s="1"/>
      <c r="S122" s="1"/>
    </row>
    <row r="123" spans="1:19" x14ac:dyDescent="0.25">
      <c r="A123" s="9"/>
      <c r="B123" s="9"/>
      <c r="C123" s="9"/>
      <c r="D123" s="9"/>
      <c r="E123" s="9"/>
      <c r="F123" s="9"/>
      <c r="G123" s="9"/>
      <c r="H123" s="9"/>
      <c r="I123" s="9"/>
      <c r="J123" s="9"/>
      <c r="K123" s="9"/>
      <c r="L123" s="9"/>
      <c r="M123" s="9"/>
      <c r="N123" s="44"/>
      <c r="O123" s="44"/>
      <c r="P123" s="44"/>
      <c r="Q123" s="18"/>
      <c r="R123" s="1"/>
      <c r="S123" s="1"/>
    </row>
    <row r="124" spans="1:19" x14ac:dyDescent="0.25">
      <c r="A124" s="9"/>
      <c r="B124" s="9"/>
      <c r="C124" s="9"/>
      <c r="D124" s="9"/>
      <c r="E124" s="9"/>
      <c r="F124" s="9"/>
      <c r="G124" s="9"/>
      <c r="H124" s="9"/>
      <c r="I124" s="9"/>
      <c r="J124" s="9"/>
      <c r="K124" s="9"/>
      <c r="L124" s="9"/>
      <c r="M124" s="9"/>
      <c r="N124" s="44"/>
      <c r="O124" s="44"/>
      <c r="P124" s="44"/>
      <c r="Q124" s="18"/>
      <c r="R124" s="1"/>
      <c r="S124" s="1"/>
    </row>
    <row r="125" spans="1:19" x14ac:dyDescent="0.25">
      <c r="A125" s="9"/>
      <c r="B125" s="9"/>
      <c r="C125" s="9"/>
      <c r="D125" s="9"/>
      <c r="E125" s="9"/>
      <c r="F125" s="9"/>
      <c r="G125" s="9"/>
      <c r="H125" s="9"/>
      <c r="I125" s="9"/>
      <c r="J125" s="9"/>
      <c r="K125" s="9"/>
      <c r="L125" s="9"/>
      <c r="M125" s="9"/>
      <c r="N125" s="44"/>
      <c r="O125" s="44"/>
      <c r="P125" s="44"/>
      <c r="Q125" s="18"/>
      <c r="R125" s="1"/>
      <c r="S125" s="1"/>
    </row>
    <row r="126" spans="1:19" x14ac:dyDescent="0.25">
      <c r="A126" s="9"/>
      <c r="B126" s="9"/>
      <c r="C126" s="9"/>
      <c r="D126" s="9"/>
      <c r="E126" s="9"/>
      <c r="F126" s="9"/>
      <c r="G126" s="9"/>
      <c r="H126" s="9"/>
      <c r="I126" s="9"/>
      <c r="J126" s="9"/>
      <c r="K126" s="9"/>
      <c r="L126" s="9"/>
      <c r="M126" s="9"/>
      <c r="N126" s="44"/>
      <c r="O126" s="44"/>
      <c r="P126" s="44"/>
      <c r="Q126" s="18"/>
      <c r="R126" s="1"/>
      <c r="S126" s="1"/>
    </row>
    <row r="127" spans="1:19" x14ac:dyDescent="0.25">
      <c r="A127" s="9"/>
      <c r="B127" s="9"/>
      <c r="C127" s="9"/>
      <c r="D127" s="9"/>
      <c r="E127" s="9"/>
      <c r="F127" s="9"/>
      <c r="G127" s="9"/>
      <c r="H127" s="9"/>
      <c r="I127" s="9"/>
      <c r="J127" s="9"/>
      <c r="K127" s="9"/>
      <c r="L127" s="9"/>
      <c r="M127" s="9"/>
      <c r="N127" s="44"/>
      <c r="O127" s="44"/>
      <c r="P127" s="44"/>
      <c r="Q127" s="18"/>
      <c r="R127" s="1"/>
      <c r="S127" s="1"/>
    </row>
    <row r="128" spans="1:19" x14ac:dyDescent="0.25">
      <c r="A128" s="9"/>
      <c r="B128" s="9"/>
      <c r="C128" s="9"/>
      <c r="D128" s="9"/>
      <c r="E128" s="9"/>
      <c r="F128" s="9"/>
      <c r="G128" s="9"/>
      <c r="H128" s="9"/>
      <c r="I128" s="9"/>
      <c r="J128" s="9"/>
      <c r="K128" s="9"/>
      <c r="L128" s="9"/>
      <c r="M128" s="9"/>
      <c r="N128" s="44"/>
      <c r="O128" s="44"/>
      <c r="P128" s="44"/>
      <c r="Q128" s="18"/>
      <c r="R128" s="1"/>
      <c r="S128" s="1"/>
    </row>
    <row r="129" spans="1:19" x14ac:dyDescent="0.25">
      <c r="A129" s="9"/>
      <c r="B129" s="9"/>
      <c r="C129" s="9"/>
      <c r="D129" s="9"/>
      <c r="E129" s="9"/>
      <c r="F129" s="9"/>
      <c r="G129" s="9"/>
      <c r="H129" s="9"/>
      <c r="I129" s="9"/>
      <c r="J129" s="9"/>
      <c r="K129" s="9"/>
      <c r="L129" s="9"/>
      <c r="M129" s="9"/>
      <c r="N129" s="44"/>
      <c r="O129" s="44"/>
      <c r="P129" s="44"/>
      <c r="Q129" s="18"/>
      <c r="R129" s="1"/>
      <c r="S129" s="1"/>
    </row>
    <row r="130" spans="1:19" x14ac:dyDescent="0.25">
      <c r="A130" s="9"/>
      <c r="B130" s="9"/>
      <c r="C130" s="9"/>
      <c r="D130" s="9"/>
      <c r="E130" s="9"/>
      <c r="F130" s="9"/>
      <c r="G130" s="9"/>
      <c r="H130" s="9"/>
      <c r="I130" s="9"/>
      <c r="J130" s="9"/>
      <c r="K130" s="9"/>
      <c r="L130" s="9"/>
      <c r="M130" s="9"/>
      <c r="N130" s="44"/>
      <c r="O130" s="44"/>
      <c r="P130" s="44"/>
      <c r="Q130" s="18"/>
      <c r="R130" s="1"/>
      <c r="S130" s="1"/>
    </row>
    <row r="131" spans="1:19" x14ac:dyDescent="0.25">
      <c r="A131" s="9"/>
      <c r="B131" s="9"/>
      <c r="C131" s="9"/>
      <c r="D131" s="9"/>
      <c r="E131" s="9"/>
      <c r="F131" s="9"/>
      <c r="G131" s="9"/>
      <c r="H131" s="9"/>
      <c r="I131" s="9"/>
      <c r="J131" s="9"/>
      <c r="K131" s="9"/>
      <c r="L131" s="9"/>
      <c r="M131" s="9"/>
      <c r="N131" s="44"/>
      <c r="O131" s="44"/>
      <c r="P131" s="44"/>
      <c r="Q131" s="18"/>
      <c r="R131" s="1"/>
      <c r="S131" s="1"/>
    </row>
    <row r="132" spans="1:19" x14ac:dyDescent="0.25">
      <c r="A132" s="9"/>
      <c r="B132" s="9"/>
      <c r="C132" s="9"/>
      <c r="D132" s="9"/>
      <c r="E132" s="9"/>
      <c r="F132" s="9"/>
      <c r="G132" s="9"/>
      <c r="H132" s="9"/>
      <c r="I132" s="9"/>
      <c r="J132" s="9"/>
      <c r="K132" s="9"/>
      <c r="L132" s="9"/>
      <c r="M132" s="9"/>
      <c r="N132" s="44"/>
      <c r="O132" s="44"/>
      <c r="P132" s="44"/>
      <c r="Q132" s="18"/>
      <c r="R132" s="1"/>
      <c r="S132" s="1"/>
    </row>
    <row r="133" spans="1:19" x14ac:dyDescent="0.25">
      <c r="A133" s="9"/>
      <c r="B133" s="9"/>
      <c r="C133" s="9"/>
      <c r="D133" s="9"/>
      <c r="E133" s="9"/>
      <c r="F133" s="9"/>
      <c r="G133" s="9"/>
      <c r="H133" s="9"/>
      <c r="I133" s="9"/>
      <c r="J133" s="9"/>
      <c r="K133" s="9"/>
      <c r="L133" s="9"/>
      <c r="M133" s="9"/>
      <c r="N133" s="44"/>
      <c r="O133" s="44"/>
      <c r="P133" s="44"/>
      <c r="Q133" s="18"/>
      <c r="R133" s="1"/>
      <c r="S133" s="1"/>
    </row>
    <row r="134" spans="1:19" x14ac:dyDescent="0.25">
      <c r="A134" s="9"/>
      <c r="B134" s="9"/>
      <c r="C134" s="9"/>
      <c r="D134" s="9"/>
      <c r="E134" s="9"/>
      <c r="F134" s="9"/>
      <c r="G134" s="9"/>
      <c r="H134" s="9"/>
      <c r="I134" s="9"/>
      <c r="J134" s="9"/>
      <c r="K134" s="9"/>
      <c r="L134" s="9"/>
      <c r="M134" s="9"/>
      <c r="N134" s="44"/>
      <c r="O134" s="44"/>
      <c r="P134" s="44"/>
      <c r="Q134" s="18"/>
      <c r="R134" s="1"/>
      <c r="S134" s="1"/>
    </row>
    <row r="135" spans="1:19" x14ac:dyDescent="0.25">
      <c r="A135" s="9"/>
      <c r="B135" s="9"/>
      <c r="C135" s="9"/>
      <c r="D135" s="9"/>
      <c r="E135" s="9"/>
      <c r="F135" s="9"/>
      <c r="G135" s="9"/>
      <c r="H135" s="9"/>
      <c r="I135" s="9"/>
      <c r="J135" s="9"/>
      <c r="K135" s="9"/>
      <c r="L135" s="9"/>
      <c r="M135" s="9"/>
      <c r="N135" s="44"/>
      <c r="O135" s="44"/>
      <c r="P135" s="44"/>
      <c r="Q135" s="18"/>
      <c r="R135" s="1"/>
      <c r="S135" s="1"/>
    </row>
    <row r="136" spans="1:19" x14ac:dyDescent="0.25">
      <c r="A136" s="9"/>
      <c r="B136" s="9"/>
      <c r="C136" s="9"/>
      <c r="D136" s="9"/>
      <c r="E136" s="9"/>
      <c r="F136" s="9"/>
      <c r="G136" s="9"/>
      <c r="H136" s="9"/>
      <c r="I136" s="9"/>
      <c r="J136" s="9"/>
      <c r="K136" s="9"/>
      <c r="L136" s="9"/>
      <c r="M136" s="9"/>
      <c r="N136" s="44"/>
      <c r="O136" s="44"/>
      <c r="P136" s="44"/>
      <c r="Q136" s="18"/>
      <c r="R136" s="1"/>
      <c r="S136" s="1"/>
    </row>
    <row r="137" spans="1:19" x14ac:dyDescent="0.25">
      <c r="A137" s="9"/>
      <c r="B137" s="9"/>
      <c r="C137" s="9"/>
      <c r="D137" s="9"/>
      <c r="E137" s="9"/>
      <c r="F137" s="9"/>
      <c r="G137" s="9"/>
      <c r="H137" s="9"/>
      <c r="I137" s="9"/>
      <c r="J137" s="9"/>
      <c r="K137" s="9"/>
      <c r="L137" s="9"/>
      <c r="M137" s="9"/>
      <c r="N137" s="44"/>
      <c r="O137" s="44"/>
      <c r="P137" s="44"/>
      <c r="Q137" s="18"/>
      <c r="R137" s="1"/>
      <c r="S137" s="1"/>
    </row>
    <row r="138" spans="1:19" x14ac:dyDescent="0.25">
      <c r="A138" s="9"/>
      <c r="B138" s="9"/>
      <c r="C138" s="9"/>
      <c r="D138" s="9"/>
      <c r="E138" s="9"/>
      <c r="F138" s="9"/>
      <c r="G138" s="9"/>
      <c r="H138" s="9"/>
      <c r="I138" s="9"/>
      <c r="J138" s="9"/>
      <c r="K138" s="9"/>
      <c r="L138" s="9"/>
      <c r="M138" s="9"/>
      <c r="N138" s="44"/>
      <c r="O138" s="44"/>
      <c r="P138" s="44"/>
      <c r="Q138" s="18"/>
      <c r="R138" s="1"/>
      <c r="S138" s="1"/>
    </row>
    <row r="139" spans="1:19" x14ac:dyDescent="0.25">
      <c r="A139" s="9"/>
      <c r="B139" s="9"/>
      <c r="C139" s="9"/>
      <c r="D139" s="9"/>
      <c r="E139" s="9"/>
      <c r="F139" s="9"/>
      <c r="G139" s="9"/>
      <c r="H139" s="9"/>
      <c r="I139" s="9"/>
      <c r="J139" s="9"/>
      <c r="K139" s="9"/>
      <c r="L139" s="9"/>
      <c r="M139" s="9"/>
      <c r="N139" s="44"/>
      <c r="O139" s="44"/>
      <c r="P139" s="44"/>
      <c r="Q139" s="18"/>
      <c r="R139" s="1"/>
      <c r="S139" s="1"/>
    </row>
    <row r="140" spans="1:19" x14ac:dyDescent="0.25">
      <c r="A140" s="9"/>
      <c r="B140" s="9"/>
      <c r="C140" s="9"/>
      <c r="D140" s="9"/>
      <c r="E140" s="9"/>
      <c r="F140" s="9"/>
      <c r="G140" s="9"/>
      <c r="H140" s="9"/>
      <c r="I140" s="9"/>
      <c r="J140" s="9"/>
      <c r="K140" s="9"/>
      <c r="L140" s="9"/>
      <c r="M140" s="9"/>
      <c r="N140" s="44"/>
      <c r="O140" s="44"/>
      <c r="P140" s="44"/>
      <c r="Q140" s="18"/>
      <c r="R140" s="1"/>
      <c r="S140" s="1"/>
    </row>
    <row r="141" spans="1:19" x14ac:dyDescent="0.25">
      <c r="A141" s="9"/>
      <c r="B141" s="9"/>
      <c r="C141" s="9"/>
      <c r="D141" s="9"/>
      <c r="E141" s="9"/>
      <c r="F141" s="9"/>
      <c r="G141" s="9"/>
      <c r="H141" s="9"/>
      <c r="I141" s="9"/>
      <c r="J141" s="9"/>
      <c r="K141" s="9"/>
      <c r="L141" s="9"/>
      <c r="M141" s="9"/>
      <c r="N141" s="44"/>
      <c r="O141" s="44"/>
      <c r="P141" s="44"/>
      <c r="Q141" s="18"/>
      <c r="R141" s="1"/>
      <c r="S141" s="1"/>
    </row>
    <row r="142" spans="1:19" x14ac:dyDescent="0.25">
      <c r="A142" s="9"/>
      <c r="B142" s="9"/>
      <c r="C142" s="9"/>
      <c r="D142" s="9"/>
      <c r="E142" s="9"/>
      <c r="F142" s="9"/>
      <c r="G142" s="9"/>
      <c r="H142" s="9"/>
      <c r="I142" s="9"/>
      <c r="J142" s="9"/>
      <c r="K142" s="9"/>
      <c r="L142" s="9"/>
      <c r="M142" s="9"/>
      <c r="N142" s="44"/>
      <c r="O142" s="44"/>
      <c r="P142" s="44"/>
      <c r="Q142" s="18"/>
      <c r="R142" s="1"/>
      <c r="S142" s="1"/>
    </row>
    <row r="143" spans="1:19" x14ac:dyDescent="0.25">
      <c r="A143" s="9"/>
      <c r="B143" s="9"/>
      <c r="C143" s="9"/>
      <c r="D143" s="9"/>
      <c r="E143" s="9"/>
      <c r="F143" s="9"/>
      <c r="G143" s="9"/>
      <c r="H143" s="9"/>
      <c r="I143" s="9"/>
      <c r="J143" s="9"/>
      <c r="K143" s="9"/>
      <c r="L143" s="9"/>
      <c r="M143" s="9"/>
      <c r="N143" s="44"/>
      <c r="O143" s="44"/>
      <c r="P143" s="44"/>
      <c r="Q143" s="18"/>
      <c r="R143" s="1"/>
      <c r="S143" s="1"/>
    </row>
    <row r="144" spans="1:19" x14ac:dyDescent="0.25">
      <c r="A144" s="9"/>
      <c r="B144" s="9"/>
      <c r="C144" s="9"/>
      <c r="D144" s="9"/>
      <c r="E144" s="9"/>
      <c r="F144" s="9"/>
      <c r="G144" s="9"/>
      <c r="H144" s="9"/>
      <c r="I144" s="9"/>
      <c r="J144" s="9"/>
      <c r="K144" s="9"/>
      <c r="L144" s="9"/>
      <c r="M144" s="9"/>
      <c r="N144" s="44"/>
      <c r="O144" s="44"/>
      <c r="P144" s="44"/>
      <c r="Q144" s="18"/>
      <c r="R144" s="1"/>
      <c r="S144" s="1"/>
    </row>
    <row r="145" spans="1:19" x14ac:dyDescent="0.25">
      <c r="A145" s="9"/>
      <c r="B145" s="9"/>
      <c r="C145" s="9"/>
      <c r="D145" s="9"/>
      <c r="E145" s="9"/>
      <c r="F145" s="9"/>
      <c r="G145" s="9"/>
      <c r="H145" s="9"/>
      <c r="I145" s="9"/>
      <c r="J145" s="9"/>
      <c r="K145" s="9"/>
      <c r="L145" s="9"/>
      <c r="M145" s="9"/>
      <c r="N145" s="44"/>
      <c r="O145" s="44"/>
      <c r="P145" s="44"/>
      <c r="Q145" s="18"/>
      <c r="R145" s="1"/>
      <c r="S145" s="1"/>
    </row>
    <row r="146" spans="1:19" x14ac:dyDescent="0.25">
      <c r="A146" s="9"/>
      <c r="B146" s="9"/>
      <c r="C146" s="9"/>
      <c r="D146" s="9"/>
      <c r="E146" s="9"/>
      <c r="F146" s="9"/>
      <c r="G146" s="9"/>
      <c r="H146" s="9"/>
      <c r="I146" s="9"/>
      <c r="J146" s="9"/>
      <c r="K146" s="9"/>
      <c r="L146" s="9"/>
      <c r="M146" s="9"/>
      <c r="N146" s="44"/>
      <c r="O146" s="44"/>
      <c r="P146" s="44"/>
      <c r="Q146" s="18"/>
      <c r="R146" s="1"/>
      <c r="S146" s="1"/>
    </row>
    <row r="147" spans="1:19" x14ac:dyDescent="0.25">
      <c r="A147" s="9"/>
      <c r="B147" s="9"/>
      <c r="C147" s="9"/>
      <c r="D147" s="9"/>
      <c r="E147" s="9"/>
      <c r="F147" s="9"/>
      <c r="G147" s="9"/>
      <c r="H147" s="9"/>
      <c r="I147" s="9"/>
      <c r="J147" s="9"/>
      <c r="K147" s="9"/>
      <c r="L147" s="9"/>
      <c r="M147" s="9"/>
      <c r="N147" s="44"/>
      <c r="O147" s="44"/>
      <c r="P147" s="44"/>
      <c r="Q147" s="18"/>
      <c r="R147" s="1"/>
      <c r="S147" s="1"/>
    </row>
    <row r="148" spans="1:19" x14ac:dyDescent="0.25">
      <c r="A148" s="9"/>
      <c r="B148" s="9"/>
      <c r="C148" s="9"/>
      <c r="D148" s="9"/>
      <c r="E148" s="9"/>
      <c r="F148" s="9"/>
      <c r="G148" s="9"/>
      <c r="H148" s="9"/>
      <c r="I148" s="9"/>
      <c r="J148" s="9"/>
      <c r="K148" s="9"/>
      <c r="L148" s="9"/>
      <c r="M148" s="9"/>
      <c r="N148" s="44"/>
      <c r="O148" s="44"/>
      <c r="P148" s="44"/>
      <c r="Q148" s="18"/>
      <c r="R148" s="1"/>
      <c r="S148" s="1"/>
    </row>
    <row r="149" spans="1:19" x14ac:dyDescent="0.25">
      <c r="A149" s="9"/>
      <c r="B149" s="9"/>
      <c r="C149" s="9"/>
      <c r="D149" s="9"/>
      <c r="E149" s="9"/>
      <c r="F149" s="9"/>
      <c r="G149" s="9"/>
      <c r="H149" s="9"/>
      <c r="I149" s="9"/>
      <c r="J149" s="9"/>
      <c r="K149" s="9"/>
      <c r="L149" s="9"/>
      <c r="M149" s="9"/>
      <c r="N149" s="44"/>
      <c r="O149" s="44"/>
      <c r="P149" s="44"/>
      <c r="Q149" s="18"/>
      <c r="R149" s="1"/>
      <c r="S149" s="1"/>
    </row>
    <row r="150" spans="1:19" x14ac:dyDescent="0.25">
      <c r="A150" s="9"/>
      <c r="B150" s="9"/>
      <c r="C150" s="9"/>
      <c r="D150" s="9"/>
      <c r="E150" s="9"/>
      <c r="F150" s="9"/>
      <c r="G150" s="9"/>
      <c r="H150" s="9"/>
      <c r="I150" s="9"/>
      <c r="J150" s="9"/>
      <c r="K150" s="9"/>
      <c r="L150" s="9"/>
      <c r="M150" s="9"/>
      <c r="N150" s="44"/>
      <c r="O150" s="44"/>
      <c r="P150" s="44"/>
      <c r="Q150" s="18"/>
      <c r="R150" s="1"/>
      <c r="S150" s="1"/>
    </row>
    <row r="151" spans="1:19" x14ac:dyDescent="0.25">
      <c r="A151" s="9"/>
      <c r="B151" s="9"/>
      <c r="C151" s="9"/>
      <c r="D151" s="9"/>
      <c r="E151" s="9"/>
      <c r="F151" s="9"/>
      <c r="G151" s="9"/>
      <c r="H151" s="9"/>
      <c r="I151" s="9"/>
      <c r="J151" s="9"/>
      <c r="K151" s="9"/>
      <c r="L151" s="9"/>
      <c r="M151" s="9"/>
      <c r="N151" s="44"/>
      <c r="O151" s="44"/>
      <c r="P151" s="44"/>
      <c r="Q151" s="18"/>
      <c r="R151" s="1"/>
      <c r="S151" s="1"/>
    </row>
    <row r="152" spans="1:19" x14ac:dyDescent="0.25">
      <c r="A152" s="9"/>
      <c r="B152" s="9"/>
      <c r="C152" s="9"/>
      <c r="D152" s="9"/>
      <c r="E152" s="9"/>
      <c r="F152" s="9"/>
      <c r="G152" s="9"/>
      <c r="H152" s="9"/>
      <c r="I152" s="9"/>
      <c r="J152" s="9"/>
      <c r="K152" s="9"/>
      <c r="L152" s="9"/>
      <c r="M152" s="9"/>
      <c r="N152" s="44"/>
      <c r="O152" s="44"/>
      <c r="P152" s="44"/>
      <c r="Q152" s="18"/>
      <c r="R152" s="1"/>
      <c r="S152" s="1"/>
    </row>
    <row r="153" spans="1:19" x14ac:dyDescent="0.25">
      <c r="A153" s="9"/>
      <c r="B153" s="9"/>
      <c r="C153" s="9"/>
      <c r="D153" s="9"/>
      <c r="E153" s="9"/>
      <c r="F153" s="9"/>
      <c r="G153" s="9"/>
      <c r="H153" s="9"/>
      <c r="I153" s="9"/>
      <c r="J153" s="9"/>
      <c r="K153" s="9"/>
      <c r="L153" s="9"/>
      <c r="M153" s="9"/>
      <c r="N153" s="44"/>
      <c r="O153" s="44"/>
      <c r="P153" s="44"/>
      <c r="Q153" s="18"/>
      <c r="R153" s="1"/>
      <c r="S153" s="1"/>
    </row>
    <row r="154" spans="1:19" x14ac:dyDescent="0.25">
      <c r="A154" s="9"/>
      <c r="B154" s="9"/>
      <c r="C154" s="9"/>
      <c r="D154" s="9"/>
      <c r="E154" s="9"/>
      <c r="F154" s="9"/>
      <c r="G154" s="9"/>
      <c r="H154" s="9"/>
      <c r="I154" s="9"/>
      <c r="J154" s="9"/>
      <c r="K154" s="9"/>
      <c r="L154" s="9"/>
      <c r="M154" s="9"/>
      <c r="N154" s="44"/>
      <c r="O154" s="44"/>
      <c r="P154" s="44"/>
      <c r="Q154" s="18"/>
      <c r="R154" s="1"/>
      <c r="S154" s="1"/>
    </row>
    <row r="155" spans="1:19" x14ac:dyDescent="0.25">
      <c r="A155" s="9"/>
      <c r="B155" s="9"/>
      <c r="C155" s="9"/>
      <c r="D155" s="9"/>
      <c r="E155" s="9"/>
      <c r="F155" s="9"/>
      <c r="G155" s="9"/>
      <c r="H155" s="9"/>
      <c r="I155" s="9"/>
      <c r="J155" s="9"/>
      <c r="K155" s="9"/>
      <c r="L155" s="9"/>
      <c r="M155" s="9"/>
      <c r="N155" s="44"/>
      <c r="O155" s="44"/>
      <c r="P155" s="44"/>
      <c r="Q155" s="18"/>
      <c r="R155" s="1"/>
      <c r="S155" s="1"/>
    </row>
    <row r="156" spans="1:19" x14ac:dyDescent="0.25">
      <c r="A156" s="9"/>
      <c r="B156" s="9"/>
      <c r="C156" s="9"/>
      <c r="D156" s="9"/>
      <c r="E156" s="9"/>
      <c r="F156" s="9"/>
      <c r="G156" s="9"/>
      <c r="H156" s="9"/>
      <c r="I156" s="9"/>
      <c r="J156" s="9"/>
      <c r="K156" s="9"/>
      <c r="L156" s="9"/>
      <c r="M156" s="9"/>
      <c r="N156" s="44"/>
      <c r="O156" s="44"/>
      <c r="P156" s="44"/>
      <c r="Q156" s="18"/>
      <c r="R156" s="1"/>
      <c r="S156" s="1"/>
    </row>
    <row r="157" spans="1:19" x14ac:dyDescent="0.25">
      <c r="A157" s="9"/>
      <c r="B157" s="9"/>
      <c r="C157" s="9"/>
      <c r="D157" s="9"/>
      <c r="E157" s="9"/>
      <c r="F157" s="9"/>
      <c r="G157" s="9"/>
      <c r="H157" s="9"/>
      <c r="I157" s="9"/>
      <c r="J157" s="9"/>
      <c r="K157" s="9"/>
      <c r="L157" s="9"/>
      <c r="M157" s="9"/>
      <c r="N157" s="44"/>
      <c r="O157" s="44"/>
      <c r="P157" s="44"/>
      <c r="Q157" s="18"/>
      <c r="R157" s="1"/>
      <c r="S157" s="1"/>
    </row>
    <row r="158" spans="1:19" x14ac:dyDescent="0.25">
      <c r="A158" s="9"/>
      <c r="B158" s="9"/>
      <c r="C158" s="9"/>
      <c r="D158" s="9"/>
      <c r="E158" s="9"/>
      <c r="F158" s="9"/>
      <c r="G158" s="9"/>
      <c r="H158" s="9"/>
      <c r="I158" s="9"/>
      <c r="J158" s="9"/>
      <c r="K158" s="9"/>
      <c r="L158" s="9"/>
      <c r="M158" s="9"/>
      <c r="N158" s="44"/>
      <c r="O158" s="44"/>
      <c r="P158" s="44"/>
      <c r="Q158" s="18"/>
      <c r="R158" s="1"/>
      <c r="S158" s="1"/>
    </row>
    <row r="159" spans="1:19" x14ac:dyDescent="0.25">
      <c r="A159" s="9"/>
      <c r="B159" s="9"/>
      <c r="C159" s="9"/>
      <c r="D159" s="9"/>
      <c r="E159" s="9"/>
      <c r="F159" s="9"/>
      <c r="G159" s="9"/>
      <c r="H159" s="9"/>
      <c r="I159" s="9"/>
      <c r="J159" s="9"/>
      <c r="K159" s="9"/>
      <c r="L159" s="9"/>
      <c r="M159" s="9"/>
      <c r="N159" s="44"/>
      <c r="O159" s="44"/>
      <c r="P159" s="44"/>
      <c r="Q159" s="18"/>
      <c r="R159" s="1"/>
      <c r="S159" s="1"/>
    </row>
    <row r="160" spans="1:19" x14ac:dyDescent="0.25">
      <c r="A160" s="9"/>
      <c r="B160" s="9"/>
      <c r="C160" s="9"/>
      <c r="D160" s="9"/>
      <c r="E160" s="9"/>
      <c r="F160" s="9"/>
      <c r="G160" s="9"/>
      <c r="H160" s="9"/>
      <c r="I160" s="9"/>
      <c r="J160" s="9"/>
      <c r="K160" s="9"/>
      <c r="L160" s="9"/>
      <c r="M160" s="9"/>
      <c r="N160" s="44"/>
      <c r="O160" s="44"/>
      <c r="P160" s="44"/>
      <c r="Q160" s="18"/>
      <c r="R160" s="1"/>
      <c r="S160" s="1"/>
    </row>
    <row r="161" spans="1:19" x14ac:dyDescent="0.25">
      <c r="A161" s="9"/>
      <c r="B161" s="9"/>
      <c r="C161" s="9"/>
      <c r="D161" s="9"/>
      <c r="E161" s="9"/>
      <c r="F161" s="9"/>
      <c r="G161" s="9"/>
      <c r="H161" s="9"/>
      <c r="I161" s="9"/>
      <c r="J161" s="9"/>
      <c r="K161" s="9"/>
      <c r="L161" s="9"/>
      <c r="M161" s="9"/>
      <c r="N161" s="44"/>
      <c r="O161" s="44"/>
      <c r="P161" s="44"/>
      <c r="Q161" s="18"/>
      <c r="R161" s="1"/>
      <c r="S161" s="1"/>
    </row>
    <row r="162" spans="1:19" x14ac:dyDescent="0.25">
      <c r="A162" s="9"/>
      <c r="B162" s="9"/>
      <c r="C162" s="9"/>
      <c r="D162" s="9"/>
      <c r="E162" s="9"/>
      <c r="F162" s="9"/>
      <c r="G162" s="9"/>
      <c r="H162" s="9"/>
      <c r="I162" s="9"/>
      <c r="J162" s="9"/>
      <c r="K162" s="9"/>
      <c r="L162" s="9"/>
      <c r="M162" s="9"/>
      <c r="N162" s="44"/>
      <c r="O162" s="44"/>
      <c r="P162" s="44"/>
      <c r="Q162" s="18"/>
      <c r="R162" s="1"/>
      <c r="S162" s="1"/>
    </row>
    <row r="163" spans="1:19" x14ac:dyDescent="0.25">
      <c r="A163" s="9"/>
      <c r="B163" s="9"/>
      <c r="C163" s="9"/>
      <c r="D163" s="9"/>
      <c r="E163" s="9"/>
      <c r="F163" s="9"/>
      <c r="G163" s="9"/>
      <c r="H163" s="9"/>
      <c r="I163" s="9"/>
      <c r="J163" s="9"/>
      <c r="K163" s="9"/>
      <c r="L163" s="9"/>
      <c r="M163" s="9"/>
      <c r="N163" s="44"/>
      <c r="O163" s="44"/>
      <c r="P163" s="44"/>
      <c r="Q163" s="18"/>
      <c r="R163" s="1"/>
      <c r="S163" s="1"/>
    </row>
    <row r="164" spans="1:19" x14ac:dyDescent="0.25">
      <c r="A164" s="9"/>
      <c r="B164" s="9"/>
      <c r="C164" s="9"/>
      <c r="D164" s="9"/>
      <c r="E164" s="9"/>
      <c r="F164" s="9"/>
      <c r="G164" s="9"/>
      <c r="H164" s="9"/>
      <c r="I164" s="9"/>
      <c r="J164" s="9"/>
      <c r="K164" s="9"/>
      <c r="L164" s="9"/>
      <c r="M164" s="9"/>
      <c r="N164" s="44"/>
      <c r="O164" s="44"/>
      <c r="P164" s="44"/>
      <c r="Q164" s="18"/>
      <c r="R164" s="1"/>
      <c r="S164" s="1"/>
    </row>
    <row r="165" spans="1:19" x14ac:dyDescent="0.25">
      <c r="A165" s="9"/>
      <c r="B165" s="9"/>
      <c r="C165" s="9"/>
      <c r="D165" s="9"/>
      <c r="E165" s="9"/>
      <c r="F165" s="9"/>
      <c r="G165" s="9"/>
      <c r="H165" s="9"/>
      <c r="I165" s="9"/>
      <c r="J165" s="9"/>
      <c r="K165" s="9"/>
      <c r="L165" s="9"/>
      <c r="M165" s="9"/>
      <c r="N165" s="44"/>
      <c r="O165" s="44"/>
      <c r="P165" s="44"/>
      <c r="Q165" s="18"/>
      <c r="R165" s="1"/>
      <c r="S165" s="1"/>
    </row>
    <row r="166" spans="1:19" x14ac:dyDescent="0.25">
      <c r="A166" s="9"/>
      <c r="B166" s="9"/>
      <c r="C166" s="9"/>
      <c r="D166" s="9"/>
      <c r="E166" s="9"/>
      <c r="F166" s="9"/>
      <c r="G166" s="9"/>
      <c r="H166" s="9"/>
      <c r="I166" s="9"/>
      <c r="J166" s="9"/>
      <c r="K166" s="9"/>
      <c r="L166" s="9"/>
      <c r="M166" s="9"/>
      <c r="N166" s="44"/>
      <c r="O166" s="44"/>
      <c r="P166" s="44"/>
      <c r="Q166" s="18"/>
      <c r="R166" s="1"/>
      <c r="S166" s="1"/>
    </row>
    <row r="167" spans="1:19" x14ac:dyDescent="0.25">
      <c r="A167" s="9"/>
      <c r="B167" s="9"/>
      <c r="C167" s="9"/>
      <c r="D167" s="9"/>
      <c r="E167" s="9"/>
      <c r="F167" s="9"/>
      <c r="G167" s="9"/>
      <c r="H167" s="9"/>
      <c r="I167" s="9"/>
      <c r="J167" s="9"/>
      <c r="K167" s="9"/>
      <c r="L167" s="9"/>
      <c r="M167" s="9"/>
      <c r="N167" s="44"/>
      <c r="O167" s="44"/>
      <c r="P167" s="44"/>
      <c r="Q167" s="18"/>
      <c r="R167" s="1"/>
      <c r="S167" s="1"/>
    </row>
    <row r="168" spans="1:19" x14ac:dyDescent="0.25">
      <c r="A168" s="9"/>
      <c r="B168" s="9"/>
      <c r="C168" s="9"/>
      <c r="D168" s="9"/>
      <c r="E168" s="9"/>
      <c r="F168" s="9"/>
      <c r="G168" s="9"/>
      <c r="H168" s="9"/>
      <c r="I168" s="9"/>
      <c r="J168" s="9"/>
      <c r="K168" s="9"/>
      <c r="L168" s="9"/>
      <c r="M168" s="9"/>
      <c r="N168" s="44"/>
      <c r="O168" s="44"/>
      <c r="P168" s="44"/>
      <c r="Q168" s="18"/>
      <c r="R168" s="1"/>
      <c r="S168" s="1"/>
    </row>
    <row r="169" spans="1:19" x14ac:dyDescent="0.25">
      <c r="A169" s="9"/>
      <c r="B169" s="9"/>
      <c r="C169" s="9"/>
      <c r="D169" s="9"/>
      <c r="E169" s="9"/>
      <c r="F169" s="9"/>
      <c r="G169" s="9"/>
      <c r="H169" s="9"/>
      <c r="I169" s="9"/>
      <c r="J169" s="9"/>
      <c r="K169" s="9"/>
      <c r="L169" s="9"/>
      <c r="M169" s="9"/>
      <c r="N169" s="44"/>
      <c r="O169" s="44"/>
      <c r="P169" s="44"/>
      <c r="Q169" s="18"/>
      <c r="R169" s="1"/>
      <c r="S169" s="1"/>
    </row>
    <row r="170" spans="1:19" x14ac:dyDescent="0.25">
      <c r="A170" s="9"/>
      <c r="B170" s="9"/>
      <c r="C170" s="9"/>
      <c r="D170" s="9"/>
      <c r="E170" s="9"/>
      <c r="F170" s="9"/>
      <c r="G170" s="9"/>
      <c r="H170" s="9"/>
      <c r="I170" s="9"/>
      <c r="J170" s="9"/>
      <c r="K170" s="9"/>
      <c r="L170" s="9"/>
      <c r="M170" s="9"/>
      <c r="N170" s="44"/>
      <c r="O170" s="44"/>
      <c r="P170" s="44"/>
      <c r="Q170" s="18"/>
      <c r="R170" s="1"/>
      <c r="S170" s="1"/>
    </row>
    <row r="171" spans="1:19" x14ac:dyDescent="0.25">
      <c r="A171" s="9"/>
      <c r="B171" s="9"/>
      <c r="C171" s="9"/>
      <c r="D171" s="9"/>
      <c r="E171" s="9"/>
      <c r="F171" s="9"/>
      <c r="G171" s="9"/>
      <c r="H171" s="9"/>
      <c r="I171" s="9"/>
      <c r="J171" s="9"/>
      <c r="K171" s="9"/>
      <c r="L171" s="9"/>
      <c r="M171" s="9"/>
      <c r="N171" s="44"/>
      <c r="O171" s="44"/>
      <c r="P171" s="44"/>
      <c r="Q171" s="18"/>
      <c r="R171" s="1"/>
      <c r="S171" s="1"/>
    </row>
    <row r="172" spans="1:19" x14ac:dyDescent="0.25">
      <c r="A172" s="9"/>
      <c r="B172" s="9"/>
      <c r="C172" s="9"/>
      <c r="D172" s="9"/>
      <c r="E172" s="9"/>
      <c r="F172" s="9"/>
      <c r="G172" s="9"/>
      <c r="H172" s="9"/>
      <c r="I172" s="9"/>
      <c r="J172" s="9"/>
      <c r="K172" s="9"/>
      <c r="L172" s="9"/>
      <c r="M172" s="9"/>
      <c r="N172" s="44"/>
      <c r="O172" s="44"/>
      <c r="P172" s="44"/>
      <c r="Q172" s="18"/>
      <c r="R172" s="1"/>
      <c r="S172" s="1"/>
    </row>
    <row r="173" spans="1:19" x14ac:dyDescent="0.25">
      <c r="A173" s="9"/>
      <c r="B173" s="9"/>
      <c r="C173" s="9"/>
      <c r="D173" s="9"/>
      <c r="E173" s="9"/>
      <c r="F173" s="9"/>
      <c r="G173" s="9"/>
      <c r="H173" s="9"/>
      <c r="I173" s="9"/>
      <c r="J173" s="9"/>
      <c r="K173" s="9"/>
      <c r="L173" s="9"/>
      <c r="M173" s="9"/>
      <c r="N173" s="44"/>
      <c r="O173" s="44"/>
      <c r="P173" s="44"/>
      <c r="Q173" s="18"/>
      <c r="R173" s="1"/>
      <c r="S173" s="1"/>
    </row>
    <row r="174" spans="1:19" x14ac:dyDescent="0.25">
      <c r="A174" s="9"/>
      <c r="B174" s="9"/>
      <c r="C174" s="9"/>
      <c r="D174" s="9"/>
      <c r="E174" s="9"/>
      <c r="F174" s="9"/>
      <c r="G174" s="9"/>
      <c r="H174" s="9"/>
      <c r="I174" s="9"/>
      <c r="J174" s="9"/>
      <c r="K174" s="9"/>
      <c r="L174" s="9"/>
      <c r="M174" s="9"/>
      <c r="N174" s="44"/>
      <c r="O174" s="44"/>
      <c r="P174" s="44"/>
      <c r="Q174" s="18"/>
      <c r="R174" s="1"/>
      <c r="S174" s="1"/>
    </row>
    <row r="175" spans="1:19" x14ac:dyDescent="0.25">
      <c r="A175" s="9"/>
      <c r="B175" s="9"/>
      <c r="C175" s="9"/>
      <c r="D175" s="9"/>
      <c r="E175" s="9"/>
      <c r="F175" s="9"/>
      <c r="G175" s="9"/>
      <c r="H175" s="9"/>
      <c r="I175" s="9"/>
      <c r="J175" s="9"/>
      <c r="K175" s="9"/>
      <c r="L175" s="9"/>
      <c r="M175" s="9"/>
      <c r="N175" s="44"/>
      <c r="O175" s="44"/>
      <c r="P175" s="44"/>
      <c r="Q175" s="18"/>
      <c r="R175" s="1"/>
      <c r="S175" s="1"/>
    </row>
    <row r="176" spans="1:19" x14ac:dyDescent="0.25">
      <c r="A176" s="9"/>
      <c r="B176" s="9"/>
      <c r="C176" s="9"/>
      <c r="D176" s="9"/>
      <c r="E176" s="9"/>
      <c r="F176" s="9"/>
      <c r="G176" s="9"/>
      <c r="H176" s="9"/>
      <c r="I176" s="9"/>
      <c r="J176" s="9"/>
      <c r="K176" s="9"/>
      <c r="L176" s="9"/>
      <c r="M176" s="9"/>
      <c r="N176" s="44"/>
      <c r="O176" s="44"/>
      <c r="P176" s="44"/>
      <c r="Q176" s="18"/>
      <c r="R176" s="1"/>
      <c r="S176" s="1"/>
    </row>
    <row r="177" spans="1:19" x14ac:dyDescent="0.25">
      <c r="A177" s="9"/>
      <c r="B177" s="9"/>
      <c r="C177" s="9"/>
      <c r="D177" s="9"/>
      <c r="E177" s="9"/>
      <c r="F177" s="9"/>
      <c r="G177" s="9"/>
      <c r="H177" s="9"/>
      <c r="I177" s="9"/>
      <c r="J177" s="9"/>
      <c r="K177" s="9"/>
      <c r="L177" s="9"/>
      <c r="M177" s="9"/>
      <c r="N177" s="44"/>
      <c r="O177" s="44"/>
      <c r="P177" s="44"/>
      <c r="Q177" s="18"/>
      <c r="R177" s="1"/>
      <c r="S177" s="1"/>
    </row>
    <row r="178" spans="1:19" x14ac:dyDescent="0.25">
      <c r="A178" s="9"/>
      <c r="B178" s="9"/>
      <c r="C178" s="9"/>
      <c r="D178" s="9"/>
      <c r="E178" s="9"/>
      <c r="F178" s="9"/>
      <c r="G178" s="9"/>
      <c r="H178" s="9"/>
      <c r="I178" s="9"/>
      <c r="J178" s="9"/>
      <c r="K178" s="9"/>
      <c r="L178" s="9"/>
      <c r="M178" s="9"/>
      <c r="N178" s="44"/>
      <c r="O178" s="44"/>
      <c r="P178" s="44"/>
      <c r="Q178" s="18"/>
      <c r="R178" s="1"/>
      <c r="S178" s="1"/>
    </row>
    <row r="179" spans="1:19" x14ac:dyDescent="0.25">
      <c r="A179" s="9"/>
      <c r="B179" s="9"/>
      <c r="C179" s="9"/>
      <c r="D179" s="9"/>
      <c r="E179" s="9"/>
      <c r="F179" s="9"/>
      <c r="G179" s="9"/>
      <c r="H179" s="9"/>
      <c r="I179" s="9"/>
      <c r="J179" s="9"/>
      <c r="K179" s="9"/>
      <c r="L179" s="9"/>
      <c r="M179" s="9"/>
      <c r="N179" s="44"/>
      <c r="O179" s="44"/>
      <c r="P179" s="44"/>
      <c r="Q179" s="18"/>
      <c r="R179" s="1"/>
      <c r="S179" s="1"/>
    </row>
    <row r="180" spans="1:19" x14ac:dyDescent="0.25">
      <c r="A180" s="9"/>
      <c r="B180" s="9"/>
      <c r="C180" s="9"/>
      <c r="D180" s="9"/>
      <c r="E180" s="9"/>
      <c r="F180" s="9"/>
      <c r="G180" s="9"/>
      <c r="H180" s="9"/>
      <c r="I180" s="9"/>
      <c r="J180" s="9"/>
      <c r="K180" s="9"/>
      <c r="L180" s="9"/>
      <c r="M180" s="9"/>
      <c r="N180" s="44"/>
      <c r="O180" s="44"/>
      <c r="P180" s="44"/>
      <c r="Q180" s="18"/>
      <c r="R180" s="1"/>
      <c r="S180" s="1"/>
    </row>
    <row r="181" spans="1:19" x14ac:dyDescent="0.25">
      <c r="A181" s="9"/>
      <c r="B181" s="9"/>
      <c r="C181" s="9"/>
      <c r="D181" s="9"/>
      <c r="E181" s="9"/>
      <c r="F181" s="9"/>
      <c r="G181" s="9"/>
      <c r="H181" s="9"/>
      <c r="I181" s="9"/>
      <c r="J181" s="9"/>
      <c r="K181" s="9"/>
      <c r="L181" s="9"/>
      <c r="M181" s="9"/>
      <c r="N181" s="44"/>
      <c r="O181" s="44"/>
      <c r="P181" s="44"/>
      <c r="Q181" s="18"/>
      <c r="R181" s="1"/>
      <c r="S181" s="1"/>
    </row>
    <row r="182" spans="1:19" x14ac:dyDescent="0.25">
      <c r="A182" s="9"/>
      <c r="B182" s="9"/>
      <c r="C182" s="9"/>
      <c r="D182" s="9"/>
      <c r="E182" s="9"/>
      <c r="F182" s="9"/>
      <c r="G182" s="9"/>
      <c r="H182" s="9"/>
      <c r="I182" s="9"/>
      <c r="J182" s="9"/>
      <c r="K182" s="9"/>
      <c r="L182" s="9"/>
      <c r="M182" s="9"/>
      <c r="N182" s="44"/>
      <c r="O182" s="44"/>
      <c r="P182" s="44"/>
      <c r="Q182" s="18"/>
      <c r="R182" s="1"/>
      <c r="S182" s="1"/>
    </row>
    <row r="183" spans="1:19" x14ac:dyDescent="0.25">
      <c r="A183" s="9"/>
      <c r="B183" s="9"/>
      <c r="C183" s="9"/>
      <c r="D183" s="9"/>
      <c r="E183" s="9"/>
      <c r="F183" s="9"/>
      <c r="G183" s="9"/>
      <c r="H183" s="9"/>
      <c r="I183" s="9"/>
      <c r="J183" s="9"/>
      <c r="K183" s="9"/>
      <c r="L183" s="9"/>
      <c r="M183" s="9"/>
      <c r="N183" s="44"/>
      <c r="O183" s="44"/>
      <c r="P183" s="44"/>
      <c r="Q183" s="18"/>
      <c r="R183" s="1"/>
      <c r="S183" s="1"/>
    </row>
    <row r="184" spans="1:19" x14ac:dyDescent="0.25">
      <c r="A184" s="9"/>
      <c r="B184" s="9"/>
      <c r="C184" s="9"/>
      <c r="D184" s="9"/>
      <c r="E184" s="9"/>
      <c r="F184" s="9"/>
      <c r="G184" s="9"/>
      <c r="H184" s="9"/>
      <c r="I184" s="9"/>
      <c r="J184" s="9"/>
      <c r="K184" s="9"/>
      <c r="L184" s="9"/>
      <c r="M184" s="9"/>
      <c r="N184" s="44"/>
      <c r="O184" s="44"/>
      <c r="P184" s="44"/>
      <c r="Q184" s="18"/>
      <c r="R184" s="1"/>
      <c r="S184" s="1"/>
    </row>
    <row r="185" spans="1:19" x14ac:dyDescent="0.25">
      <c r="A185" s="9"/>
      <c r="B185" s="9"/>
      <c r="C185" s="9"/>
      <c r="D185" s="9"/>
      <c r="E185" s="9"/>
      <c r="F185" s="9"/>
      <c r="G185" s="9"/>
      <c r="H185" s="9"/>
      <c r="I185" s="9"/>
      <c r="J185" s="9"/>
      <c r="K185" s="9"/>
      <c r="L185" s="9"/>
      <c r="M185" s="9"/>
      <c r="N185" s="44"/>
      <c r="O185" s="44"/>
      <c r="P185" s="44"/>
      <c r="Q185" s="18"/>
      <c r="R185" s="1"/>
      <c r="S185" s="1"/>
    </row>
    <row r="186" spans="1:19" x14ac:dyDescent="0.25">
      <c r="A186" s="9"/>
      <c r="B186" s="9"/>
      <c r="C186" s="9"/>
      <c r="D186" s="9"/>
      <c r="E186" s="9"/>
      <c r="F186" s="9"/>
      <c r="G186" s="9"/>
      <c r="H186" s="9"/>
      <c r="I186" s="9"/>
      <c r="J186" s="9"/>
      <c r="K186" s="9"/>
      <c r="L186" s="9"/>
      <c r="M186" s="9"/>
      <c r="N186" s="44"/>
      <c r="O186" s="44"/>
      <c r="P186" s="44"/>
      <c r="Q186" s="18"/>
      <c r="R186" s="1"/>
      <c r="S186" s="1"/>
    </row>
    <row r="187" spans="1:19" x14ac:dyDescent="0.25">
      <c r="A187" s="9"/>
      <c r="B187" s="9"/>
      <c r="C187" s="9"/>
      <c r="D187" s="9"/>
      <c r="E187" s="9"/>
      <c r="F187" s="9"/>
      <c r="G187" s="9"/>
      <c r="H187" s="9"/>
      <c r="I187" s="9"/>
      <c r="J187" s="9"/>
      <c r="K187" s="9"/>
      <c r="L187" s="9"/>
      <c r="M187" s="9"/>
      <c r="N187" s="44"/>
      <c r="O187" s="44"/>
      <c r="P187" s="44"/>
      <c r="Q187" s="18"/>
      <c r="R187" s="1"/>
      <c r="S187" s="1"/>
    </row>
    <row r="188" spans="1:19" x14ac:dyDescent="0.25">
      <c r="A188" s="9"/>
      <c r="B188" s="9"/>
      <c r="C188" s="9"/>
      <c r="D188" s="9"/>
      <c r="E188" s="9"/>
      <c r="F188" s="9"/>
      <c r="G188" s="9"/>
      <c r="H188" s="9"/>
      <c r="I188" s="9"/>
      <c r="J188" s="9"/>
      <c r="K188" s="9"/>
      <c r="L188" s="9"/>
      <c r="M188" s="9"/>
      <c r="N188" s="44"/>
      <c r="O188" s="44"/>
      <c r="P188" s="44"/>
      <c r="Q188" s="18"/>
      <c r="R188" s="1"/>
      <c r="S188" s="1"/>
    </row>
    <row r="189" spans="1:19" x14ac:dyDescent="0.25">
      <c r="A189" s="9"/>
      <c r="B189" s="9"/>
      <c r="C189" s="9"/>
      <c r="D189" s="9"/>
      <c r="E189" s="9"/>
      <c r="F189" s="9"/>
      <c r="G189" s="9"/>
      <c r="H189" s="9"/>
      <c r="I189" s="9"/>
      <c r="J189" s="9"/>
      <c r="K189" s="9"/>
      <c r="L189" s="9"/>
      <c r="M189" s="9"/>
      <c r="N189" s="44"/>
      <c r="O189" s="44"/>
      <c r="P189" s="44"/>
      <c r="Q189" s="18"/>
      <c r="R189" s="1"/>
      <c r="S189" s="1"/>
    </row>
    <row r="190" spans="1:19" x14ac:dyDescent="0.25">
      <c r="A190" s="9"/>
      <c r="B190" s="9"/>
      <c r="C190" s="9"/>
      <c r="D190" s="9"/>
      <c r="E190" s="9"/>
      <c r="F190" s="9"/>
      <c r="G190" s="9"/>
      <c r="H190" s="9"/>
      <c r="I190" s="9"/>
      <c r="J190" s="9"/>
      <c r="K190" s="9"/>
      <c r="L190" s="9"/>
      <c r="M190" s="9"/>
      <c r="N190" s="44"/>
      <c r="O190" s="44"/>
      <c r="P190" s="44"/>
      <c r="Q190" s="18"/>
      <c r="R190" s="1"/>
      <c r="S190" s="1"/>
    </row>
    <row r="191" spans="1:19" x14ac:dyDescent="0.25">
      <c r="A191" s="9"/>
      <c r="B191" s="9"/>
      <c r="C191" s="9"/>
      <c r="D191" s="9"/>
      <c r="E191" s="9"/>
      <c r="F191" s="9"/>
      <c r="G191" s="9"/>
      <c r="H191" s="9"/>
      <c r="I191" s="9"/>
      <c r="J191" s="9"/>
      <c r="K191" s="9"/>
      <c r="L191" s="9"/>
      <c r="M191" s="9"/>
      <c r="N191" s="44"/>
      <c r="O191" s="44"/>
      <c r="P191" s="44"/>
      <c r="Q191" s="18"/>
      <c r="R191" s="1"/>
      <c r="S191" s="1"/>
    </row>
    <row r="192" spans="1:19" x14ac:dyDescent="0.25">
      <c r="A192" s="9"/>
      <c r="B192" s="9"/>
      <c r="C192" s="9"/>
      <c r="D192" s="9"/>
      <c r="E192" s="9"/>
      <c r="F192" s="9"/>
      <c r="G192" s="9"/>
      <c r="H192" s="9"/>
      <c r="I192" s="9"/>
      <c r="J192" s="9"/>
      <c r="K192" s="9"/>
      <c r="L192" s="9"/>
      <c r="M192" s="9"/>
      <c r="N192" s="44"/>
      <c r="O192" s="44"/>
      <c r="P192" s="44"/>
      <c r="Q192" s="18"/>
      <c r="R192" s="1"/>
      <c r="S192" s="1"/>
    </row>
    <row r="193" spans="1:19" x14ac:dyDescent="0.25">
      <c r="A193" s="9"/>
      <c r="B193" s="9"/>
      <c r="C193" s="9"/>
      <c r="D193" s="9"/>
      <c r="E193" s="9"/>
      <c r="F193" s="9"/>
      <c r="G193" s="9"/>
      <c r="H193" s="9"/>
      <c r="I193" s="9"/>
      <c r="J193" s="9"/>
      <c r="K193" s="9"/>
      <c r="L193" s="9"/>
      <c r="M193" s="9"/>
      <c r="N193" s="44"/>
      <c r="O193" s="44"/>
      <c r="P193" s="44"/>
      <c r="Q193" s="18"/>
      <c r="R193" s="1"/>
      <c r="S193" s="1"/>
    </row>
    <row r="194" spans="1:19" x14ac:dyDescent="0.25">
      <c r="A194" s="9"/>
      <c r="B194" s="9"/>
      <c r="C194" s="9"/>
      <c r="D194" s="9"/>
      <c r="E194" s="9"/>
      <c r="F194" s="9"/>
      <c r="G194" s="9"/>
      <c r="H194" s="9"/>
      <c r="I194" s="9"/>
      <c r="J194" s="9"/>
      <c r="K194" s="9"/>
      <c r="L194" s="9"/>
      <c r="M194" s="9"/>
      <c r="N194" s="44"/>
      <c r="O194" s="44"/>
      <c r="P194" s="44"/>
      <c r="Q194" s="18"/>
      <c r="R194" s="1"/>
      <c r="S194" s="1"/>
    </row>
    <row r="195" spans="1:19" x14ac:dyDescent="0.25">
      <c r="A195" s="9"/>
      <c r="B195" s="9"/>
      <c r="C195" s="9"/>
      <c r="D195" s="9"/>
      <c r="E195" s="9"/>
      <c r="F195" s="9"/>
      <c r="G195" s="9"/>
      <c r="H195" s="9"/>
      <c r="I195" s="9"/>
      <c r="J195" s="9"/>
      <c r="K195" s="9"/>
      <c r="L195" s="9"/>
      <c r="M195" s="9"/>
      <c r="N195" s="44"/>
      <c r="O195" s="44"/>
      <c r="P195" s="44"/>
      <c r="Q195" s="18"/>
      <c r="R195" s="1"/>
      <c r="S195" s="1"/>
    </row>
    <row r="196" spans="1:19" x14ac:dyDescent="0.25">
      <c r="A196" s="9"/>
      <c r="B196" s="9"/>
      <c r="C196" s="9"/>
      <c r="D196" s="9"/>
      <c r="E196" s="9"/>
      <c r="F196" s="9"/>
      <c r="G196" s="9"/>
      <c r="H196" s="9"/>
      <c r="I196" s="9"/>
      <c r="J196" s="9"/>
      <c r="K196" s="9"/>
      <c r="L196" s="9"/>
      <c r="M196" s="9"/>
      <c r="N196" s="44"/>
      <c r="O196" s="44"/>
      <c r="P196" s="44"/>
      <c r="Q196" s="18"/>
      <c r="R196" s="1"/>
      <c r="S196" s="1"/>
    </row>
    <row r="197" spans="1:19" x14ac:dyDescent="0.25">
      <c r="A197" s="9"/>
      <c r="B197" s="9"/>
      <c r="C197" s="9"/>
      <c r="D197" s="9"/>
      <c r="E197" s="9"/>
      <c r="F197" s="9"/>
      <c r="G197" s="9"/>
      <c r="H197" s="9"/>
      <c r="I197" s="9"/>
      <c r="J197" s="9"/>
      <c r="K197" s="9"/>
      <c r="L197" s="9"/>
      <c r="M197" s="9"/>
      <c r="N197" s="44"/>
      <c r="O197" s="44"/>
      <c r="P197" s="44"/>
      <c r="Q197" s="18"/>
      <c r="R197" s="1"/>
      <c r="S197" s="1"/>
    </row>
    <row r="198" spans="1:19" x14ac:dyDescent="0.25">
      <c r="A198" s="9"/>
      <c r="B198" s="9"/>
      <c r="C198" s="9"/>
      <c r="D198" s="9"/>
      <c r="E198" s="9"/>
      <c r="F198" s="9"/>
      <c r="G198" s="9"/>
      <c r="H198" s="9"/>
      <c r="I198" s="9"/>
      <c r="J198" s="9"/>
      <c r="K198" s="9"/>
      <c r="L198" s="9"/>
      <c r="M198" s="9"/>
      <c r="N198" s="44"/>
      <c r="O198" s="44"/>
      <c r="P198" s="44"/>
      <c r="Q198" s="18"/>
      <c r="R198" s="1"/>
      <c r="S198" s="1"/>
    </row>
    <row r="199" spans="1:19" x14ac:dyDescent="0.25">
      <c r="A199" s="9"/>
      <c r="B199" s="9"/>
      <c r="C199" s="9"/>
      <c r="D199" s="9"/>
      <c r="E199" s="9"/>
      <c r="F199" s="9"/>
      <c r="G199" s="9"/>
      <c r="H199" s="9"/>
      <c r="I199" s="9"/>
      <c r="J199" s="9"/>
      <c r="K199" s="9"/>
      <c r="L199" s="9"/>
      <c r="M199" s="9"/>
      <c r="N199" s="44"/>
      <c r="O199" s="44"/>
      <c r="P199" s="44"/>
      <c r="Q199" s="18"/>
      <c r="R199" s="1"/>
      <c r="S199" s="1"/>
    </row>
    <row r="200" spans="1:19" x14ac:dyDescent="0.25">
      <c r="A200" s="9"/>
      <c r="B200" s="9"/>
      <c r="C200" s="9"/>
      <c r="D200" s="9"/>
      <c r="E200" s="9"/>
      <c r="F200" s="9"/>
      <c r="G200" s="9"/>
      <c r="H200" s="9"/>
      <c r="I200" s="9"/>
      <c r="J200" s="9"/>
      <c r="K200" s="9"/>
      <c r="L200" s="9"/>
      <c r="M200" s="9"/>
      <c r="N200" s="44"/>
      <c r="O200" s="44"/>
      <c r="P200" s="44"/>
      <c r="Q200" s="18"/>
      <c r="R200" s="1"/>
      <c r="S200" s="1"/>
    </row>
    <row r="201" spans="1:19" x14ac:dyDescent="0.25">
      <c r="A201" s="9"/>
      <c r="B201" s="9"/>
      <c r="C201" s="9"/>
      <c r="D201" s="9"/>
      <c r="E201" s="9"/>
      <c r="F201" s="9"/>
      <c r="G201" s="9"/>
      <c r="H201" s="9"/>
      <c r="I201" s="9"/>
      <c r="J201" s="9"/>
      <c r="K201" s="9"/>
      <c r="L201" s="9"/>
      <c r="M201" s="9"/>
      <c r="N201" s="44"/>
      <c r="O201" s="44"/>
      <c r="P201" s="44"/>
      <c r="Q201" s="18"/>
      <c r="R201" s="1"/>
      <c r="S201" s="1"/>
    </row>
    <row r="202" spans="1:19" x14ac:dyDescent="0.25">
      <c r="A202" s="9"/>
      <c r="B202" s="9"/>
      <c r="C202" s="9"/>
      <c r="D202" s="9"/>
      <c r="E202" s="9"/>
      <c r="F202" s="9"/>
      <c r="G202" s="9"/>
      <c r="H202" s="9"/>
      <c r="I202" s="9"/>
      <c r="J202" s="9"/>
      <c r="K202" s="9"/>
      <c r="L202" s="9"/>
      <c r="M202" s="9"/>
      <c r="N202" s="44"/>
      <c r="O202" s="44"/>
      <c r="P202" s="44"/>
      <c r="Q202" s="18"/>
      <c r="R202" s="1"/>
      <c r="S202" s="1"/>
    </row>
    <row r="203" spans="1:19" x14ac:dyDescent="0.25">
      <c r="A203" s="9"/>
      <c r="B203" s="9"/>
      <c r="C203" s="9"/>
      <c r="D203" s="9"/>
      <c r="E203" s="9"/>
      <c r="F203" s="9"/>
      <c r="G203" s="9"/>
      <c r="H203" s="9"/>
      <c r="I203" s="9"/>
      <c r="J203" s="9"/>
      <c r="K203" s="9"/>
      <c r="L203" s="9"/>
      <c r="M203" s="9"/>
      <c r="N203" s="44"/>
      <c r="O203" s="44"/>
      <c r="P203" s="44"/>
      <c r="Q203" s="18"/>
      <c r="R203" s="1"/>
      <c r="S203" s="1"/>
    </row>
    <row r="204" spans="1:19" x14ac:dyDescent="0.25">
      <c r="A204" s="9"/>
      <c r="B204" s="9"/>
      <c r="C204" s="9"/>
      <c r="D204" s="9"/>
      <c r="E204" s="9"/>
      <c r="F204" s="9"/>
      <c r="G204" s="9"/>
      <c r="H204" s="9"/>
      <c r="I204" s="9"/>
      <c r="J204" s="9"/>
      <c r="K204" s="9"/>
      <c r="L204" s="9"/>
      <c r="M204" s="9"/>
      <c r="N204" s="44"/>
      <c r="O204" s="44"/>
      <c r="P204" s="44"/>
      <c r="Q204" s="18"/>
      <c r="R204" s="1"/>
      <c r="S204" s="1"/>
    </row>
    <row r="205" spans="1:19" x14ac:dyDescent="0.25">
      <c r="A205" s="9"/>
      <c r="B205" s="9"/>
      <c r="C205" s="9"/>
      <c r="D205" s="9"/>
      <c r="E205" s="9"/>
      <c r="F205" s="9"/>
      <c r="G205" s="9"/>
      <c r="H205" s="9"/>
      <c r="I205" s="9"/>
      <c r="J205" s="9"/>
      <c r="K205" s="9"/>
      <c r="L205" s="9"/>
      <c r="M205" s="9"/>
      <c r="N205" s="44"/>
      <c r="O205" s="44"/>
      <c r="P205" s="44"/>
      <c r="Q205" s="18"/>
      <c r="R205" s="1"/>
      <c r="S205" s="1"/>
    </row>
    <row r="206" spans="1:19" x14ac:dyDescent="0.25">
      <c r="A206" s="9"/>
      <c r="B206" s="9"/>
      <c r="C206" s="9"/>
      <c r="D206" s="9"/>
      <c r="E206" s="9"/>
      <c r="F206" s="9"/>
      <c r="G206" s="9"/>
      <c r="H206" s="9"/>
      <c r="I206" s="9"/>
      <c r="J206" s="9"/>
      <c r="K206" s="9"/>
      <c r="L206" s="9"/>
      <c r="M206" s="9"/>
      <c r="N206" s="44"/>
      <c r="O206" s="44"/>
      <c r="P206" s="44"/>
      <c r="Q206" s="18"/>
      <c r="R206" s="1"/>
      <c r="S206" s="1"/>
    </row>
    <row r="207" spans="1:19" x14ac:dyDescent="0.25">
      <c r="A207" s="9"/>
      <c r="B207" s="9"/>
      <c r="C207" s="9"/>
      <c r="D207" s="9"/>
      <c r="E207" s="9"/>
      <c r="F207" s="9"/>
      <c r="G207" s="9"/>
      <c r="H207" s="9"/>
      <c r="I207" s="9"/>
      <c r="J207" s="9"/>
      <c r="K207" s="9"/>
      <c r="L207" s="9"/>
      <c r="M207" s="9"/>
      <c r="N207" s="44"/>
      <c r="O207" s="44"/>
      <c r="P207" s="44"/>
      <c r="Q207" s="18"/>
      <c r="R207" s="1"/>
      <c r="S207" s="1"/>
    </row>
    <row r="208" spans="1:19" x14ac:dyDescent="0.25">
      <c r="A208" s="9"/>
      <c r="B208" s="9"/>
      <c r="C208" s="9"/>
      <c r="D208" s="9"/>
      <c r="E208" s="9"/>
      <c r="F208" s="9"/>
      <c r="G208" s="9"/>
      <c r="H208" s="9"/>
      <c r="I208" s="9"/>
      <c r="J208" s="9"/>
      <c r="K208" s="9"/>
      <c r="L208" s="9"/>
      <c r="M208" s="9"/>
      <c r="N208" s="44"/>
      <c r="O208" s="44"/>
      <c r="P208" s="44"/>
      <c r="Q208" s="18"/>
      <c r="R208" s="1"/>
      <c r="S208" s="1"/>
    </row>
    <row r="209" spans="1:19" x14ac:dyDescent="0.25">
      <c r="A209" s="9"/>
      <c r="B209" s="9"/>
      <c r="C209" s="9"/>
      <c r="D209" s="9"/>
      <c r="E209" s="9"/>
      <c r="F209" s="9"/>
      <c r="G209" s="9"/>
      <c r="H209" s="9"/>
      <c r="I209" s="9"/>
      <c r="J209" s="9"/>
      <c r="K209" s="9"/>
      <c r="L209" s="9"/>
      <c r="M209" s="9"/>
      <c r="N209" s="44"/>
      <c r="O209" s="44"/>
      <c r="P209" s="44"/>
      <c r="Q209" s="18"/>
      <c r="R209" s="1"/>
      <c r="S209" s="1"/>
    </row>
    <row r="210" spans="1:19" x14ac:dyDescent="0.25">
      <c r="A210" s="9"/>
      <c r="B210" s="9"/>
      <c r="C210" s="9"/>
      <c r="D210" s="9"/>
      <c r="E210" s="9"/>
      <c r="F210" s="9"/>
      <c r="G210" s="9"/>
      <c r="H210" s="9"/>
      <c r="I210" s="9"/>
      <c r="J210" s="9"/>
      <c r="K210" s="9"/>
      <c r="L210" s="9"/>
      <c r="M210" s="9"/>
      <c r="N210" s="44"/>
      <c r="O210" s="44"/>
      <c r="P210" s="44"/>
      <c r="Q210" s="18"/>
      <c r="R210" s="1"/>
      <c r="S210" s="1"/>
    </row>
    <row r="211" spans="1:19" x14ac:dyDescent="0.25">
      <c r="A211" s="9"/>
      <c r="B211" s="9"/>
      <c r="C211" s="9"/>
      <c r="D211" s="9"/>
      <c r="E211" s="9"/>
      <c r="F211" s="9"/>
      <c r="G211" s="9"/>
      <c r="H211" s="9"/>
      <c r="I211" s="9"/>
      <c r="J211" s="9"/>
      <c r="K211" s="9"/>
      <c r="L211" s="9"/>
      <c r="M211" s="9"/>
      <c r="N211" s="44"/>
      <c r="O211" s="44"/>
      <c r="P211" s="44"/>
      <c r="Q211" s="18"/>
      <c r="R211" s="1"/>
      <c r="S211" s="1"/>
    </row>
    <row r="212" spans="1:19" x14ac:dyDescent="0.25">
      <c r="A212" s="9"/>
      <c r="B212" s="9"/>
      <c r="C212" s="9"/>
      <c r="D212" s="9"/>
      <c r="E212" s="9"/>
      <c r="F212" s="9"/>
      <c r="G212" s="9"/>
      <c r="H212" s="9"/>
      <c r="I212" s="9"/>
      <c r="J212" s="9"/>
      <c r="K212" s="9"/>
      <c r="L212" s="9"/>
      <c r="M212" s="9"/>
      <c r="N212" s="44"/>
      <c r="O212" s="44"/>
      <c r="P212" s="44"/>
      <c r="Q212" s="18"/>
      <c r="R212" s="1"/>
      <c r="S212" s="1"/>
    </row>
    <row r="213" spans="1:19" x14ac:dyDescent="0.25">
      <c r="A213" s="9"/>
      <c r="B213" s="9"/>
      <c r="C213" s="9"/>
      <c r="D213" s="9"/>
      <c r="E213" s="9"/>
      <c r="F213" s="9"/>
      <c r="G213" s="9"/>
      <c r="H213" s="9"/>
      <c r="I213" s="9"/>
      <c r="J213" s="9"/>
      <c r="K213" s="9"/>
      <c r="L213" s="9"/>
      <c r="M213" s="9"/>
      <c r="N213" s="44"/>
      <c r="O213" s="44"/>
      <c r="P213" s="44"/>
      <c r="Q213" s="18"/>
      <c r="R213" s="1"/>
      <c r="S213" s="1"/>
    </row>
    <row r="214" spans="1:19" x14ac:dyDescent="0.25">
      <c r="A214" s="9"/>
      <c r="B214" s="9"/>
      <c r="C214" s="9"/>
      <c r="D214" s="9"/>
      <c r="E214" s="9"/>
      <c r="F214" s="9"/>
      <c r="G214" s="9"/>
      <c r="H214" s="9"/>
      <c r="I214" s="9"/>
      <c r="J214" s="9"/>
      <c r="K214" s="9"/>
      <c r="L214" s="9"/>
      <c r="M214" s="9"/>
      <c r="N214" s="44"/>
      <c r="O214" s="44"/>
      <c r="P214" s="44"/>
      <c r="Q214" s="18"/>
      <c r="R214" s="1"/>
      <c r="S214" s="1"/>
    </row>
    <row r="215" spans="1:19" x14ac:dyDescent="0.25">
      <c r="A215" s="9"/>
      <c r="B215" s="9"/>
      <c r="C215" s="9"/>
      <c r="D215" s="9"/>
      <c r="E215" s="9"/>
      <c r="F215" s="9"/>
      <c r="G215" s="9"/>
      <c r="H215" s="9"/>
      <c r="I215" s="9"/>
      <c r="J215" s="9"/>
      <c r="K215" s="9"/>
      <c r="L215" s="9"/>
      <c r="M215" s="9"/>
      <c r="N215" s="44"/>
      <c r="O215" s="44"/>
      <c r="P215" s="44"/>
      <c r="Q215" s="18"/>
      <c r="R215" s="1"/>
      <c r="S215" s="1"/>
    </row>
    <row r="216" spans="1:19" x14ac:dyDescent="0.25">
      <c r="A216" s="9"/>
      <c r="B216" s="9"/>
      <c r="C216" s="9"/>
      <c r="D216" s="9"/>
      <c r="E216" s="9"/>
      <c r="F216" s="9"/>
      <c r="G216" s="9"/>
      <c r="H216" s="9"/>
      <c r="I216" s="9"/>
      <c r="J216" s="9"/>
      <c r="K216" s="9"/>
      <c r="L216" s="9"/>
      <c r="M216" s="9"/>
      <c r="N216" s="44"/>
      <c r="O216" s="44"/>
      <c r="P216" s="44"/>
      <c r="Q216" s="18"/>
      <c r="R216" s="1"/>
      <c r="S216" s="1"/>
    </row>
    <row r="217" spans="1:19" x14ac:dyDescent="0.25">
      <c r="A217" s="9"/>
      <c r="B217" s="9"/>
      <c r="C217" s="9"/>
      <c r="D217" s="9"/>
      <c r="E217" s="9"/>
      <c r="F217" s="9"/>
      <c r="G217" s="9"/>
      <c r="H217" s="9"/>
      <c r="I217" s="9"/>
      <c r="J217" s="9"/>
      <c r="K217" s="9"/>
      <c r="L217" s="9"/>
      <c r="M217" s="9"/>
      <c r="N217" s="44"/>
      <c r="O217" s="44"/>
      <c r="P217" s="44"/>
      <c r="Q217" s="18"/>
      <c r="R217" s="1"/>
      <c r="S217" s="1"/>
    </row>
    <row r="218" spans="1:19" x14ac:dyDescent="0.25">
      <c r="A218" s="9"/>
      <c r="B218" s="9"/>
      <c r="C218" s="9"/>
      <c r="D218" s="9"/>
      <c r="E218" s="9"/>
      <c r="F218" s="9"/>
      <c r="G218" s="9"/>
      <c r="H218" s="9"/>
      <c r="I218" s="9"/>
      <c r="J218" s="9"/>
      <c r="K218" s="9"/>
      <c r="L218" s="9"/>
      <c r="M218" s="9"/>
      <c r="N218" s="44"/>
      <c r="O218" s="44"/>
      <c r="P218" s="44"/>
      <c r="Q218" s="18"/>
      <c r="R218" s="1"/>
      <c r="S218" s="1"/>
    </row>
    <row r="219" spans="1:19" x14ac:dyDescent="0.25">
      <c r="A219" s="9"/>
      <c r="B219" s="9"/>
      <c r="C219" s="9"/>
      <c r="D219" s="9"/>
      <c r="E219" s="9"/>
      <c r="F219" s="9"/>
      <c r="G219" s="9"/>
      <c r="H219" s="9"/>
      <c r="I219" s="9"/>
      <c r="J219" s="9"/>
      <c r="K219" s="9"/>
      <c r="L219" s="9"/>
      <c r="M219" s="9"/>
      <c r="N219" s="44"/>
      <c r="O219" s="44"/>
      <c r="P219" s="44"/>
      <c r="Q219" s="18"/>
      <c r="R219" s="1"/>
      <c r="S219" s="1"/>
    </row>
    <row r="220" spans="1:19" x14ac:dyDescent="0.25">
      <c r="A220" s="9"/>
      <c r="B220" s="9"/>
      <c r="C220" s="9"/>
      <c r="D220" s="9"/>
      <c r="E220" s="9"/>
      <c r="F220" s="9"/>
      <c r="G220" s="9"/>
      <c r="H220" s="9"/>
      <c r="I220" s="9"/>
      <c r="J220" s="9"/>
      <c r="K220" s="9"/>
      <c r="L220" s="9"/>
      <c r="M220" s="9"/>
      <c r="N220" s="44"/>
      <c r="O220" s="44"/>
      <c r="P220" s="44"/>
      <c r="Q220" s="18"/>
      <c r="R220" s="1"/>
      <c r="S220" s="1"/>
    </row>
    <row r="221" spans="1:19" x14ac:dyDescent="0.25">
      <c r="A221" s="9"/>
      <c r="B221" s="9"/>
      <c r="C221" s="9"/>
      <c r="D221" s="9"/>
      <c r="E221" s="9"/>
      <c r="F221" s="9"/>
      <c r="G221" s="9"/>
      <c r="H221" s="9"/>
      <c r="I221" s="9"/>
      <c r="J221" s="9"/>
      <c r="K221" s="9"/>
      <c r="L221" s="9"/>
      <c r="M221" s="9"/>
      <c r="N221" s="44"/>
      <c r="O221" s="44"/>
      <c r="P221" s="44"/>
      <c r="Q221" s="18"/>
      <c r="R221" s="1"/>
      <c r="S221" s="1"/>
    </row>
    <row r="222" spans="1:19" x14ac:dyDescent="0.25">
      <c r="A222" s="9"/>
      <c r="B222" s="9"/>
      <c r="C222" s="9"/>
      <c r="D222" s="9"/>
      <c r="E222" s="9"/>
      <c r="F222" s="9"/>
      <c r="G222" s="9"/>
      <c r="H222" s="9"/>
      <c r="I222" s="9"/>
      <c r="J222" s="9"/>
      <c r="K222" s="9"/>
      <c r="L222" s="9"/>
      <c r="M222" s="9"/>
      <c r="N222" s="44"/>
      <c r="O222" s="44"/>
      <c r="P222" s="44"/>
      <c r="Q222" s="18"/>
      <c r="R222" s="1"/>
      <c r="S222" s="1"/>
    </row>
    <row r="223" spans="1:19" x14ac:dyDescent="0.25">
      <c r="A223" s="9"/>
      <c r="B223" s="9"/>
      <c r="C223" s="9"/>
      <c r="D223" s="9"/>
      <c r="E223" s="9"/>
      <c r="F223" s="9"/>
      <c r="G223" s="9"/>
      <c r="H223" s="9"/>
      <c r="I223" s="9"/>
      <c r="J223" s="9"/>
      <c r="K223" s="9"/>
      <c r="L223" s="9"/>
      <c r="M223" s="9"/>
      <c r="N223" s="44"/>
      <c r="O223" s="44"/>
      <c r="P223" s="44"/>
      <c r="Q223" s="18"/>
      <c r="R223" s="1"/>
      <c r="S223" s="1"/>
    </row>
    <row r="224" spans="1:19" x14ac:dyDescent="0.25">
      <c r="A224" s="9"/>
      <c r="B224" s="9"/>
      <c r="C224" s="9"/>
      <c r="D224" s="9"/>
      <c r="E224" s="9"/>
      <c r="F224" s="9"/>
      <c r="G224" s="9"/>
      <c r="H224" s="9"/>
      <c r="I224" s="9"/>
      <c r="J224" s="9"/>
      <c r="K224" s="9"/>
      <c r="L224" s="9"/>
      <c r="M224" s="9"/>
      <c r="N224" s="44"/>
      <c r="O224" s="44"/>
      <c r="P224" s="44"/>
      <c r="Q224" s="18"/>
      <c r="R224" s="1"/>
      <c r="S224" s="1"/>
    </row>
    <row r="225" spans="1:19" x14ac:dyDescent="0.25">
      <c r="A225" s="9"/>
      <c r="B225" s="9"/>
      <c r="C225" s="9"/>
      <c r="D225" s="9"/>
      <c r="E225" s="9"/>
      <c r="F225" s="9"/>
      <c r="G225" s="9"/>
      <c r="H225" s="9"/>
      <c r="I225" s="9"/>
      <c r="J225" s="9"/>
      <c r="K225" s="9"/>
      <c r="L225" s="9"/>
      <c r="M225" s="9"/>
      <c r="N225" s="44"/>
      <c r="O225" s="44"/>
      <c r="P225" s="44"/>
      <c r="Q225" s="18"/>
      <c r="R225" s="1"/>
      <c r="S225" s="1"/>
    </row>
    <row r="226" spans="1:19" x14ac:dyDescent="0.25">
      <c r="A226" s="9"/>
      <c r="B226" s="9"/>
      <c r="C226" s="9"/>
      <c r="D226" s="9"/>
      <c r="E226" s="9"/>
      <c r="F226" s="9"/>
      <c r="G226" s="9"/>
      <c r="H226" s="9"/>
      <c r="I226" s="9"/>
      <c r="J226" s="9"/>
      <c r="K226" s="9"/>
      <c r="L226" s="9"/>
      <c r="M226" s="9"/>
      <c r="N226" s="44"/>
      <c r="O226" s="44"/>
      <c r="P226" s="44"/>
      <c r="Q226" s="18"/>
      <c r="R226" s="1"/>
      <c r="S226" s="1"/>
    </row>
    <row r="227" spans="1:19" x14ac:dyDescent="0.25">
      <c r="A227" s="9"/>
      <c r="B227" s="9"/>
      <c r="C227" s="9"/>
      <c r="D227" s="9"/>
      <c r="E227" s="9"/>
      <c r="F227" s="9"/>
      <c r="G227" s="9"/>
      <c r="H227" s="9"/>
      <c r="I227" s="9"/>
      <c r="J227" s="9"/>
      <c r="K227" s="9"/>
      <c r="L227" s="9"/>
      <c r="M227" s="9"/>
      <c r="N227" s="44"/>
      <c r="O227" s="44"/>
      <c r="P227" s="44"/>
      <c r="Q227" s="18"/>
      <c r="R227" s="1"/>
      <c r="S227" s="1"/>
    </row>
    <row r="228" spans="1:19" x14ac:dyDescent="0.25">
      <c r="A228" s="9"/>
      <c r="B228" s="9"/>
      <c r="C228" s="9"/>
      <c r="D228" s="9"/>
      <c r="E228" s="9"/>
      <c r="F228" s="9"/>
      <c r="G228" s="9"/>
      <c r="H228" s="9"/>
      <c r="I228" s="9"/>
      <c r="J228" s="9"/>
      <c r="K228" s="9"/>
      <c r="L228" s="9"/>
      <c r="M228" s="9"/>
      <c r="N228" s="44"/>
      <c r="O228" s="44"/>
      <c r="P228" s="44"/>
      <c r="Q228" s="18"/>
      <c r="R228" s="1"/>
      <c r="S228" s="1"/>
    </row>
    <row r="229" spans="1:19" x14ac:dyDescent="0.25">
      <c r="A229" s="9"/>
      <c r="B229" s="9"/>
      <c r="C229" s="9"/>
      <c r="D229" s="9"/>
      <c r="E229" s="9"/>
      <c r="F229" s="9"/>
      <c r="G229" s="9"/>
      <c r="H229" s="9"/>
      <c r="I229" s="9"/>
      <c r="J229" s="9"/>
      <c r="K229" s="9"/>
      <c r="L229" s="9"/>
      <c r="M229" s="9"/>
      <c r="N229" s="44"/>
      <c r="O229" s="44"/>
      <c r="P229" s="44"/>
      <c r="Q229" s="18"/>
      <c r="R229" s="1"/>
      <c r="S229" s="1"/>
    </row>
    <row r="230" spans="1:19" x14ac:dyDescent="0.25">
      <c r="A230" s="9"/>
      <c r="B230" s="9"/>
      <c r="C230" s="9"/>
      <c r="D230" s="9"/>
      <c r="E230" s="9"/>
      <c r="F230" s="9"/>
      <c r="G230" s="9"/>
      <c r="H230" s="9"/>
      <c r="I230" s="9"/>
      <c r="J230" s="9"/>
      <c r="K230" s="9"/>
      <c r="L230" s="9"/>
      <c r="M230" s="9"/>
      <c r="N230" s="44"/>
      <c r="O230" s="44"/>
      <c r="P230" s="44"/>
      <c r="Q230" s="18"/>
      <c r="R230" s="1"/>
      <c r="S230" s="1"/>
    </row>
    <row r="231" spans="1:19" x14ac:dyDescent="0.25">
      <c r="A231" s="9"/>
      <c r="B231" s="9"/>
      <c r="C231" s="9"/>
      <c r="D231" s="9"/>
      <c r="E231" s="9"/>
      <c r="F231" s="9"/>
      <c r="G231" s="9"/>
      <c r="H231" s="9"/>
      <c r="I231" s="9"/>
      <c r="J231" s="9"/>
      <c r="K231" s="9"/>
      <c r="L231" s="9"/>
      <c r="M231" s="9"/>
      <c r="N231" s="44"/>
      <c r="O231" s="44"/>
      <c r="P231" s="44"/>
      <c r="Q231" s="18"/>
      <c r="R231" s="1"/>
      <c r="S231" s="1"/>
    </row>
    <row r="232" spans="1:19" x14ac:dyDescent="0.25">
      <c r="A232" s="9"/>
      <c r="B232" s="9"/>
      <c r="C232" s="9"/>
      <c r="D232" s="9"/>
      <c r="E232" s="9"/>
      <c r="F232" s="9"/>
      <c r="G232" s="9"/>
      <c r="H232" s="9"/>
      <c r="I232" s="9"/>
      <c r="J232" s="9"/>
      <c r="K232" s="9"/>
      <c r="L232" s="9"/>
      <c r="M232" s="9"/>
      <c r="N232" s="44"/>
      <c r="O232" s="44"/>
      <c r="P232" s="44"/>
      <c r="Q232" s="18"/>
      <c r="R232" s="1"/>
      <c r="S232" s="1"/>
    </row>
    <row r="233" spans="1:19" x14ac:dyDescent="0.25">
      <c r="A233" s="9"/>
      <c r="B233" s="9"/>
      <c r="C233" s="9"/>
      <c r="D233" s="9"/>
      <c r="E233" s="9"/>
      <c r="F233" s="9"/>
      <c r="G233" s="9"/>
      <c r="H233" s="9"/>
      <c r="I233" s="9"/>
      <c r="J233" s="9"/>
      <c r="K233" s="9"/>
      <c r="L233" s="9"/>
      <c r="M233" s="9"/>
      <c r="N233" s="44"/>
      <c r="O233" s="44"/>
      <c r="P233" s="44"/>
      <c r="Q233" s="18"/>
      <c r="R233" s="1"/>
      <c r="S233" s="1"/>
    </row>
    <row r="234" spans="1:19" x14ac:dyDescent="0.25">
      <c r="A234" s="9"/>
      <c r="B234" s="9"/>
      <c r="C234" s="9"/>
      <c r="D234" s="9"/>
      <c r="E234" s="9"/>
      <c r="F234" s="9"/>
      <c r="G234" s="9"/>
      <c r="H234" s="9"/>
      <c r="I234" s="9"/>
      <c r="J234" s="9"/>
      <c r="K234" s="9"/>
      <c r="L234" s="9"/>
      <c r="M234" s="9"/>
      <c r="N234" s="44"/>
      <c r="O234" s="44"/>
      <c r="P234" s="44"/>
      <c r="Q234" s="18"/>
      <c r="R234" s="1"/>
      <c r="S234" s="1"/>
    </row>
    <row r="235" spans="1:19" x14ac:dyDescent="0.25">
      <c r="A235" s="9"/>
      <c r="B235" s="9"/>
      <c r="C235" s="9"/>
      <c r="D235" s="9"/>
      <c r="E235" s="9"/>
      <c r="F235" s="9"/>
      <c r="G235" s="9"/>
      <c r="H235" s="9"/>
      <c r="I235" s="9"/>
      <c r="J235" s="9"/>
      <c r="K235" s="9"/>
      <c r="L235" s="9"/>
      <c r="M235" s="9"/>
      <c r="N235" s="44"/>
      <c r="O235" s="44"/>
      <c r="P235" s="44"/>
      <c r="Q235" s="18"/>
      <c r="R235" s="1"/>
      <c r="S235" s="1"/>
    </row>
    <row r="236" spans="1:19" x14ac:dyDescent="0.25">
      <c r="A236" s="9"/>
      <c r="B236" s="9"/>
      <c r="C236" s="9"/>
      <c r="D236" s="9"/>
      <c r="E236" s="9"/>
      <c r="F236" s="9"/>
      <c r="G236" s="9"/>
      <c r="H236" s="9"/>
      <c r="I236" s="9"/>
      <c r="J236" s="9"/>
      <c r="K236" s="9"/>
      <c r="L236" s="9"/>
      <c r="M236" s="9"/>
      <c r="N236" s="44"/>
      <c r="O236" s="44"/>
      <c r="P236" s="44"/>
      <c r="Q236" s="18"/>
      <c r="R236" s="1"/>
      <c r="S236" s="1"/>
    </row>
    <row r="237" spans="1:19" x14ac:dyDescent="0.25">
      <c r="A237" s="9"/>
      <c r="B237" s="9"/>
      <c r="C237" s="9"/>
      <c r="D237" s="9"/>
      <c r="E237" s="9"/>
      <c r="F237" s="9"/>
      <c r="G237" s="9"/>
      <c r="H237" s="9"/>
      <c r="I237" s="9"/>
      <c r="J237" s="9"/>
      <c r="K237" s="9"/>
      <c r="L237" s="9"/>
      <c r="M237" s="9"/>
      <c r="N237" s="44"/>
      <c r="O237" s="44"/>
      <c r="P237" s="44"/>
      <c r="Q237" s="18"/>
      <c r="R237" s="1"/>
      <c r="S237" s="1"/>
    </row>
    <row r="238" spans="1:19" x14ac:dyDescent="0.25">
      <c r="A238" s="9"/>
      <c r="B238" s="9"/>
      <c r="C238" s="9"/>
      <c r="D238" s="9"/>
      <c r="E238" s="9"/>
      <c r="F238" s="9"/>
      <c r="G238" s="9"/>
      <c r="H238" s="9"/>
      <c r="I238" s="9"/>
      <c r="J238" s="9"/>
      <c r="K238" s="9"/>
      <c r="L238" s="9"/>
      <c r="M238" s="9"/>
      <c r="N238" s="44"/>
      <c r="O238" s="44"/>
      <c r="P238" s="44"/>
      <c r="Q238" s="18"/>
      <c r="R238" s="1"/>
      <c r="S238" s="1"/>
    </row>
    <row r="239" spans="1:19" x14ac:dyDescent="0.25">
      <c r="A239" s="9"/>
      <c r="B239" s="9"/>
      <c r="C239" s="9"/>
      <c r="D239" s="9"/>
      <c r="E239" s="9"/>
      <c r="F239" s="9"/>
      <c r="G239" s="9"/>
      <c r="H239" s="9"/>
      <c r="I239" s="9"/>
      <c r="J239" s="9"/>
      <c r="K239" s="9"/>
      <c r="L239" s="9"/>
      <c r="M239" s="9"/>
      <c r="N239" s="44"/>
      <c r="O239" s="44"/>
      <c r="P239" s="44"/>
      <c r="Q239" s="18"/>
      <c r="R239" s="1"/>
      <c r="S239" s="1"/>
    </row>
    <row r="240" spans="1:19" x14ac:dyDescent="0.25">
      <c r="A240" s="9"/>
      <c r="B240" s="9"/>
      <c r="C240" s="9"/>
      <c r="D240" s="9"/>
      <c r="E240" s="9"/>
      <c r="F240" s="9"/>
      <c r="G240" s="9"/>
      <c r="H240" s="9"/>
      <c r="I240" s="9"/>
      <c r="J240" s="9"/>
      <c r="K240" s="9"/>
      <c r="L240" s="9"/>
      <c r="M240" s="9"/>
      <c r="N240" s="44"/>
      <c r="O240" s="44"/>
      <c r="P240" s="44"/>
      <c r="Q240" s="18"/>
      <c r="R240" s="1"/>
      <c r="S240" s="1"/>
    </row>
    <row r="241" spans="1:19" x14ac:dyDescent="0.25">
      <c r="A241" s="9"/>
      <c r="B241" s="9"/>
      <c r="C241" s="9"/>
      <c r="D241" s="9"/>
      <c r="E241" s="9"/>
      <c r="F241" s="9"/>
      <c r="G241" s="9"/>
      <c r="H241" s="9"/>
      <c r="I241" s="9"/>
      <c r="J241" s="9"/>
      <c r="K241" s="9"/>
      <c r="L241" s="9"/>
      <c r="M241" s="9"/>
      <c r="N241" s="44"/>
      <c r="O241" s="44"/>
      <c r="P241" s="44"/>
      <c r="Q241" s="18"/>
      <c r="R241" s="1"/>
      <c r="S241" s="1"/>
    </row>
    <row r="242" spans="1:19" x14ac:dyDescent="0.25">
      <c r="A242" s="9"/>
      <c r="B242" s="9"/>
      <c r="C242" s="9"/>
      <c r="D242" s="9"/>
      <c r="E242" s="9"/>
      <c r="F242" s="9"/>
      <c r="G242" s="9"/>
      <c r="H242" s="9"/>
      <c r="I242" s="9"/>
      <c r="J242" s="9"/>
      <c r="K242" s="9"/>
      <c r="L242" s="9"/>
      <c r="M242" s="9"/>
      <c r="N242" s="44"/>
      <c r="O242" s="44"/>
      <c r="P242" s="44"/>
      <c r="Q242" s="18"/>
      <c r="R242" s="1"/>
      <c r="S242" s="1"/>
    </row>
    <row r="243" spans="1:19" x14ac:dyDescent="0.25">
      <c r="A243" s="9"/>
      <c r="B243" s="9"/>
      <c r="C243" s="9"/>
      <c r="D243" s="9"/>
      <c r="E243" s="9"/>
      <c r="F243" s="9"/>
      <c r="G243" s="9"/>
      <c r="H243" s="9"/>
      <c r="I243" s="9"/>
      <c r="J243" s="9"/>
      <c r="K243" s="9"/>
      <c r="L243" s="9"/>
      <c r="M243" s="9"/>
      <c r="N243" s="44"/>
      <c r="O243" s="44"/>
      <c r="P243" s="44"/>
      <c r="Q243" s="18"/>
      <c r="R243" s="1"/>
      <c r="S243" s="1"/>
    </row>
    <row r="244" spans="1:19" x14ac:dyDescent="0.25">
      <c r="A244" s="9"/>
      <c r="B244" s="9"/>
      <c r="C244" s="9"/>
      <c r="D244" s="9"/>
      <c r="E244" s="9"/>
      <c r="F244" s="9"/>
      <c r="G244" s="9"/>
      <c r="H244" s="9"/>
      <c r="I244" s="9"/>
      <c r="J244" s="9"/>
      <c r="K244" s="9"/>
      <c r="L244" s="9"/>
      <c r="M244" s="9"/>
      <c r="N244" s="44"/>
      <c r="O244" s="44"/>
      <c r="P244" s="44"/>
      <c r="Q244" s="18"/>
      <c r="R244" s="1"/>
      <c r="S244" s="1"/>
    </row>
    <row r="245" spans="1:19" x14ac:dyDescent="0.25">
      <c r="A245" s="9"/>
      <c r="B245" s="9"/>
      <c r="C245" s="9"/>
      <c r="D245" s="9"/>
      <c r="E245" s="9"/>
      <c r="F245" s="9"/>
      <c r="G245" s="9"/>
      <c r="H245" s="9"/>
      <c r="I245" s="9"/>
      <c r="J245" s="9"/>
      <c r="K245" s="9"/>
      <c r="L245" s="9"/>
      <c r="M245" s="9"/>
      <c r="N245" s="44"/>
      <c r="O245" s="44"/>
      <c r="P245" s="44"/>
      <c r="Q245" s="18"/>
      <c r="R245" s="1"/>
      <c r="S245" s="1"/>
    </row>
    <row r="246" spans="1:19" x14ac:dyDescent="0.25">
      <c r="A246" s="9"/>
      <c r="B246" s="9"/>
      <c r="C246" s="9"/>
      <c r="D246" s="9"/>
      <c r="E246" s="9"/>
      <c r="F246" s="9"/>
      <c r="G246" s="9"/>
      <c r="H246" s="9"/>
      <c r="I246" s="9"/>
      <c r="J246" s="9"/>
      <c r="K246" s="9"/>
      <c r="L246" s="9"/>
      <c r="M246" s="9"/>
      <c r="N246" s="44"/>
      <c r="O246" s="44"/>
      <c r="P246" s="44"/>
      <c r="Q246" s="18"/>
      <c r="R246" s="1"/>
      <c r="S246" s="1"/>
    </row>
    <row r="247" spans="1:19" x14ac:dyDescent="0.25">
      <c r="A247" s="9"/>
      <c r="B247" s="9"/>
      <c r="C247" s="9"/>
      <c r="D247" s="9"/>
      <c r="E247" s="9"/>
      <c r="F247" s="9"/>
      <c r="G247" s="9"/>
      <c r="H247" s="9"/>
      <c r="I247" s="9"/>
      <c r="J247" s="9"/>
      <c r="K247" s="9"/>
      <c r="L247" s="9"/>
      <c r="M247" s="9"/>
      <c r="N247" s="44"/>
      <c r="O247" s="44"/>
      <c r="P247" s="44"/>
      <c r="Q247" s="18"/>
      <c r="R247" s="1"/>
      <c r="S247" s="1"/>
    </row>
    <row r="248" spans="1:19" x14ac:dyDescent="0.25">
      <c r="A248" s="9"/>
      <c r="B248" s="9"/>
      <c r="C248" s="9"/>
      <c r="D248" s="9"/>
      <c r="E248" s="9"/>
      <c r="F248" s="9"/>
      <c r="G248" s="9"/>
      <c r="H248" s="9"/>
      <c r="I248" s="9"/>
      <c r="J248" s="9"/>
      <c r="K248" s="9"/>
      <c r="L248" s="9"/>
      <c r="M248" s="9"/>
      <c r="N248" s="44"/>
      <c r="O248" s="44"/>
      <c r="P248" s="44"/>
      <c r="Q248" s="18"/>
      <c r="R248" s="1"/>
      <c r="S248" s="1"/>
    </row>
    <row r="249" spans="1:19" x14ac:dyDescent="0.25">
      <c r="A249" s="9"/>
      <c r="B249" s="9"/>
      <c r="C249" s="9"/>
      <c r="D249" s="9"/>
      <c r="E249" s="9"/>
      <c r="F249" s="9"/>
      <c r="G249" s="9"/>
      <c r="H249" s="9"/>
      <c r="I249" s="9"/>
      <c r="J249" s="9"/>
      <c r="K249" s="9"/>
      <c r="L249" s="9"/>
      <c r="M249" s="9"/>
      <c r="N249" s="44"/>
      <c r="O249" s="44"/>
      <c r="P249" s="44"/>
      <c r="Q249" s="18"/>
      <c r="R249" s="1"/>
      <c r="S249" s="1"/>
    </row>
    <row r="250" spans="1:19" x14ac:dyDescent="0.25">
      <c r="A250" s="9"/>
      <c r="B250" s="9"/>
      <c r="C250" s="9"/>
      <c r="D250" s="9"/>
      <c r="E250" s="9"/>
      <c r="F250" s="9"/>
      <c r="G250" s="9"/>
      <c r="H250" s="9"/>
      <c r="I250" s="9"/>
      <c r="J250" s="9"/>
      <c r="K250" s="9"/>
      <c r="L250" s="9"/>
      <c r="M250" s="9"/>
      <c r="N250" s="44"/>
      <c r="O250" s="44"/>
      <c r="P250" s="44"/>
      <c r="Q250" s="18"/>
      <c r="R250" s="1"/>
      <c r="S250" s="1"/>
    </row>
    <row r="251" spans="1:19" x14ac:dyDescent="0.25">
      <c r="A251" s="9"/>
      <c r="B251" s="9"/>
      <c r="C251" s="9"/>
      <c r="D251" s="9"/>
      <c r="E251" s="9"/>
      <c r="F251" s="9"/>
      <c r="G251" s="9"/>
      <c r="H251" s="9"/>
      <c r="I251" s="9"/>
      <c r="J251" s="9"/>
      <c r="K251" s="9"/>
      <c r="L251" s="9"/>
      <c r="M251" s="9"/>
      <c r="N251" s="44"/>
      <c r="O251" s="44"/>
      <c r="P251" s="44"/>
      <c r="Q251" s="18"/>
      <c r="R251" s="1"/>
      <c r="S251" s="1"/>
    </row>
    <row r="252" spans="1:19" x14ac:dyDescent="0.25">
      <c r="A252" s="9"/>
      <c r="B252" s="9"/>
      <c r="C252" s="9"/>
      <c r="D252" s="9"/>
      <c r="E252" s="9"/>
      <c r="F252" s="9"/>
      <c r="G252" s="9"/>
      <c r="H252" s="9"/>
      <c r="I252" s="9"/>
      <c r="J252" s="9"/>
      <c r="K252" s="9"/>
      <c r="L252" s="9"/>
      <c r="M252" s="9"/>
      <c r="N252" s="44"/>
      <c r="O252" s="44"/>
      <c r="P252" s="44"/>
      <c r="Q252" s="18"/>
      <c r="R252" s="1"/>
      <c r="S252" s="1"/>
    </row>
    <row r="253" spans="1:19" x14ac:dyDescent="0.25">
      <c r="A253" s="9"/>
      <c r="B253" s="9"/>
      <c r="C253" s="9"/>
      <c r="D253" s="9"/>
      <c r="E253" s="9"/>
      <c r="F253" s="9"/>
      <c r="G253" s="9"/>
      <c r="H253" s="9"/>
      <c r="I253" s="9"/>
      <c r="J253" s="9"/>
      <c r="K253" s="9"/>
      <c r="L253" s="9"/>
      <c r="M253" s="9"/>
      <c r="N253" s="44"/>
      <c r="O253" s="44"/>
      <c r="P253" s="44"/>
      <c r="Q253" s="18"/>
      <c r="R253" s="1"/>
      <c r="S253" s="1"/>
    </row>
    <row r="254" spans="1:19" x14ac:dyDescent="0.25">
      <c r="A254" s="9"/>
      <c r="B254" s="9"/>
      <c r="C254" s="9"/>
      <c r="D254" s="9"/>
      <c r="E254" s="9"/>
      <c r="F254" s="9"/>
      <c r="G254" s="9"/>
      <c r="H254" s="9"/>
      <c r="I254" s="9"/>
      <c r="J254" s="9"/>
      <c r="K254" s="9"/>
      <c r="L254" s="9"/>
      <c r="M254" s="9"/>
      <c r="N254" s="44"/>
      <c r="O254" s="44"/>
      <c r="P254" s="44"/>
      <c r="Q254" s="18"/>
      <c r="R254" s="1"/>
      <c r="S254" s="1"/>
    </row>
    <row r="255" spans="1:19" x14ac:dyDescent="0.25">
      <c r="A255" s="9"/>
      <c r="B255" s="9"/>
      <c r="C255" s="9"/>
      <c r="D255" s="9"/>
      <c r="E255" s="9"/>
      <c r="F255" s="9"/>
      <c r="G255" s="9"/>
      <c r="H255" s="9"/>
      <c r="I255" s="9"/>
      <c r="J255" s="9"/>
      <c r="K255" s="9"/>
      <c r="L255" s="9"/>
      <c r="M255" s="9"/>
      <c r="N255" s="44"/>
      <c r="O255" s="44"/>
      <c r="P255" s="44"/>
      <c r="Q255" s="18"/>
      <c r="R255" s="1"/>
      <c r="S255" s="1"/>
    </row>
    <row r="256" spans="1:19" x14ac:dyDescent="0.25">
      <c r="A256" s="9"/>
      <c r="B256" s="9"/>
      <c r="C256" s="9"/>
      <c r="D256" s="9"/>
      <c r="E256" s="9"/>
      <c r="F256" s="9"/>
      <c r="G256" s="9"/>
      <c r="H256" s="9"/>
      <c r="I256" s="9"/>
      <c r="J256" s="9"/>
      <c r="K256" s="9"/>
      <c r="L256" s="9"/>
      <c r="M256" s="9"/>
      <c r="N256" s="44"/>
      <c r="O256" s="44"/>
      <c r="P256" s="44"/>
      <c r="Q256" s="18"/>
      <c r="R256" s="1"/>
      <c r="S256" s="1"/>
    </row>
    <row r="257" spans="1:19" x14ac:dyDescent="0.25">
      <c r="A257" s="9"/>
      <c r="B257" s="9"/>
      <c r="C257" s="9"/>
      <c r="D257" s="9"/>
      <c r="E257" s="9"/>
      <c r="F257" s="9"/>
      <c r="G257" s="9"/>
      <c r="H257" s="9"/>
      <c r="I257" s="9"/>
      <c r="J257" s="9"/>
      <c r="K257" s="9"/>
      <c r="L257" s="9"/>
      <c r="M257" s="9"/>
      <c r="N257" s="44"/>
      <c r="O257" s="44"/>
      <c r="P257" s="44"/>
      <c r="Q257" s="18"/>
      <c r="R257" s="1"/>
      <c r="S257" s="1"/>
    </row>
    <row r="258" spans="1:19" x14ac:dyDescent="0.25">
      <c r="A258" s="9"/>
      <c r="B258" s="9"/>
      <c r="C258" s="9"/>
      <c r="D258" s="9"/>
      <c r="E258" s="9"/>
      <c r="F258" s="9"/>
      <c r="G258" s="9"/>
      <c r="H258" s="9"/>
      <c r="I258" s="9"/>
      <c r="J258" s="9"/>
      <c r="K258" s="9"/>
      <c r="L258" s="9"/>
      <c r="M258" s="9"/>
      <c r="N258" s="44"/>
      <c r="O258" s="44"/>
      <c r="P258" s="44"/>
      <c r="Q258" s="18"/>
      <c r="R258" s="1"/>
      <c r="S258" s="1"/>
    </row>
    <row r="259" spans="1:19" x14ac:dyDescent="0.25">
      <c r="A259" s="9"/>
      <c r="B259" s="9"/>
      <c r="C259" s="9"/>
      <c r="D259" s="9"/>
      <c r="E259" s="9"/>
      <c r="F259" s="9"/>
      <c r="G259" s="9"/>
      <c r="H259" s="9"/>
      <c r="I259" s="9"/>
      <c r="J259" s="9"/>
      <c r="K259" s="9"/>
      <c r="L259" s="9"/>
      <c r="M259" s="9"/>
      <c r="N259" s="44"/>
      <c r="O259" s="44"/>
      <c r="P259" s="44"/>
      <c r="Q259" s="18"/>
      <c r="R259" s="1"/>
      <c r="S259" s="1"/>
    </row>
    <row r="260" spans="1:19" x14ac:dyDescent="0.25">
      <c r="A260" s="9"/>
      <c r="B260" s="9"/>
      <c r="C260" s="9"/>
      <c r="D260" s="9"/>
      <c r="E260" s="9"/>
      <c r="F260" s="9"/>
      <c r="G260" s="9"/>
      <c r="H260" s="9"/>
      <c r="I260" s="9"/>
      <c r="J260" s="9"/>
      <c r="K260" s="9"/>
      <c r="L260" s="9"/>
      <c r="M260" s="9"/>
      <c r="N260" s="44"/>
      <c r="O260" s="44"/>
      <c r="P260" s="44"/>
      <c r="Q260" s="18"/>
      <c r="R260" s="1"/>
      <c r="S260" s="1"/>
    </row>
    <row r="261" spans="1:19" x14ac:dyDescent="0.25">
      <c r="A261" s="9"/>
      <c r="B261" s="9"/>
      <c r="C261" s="9"/>
      <c r="D261" s="9"/>
      <c r="E261" s="9"/>
      <c r="F261" s="9"/>
      <c r="G261" s="9"/>
      <c r="H261" s="9"/>
      <c r="I261" s="9"/>
      <c r="J261" s="9"/>
      <c r="K261" s="9"/>
      <c r="L261" s="9"/>
      <c r="M261" s="9"/>
      <c r="N261" s="44"/>
      <c r="O261" s="44"/>
      <c r="P261" s="44"/>
      <c r="Q261" s="18"/>
      <c r="R261" s="1"/>
      <c r="S261" s="1"/>
    </row>
    <row r="262" spans="1:19" x14ac:dyDescent="0.25">
      <c r="A262" s="9"/>
      <c r="B262" s="9"/>
      <c r="C262" s="9"/>
      <c r="D262" s="9"/>
      <c r="E262" s="9"/>
      <c r="F262" s="9"/>
      <c r="G262" s="9"/>
      <c r="H262" s="9"/>
      <c r="I262" s="9"/>
      <c r="J262" s="9"/>
      <c r="K262" s="9"/>
      <c r="L262" s="9"/>
      <c r="M262" s="9"/>
      <c r="N262" s="44"/>
      <c r="O262" s="44"/>
      <c r="P262" s="44"/>
      <c r="Q262" s="18"/>
      <c r="R262" s="1"/>
      <c r="S262" s="1"/>
    </row>
    <row r="263" spans="1:19" x14ac:dyDescent="0.25">
      <c r="A263" s="9"/>
      <c r="B263" s="9"/>
      <c r="C263" s="9"/>
      <c r="D263" s="9"/>
      <c r="E263" s="9"/>
      <c r="F263" s="9"/>
      <c r="G263" s="9"/>
      <c r="H263" s="9"/>
      <c r="I263" s="9"/>
      <c r="J263" s="9"/>
      <c r="K263" s="9"/>
      <c r="L263" s="9"/>
      <c r="M263" s="9"/>
      <c r="N263" s="44"/>
      <c r="O263" s="44"/>
      <c r="P263" s="44"/>
      <c r="Q263" s="18"/>
      <c r="R263" s="1"/>
      <c r="S263" s="1"/>
    </row>
    <row r="264" spans="1:19" x14ac:dyDescent="0.25">
      <c r="A264" s="9"/>
      <c r="B264" s="9"/>
      <c r="C264" s="9"/>
      <c r="D264" s="9"/>
      <c r="E264" s="9"/>
      <c r="F264" s="9"/>
      <c r="G264" s="9"/>
      <c r="H264" s="9"/>
      <c r="I264" s="9"/>
      <c r="J264" s="9"/>
      <c r="K264" s="9"/>
      <c r="L264" s="9"/>
      <c r="M264" s="9"/>
      <c r="N264" s="44"/>
      <c r="O264" s="44"/>
      <c r="P264" s="44"/>
      <c r="Q264" s="18"/>
      <c r="R264" s="1"/>
      <c r="S264" s="1"/>
    </row>
    <row r="265" spans="1:19" x14ac:dyDescent="0.25">
      <c r="A265" s="9"/>
      <c r="B265" s="9"/>
      <c r="C265" s="9"/>
      <c r="D265" s="9"/>
      <c r="E265" s="9"/>
      <c r="F265" s="9"/>
      <c r="G265" s="9"/>
      <c r="H265" s="9"/>
      <c r="I265" s="9"/>
      <c r="J265" s="9"/>
      <c r="K265" s="9"/>
      <c r="L265" s="9"/>
      <c r="M265" s="9"/>
      <c r="N265" s="44"/>
      <c r="O265" s="44"/>
      <c r="P265" s="44"/>
      <c r="Q265" s="18"/>
      <c r="R265" s="1"/>
      <c r="S265" s="1"/>
    </row>
    <row r="266" spans="1:19" x14ac:dyDescent="0.25">
      <c r="A266" s="9"/>
      <c r="B266" s="9"/>
      <c r="C266" s="9"/>
      <c r="D266" s="9"/>
      <c r="E266" s="9"/>
      <c r="F266" s="9"/>
      <c r="G266" s="9"/>
      <c r="H266" s="9"/>
      <c r="I266" s="9"/>
      <c r="J266" s="9"/>
      <c r="K266" s="9"/>
      <c r="L266" s="9"/>
      <c r="M266" s="9"/>
      <c r="N266" s="44"/>
      <c r="O266" s="44"/>
      <c r="P266" s="44"/>
      <c r="Q266" s="18"/>
      <c r="R266" s="1"/>
      <c r="S266" s="1"/>
    </row>
    <row r="267" spans="1:19" x14ac:dyDescent="0.25">
      <c r="A267" s="9"/>
      <c r="B267" s="9"/>
      <c r="C267" s="9"/>
      <c r="D267" s="9"/>
      <c r="E267" s="9"/>
      <c r="F267" s="9"/>
      <c r="G267" s="9"/>
      <c r="H267" s="9"/>
      <c r="I267" s="9"/>
      <c r="J267" s="9"/>
      <c r="K267" s="9"/>
      <c r="L267" s="9"/>
      <c r="M267" s="9"/>
      <c r="N267" s="44"/>
      <c r="O267" s="44"/>
      <c r="P267" s="44"/>
      <c r="Q267" s="18"/>
      <c r="R267" s="1"/>
      <c r="S267" s="1"/>
    </row>
    <row r="268" spans="1:19" x14ac:dyDescent="0.25">
      <c r="A268" s="9"/>
      <c r="B268" s="9"/>
      <c r="C268" s="9"/>
      <c r="D268" s="9"/>
      <c r="E268" s="9"/>
      <c r="F268" s="9"/>
      <c r="G268" s="9"/>
      <c r="H268" s="9"/>
      <c r="I268" s="9"/>
      <c r="J268" s="9"/>
      <c r="K268" s="9"/>
      <c r="L268" s="9"/>
      <c r="M268" s="9"/>
      <c r="N268" s="44"/>
      <c r="O268" s="44"/>
      <c r="P268" s="44"/>
      <c r="Q268" s="18"/>
      <c r="R268" s="1"/>
      <c r="S268" s="1"/>
    </row>
    <row r="269" spans="1:19" x14ac:dyDescent="0.25">
      <c r="A269" s="9"/>
      <c r="B269" s="9"/>
      <c r="C269" s="9"/>
      <c r="D269" s="9"/>
      <c r="E269" s="9"/>
      <c r="F269" s="9"/>
      <c r="G269" s="9"/>
      <c r="H269" s="9"/>
      <c r="I269" s="9"/>
      <c r="J269" s="9"/>
      <c r="K269" s="9"/>
      <c r="L269" s="9"/>
      <c r="M269" s="9"/>
      <c r="N269" s="44"/>
      <c r="O269" s="44"/>
      <c r="P269" s="44"/>
      <c r="Q269" s="18"/>
      <c r="R269" s="1"/>
      <c r="S269" s="1"/>
    </row>
    <row r="270" spans="1:19" x14ac:dyDescent="0.25">
      <c r="A270" s="9"/>
      <c r="B270" s="9"/>
      <c r="C270" s="9"/>
      <c r="D270" s="9"/>
      <c r="E270" s="9"/>
      <c r="F270" s="9"/>
      <c r="G270" s="9"/>
      <c r="H270" s="9"/>
      <c r="I270" s="9"/>
      <c r="J270" s="9"/>
      <c r="K270" s="9"/>
      <c r="L270" s="9"/>
      <c r="M270" s="9"/>
      <c r="N270" s="44"/>
      <c r="O270" s="44"/>
      <c r="P270" s="44"/>
      <c r="Q270" s="18"/>
      <c r="R270" s="1"/>
      <c r="S270" s="1"/>
    </row>
    <row r="271" spans="1:19" x14ac:dyDescent="0.25">
      <c r="A271" s="9"/>
      <c r="B271" s="9"/>
      <c r="C271" s="9"/>
      <c r="D271" s="9"/>
      <c r="E271" s="9"/>
      <c r="F271" s="9"/>
      <c r="G271" s="9"/>
      <c r="H271" s="9"/>
      <c r="I271" s="9"/>
      <c r="J271" s="9"/>
      <c r="K271" s="9"/>
      <c r="L271" s="9"/>
      <c r="M271" s="9"/>
      <c r="N271" s="44"/>
      <c r="O271" s="44"/>
      <c r="P271" s="44"/>
      <c r="Q271" s="18"/>
      <c r="R271" s="1"/>
      <c r="S271" s="1"/>
    </row>
    <row r="272" spans="1:19" x14ac:dyDescent="0.25">
      <c r="A272" s="9"/>
      <c r="B272" s="9"/>
      <c r="C272" s="9"/>
      <c r="D272" s="9"/>
      <c r="E272" s="9"/>
      <c r="F272" s="9"/>
      <c r="G272" s="9"/>
      <c r="H272" s="9"/>
      <c r="I272" s="9"/>
      <c r="J272" s="9"/>
      <c r="K272" s="9"/>
      <c r="L272" s="9"/>
      <c r="M272" s="9"/>
      <c r="N272" s="44"/>
      <c r="O272" s="44"/>
      <c r="P272" s="44"/>
      <c r="Q272" s="18"/>
      <c r="R272" s="1"/>
      <c r="S272" s="1"/>
    </row>
    <row r="273" spans="1:19" x14ac:dyDescent="0.25">
      <c r="A273" s="9"/>
      <c r="B273" s="9"/>
      <c r="C273" s="9"/>
      <c r="D273" s="9"/>
      <c r="E273" s="9"/>
      <c r="F273" s="9"/>
      <c r="G273" s="9"/>
      <c r="H273" s="9"/>
      <c r="I273" s="9"/>
      <c r="J273" s="9"/>
      <c r="K273" s="9"/>
      <c r="L273" s="9"/>
      <c r="M273" s="9"/>
      <c r="N273" s="44"/>
      <c r="O273" s="44"/>
      <c r="P273" s="44"/>
      <c r="Q273" s="18"/>
      <c r="R273" s="1"/>
      <c r="S273" s="1"/>
    </row>
    <row r="274" spans="1:19" x14ac:dyDescent="0.25">
      <c r="A274" s="9"/>
      <c r="B274" s="9"/>
      <c r="C274" s="9"/>
      <c r="D274" s="9"/>
      <c r="E274" s="9"/>
      <c r="F274" s="9"/>
      <c r="G274" s="9"/>
      <c r="H274" s="9"/>
      <c r="I274" s="9"/>
      <c r="J274" s="9"/>
      <c r="K274" s="9"/>
      <c r="L274" s="9"/>
      <c r="M274" s="9"/>
      <c r="N274" s="44"/>
      <c r="O274" s="44"/>
      <c r="P274" s="44"/>
      <c r="Q274" s="18"/>
      <c r="R274" s="1"/>
      <c r="S274" s="1"/>
    </row>
    <row r="275" spans="1:19" x14ac:dyDescent="0.25">
      <c r="A275" s="9"/>
      <c r="B275" s="9"/>
      <c r="C275" s="9"/>
      <c r="D275" s="9"/>
      <c r="E275" s="9"/>
      <c r="F275" s="9"/>
      <c r="G275" s="9"/>
      <c r="H275" s="9"/>
      <c r="I275" s="9"/>
      <c r="J275" s="9"/>
      <c r="K275" s="9"/>
      <c r="L275" s="9"/>
      <c r="M275" s="9"/>
      <c r="N275" s="44"/>
      <c r="O275" s="44"/>
      <c r="P275" s="44"/>
      <c r="Q275" s="18"/>
      <c r="R275" s="1"/>
      <c r="S275" s="1"/>
    </row>
    <row r="276" spans="1:19" x14ac:dyDescent="0.25">
      <c r="A276" s="9"/>
      <c r="B276" s="9"/>
      <c r="C276" s="9"/>
      <c r="D276" s="9"/>
      <c r="E276" s="9"/>
      <c r="F276" s="9"/>
      <c r="G276" s="9"/>
      <c r="H276" s="9"/>
      <c r="I276" s="9"/>
      <c r="J276" s="9"/>
      <c r="K276" s="9"/>
      <c r="L276" s="9"/>
      <c r="M276" s="9"/>
      <c r="N276" s="44"/>
      <c r="O276" s="44"/>
      <c r="P276" s="44"/>
      <c r="Q276" s="18"/>
      <c r="R276" s="1"/>
      <c r="S276" s="1"/>
    </row>
    <row r="277" spans="1:19" x14ac:dyDescent="0.25">
      <c r="A277" s="9"/>
      <c r="B277" s="9"/>
      <c r="C277" s="9"/>
      <c r="D277" s="9"/>
      <c r="E277" s="9"/>
      <c r="F277" s="9"/>
      <c r="G277" s="9"/>
      <c r="H277" s="9"/>
      <c r="I277" s="9"/>
      <c r="J277" s="9"/>
      <c r="K277" s="9"/>
      <c r="L277" s="9"/>
      <c r="M277" s="9"/>
      <c r="N277" s="44"/>
      <c r="O277" s="44"/>
      <c r="P277" s="44"/>
      <c r="Q277" s="18"/>
      <c r="R277" s="1"/>
      <c r="S277" s="1"/>
    </row>
    <row r="278" spans="1:19" x14ac:dyDescent="0.25">
      <c r="A278" s="9"/>
      <c r="B278" s="9"/>
      <c r="C278" s="9"/>
      <c r="D278" s="9"/>
      <c r="E278" s="9"/>
      <c r="F278" s="9"/>
      <c r="G278" s="9"/>
      <c r="H278" s="9"/>
      <c r="I278" s="9"/>
      <c r="J278" s="9"/>
      <c r="K278" s="9"/>
      <c r="L278" s="9"/>
      <c r="M278" s="9"/>
      <c r="N278" s="44"/>
      <c r="O278" s="44"/>
      <c r="P278" s="44"/>
      <c r="Q278" s="18"/>
      <c r="R278" s="1"/>
      <c r="S278" s="1"/>
    </row>
    <row r="279" spans="1:19" x14ac:dyDescent="0.25">
      <c r="A279" s="9"/>
      <c r="B279" s="9"/>
      <c r="C279" s="9"/>
      <c r="D279" s="9"/>
      <c r="E279" s="9"/>
      <c r="F279" s="9"/>
      <c r="G279" s="9"/>
      <c r="H279" s="9"/>
      <c r="I279" s="9"/>
      <c r="J279" s="9"/>
      <c r="K279" s="9"/>
      <c r="L279" s="9"/>
      <c r="M279" s="9"/>
      <c r="N279" s="44"/>
      <c r="O279" s="44"/>
      <c r="P279" s="44"/>
      <c r="Q279" s="18"/>
      <c r="R279" s="1"/>
      <c r="S279" s="1"/>
    </row>
    <row r="280" spans="1:19" x14ac:dyDescent="0.25">
      <c r="A280" s="9"/>
      <c r="B280" s="9"/>
      <c r="C280" s="9"/>
      <c r="D280" s="9"/>
      <c r="E280" s="9"/>
      <c r="F280" s="9"/>
      <c r="G280" s="9"/>
      <c r="H280" s="9"/>
      <c r="I280" s="9"/>
      <c r="J280" s="9"/>
      <c r="K280" s="9"/>
      <c r="L280" s="9"/>
      <c r="M280" s="9"/>
      <c r="N280" s="44"/>
      <c r="O280" s="44"/>
      <c r="P280" s="44"/>
      <c r="Q280" s="18"/>
      <c r="R280" s="1"/>
      <c r="S280" s="1"/>
    </row>
    <row r="281" spans="1:19" x14ac:dyDescent="0.25">
      <c r="A281" s="9"/>
      <c r="B281" s="9"/>
      <c r="C281" s="9"/>
      <c r="D281" s="9"/>
      <c r="E281" s="9"/>
      <c r="F281" s="9"/>
      <c r="G281" s="9"/>
      <c r="H281" s="9"/>
      <c r="I281" s="9"/>
      <c r="J281" s="9"/>
      <c r="K281" s="9"/>
      <c r="L281" s="9"/>
      <c r="M281" s="9"/>
      <c r="N281" s="44"/>
      <c r="O281" s="44"/>
      <c r="P281" s="44"/>
      <c r="Q281" s="18"/>
      <c r="R281" s="1"/>
      <c r="S281" s="1"/>
    </row>
    <row r="282" spans="1:19" x14ac:dyDescent="0.25">
      <c r="A282" s="9"/>
      <c r="B282" s="9"/>
      <c r="C282" s="9"/>
      <c r="D282" s="9"/>
      <c r="E282" s="9"/>
      <c r="F282" s="9"/>
      <c r="G282" s="9"/>
      <c r="H282" s="9"/>
      <c r="I282" s="9"/>
      <c r="J282" s="9"/>
      <c r="K282" s="9"/>
      <c r="L282" s="9"/>
      <c r="M282" s="9"/>
      <c r="N282" s="44"/>
      <c r="O282" s="44"/>
      <c r="P282" s="44"/>
      <c r="Q282" s="18"/>
      <c r="R282" s="1"/>
      <c r="S282" s="1"/>
    </row>
    <row r="283" spans="1:19" x14ac:dyDescent="0.25">
      <c r="A283" s="9"/>
      <c r="B283" s="9"/>
      <c r="C283" s="9"/>
      <c r="D283" s="9"/>
      <c r="E283" s="9"/>
      <c r="F283" s="9"/>
      <c r="G283" s="9"/>
      <c r="H283" s="9"/>
      <c r="I283" s="9"/>
      <c r="J283" s="9"/>
      <c r="K283" s="9"/>
      <c r="L283" s="9"/>
      <c r="M283" s="9"/>
      <c r="N283" s="44"/>
      <c r="O283" s="44"/>
      <c r="P283" s="44"/>
      <c r="Q283" s="18"/>
      <c r="R283" s="1"/>
      <c r="S283" s="1"/>
    </row>
    <row r="284" spans="1:19" x14ac:dyDescent="0.25">
      <c r="A284" s="9"/>
      <c r="B284" s="9"/>
      <c r="C284" s="9"/>
      <c r="D284" s="9"/>
      <c r="E284" s="9"/>
      <c r="F284" s="9"/>
      <c r="G284" s="9"/>
      <c r="H284" s="9"/>
      <c r="I284" s="9"/>
      <c r="J284" s="9"/>
      <c r="K284" s="9"/>
      <c r="L284" s="9"/>
      <c r="M284" s="9"/>
      <c r="N284" s="44"/>
      <c r="O284" s="44"/>
      <c r="P284" s="44"/>
      <c r="Q284" s="18"/>
      <c r="R284" s="1"/>
      <c r="S284" s="1"/>
    </row>
    <row r="285" spans="1:19" x14ac:dyDescent="0.25">
      <c r="A285" s="9"/>
      <c r="B285" s="9"/>
      <c r="C285" s="9"/>
      <c r="D285" s="9"/>
      <c r="E285" s="9"/>
      <c r="F285" s="9"/>
      <c r="G285" s="9"/>
      <c r="H285" s="9"/>
      <c r="I285" s="9"/>
      <c r="J285" s="9"/>
      <c r="K285" s="9"/>
      <c r="L285" s="9"/>
      <c r="M285" s="9"/>
      <c r="N285" s="44"/>
      <c r="O285" s="44"/>
      <c r="P285" s="44"/>
      <c r="Q285" s="18"/>
      <c r="R285" s="1"/>
      <c r="S285" s="1"/>
    </row>
    <row r="286" spans="1:19" x14ac:dyDescent="0.25">
      <c r="A286" s="9"/>
      <c r="B286" s="9"/>
      <c r="C286" s="9"/>
      <c r="D286" s="9"/>
      <c r="E286" s="9"/>
      <c r="F286" s="9"/>
      <c r="G286" s="9"/>
      <c r="H286" s="9"/>
      <c r="I286" s="9"/>
      <c r="J286" s="9"/>
      <c r="K286" s="9"/>
      <c r="L286" s="9"/>
      <c r="M286" s="9"/>
      <c r="N286" s="44"/>
      <c r="O286" s="44"/>
      <c r="P286" s="44"/>
      <c r="Q286" s="18"/>
      <c r="R286" s="1"/>
      <c r="S286" s="1"/>
    </row>
    <row r="287" spans="1:19" x14ac:dyDescent="0.25">
      <c r="A287" s="9"/>
      <c r="B287" s="9"/>
      <c r="C287" s="9"/>
      <c r="D287" s="9"/>
      <c r="E287" s="9"/>
      <c r="F287" s="9"/>
      <c r="G287" s="9"/>
      <c r="H287" s="9"/>
      <c r="I287" s="9"/>
      <c r="J287" s="9"/>
      <c r="K287" s="9"/>
      <c r="L287" s="9"/>
      <c r="M287" s="9"/>
      <c r="N287" s="44"/>
      <c r="O287" s="44"/>
      <c r="P287" s="44"/>
      <c r="Q287" s="18"/>
      <c r="R287" s="1"/>
      <c r="S287" s="1"/>
    </row>
    <row r="288" spans="1:19" x14ac:dyDescent="0.25">
      <c r="A288" s="9"/>
      <c r="B288" s="9"/>
      <c r="C288" s="9"/>
      <c r="D288" s="9"/>
      <c r="E288" s="9"/>
      <c r="F288" s="9"/>
      <c r="G288" s="9"/>
      <c r="H288" s="9"/>
      <c r="I288" s="9"/>
      <c r="J288" s="9"/>
      <c r="K288" s="9"/>
      <c r="L288" s="9"/>
      <c r="M288" s="9"/>
      <c r="N288" s="44"/>
      <c r="O288" s="44"/>
      <c r="P288" s="44"/>
      <c r="Q288" s="18"/>
      <c r="R288" s="1"/>
      <c r="S288" s="1"/>
    </row>
    <row r="289" spans="1:19" x14ac:dyDescent="0.25">
      <c r="A289" s="9"/>
      <c r="B289" s="9"/>
      <c r="C289" s="9"/>
      <c r="D289" s="9"/>
      <c r="E289" s="9"/>
      <c r="F289" s="9"/>
      <c r="G289" s="9"/>
      <c r="H289" s="9"/>
      <c r="I289" s="9"/>
      <c r="J289" s="9"/>
      <c r="K289" s="9"/>
      <c r="L289" s="9"/>
      <c r="M289" s="9"/>
      <c r="N289" s="44"/>
      <c r="O289" s="44"/>
      <c r="P289" s="44"/>
      <c r="Q289" s="18"/>
      <c r="R289" s="1"/>
      <c r="S289" s="1"/>
    </row>
    <row r="290" spans="1:19" x14ac:dyDescent="0.25">
      <c r="A290" s="9"/>
      <c r="B290" s="9"/>
      <c r="C290" s="9"/>
      <c r="D290" s="9"/>
      <c r="E290" s="9"/>
      <c r="F290" s="9"/>
      <c r="G290" s="9"/>
      <c r="H290" s="9"/>
      <c r="I290" s="9"/>
      <c r="J290" s="9"/>
      <c r="K290" s="9"/>
      <c r="L290" s="9"/>
      <c r="M290" s="9"/>
      <c r="N290" s="44"/>
      <c r="O290" s="44"/>
      <c r="P290" s="44"/>
      <c r="Q290" s="18"/>
      <c r="R290" s="1"/>
      <c r="S290" s="1"/>
    </row>
    <row r="291" spans="1:19" x14ac:dyDescent="0.25">
      <c r="A291" s="9"/>
      <c r="B291" s="9"/>
      <c r="C291" s="9"/>
      <c r="D291" s="9"/>
      <c r="E291" s="9"/>
      <c r="F291" s="9"/>
      <c r="G291" s="9"/>
      <c r="H291" s="9"/>
      <c r="I291" s="9"/>
      <c r="J291" s="9"/>
      <c r="K291" s="9"/>
      <c r="L291" s="9"/>
      <c r="M291" s="9"/>
      <c r="N291" s="44"/>
      <c r="O291" s="44"/>
      <c r="P291" s="44"/>
      <c r="Q291" s="18"/>
      <c r="R291" s="1"/>
      <c r="S291" s="1"/>
    </row>
    <row r="292" spans="1:19" x14ac:dyDescent="0.25">
      <c r="A292" s="9"/>
      <c r="B292" s="9"/>
      <c r="C292" s="9"/>
      <c r="D292" s="9"/>
      <c r="E292" s="9"/>
      <c r="F292" s="9"/>
      <c r="G292" s="9"/>
      <c r="H292" s="9"/>
      <c r="I292" s="9"/>
      <c r="J292" s="9"/>
      <c r="K292" s="9"/>
      <c r="L292" s="9"/>
      <c r="M292" s="9"/>
      <c r="N292" s="44"/>
      <c r="O292" s="44"/>
      <c r="P292" s="44"/>
      <c r="Q292" s="18"/>
      <c r="R292" s="1"/>
      <c r="S292" s="1"/>
    </row>
    <row r="293" spans="1:19" x14ac:dyDescent="0.25">
      <c r="A293" s="9"/>
      <c r="B293" s="9"/>
      <c r="C293" s="9"/>
      <c r="D293" s="9"/>
      <c r="E293" s="9"/>
      <c r="F293" s="9"/>
      <c r="G293" s="9"/>
      <c r="H293" s="9"/>
      <c r="I293" s="9"/>
      <c r="J293" s="9"/>
      <c r="K293" s="9"/>
      <c r="L293" s="9"/>
      <c r="M293" s="9"/>
      <c r="N293" s="44"/>
      <c r="O293" s="44"/>
      <c r="P293" s="44"/>
      <c r="Q293" s="18"/>
      <c r="R293" s="1"/>
      <c r="S293" s="1"/>
    </row>
    <row r="294" spans="1:19" x14ac:dyDescent="0.25">
      <c r="A294" s="9"/>
      <c r="B294" s="9"/>
      <c r="C294" s="9"/>
      <c r="D294" s="9"/>
      <c r="E294" s="9"/>
      <c r="F294" s="9"/>
      <c r="G294" s="9"/>
      <c r="H294" s="9"/>
      <c r="I294" s="9"/>
      <c r="J294" s="9"/>
      <c r="K294" s="9"/>
      <c r="L294" s="9"/>
      <c r="M294" s="9"/>
      <c r="N294" s="44"/>
      <c r="O294" s="44"/>
      <c r="P294" s="44"/>
      <c r="Q294" s="18"/>
      <c r="R294" s="1"/>
      <c r="S294" s="1"/>
    </row>
    <row r="295" spans="1:19" x14ac:dyDescent="0.25">
      <c r="A295" s="9"/>
      <c r="B295" s="9"/>
      <c r="C295" s="9"/>
      <c r="D295" s="9"/>
      <c r="E295" s="9"/>
      <c r="F295" s="9"/>
      <c r="G295" s="9"/>
      <c r="H295" s="9"/>
      <c r="I295" s="9"/>
      <c r="J295" s="9"/>
      <c r="K295" s="9"/>
      <c r="L295" s="9"/>
      <c r="M295" s="9"/>
      <c r="N295" s="44"/>
      <c r="O295" s="44"/>
      <c r="P295" s="44"/>
      <c r="Q295" s="18"/>
      <c r="R295" s="1"/>
      <c r="S295" s="1"/>
    </row>
    <row r="296" spans="1:19" x14ac:dyDescent="0.25">
      <c r="A296" s="9"/>
      <c r="B296" s="9"/>
      <c r="C296" s="9"/>
      <c r="D296" s="9"/>
      <c r="E296" s="9"/>
      <c r="F296" s="9"/>
      <c r="G296" s="9"/>
      <c r="H296" s="9"/>
      <c r="I296" s="9"/>
      <c r="J296" s="9"/>
      <c r="K296" s="9"/>
      <c r="L296" s="9"/>
      <c r="M296" s="9"/>
      <c r="N296" s="44"/>
      <c r="O296" s="44"/>
      <c r="P296" s="44"/>
      <c r="Q296" s="18"/>
      <c r="R296" s="1"/>
      <c r="S296" s="1"/>
    </row>
    <row r="297" spans="1:19" x14ac:dyDescent="0.25">
      <c r="A297" s="9"/>
      <c r="B297" s="9"/>
      <c r="C297" s="9"/>
      <c r="D297" s="9"/>
      <c r="E297" s="9"/>
      <c r="F297" s="9"/>
      <c r="G297" s="9"/>
      <c r="H297" s="9"/>
      <c r="I297" s="9"/>
      <c r="J297" s="9"/>
      <c r="K297" s="9"/>
      <c r="L297" s="9"/>
      <c r="M297" s="9"/>
      <c r="N297" s="44"/>
      <c r="O297" s="44"/>
      <c r="P297" s="44"/>
      <c r="Q297" s="18"/>
      <c r="R297" s="1"/>
      <c r="S297" s="1"/>
    </row>
    <row r="298" spans="1:19" x14ac:dyDescent="0.25">
      <c r="A298" s="9"/>
      <c r="B298" s="9"/>
      <c r="C298" s="9"/>
      <c r="D298" s="9"/>
      <c r="E298" s="9"/>
      <c r="F298" s="9"/>
      <c r="G298" s="9"/>
      <c r="H298" s="9"/>
      <c r="I298" s="9"/>
      <c r="J298" s="9"/>
      <c r="K298" s="9"/>
      <c r="L298" s="9"/>
      <c r="M298" s="9"/>
      <c r="N298" s="44"/>
      <c r="O298" s="44"/>
      <c r="P298" s="44"/>
      <c r="Q298" s="18"/>
      <c r="R298" s="1"/>
      <c r="S298" s="1"/>
    </row>
    <row r="299" spans="1:19" x14ac:dyDescent="0.25">
      <c r="A299" s="9"/>
      <c r="B299" s="9"/>
      <c r="C299" s="9"/>
      <c r="D299" s="9"/>
      <c r="E299" s="9"/>
      <c r="F299" s="9"/>
      <c r="G299" s="9"/>
      <c r="H299" s="9"/>
      <c r="I299" s="9"/>
      <c r="J299" s="9"/>
      <c r="K299" s="9"/>
      <c r="L299" s="9"/>
      <c r="M299" s="9"/>
      <c r="N299" s="44"/>
      <c r="O299" s="44"/>
      <c r="P299" s="44"/>
      <c r="Q299" s="18"/>
      <c r="R299" s="1"/>
      <c r="S299" s="1"/>
    </row>
    <row r="300" spans="1:19" x14ac:dyDescent="0.25">
      <c r="A300" s="9"/>
      <c r="B300" s="9"/>
      <c r="C300" s="9"/>
      <c r="D300" s="9"/>
      <c r="E300" s="9"/>
      <c r="F300" s="9"/>
      <c r="G300" s="9"/>
      <c r="H300" s="9"/>
      <c r="I300" s="9"/>
      <c r="J300" s="9"/>
      <c r="K300" s="9"/>
      <c r="L300" s="9"/>
      <c r="M300" s="9"/>
      <c r="N300" s="44"/>
      <c r="O300" s="44"/>
      <c r="P300" s="44"/>
      <c r="Q300" s="18"/>
      <c r="R300" s="1"/>
      <c r="S300" s="1"/>
    </row>
  </sheetData>
  <sortState ref="A4:O21">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2" r:id="rId4" name="btRecherche">
              <controlPr defaultSize="0" print="0" autoFill="0" autoPict="0" macro="[0]!recherchenom">
                <anchor>
                  <from>
                    <xdr:col>2</xdr:col>
                    <xdr:colOff>396240</xdr:colOff>
                    <xdr:row>0</xdr:row>
                    <xdr:rowOff>30480</xdr:rowOff>
                  </from>
                  <to>
                    <xdr:col>3</xdr:col>
                    <xdr:colOff>350520</xdr:colOff>
                    <xdr:row>0</xdr:row>
                    <xdr:rowOff>464820</xdr:rowOff>
                  </to>
                </anchor>
              </controlPr>
            </control>
          </mc:Choice>
        </mc:AlternateContent>
        <mc:AlternateContent xmlns:mc="http://schemas.openxmlformats.org/markup-compatibility/2006">
          <mc:Choice Requires="x14">
            <control shapeId="5123" r:id="rId5" name="btNouveau">
              <controlPr defaultSize="0" print="0" autoFill="0" autoPict="0" macro="[0]!saisie">
                <anchor>
                  <from>
                    <xdr:col>4</xdr:col>
                    <xdr:colOff>22860</xdr:colOff>
                    <xdr:row>0</xdr:row>
                    <xdr:rowOff>30480</xdr:rowOff>
                  </from>
                  <to>
                    <xdr:col>5</xdr:col>
                    <xdr:colOff>350520</xdr:colOff>
                    <xdr:row>0</xdr:row>
                    <xdr:rowOff>464820</xdr:rowOff>
                  </to>
                </anchor>
              </controlPr>
            </control>
          </mc:Choice>
        </mc:AlternateContent>
        <mc:AlternateContent xmlns:mc="http://schemas.openxmlformats.org/markup-compatibility/2006">
          <mc:Choice Requires="x14">
            <control shapeId="5125" r:id="rId6" name="btParCateg">
              <controlPr defaultSize="0" print="0" autoFill="0" autoPict="0" macro="[0]!VersClassementCategorie">
                <anchor>
                  <from>
                    <xdr:col>8</xdr:col>
                    <xdr:colOff>68580</xdr:colOff>
                    <xdr:row>0</xdr:row>
                    <xdr:rowOff>30480</xdr:rowOff>
                  </from>
                  <to>
                    <xdr:col>9</xdr:col>
                    <xdr:colOff>396240</xdr:colOff>
                    <xdr:row>0</xdr:row>
                    <xdr:rowOff>464820</xdr:rowOff>
                  </to>
                </anchor>
              </controlPr>
            </control>
          </mc:Choice>
        </mc:AlternateContent>
        <mc:AlternateContent xmlns:mc="http://schemas.openxmlformats.org/markup-compatibility/2006">
          <mc:Choice Requires="x14">
            <control shapeId="5126" r:id="rId7" name="btParDisc">
              <controlPr defaultSize="0" print="0" autoFill="0" autoPict="0" macro="[0]!VersClassementDiscipline">
                <anchor>
                  <from>
                    <xdr:col>10</xdr:col>
                    <xdr:colOff>91440</xdr:colOff>
                    <xdr:row>0</xdr:row>
                    <xdr:rowOff>30480</xdr:rowOff>
                  </from>
                  <to>
                    <xdr:col>11</xdr:col>
                    <xdr:colOff>449580</xdr:colOff>
                    <xdr:row>0</xdr:row>
                    <xdr:rowOff>464820</xdr:rowOff>
                  </to>
                </anchor>
              </controlPr>
            </control>
          </mc:Choice>
        </mc:AlternateContent>
        <mc:AlternateContent xmlns:mc="http://schemas.openxmlformats.org/markup-compatibility/2006">
          <mc:Choice Requires="x14">
            <control shapeId="5130" r:id="rId8" name="btParNom">
              <controlPr defaultSize="0" print="0" autoFill="0" autoPict="0" macro="[0]!TrierGeneralDiscCatNomPrenom">
                <anchor>
                  <from>
                    <xdr:col>11</xdr:col>
                    <xdr:colOff>563880</xdr:colOff>
                    <xdr:row>0</xdr:row>
                    <xdr:rowOff>30480</xdr:rowOff>
                  </from>
                  <to>
                    <xdr:col>13</xdr:col>
                    <xdr:colOff>205740</xdr:colOff>
                    <xdr:row>0</xdr:row>
                    <xdr:rowOff>464820</xdr:rowOff>
                  </to>
                </anchor>
              </controlPr>
            </control>
          </mc:Choice>
        </mc:AlternateContent>
        <mc:AlternateContent xmlns:mc="http://schemas.openxmlformats.org/markup-compatibility/2006">
          <mc:Choice Requires="x14">
            <control shapeId="2" r:id="rId9" name="btClasserGeneral">
              <controlPr defaultSize="0" autoFill="0" autoPict="0" macro="[0]!Classer">
                <anchor>
                  <from>
                    <xdr:col>6</xdr:col>
                    <xdr:colOff>45720</xdr:colOff>
                    <xdr:row>0</xdr:row>
                    <xdr:rowOff>30480</xdr:rowOff>
                  </from>
                  <to>
                    <xdr:col>7</xdr:col>
                    <xdr:colOff>373380</xdr:colOff>
                    <xdr:row>0</xdr:row>
                    <xdr:rowOff>464820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66FF66"/>
  </sheetPr>
  <dimension ref="A1:N44"/>
  <sheetViews>
    <sheetView workbookViewId="0">
      <selection activeCell="K17" sqref="K17"/>
    </sheetView>
  </sheetViews>
  <sheetFormatPr baseColWidth="10" defaultRowHeight="13.2" x14ac:dyDescent="0.25"/>
  <cols>
    <col min="1" max="1" width="7.5546875" bestFit="1" customWidth="1"/>
    <col min="3" max="3" width="11.88671875" customWidth="1"/>
    <col min="6" max="6" width="13.109375" bestFit="1" customWidth="1"/>
    <col min="7" max="7" width="13.109375" customWidth="1"/>
    <col min="8" max="8" width="14.33203125" bestFit="1" customWidth="1"/>
  </cols>
  <sheetData>
    <row r="1" spans="1:14" ht="21.75" customHeight="1" x14ac:dyDescent="0.25">
      <c r="A1" s="17"/>
      <c r="B1" s="101" t="s">
        <v>73</v>
      </c>
      <c r="C1" s="101"/>
      <c r="D1" s="101"/>
      <c r="E1" s="101"/>
      <c r="F1" s="101"/>
      <c r="G1" s="101"/>
      <c r="H1" s="101"/>
      <c r="I1" s="17"/>
    </row>
    <row r="2" spans="1:14" ht="47.25" customHeight="1" x14ac:dyDescent="0.25">
      <c r="A2" s="17"/>
      <c r="B2" s="101" t="s">
        <v>73</v>
      </c>
      <c r="C2" s="101" t="s">
        <v>73</v>
      </c>
      <c r="D2" s="101"/>
      <c r="E2" s="101"/>
      <c r="F2" s="101"/>
      <c r="G2" s="101"/>
      <c r="H2" s="101"/>
      <c r="I2" s="17"/>
    </row>
    <row r="3" spans="1:14" s="7" customFormat="1" x14ac:dyDescent="0.25">
      <c r="A3" s="23"/>
      <c r="B3" s="48" t="s">
        <v>47</v>
      </c>
      <c r="C3" s="49" t="s">
        <v>63</v>
      </c>
      <c r="D3" s="49" t="s">
        <v>64</v>
      </c>
      <c r="E3" s="49" t="s">
        <v>4</v>
      </c>
      <c r="F3" s="48" t="s">
        <v>65</v>
      </c>
      <c r="G3" s="49" t="s">
        <v>60</v>
      </c>
      <c r="H3" s="50" t="s">
        <v>48</v>
      </c>
      <c r="I3" s="17"/>
      <c r="J3"/>
      <c r="K3"/>
    </row>
    <row r="4" spans="1:14" ht="13.8" x14ac:dyDescent="0.25">
      <c r="A4" s="17"/>
      <c r="B4" s="65" t="str">
        <f t="array" aca="1" ref="B4" ca="1">IFERROR(SMALL(IF(((Cat=$B$2)*(Discip=$B$1)*IF($C$2="*",TRUE,Societe=$C$2))&gt;0,Numero),ROWS($2:2)),"")</f>
        <v/>
      </c>
      <c r="C4" s="28" t="str">
        <f t="array" aca="1" ref="C4" ca="1">IFERROR(INDEX('classement general'!A:A,1000*MOD(SMALL(IF(((Cat=$B$2)*(Discip=$B$1)*IF($C$2="*",TRUE,Societe=$C$2))&gt;0,Numero+ROW(Cat)/1000),ROWS($2:2)),1)),"")</f>
        <v/>
      </c>
      <c r="D4" s="28" t="str">
        <f t="array" aca="1" ref="D4" ca="1">IFERROR(INDEX('classement general'!B:B,1000*MOD(SMALL(IF(((Cat=$B$2)*(Discip=$B$1)*IF($C$2="*",TRUE,Societe=$C$2))&gt;0,Numero+ROW(Cat)/1000),ROWS($2:2)),1)),"")</f>
        <v/>
      </c>
      <c r="E4" s="28" t="str">
        <f t="array" aca="1" ref="E4" ca="1">IFERROR(INDEX('classement general'!C:C,1000*MOD(SMALL(IF(((Cat=$B$2)*(Discip=$B$1)*IF($C$2="*",TRUE,Societe=$C$2))&gt;0,Numero+ROW(Cat)/1000),ROWS($2:2)),1)),"")</f>
        <v/>
      </c>
      <c r="F4" s="47" t="str">
        <f t="array" aca="1" ref="F4" ca="1">IFERROR(INDEX('classement general'!D:D,1000*MOD(SMALL(IF(((Cat=$B$2)*(Discip=$B$1)*IF($C$2="*",TRUE,Societe=$C$2))&gt;0,Numero+ROW(Cat)/1000),ROWS($2:2)),1)),"")</f>
        <v/>
      </c>
      <c r="G4" s="28" t="str">
        <f t="array" aca="1" ref="G4" ca="1">IFERROR(INDEX('classement general'!L:L,1000*MOD(SMALL(IF(((Cat=$B$2)*(Discip=$B$1)*IF($C$2="*",TRUE,Societe=$C$2))&gt;0,Numero+ROW(Cat)/1000),ROWS($2:2)),1)),"")</f>
        <v/>
      </c>
      <c r="H4" s="74" t="str">
        <f t="array" aca="1" ref="H4" ca="1">IFERROR(INDEX('classement general'!K:K,1000*MOD(SMALL(IF(((Cat=$B$2)*(Discip=$B$1)*IF($C$2="*",TRUE,Societe=$C$2))&gt;0,Numero+ROW(Cat)/1000),ROWS($2:2)),1)),"")</f>
        <v/>
      </c>
      <c r="I4" s="17"/>
      <c r="K4" s="60" t="s">
        <v>74</v>
      </c>
      <c r="L4" s="60"/>
      <c r="M4" s="60"/>
      <c r="N4" s="60"/>
    </row>
    <row r="5" spans="1:14" x14ac:dyDescent="0.25">
      <c r="A5" s="17"/>
      <c r="B5" s="65" t="str">
        <f t="array" aca="1" ref="B5" ca="1">IFERROR(SMALL(IF(((Cat=$B$2)*(Discip=$B$1)*IF($C$2="*",TRUE,Societe=$C$2)                                                              )&gt;0,Numero),ROWS($2:3)),"")</f>
        <v/>
      </c>
      <c r="C5" s="28" t="str">
        <f t="array" aca="1" ref="C5" ca="1">IFERROR(INDEX('classement general'!A:A,1000*MOD(SMALL(IF(((Cat=$B$2)*(Discip=$B$1)*IF($C$2="*",TRUE,Societe=$C$2))&gt;0,Numero+ROW(Cat)/1000),ROWS($2:3)),1)),"")</f>
        <v/>
      </c>
      <c r="D5" s="28" t="str">
        <f t="array" aca="1" ref="D5" ca="1">IFERROR(INDEX('classement general'!B:B,1000*MOD(SMALL(IF(((Cat=$B$2)*(Discip=$B$1)*IF($C$2="*",TRUE,Societe=$C$2))&gt;0,Numero+ROW(Cat)/1000),ROWS($2:3)),1)),"")</f>
        <v/>
      </c>
      <c r="E5" s="28" t="str">
        <f t="array" aca="1" ref="E5" ca="1">IFERROR(INDEX('classement general'!C:C,1000*MOD(SMALL(IF(((Cat=$B$2)*(Discip=$B$1)*IF($C$2="*",TRUE,Societe=$C$2))&gt;0,Numero+ROW(Cat)/1000),ROWS($2:3)),1)),"")</f>
        <v/>
      </c>
      <c r="F5" s="47" t="str">
        <f t="array" aca="1" ref="F5" ca="1">IFERROR(INDEX('classement general'!D:D,1000*MOD(SMALL(IF(((Cat=$B$2)*(Discip=$B$1)*IF($C$2="*",TRUE,Societe=$C$2))&gt;0,Numero+ROW(Cat)/1000),ROWS($2:3)),1)),"")</f>
        <v/>
      </c>
      <c r="G5" s="28" t="str">
        <f t="array" aca="1" ref="G5" ca="1">IFERROR(INDEX('classement general'!L:L,1000*MOD(SMALL(IF(((Cat=$B$2)*(Discip=$B$1)*IF($C$2="*",TRUE,Societe=$C$2))&gt;0,Numero+ROW(Cat)/1000),ROWS($2:3)),1)),"")</f>
        <v/>
      </c>
      <c r="H5" s="74" t="str">
        <f t="array" aca="1" ref="H5" ca="1">IFERROR(INDEX('classement general'!K:K,1000*MOD(SMALL(IF(((Cat=$B$2)*(Discip=$B$1)*IF($C$2="*",TRUE,Societe=$C$2))&gt;0,Numero+ROW(Cat)/1000),ROWS($2:3)),1)),"")</f>
        <v/>
      </c>
      <c r="I5" s="17"/>
    </row>
    <row r="6" spans="1:14" ht="13.8" x14ac:dyDescent="0.25">
      <c r="A6" s="17"/>
      <c r="B6" s="65" t="str">
        <f t="array" aca="1" ref="B6" ca="1">IFERROR(SMALL(IF(((Cat=$B$2)*(Discip=$B$1)*IF($C$2="*",TRUE,Societe=$C$2)                                                              )&gt;0,Numero),ROWS($2:4)),"")</f>
        <v/>
      </c>
      <c r="C6" s="28" t="str">
        <f t="array" aca="1" ref="C6" ca="1">IFERROR(INDEX('classement general'!A:A,1000*MOD(SMALL(IF(((Cat=$B$2)*(Discip=$B$1)*IF($C$2="*",TRUE,Societe=$C$2))&gt;0,Numero+ROW(Cat)/1000),ROWS($2:4)),1)),"")</f>
        <v/>
      </c>
      <c r="D6" s="28" t="str">
        <f t="array" aca="1" ref="D6" ca="1">IFERROR(INDEX('classement general'!B:B,1000*MOD(SMALL(IF(((Cat=$B$2)*(Discip=$B$1)*IF($C$2="*",TRUE,Societe=$C$2))&gt;0,Numero+ROW(Cat)/1000),ROWS($2:4)),1)),"")</f>
        <v/>
      </c>
      <c r="E6" s="28" t="str">
        <f t="array" aca="1" ref="E6" ca="1">IFERROR(INDEX('classement general'!C:C,1000*MOD(SMALL(IF(((Cat=$B$2)*(Discip=$B$1)*IF($C$2="*",TRUE,Societe=$C$2))&gt;0,Numero+ROW(Cat)/1000),ROWS($2:4)),1)),"")</f>
        <v/>
      </c>
      <c r="F6" s="47" t="str">
        <f t="array" aca="1" ref="F6" ca="1">IFERROR(INDEX('classement general'!D:D,1000*MOD(SMALL(IF(((Cat=$B$2)*(Discip=$B$1)*IF($C$2="*",TRUE,Societe=$C$2))&gt;0,Numero+ROW(Cat)/1000),ROWS($2:4)),1)),"")</f>
        <v/>
      </c>
      <c r="G6" s="28" t="str">
        <f t="array" aca="1" ref="G6" ca="1">IFERROR(INDEX('classement general'!L:L,1000*MOD(SMALL(IF(((Cat=$B$2)*(Discip=$B$1)*IF($C$2="*",TRUE,Societe=$C$2))&gt;0,Numero+ROW(Cat)/1000),ROWS($2:4)),1)),"")</f>
        <v/>
      </c>
      <c r="H6" s="74" t="str">
        <f t="array" aca="1" ref="H6" ca="1">IFERROR(INDEX('classement general'!K:K,1000*MOD(SMALL(IF(((Cat=$B$2)*(Discip=$B$1)*IF($C$2="*",TRUE,Societe=$C$2))&gt;0,Numero+ROW(Cat)/1000),ROWS($2:4)),1)),"")</f>
        <v/>
      </c>
      <c r="I6" s="17"/>
      <c r="K6" s="69" t="s">
        <v>75</v>
      </c>
      <c r="L6" s="69"/>
      <c r="M6" s="69"/>
      <c r="N6" s="69"/>
    </row>
    <row r="7" spans="1:14" x14ac:dyDescent="0.25">
      <c r="A7" s="17"/>
      <c r="B7" s="65" t="str">
        <f t="array" aca="1" ref="B7" ca="1">IFERROR(SMALL(IF(((Cat=$B$2)*(Discip=$B$1)*IF($C$2="*",TRUE,Societe=$C$2)                                                              )&gt;0,Numero),ROWS($2:5)),"")</f>
        <v/>
      </c>
      <c r="C7" s="28" t="str">
        <f t="array" aca="1" ref="C7" ca="1">IFERROR(INDEX('classement general'!A:A,1000*MOD(SMALL(IF(((Cat=$B$2)*(Discip=$B$1)*IF($C$2="*",TRUE,Societe=$C$2))&gt;0,Numero+ROW(Cat)/1000),ROWS($2:5)),1)),"")</f>
        <v/>
      </c>
      <c r="D7" s="28" t="str">
        <f t="array" aca="1" ref="D7" ca="1">IFERROR(INDEX('classement general'!B:B,1000*MOD(SMALL(IF(((Cat=$B$2)*(Discip=$B$1)*IF($C$2="*",TRUE,Societe=$C$2))&gt;0,Numero+ROW(Cat)/1000),ROWS($2:5)),1)),"")</f>
        <v/>
      </c>
      <c r="E7" s="28" t="str">
        <f t="array" aca="1" ref="E7" ca="1">IFERROR(INDEX('classement general'!C:C,1000*MOD(SMALL(IF(((Cat=$B$2)*(Discip=$B$1)*IF($C$2="*",TRUE,Societe=$C$2))&gt;0,Numero+ROW(Cat)/1000),ROWS($2:5)),1)),"")</f>
        <v/>
      </c>
      <c r="F7" s="47" t="str">
        <f t="array" aca="1" ref="F7" ca="1">IFERROR(INDEX('classement general'!D:D,1000*MOD(SMALL(IF(((Cat=$B$2)*(Discip=$B$1)*IF($C$2="*",TRUE,Societe=$C$2))&gt;0,Numero+ROW(Cat)/1000),ROWS($2:5)),1)),"")</f>
        <v/>
      </c>
      <c r="G7" s="28" t="str">
        <f t="array" aca="1" ref="G7" ca="1">IFERROR(INDEX('classement general'!L:L,1000*MOD(SMALL(IF(((Cat=$B$2)*(Discip=$B$1)*IF($C$2="*",TRUE,Societe=$C$2))&gt;0,Numero+ROW(Cat)/1000),ROWS($2:5)),1)),"")</f>
        <v/>
      </c>
      <c r="H7" s="74" t="str">
        <f t="array" aca="1" ref="H7" ca="1">IFERROR(INDEX('classement general'!K:K,1000*MOD(SMALL(IF(((Cat=$B$2)*(Discip=$B$1)*IF($C$2="*",TRUE,Societe=$C$2))&gt;0,Numero+ROW(Cat)/1000),ROWS($2:5)),1)),"")</f>
        <v/>
      </c>
      <c r="I7" s="17"/>
    </row>
    <row r="8" spans="1:14" ht="13.8" x14ac:dyDescent="0.25">
      <c r="A8" s="17"/>
      <c r="B8" s="65" t="str">
        <f t="array" aca="1" ref="B8" ca="1">IFERROR(SMALL(IF(((Cat=$B$2)*(Discip=$B$1)*IF($C$2="*",TRUE,Societe=$C$2)                                                              )&gt;0,Numero),ROWS($2:6)),"")</f>
        <v/>
      </c>
      <c r="C8" s="28" t="str">
        <f t="array" aca="1" ref="C8" ca="1">IFERROR(INDEX('classement general'!A:A,1000*MOD(SMALL(IF(((Cat=$B$2)*(Discip=$B$1)*IF($C$2="*",TRUE,Societe=$C$2))&gt;0,Numero+ROW(Cat)/1000),ROWS($2:6)),1)),"")</f>
        <v/>
      </c>
      <c r="D8" s="28" t="str">
        <f t="array" aca="1" ref="D8" ca="1">IFERROR(INDEX('classement general'!B:B,1000*MOD(SMALL(IF(((Cat=$B$2)*(Discip=$B$1)*IF($C$2="*",TRUE,Societe=$C$2))&gt;0,Numero+ROW(Cat)/1000),ROWS($2:6)),1)),"")</f>
        <v/>
      </c>
      <c r="E8" s="28" t="str">
        <f t="array" aca="1" ref="E8" ca="1">IFERROR(INDEX('classement general'!C:C,1000*MOD(SMALL(IF(((Cat=$B$2)*(Discip=$B$1)*IF($C$2="*",TRUE,Societe=$C$2))&gt;0,Numero+ROW(Cat)/1000),ROWS($2:6)),1)),"")</f>
        <v/>
      </c>
      <c r="F8" s="47" t="str">
        <f t="array" aca="1" ref="F8" ca="1">IFERROR(INDEX('classement general'!D:D,1000*MOD(SMALL(IF(((Cat=$B$2)*(Discip=$B$1)*IF($C$2="*",TRUE,Societe=$C$2))&gt;0,Numero+ROW(Cat)/1000),ROWS($2:6)),1)),"")</f>
        <v/>
      </c>
      <c r="G8" s="28" t="str">
        <f t="array" aca="1" ref="G8" ca="1">IFERROR(INDEX('classement general'!L:L,1000*MOD(SMALL(IF(((Cat=$B$2)*(Discip=$B$1)*IF($C$2="*",TRUE,Societe=$C$2))&gt;0,Numero+ROW(Cat)/1000),ROWS($2:6)),1)),"")</f>
        <v/>
      </c>
      <c r="H8" s="74" t="str">
        <f t="array" aca="1" ref="H8" ca="1">IFERROR(INDEX('classement general'!K:K,1000*MOD(SMALL(IF(((Cat=$B$2)*(Discip=$B$1)*IF($C$2="*",TRUE,Societe=$C$2))&gt;0,Numero+ROW(Cat)/1000),ROWS($2:6)),1)),"")</f>
        <v/>
      </c>
      <c r="I8" s="17"/>
      <c r="K8" s="100" t="s">
        <v>138</v>
      </c>
      <c r="L8" s="100"/>
      <c r="M8" s="100"/>
      <c r="N8" s="100"/>
    </row>
    <row r="9" spans="1:14" x14ac:dyDescent="0.25">
      <c r="A9" s="17"/>
      <c r="B9" s="65" t="str">
        <f t="array" aca="1" ref="B9" ca="1">IFERROR(SMALL(IF(((Cat=$B$2)*(Discip=$B$1)*IF($C$2="*",TRUE,Societe=$C$2)                                                              )&gt;0,Numero),ROWS($2:7)),"")</f>
        <v/>
      </c>
      <c r="C9" s="28" t="str">
        <f t="array" aca="1" ref="C9" ca="1">IFERROR(INDEX('classement general'!A:A,1000*MOD(SMALL(IF(((Cat=$B$2)*(Discip=$B$1)*IF($C$2="*",TRUE,Societe=$C$2))&gt;0,Numero+ROW(Cat)/1000),ROWS($2:7)),1)),"")</f>
        <v/>
      </c>
      <c r="D9" s="28" t="str">
        <f t="array" aca="1" ref="D9" ca="1">IFERROR(INDEX('classement general'!B:B,1000*MOD(SMALL(IF(((Cat=$B$2)*(Discip=$B$1)*IF($C$2="*",TRUE,Societe=$C$2))&gt;0,Numero+ROW(Cat)/1000),ROWS($2:7)),1)),"")</f>
        <v/>
      </c>
      <c r="E9" s="28" t="str">
        <f t="array" aca="1" ref="E9" ca="1">IFERROR(INDEX('classement general'!C:C,1000*MOD(SMALL(IF(((Cat=$B$2)*(Discip=$B$1)*IF($C$2="*",TRUE,Societe=$C$2))&gt;0,Numero+ROW(Cat)/1000),ROWS($2:7)),1)),"")</f>
        <v/>
      </c>
      <c r="F9" s="47" t="str">
        <f t="array" aca="1" ref="F9" ca="1">IFERROR(INDEX('classement general'!D:D,1000*MOD(SMALL(IF(((Cat=$B$2)*(Discip=$B$1)*IF($C$2="*",TRUE,Societe=$C$2))&gt;0,Numero+ROW(Cat)/1000),ROWS($2:7)),1)),"")</f>
        <v/>
      </c>
      <c r="G9" s="28" t="str">
        <f t="array" aca="1" ref="G9" ca="1">IFERROR(INDEX('classement general'!L:L,1000*MOD(SMALL(IF(((Cat=$B$2)*(Discip=$B$1)*IF($C$2="*",TRUE,Societe=$C$2))&gt;0,Numero+ROW(Cat)/1000),ROWS($2:7)),1)),"")</f>
        <v/>
      </c>
      <c r="H9" s="74" t="str">
        <f t="array" aca="1" ref="H9" ca="1">IFERROR(INDEX('classement general'!K:K,1000*MOD(SMALL(IF(((Cat=$B$2)*(Discip=$B$1)*IF($C$2="*",TRUE,Societe=$C$2))&gt;0,Numero+ROW(Cat)/1000),ROWS($2:7)),1)),"")</f>
        <v/>
      </c>
      <c r="I9" s="17"/>
    </row>
    <row r="10" spans="1:14" x14ac:dyDescent="0.25">
      <c r="A10" s="17"/>
      <c r="B10" s="65" t="str">
        <f t="array" aca="1" ref="B10" ca="1">IFERROR(SMALL(IF(((Cat=$B$2)*(Discip=$B$1)*IF($C$2="*",TRUE,Societe=$C$2)                                                              )&gt;0,Numero),ROWS($2:8)),"")</f>
        <v/>
      </c>
      <c r="C10" s="28" t="str">
        <f t="array" aca="1" ref="C10" ca="1">IFERROR(INDEX('classement general'!A:A,1000*MOD(SMALL(IF(((Cat=$B$2)*(Discip=$B$1)*IF($C$2="*",TRUE,Societe=$C$2))&gt;0,Numero+ROW(Cat)/1000),ROWS($2:8)),1)),"")</f>
        <v/>
      </c>
      <c r="D10" s="28" t="str">
        <f t="array" aca="1" ref="D10" ca="1">IFERROR(INDEX('classement general'!B:B,1000*MOD(SMALL(IF(((Cat=$B$2)*(Discip=$B$1)*IF($C$2="*",TRUE,Societe=$C$2))&gt;0,Numero+ROW(Cat)/1000),ROWS($2:8)),1)),"")</f>
        <v/>
      </c>
      <c r="E10" s="28" t="str">
        <f t="array" aca="1" ref="E10" ca="1">IFERROR(INDEX('classement general'!C:C,1000*MOD(SMALL(IF(((Cat=$B$2)*(Discip=$B$1)*IF($C$2="*",TRUE,Societe=$C$2))&gt;0,Numero+ROW(Cat)/1000),ROWS($2:8)),1)),"")</f>
        <v/>
      </c>
      <c r="F10" s="47" t="str">
        <f t="array" aca="1" ref="F10" ca="1">IFERROR(INDEX('classement general'!D:D,1000*MOD(SMALL(IF(((Cat=$B$2)*(Discip=$B$1)*IF($C$2="*",TRUE,Societe=$C$2))&gt;0,Numero+ROW(Cat)/1000),ROWS($2:8)),1)),"")</f>
        <v/>
      </c>
      <c r="G10" s="28" t="str">
        <f t="array" aca="1" ref="G10" ca="1">IFERROR(INDEX('classement general'!L:L,1000*MOD(SMALL(IF(((Cat=$B$2)*(Discip=$B$1)*IF($C$2="*",TRUE,Societe=$C$2))&gt;0,Numero+ROW(Cat)/1000),ROWS($2:8)),1)),"")</f>
        <v/>
      </c>
      <c r="H10" s="74" t="str">
        <f t="array" aca="1" ref="H10" ca="1">IFERROR(INDEX('classement general'!K:K,1000*MOD(SMALL(IF(((Cat=$B$2)*(Discip=$B$1)*IF($C$2="*",TRUE,Societe=$C$2))&gt;0,Numero+ROW(Cat)/1000),ROWS($2:8)),1)),"")</f>
        <v/>
      </c>
      <c r="I10" s="17"/>
      <c r="K10" s="70" t="s">
        <v>76</v>
      </c>
      <c r="L10" s="71"/>
      <c r="M10" s="71"/>
      <c r="N10" s="71"/>
    </row>
    <row r="11" spans="1:14" x14ac:dyDescent="0.25">
      <c r="A11" s="17"/>
      <c r="B11" s="65" t="str">
        <f t="array" aca="1" ref="B11" ca="1">IFERROR(SMALL(IF(((Cat=$B$2)*(Discip=$B$1)*IF($C$2="*",TRUE,Societe=$C$2)                                                              )&gt;0,Numero),ROWS($2:9)),"")</f>
        <v/>
      </c>
      <c r="C11" s="28" t="str">
        <f t="array" aca="1" ref="C11" ca="1">IFERROR(INDEX('classement general'!A:A,1000*MOD(SMALL(IF(((Cat=$B$2)*(Discip=$B$1)*IF($C$2="*",TRUE,Societe=$C$2))&gt;0,Numero+ROW(Cat)/1000),ROWS($2:9)),1)),"")</f>
        <v/>
      </c>
      <c r="D11" s="28" t="str">
        <f t="array" aca="1" ref="D11" ca="1">IFERROR(INDEX('classement general'!B:B,1000*MOD(SMALL(IF(((Cat=$B$2)*(Discip=$B$1)*IF($C$2="*",TRUE,Societe=$C$2))&gt;0,Numero+ROW(Cat)/1000),ROWS($2:9)),1)),"")</f>
        <v/>
      </c>
      <c r="E11" s="28" t="str">
        <f t="array" aca="1" ref="E11" ca="1">IFERROR(INDEX('classement general'!C:C,1000*MOD(SMALL(IF(((Cat=$B$2)*(Discip=$B$1)*IF($C$2="*",TRUE,Societe=$C$2))&gt;0,Numero+ROW(Cat)/1000),ROWS($2:9)),1)),"")</f>
        <v/>
      </c>
      <c r="F11" s="47" t="str">
        <f t="array" aca="1" ref="F11" ca="1">IFERROR(INDEX('classement general'!D:D,1000*MOD(SMALL(IF(((Cat=$B$2)*(Discip=$B$1)*IF($C$2="*",TRUE,Societe=$C$2))&gt;0,Numero+ROW(Cat)/1000),ROWS($2:9)),1)),"")</f>
        <v/>
      </c>
      <c r="G11" s="28" t="str">
        <f t="array" aca="1" ref="G11" ca="1">IFERROR(INDEX('classement general'!L:L,1000*MOD(SMALL(IF(((Cat=$B$2)*(Discip=$B$1)*IF($C$2="*",TRUE,Societe=$C$2))&gt;0,Numero+ROW(Cat)/1000),ROWS($2:9)),1)),"")</f>
        <v/>
      </c>
      <c r="H11" s="74" t="str">
        <f t="array" aca="1" ref="H11" ca="1">IFERROR(INDEX('classement general'!K:K,1000*MOD(SMALL(IF(((Cat=$B$2)*(Discip=$B$1)*IF($C$2="*",TRUE,Societe=$C$2))&gt;0,Numero+ROW(Cat)/1000),ROWS($2:9)),1)),"")</f>
        <v/>
      </c>
      <c r="I11" s="17"/>
      <c r="L11" s="7"/>
      <c r="M11" s="7"/>
      <c r="N11" s="7"/>
    </row>
    <row r="12" spans="1:14" x14ac:dyDescent="0.25">
      <c r="A12" s="17"/>
      <c r="B12" s="65" t="str">
        <f t="array" aca="1" ref="B12" ca="1">IFERROR(SMALL(IF(((Cat=$B$2)*(Discip=$B$1)*IF($C$2="*",TRUE,Societe=$C$2)                                                              )&gt;0,Numero),ROWS($2:10)),"")</f>
        <v/>
      </c>
      <c r="C12" s="28" t="str">
        <f t="array" aca="1" ref="C12" ca="1">IFERROR(INDEX('classement general'!A:A,1000*MOD(SMALL(IF(((Cat=$B$2)*(Discip=$B$1)*IF($C$2="*",TRUE,Societe=$C$2))&gt;0,Numero+ROW(Cat)/1000),ROWS($2:10)),1)),"")</f>
        <v/>
      </c>
      <c r="D12" s="28" t="str">
        <f t="array" aca="1" ref="D12" ca="1">IFERROR(INDEX('classement general'!B:B,1000*MOD(SMALL(IF(((Cat=$B$2)*(Discip=$B$1)*IF($C$2="*",TRUE,Societe=$C$2))&gt;0,Numero+ROW(Cat)/1000),ROWS($2:10)),1)),"")</f>
        <v/>
      </c>
      <c r="E12" s="28" t="str">
        <f t="array" aca="1" ref="E12" ca="1">IFERROR(INDEX('classement general'!C:C,1000*MOD(SMALL(IF(((Cat=$B$2)*(Discip=$B$1)*IF($C$2="*",TRUE,Societe=$C$2))&gt;0,Numero+ROW(Cat)/1000),ROWS($2:10)),1)),"")</f>
        <v/>
      </c>
      <c r="F12" s="47" t="str">
        <f t="array" aca="1" ref="F12" ca="1">IFERROR(INDEX('classement general'!D:D,1000*MOD(SMALL(IF(((Cat=$B$2)*(Discip=$B$1)*IF($C$2="*",TRUE,Societe=$C$2))&gt;0,Numero+ROW(Cat)/1000),ROWS($2:10)),1)),"")</f>
        <v/>
      </c>
      <c r="G12" s="28" t="str">
        <f t="array" aca="1" ref="G12" ca="1">IFERROR(INDEX('classement general'!L:L,1000*MOD(SMALL(IF(((Cat=$B$2)*(Discip=$B$1)*IF($C$2="*",TRUE,Societe=$C$2))&gt;0,Numero+ROW(Cat)/1000),ROWS($2:10)),1)),"")</f>
        <v/>
      </c>
      <c r="H12" s="74" t="str">
        <f t="array" aca="1" ref="H12" ca="1">IFERROR(INDEX('classement general'!K:K,1000*MOD(SMALL(IF(((Cat=$B$2)*(Discip=$B$1)*IF($C$2="*",TRUE,Societe=$C$2))&gt;0,Numero+ROW(Cat)/1000),ROWS($2:10)),1)),"")</f>
        <v/>
      </c>
      <c r="I12" s="17"/>
    </row>
    <row r="13" spans="1:14" s="7" customFormat="1" x14ac:dyDescent="0.25">
      <c r="A13" s="17"/>
      <c r="B13" s="65" t="str">
        <f t="array" aca="1" ref="B13" ca="1">IFERROR(SMALL(IF(((Cat=$B$2)*(Discip=$B$1)*IF($C$2="*",TRUE,Societe=$C$2)                                                              )&gt;0,Numero),ROWS($2:11)),"")</f>
        <v/>
      </c>
      <c r="C13" s="28" t="str">
        <f t="array" aca="1" ref="C13" ca="1">IFERROR(INDEX('classement general'!A:A,1000*MOD(SMALL(IF(((Cat=$B$2)*(Discip=$B$1)*IF($C$2="*",TRUE,Societe=$C$2))&gt;0,Numero+ROW(Cat)/1000),ROWS($2:11)),1)),"")</f>
        <v/>
      </c>
      <c r="D13" s="28" t="str">
        <f t="array" aca="1" ref="D13" ca="1">IFERROR(INDEX('classement general'!B:B,1000*MOD(SMALL(IF(((Cat=$B$2)*(Discip=$B$1)*IF($C$2="*",TRUE,Societe=$C$2))&gt;0,Numero+ROW(Cat)/1000),ROWS($2:11)),1)),"")</f>
        <v/>
      </c>
      <c r="E13" s="28" t="str">
        <f t="array" aca="1" ref="E13" ca="1">IFERROR(INDEX('classement general'!C:C,1000*MOD(SMALL(IF(((Cat=$B$2)*(Discip=$B$1)*IF($C$2="*",TRUE,Societe=$C$2))&gt;0,Numero+ROW(Cat)/1000),ROWS($2:11)),1)),"")</f>
        <v/>
      </c>
      <c r="F13" s="47" t="str">
        <f t="array" aca="1" ref="F13" ca="1">IFERROR(INDEX('classement general'!D:D,1000*MOD(SMALL(IF(((Cat=$B$2)*(Discip=$B$1)*IF($C$2="*",TRUE,Societe=$C$2))&gt;0,Numero+ROW(Cat)/1000),ROWS($2:11)),1)),"")</f>
        <v/>
      </c>
      <c r="G13" s="28" t="str">
        <f t="array" aca="1" ref="G13" ca="1">IFERROR(INDEX('classement general'!L:L,1000*MOD(SMALL(IF(((Cat=$B$2)*(Discip=$B$1)*IF($C$2="*",TRUE,Societe=$C$2))&gt;0,Numero+ROW(Cat)/1000),ROWS($2:11)),1)),"")</f>
        <v/>
      </c>
      <c r="H13" s="74" t="str">
        <f t="array" aca="1" ref="H13" ca="1">IFERROR(INDEX('classement general'!K:K,1000*MOD(SMALL(IF(((Cat=$B$2)*(Discip=$B$1)*IF($C$2="*",TRUE,Societe=$C$2))&gt;0,Numero+ROW(Cat)/1000),ROWS($2:11)),1)),"")</f>
        <v/>
      </c>
      <c r="I13" s="17"/>
      <c r="J13"/>
      <c r="K13"/>
      <c r="L13"/>
      <c r="M13"/>
      <c r="N13"/>
    </row>
    <row r="14" spans="1:14" x14ac:dyDescent="0.25">
      <c r="A14" s="17"/>
      <c r="B14" s="65" t="str">
        <f t="array" aca="1" ref="B14" ca="1">IFERROR(SMALL(IF(((Cat=$B$2)*(Discip=$B$1)*IF($C$2="*",TRUE,Societe=$C$2)                                                              )&gt;0,Numero),ROWS($2:12)),"")</f>
        <v/>
      </c>
      <c r="C14" s="28" t="str">
        <f t="array" aca="1" ref="C14" ca="1">IFERROR(INDEX('classement general'!A:A,1000*MOD(SMALL(IF(((Cat=$B$2)*(Discip=$B$1)*IF($C$2="*",TRUE,Societe=$C$2))&gt;0,Numero+ROW(Cat)/1000),ROWS($2:12)),1)),"")</f>
        <v/>
      </c>
      <c r="D14" s="28" t="str">
        <f t="array" aca="1" ref="D14" ca="1">IFERROR(INDEX('classement general'!B:B,1000*MOD(SMALL(IF(((Cat=$B$2)*(Discip=$B$1)*IF($C$2="*",TRUE,Societe=$C$2))&gt;0,Numero+ROW(Cat)/1000),ROWS($2:12)),1)),"")</f>
        <v/>
      </c>
      <c r="E14" s="28" t="str">
        <f t="array" aca="1" ref="E14" ca="1">IFERROR(INDEX('classement general'!C:C,1000*MOD(SMALL(IF(((Cat=$B$2)*(Discip=$B$1)*IF($C$2="*",TRUE,Societe=$C$2))&gt;0,Numero+ROW(Cat)/1000),ROWS($2:12)),1)),"")</f>
        <v/>
      </c>
      <c r="F14" s="47" t="str">
        <f t="array" aca="1" ref="F14" ca="1">IFERROR(INDEX('classement general'!D:D,1000*MOD(SMALL(IF(((Cat=$B$2)*(Discip=$B$1)*IF($C$2="*",TRUE,Societe=$C$2))&gt;0,Numero+ROW(Cat)/1000),ROWS($2:12)),1)),"")</f>
        <v/>
      </c>
      <c r="G14" s="28" t="str">
        <f t="array" aca="1" ref="G14" ca="1">IFERROR(INDEX('classement general'!L:L,1000*MOD(SMALL(IF(((Cat=$B$2)*(Discip=$B$1)*IF($C$2="*",TRUE,Societe=$C$2))&gt;0,Numero+ROW(Cat)/1000),ROWS($2:12)),1)),"")</f>
        <v/>
      </c>
      <c r="H14" s="74" t="str">
        <f t="array" aca="1" ref="H14" ca="1">IFERROR(INDEX('classement general'!K:K,1000*MOD(SMALL(IF(((Cat=$B$2)*(Discip=$B$1)*IF($C$2="*",TRUE,Societe=$C$2))&gt;0,Numero+ROW(Cat)/1000),ROWS($2:12)),1)),"")</f>
        <v/>
      </c>
      <c r="I14" s="17"/>
    </row>
    <row r="15" spans="1:14" x14ac:dyDescent="0.25">
      <c r="A15" s="17"/>
      <c r="B15" s="65" t="str">
        <f t="array" aca="1" ref="B15" ca="1">IFERROR(SMALL(IF(((Cat=$B$2)*(Discip=$B$1)*IF($C$2="*",TRUE,Societe=$C$2)                                                              )&gt;0,Numero),ROWS($2:13)),"")</f>
        <v/>
      </c>
      <c r="C15" s="28" t="str">
        <f t="array" aca="1" ref="C15" ca="1">IFERROR(INDEX('classement general'!A:A,1000*MOD(SMALL(IF(((Cat=$B$2)*(Discip=$B$1)*IF($C$2="*",TRUE,Societe=$C$2))&gt;0,Numero+ROW(Cat)/1000),ROWS($2:13)),1)),"")</f>
        <v/>
      </c>
      <c r="D15" s="28" t="str">
        <f t="array" aca="1" ref="D15" ca="1">IFERROR(INDEX('classement general'!B:B,1000*MOD(SMALL(IF(((Cat=$B$2)*(Discip=$B$1)*IF($C$2="*",TRUE,Societe=$C$2))&gt;0,Numero+ROW(Cat)/1000),ROWS($2:13)),1)),"")</f>
        <v/>
      </c>
      <c r="E15" s="28" t="str">
        <f t="array" aca="1" ref="E15" ca="1">IFERROR(INDEX('classement general'!C:C,1000*MOD(SMALL(IF(((Cat=$B$2)*(Discip=$B$1)*IF($C$2="*",TRUE,Societe=$C$2))&gt;0,Numero+ROW(Cat)/1000),ROWS($2:13)),1)),"")</f>
        <v/>
      </c>
      <c r="F15" s="47" t="str">
        <f t="array" aca="1" ref="F15" ca="1">IFERROR(INDEX('classement general'!D:D,1000*MOD(SMALL(IF(((Cat=$B$2)*(Discip=$B$1)*IF($C$2="*",TRUE,Societe=$C$2))&gt;0,Numero+ROW(Cat)/1000),ROWS($2:13)),1)),"")</f>
        <v/>
      </c>
      <c r="G15" s="28" t="str">
        <f t="array" aca="1" ref="G15" ca="1">IFERROR(INDEX('classement general'!L:L,1000*MOD(SMALL(IF(((Cat=$B$2)*(Discip=$B$1)*IF($C$2="*",TRUE,Societe=$C$2))&gt;0,Numero+ROW(Cat)/1000),ROWS($2:13)),1)),"")</f>
        <v/>
      </c>
      <c r="H15" s="74" t="str">
        <f t="array" aca="1" ref="H15" ca="1">IFERROR(INDEX('classement general'!K:K,1000*MOD(SMALL(IF(((Cat=$B$2)*(Discip=$B$1)*IF($C$2="*",TRUE,Societe=$C$2))&gt;0,Numero+ROW(Cat)/1000),ROWS($2:13)),1)),"")</f>
        <v/>
      </c>
      <c r="I15" s="17"/>
    </row>
    <row r="16" spans="1:14" x14ac:dyDescent="0.25">
      <c r="A16" s="17"/>
      <c r="B16" s="65" t="str">
        <f t="array" aca="1" ref="B16" ca="1">IFERROR(SMALL(IF(((Cat=$B$2)*(Discip=$B$1)*IF($C$2="*",TRUE,Societe=$C$2)                                                              )&gt;0,Numero),ROWS($2:14)),"")</f>
        <v/>
      </c>
      <c r="C16" s="28" t="str">
        <f t="array" aca="1" ref="C16" ca="1">IFERROR(INDEX('classement general'!A:A,1000*MOD(SMALL(IF(((Cat=$B$2)*(Discip=$B$1)*IF($C$2="*",TRUE,Societe=$C$2))&gt;0,Numero+ROW(Cat)/1000),ROWS($2:14)),1)),"")</f>
        <v/>
      </c>
      <c r="D16" s="28" t="str">
        <f t="array" aca="1" ref="D16" ca="1">IFERROR(INDEX('classement general'!B:B,1000*MOD(SMALL(IF(((Cat=$B$2)*(Discip=$B$1)*IF($C$2="*",TRUE,Societe=$C$2))&gt;0,Numero+ROW(Cat)/1000),ROWS($2:14)),1)),"")</f>
        <v/>
      </c>
      <c r="E16" s="28" t="str">
        <f t="array" aca="1" ref="E16" ca="1">IFERROR(INDEX('classement general'!C:C,1000*MOD(SMALL(IF(((Cat=$B$2)*(Discip=$B$1)*IF($C$2="*",TRUE,Societe=$C$2))&gt;0,Numero+ROW(Cat)/1000),ROWS($2:14)),1)),"")</f>
        <v/>
      </c>
      <c r="F16" s="47" t="str">
        <f t="array" aca="1" ref="F16" ca="1">IFERROR(INDEX('classement general'!D:D,1000*MOD(SMALL(IF(((Cat=$B$2)*(Discip=$B$1)*IF($C$2="*",TRUE,Societe=$C$2))&gt;0,Numero+ROW(Cat)/1000),ROWS($2:14)),1)),"")</f>
        <v/>
      </c>
      <c r="G16" s="28" t="str">
        <f t="array" aca="1" ref="G16" ca="1">IFERROR(INDEX('classement general'!L:L,1000*MOD(SMALL(IF(((Cat=$B$2)*(Discip=$B$1)*IF($C$2="*",TRUE,Societe=$C$2))&gt;0,Numero+ROW(Cat)/1000),ROWS($2:14)),1)),"")</f>
        <v/>
      </c>
      <c r="H16" s="74" t="str">
        <f t="array" aca="1" ref="H16" ca="1">IFERROR(INDEX('classement general'!K:K,1000*MOD(SMALL(IF(((Cat=$B$2)*(Discip=$B$1)*IF($C$2="*",TRUE,Societe=$C$2))&gt;0,Numero+ROW(Cat)/1000),ROWS($2:14)),1)),"")</f>
        <v/>
      </c>
      <c r="I16" s="17"/>
    </row>
    <row r="17" spans="1:9" x14ac:dyDescent="0.25">
      <c r="A17" s="17"/>
      <c r="B17" s="65" t="str">
        <f t="array" aca="1" ref="B17" ca="1">IFERROR(SMALL(IF(((Cat=$B$2)*(Discip=$B$1)*IF($C$2="*",TRUE,Societe=$C$2)                                                              )&gt;0,Numero),ROWS($2:15)),"")</f>
        <v/>
      </c>
      <c r="C17" s="28" t="str">
        <f t="array" aca="1" ref="C17" ca="1">IFERROR(INDEX('classement general'!A:A,1000*MOD(SMALL(IF(((Cat=$B$2)*(Discip=$B$1)*IF($C$2="*",TRUE,Societe=$C$2))&gt;0,Numero+ROW(Cat)/1000),ROWS($2:15)),1)),"")</f>
        <v/>
      </c>
      <c r="D17" s="28" t="str">
        <f t="array" aca="1" ref="D17" ca="1">IFERROR(INDEX('classement general'!B:B,1000*MOD(SMALL(IF(((Cat=$B$2)*(Discip=$B$1)*IF($C$2="*",TRUE,Societe=$C$2))&gt;0,Numero+ROW(Cat)/1000),ROWS($2:15)),1)),"")</f>
        <v/>
      </c>
      <c r="E17" s="28" t="str">
        <f t="array" aca="1" ref="E17" ca="1">IFERROR(INDEX('classement general'!C:C,1000*MOD(SMALL(IF(((Cat=$B$2)*(Discip=$B$1)*IF($C$2="*",TRUE,Societe=$C$2))&gt;0,Numero+ROW(Cat)/1000),ROWS($2:15)),1)),"")</f>
        <v/>
      </c>
      <c r="F17" s="47" t="str">
        <f t="array" aca="1" ref="F17" ca="1">IFERROR(INDEX('classement general'!D:D,1000*MOD(SMALL(IF(((Cat=$B$2)*(Discip=$B$1)*IF($C$2="*",TRUE,Societe=$C$2))&gt;0,Numero+ROW(Cat)/1000),ROWS($2:15)),1)),"")</f>
        <v/>
      </c>
      <c r="G17" s="28" t="str">
        <f t="array" aca="1" ref="G17" ca="1">IFERROR(INDEX('classement general'!L:L,1000*MOD(SMALL(IF(((Cat=$B$2)*(Discip=$B$1)*IF($C$2="*",TRUE,Societe=$C$2))&gt;0,Numero+ROW(Cat)/1000),ROWS($2:15)),1)),"")</f>
        <v/>
      </c>
      <c r="H17" s="74" t="str">
        <f t="array" aca="1" ref="H17" ca="1">IFERROR(INDEX('classement general'!K:K,1000*MOD(SMALL(IF(((Cat=$B$2)*(Discip=$B$1)*IF($C$2="*",TRUE,Societe=$C$2))&gt;0,Numero+ROW(Cat)/1000),ROWS($2:15)),1)),"")</f>
        <v/>
      </c>
      <c r="I17" s="17"/>
    </row>
    <row r="18" spans="1:9" x14ac:dyDescent="0.25">
      <c r="A18" s="17"/>
      <c r="B18" s="65" t="str">
        <f t="array" aca="1" ref="B18" ca="1">IFERROR(SMALL(IF(((Cat=$B$2)*(Discip=$B$1)*IF($C$2="*",TRUE,Societe=$C$2)                                                              )&gt;0,Numero),ROWS($2:16)),"")</f>
        <v/>
      </c>
      <c r="C18" s="28" t="str">
        <f t="array" aca="1" ref="C18" ca="1">IFERROR(INDEX('classement general'!A:A,1000*MOD(SMALL(IF(((Cat=$B$2)*(Discip=$B$1)*IF($C$2="*",TRUE,Societe=$C$2))&gt;0,Numero+ROW(Cat)/1000),ROWS($2:16)),1)),"")</f>
        <v/>
      </c>
      <c r="D18" s="28" t="str">
        <f t="array" aca="1" ref="D18" ca="1">IFERROR(INDEX('classement general'!B:B,1000*MOD(SMALL(IF(((Cat=$B$2)*(Discip=$B$1)*IF($C$2="*",TRUE,Societe=$C$2))&gt;0,Numero+ROW(Cat)/1000),ROWS($2:16)),1)),"")</f>
        <v/>
      </c>
      <c r="E18" s="28" t="str">
        <f t="array" aca="1" ref="E18" ca="1">IFERROR(INDEX('classement general'!C:C,1000*MOD(SMALL(IF(((Cat=$B$2)*(Discip=$B$1)*IF($C$2="*",TRUE,Societe=$C$2))&gt;0,Numero+ROW(Cat)/1000),ROWS($2:16)),1)),"")</f>
        <v/>
      </c>
      <c r="F18" s="47" t="str">
        <f t="array" aca="1" ref="F18" ca="1">IFERROR(INDEX('classement general'!D:D,1000*MOD(SMALL(IF(((Cat=$B$2)*(Discip=$B$1)*IF($C$2="*",TRUE,Societe=$C$2))&gt;0,Numero+ROW(Cat)/1000),ROWS($2:16)),1)),"")</f>
        <v/>
      </c>
      <c r="G18" s="28" t="str">
        <f t="array" aca="1" ref="G18" ca="1">IFERROR(INDEX('classement general'!L:L,1000*MOD(SMALL(IF(((Cat=$B$2)*(Discip=$B$1)*IF($C$2="*",TRUE,Societe=$C$2))&gt;0,Numero+ROW(Cat)/1000),ROWS($2:16)),1)),"")</f>
        <v/>
      </c>
      <c r="H18" s="74" t="str">
        <f t="array" aca="1" ref="H18" ca="1">IFERROR(INDEX('classement general'!K:K,1000*MOD(SMALL(IF(((Cat=$B$2)*(Discip=$B$1)*IF($C$2="*",TRUE,Societe=$C$2))&gt;0,Numero+ROW(Cat)/1000),ROWS($2:16)),1)),"")</f>
        <v/>
      </c>
      <c r="I18" s="17"/>
    </row>
    <row r="19" spans="1:9" x14ac:dyDescent="0.25">
      <c r="A19" s="17"/>
      <c r="B19" s="65" t="str">
        <f t="array" aca="1" ref="B19" ca="1">IFERROR(SMALL(IF(((Cat=$B$2)*(Discip=$B$1)*IF($C$2="*",TRUE,Societe=$C$2)                                                              )&gt;0,Numero),ROWS($2:17)),"")</f>
        <v/>
      </c>
      <c r="C19" s="28" t="str">
        <f t="array" aca="1" ref="C19" ca="1">IFERROR(INDEX('classement general'!A:A,1000*MOD(SMALL(IF(((Cat=$B$2)*(Discip=$B$1)*IF($C$2="*",TRUE,Societe=$C$2))&gt;0,Numero+ROW(Cat)/1000),ROWS($2:17)),1)),"")</f>
        <v/>
      </c>
      <c r="D19" s="28" t="str">
        <f t="array" aca="1" ref="D19" ca="1">IFERROR(INDEX('classement general'!B:B,1000*MOD(SMALL(IF(((Cat=$B$2)*(Discip=$B$1)*IF($C$2="*",TRUE,Societe=$C$2))&gt;0,Numero+ROW(Cat)/1000),ROWS($2:17)),1)),"")</f>
        <v/>
      </c>
      <c r="E19" s="28" t="str">
        <f t="array" aca="1" ref="E19" ca="1">IFERROR(INDEX('classement general'!C:C,1000*MOD(SMALL(IF(((Cat=$B$2)*(Discip=$B$1)*IF($C$2="*",TRUE,Societe=$C$2))&gt;0,Numero+ROW(Cat)/1000),ROWS($2:17)),1)),"")</f>
        <v/>
      </c>
      <c r="F19" s="47" t="str">
        <f t="array" aca="1" ref="F19" ca="1">IFERROR(INDEX('classement general'!D:D,1000*MOD(SMALL(IF(((Cat=$B$2)*(Discip=$B$1)*IF($C$2="*",TRUE,Societe=$C$2))&gt;0,Numero+ROW(Cat)/1000),ROWS($2:17)),1)),"")</f>
        <v/>
      </c>
      <c r="G19" s="28" t="str">
        <f t="array" aca="1" ref="G19" ca="1">IFERROR(INDEX('classement general'!L:L,1000*MOD(SMALL(IF(((Cat=$B$2)*(Discip=$B$1)*IF($C$2="*",TRUE,Societe=$C$2))&gt;0,Numero+ROW(Cat)/1000),ROWS($2:17)),1)),"")</f>
        <v/>
      </c>
      <c r="H19" s="74" t="str">
        <f t="array" aca="1" ref="H19" ca="1">IFERROR(INDEX('classement general'!K:K,1000*MOD(SMALL(IF(((Cat=$B$2)*(Discip=$B$1)*IF($C$2="*",TRUE,Societe=$C$2))&gt;0,Numero+ROW(Cat)/1000),ROWS($2:17)),1)),"")</f>
        <v/>
      </c>
      <c r="I19" s="17"/>
    </row>
    <row r="20" spans="1:9" x14ac:dyDescent="0.25">
      <c r="A20" s="17"/>
      <c r="B20" s="65" t="str">
        <f t="array" aca="1" ref="B20" ca="1">IFERROR(SMALL(IF(((Cat=$B$2)*(Discip=$B$1)*IF($C$2="*",TRUE,Societe=$C$2)                                                              )&gt;0,Numero),ROWS($2:18)),"")</f>
        <v/>
      </c>
      <c r="C20" s="28" t="str">
        <f t="array" aca="1" ref="C20" ca="1">IFERROR(INDEX('classement general'!A:A,1000*MOD(SMALL(IF(((Cat=$B$2)*(Discip=$B$1)*IF($C$2="*",TRUE,Societe=$C$2))&gt;0,Numero+ROW(Cat)/1000),ROWS($2:18)),1)),"")</f>
        <v/>
      </c>
      <c r="D20" s="28" t="str">
        <f t="array" aca="1" ref="D20" ca="1">IFERROR(INDEX('classement general'!B:B,1000*MOD(SMALL(IF(((Cat=$B$2)*(Discip=$B$1)*IF($C$2="*",TRUE,Societe=$C$2))&gt;0,Numero+ROW(Cat)/1000),ROWS($2:18)),1)),"")</f>
        <v/>
      </c>
      <c r="E20" s="28" t="str">
        <f t="array" aca="1" ref="E20" ca="1">IFERROR(INDEX('classement general'!C:C,1000*MOD(SMALL(IF(((Cat=$B$2)*(Discip=$B$1)*IF($C$2="*",TRUE,Societe=$C$2))&gt;0,Numero+ROW(Cat)/1000),ROWS($2:18)),1)),"")</f>
        <v/>
      </c>
      <c r="F20" s="47" t="str">
        <f t="array" aca="1" ref="F20" ca="1">IFERROR(INDEX('classement general'!D:D,1000*MOD(SMALL(IF(((Cat=$B$2)*(Discip=$B$1)*IF($C$2="*",TRUE,Societe=$C$2))&gt;0,Numero+ROW(Cat)/1000),ROWS($2:18)),1)),"")</f>
        <v/>
      </c>
      <c r="G20" s="28" t="str">
        <f t="array" aca="1" ref="G20" ca="1">IFERROR(INDEX('classement general'!L:L,1000*MOD(SMALL(IF(((Cat=$B$2)*(Discip=$B$1)*IF($C$2="*",TRUE,Societe=$C$2))&gt;0,Numero+ROW(Cat)/1000),ROWS($2:18)),1)),"")</f>
        <v/>
      </c>
      <c r="H20" s="74" t="str">
        <f t="array" aca="1" ref="H20" ca="1">IFERROR(INDEX('classement general'!K:K,1000*MOD(SMALL(IF(((Cat=$B$2)*(Discip=$B$1)*IF($C$2="*",TRUE,Societe=$C$2))&gt;0,Numero+ROW(Cat)/1000),ROWS($2:18)),1)),"")</f>
        <v/>
      </c>
      <c r="I20" s="17"/>
    </row>
    <row r="21" spans="1:9" x14ac:dyDescent="0.25">
      <c r="A21" s="17"/>
      <c r="B21" s="65" t="str">
        <f t="array" aca="1" ref="B21" ca="1">IFERROR(SMALL(IF(((Cat=$B$2)*(Discip=$B$1)*IF($C$2="*",TRUE,Societe=$C$2)                                                              )&gt;0,Numero),ROWS($2:19)),"")</f>
        <v/>
      </c>
      <c r="C21" s="28" t="str">
        <f t="array" aca="1" ref="C21" ca="1">IFERROR(INDEX('classement general'!A:A,1000*MOD(SMALL(IF(((Cat=$B$2)*(Discip=$B$1)*IF($C$2="*",TRUE,Societe=$C$2))&gt;0,Numero+ROW(Cat)/1000),ROWS($2:19)),1)),"")</f>
        <v/>
      </c>
      <c r="D21" s="28" t="str">
        <f t="array" aca="1" ref="D21" ca="1">IFERROR(INDEX('classement general'!B:B,1000*MOD(SMALL(IF(((Cat=$B$2)*(Discip=$B$1)*IF($C$2="*",TRUE,Societe=$C$2))&gt;0,Numero+ROW(Cat)/1000),ROWS($2:19)),1)),"")</f>
        <v/>
      </c>
      <c r="E21" s="28" t="str">
        <f t="array" aca="1" ref="E21" ca="1">IFERROR(INDEX('classement general'!C:C,1000*MOD(SMALL(IF(((Cat=$B$2)*(Discip=$B$1)*IF($C$2="*",TRUE,Societe=$C$2))&gt;0,Numero+ROW(Cat)/1000),ROWS($2:19)),1)),"")</f>
        <v/>
      </c>
      <c r="F21" s="47" t="str">
        <f t="array" aca="1" ref="F21" ca="1">IFERROR(INDEX('classement general'!D:D,1000*MOD(SMALL(IF(((Cat=$B$2)*(Discip=$B$1)*IF($C$2="*",TRUE,Societe=$C$2))&gt;0,Numero+ROW(Cat)/1000),ROWS($2:19)),1)),"")</f>
        <v/>
      </c>
      <c r="G21" s="28" t="str">
        <f t="array" aca="1" ref="G21" ca="1">IFERROR(INDEX('classement general'!L:L,1000*MOD(SMALL(IF(((Cat=$B$2)*(Discip=$B$1)*IF($C$2="*",TRUE,Societe=$C$2))&gt;0,Numero+ROW(Cat)/1000),ROWS($2:19)),1)),"")</f>
        <v/>
      </c>
      <c r="H21" s="74" t="str">
        <f t="array" aca="1" ref="H21" ca="1">IFERROR(INDEX('classement general'!K:K,1000*MOD(SMALL(IF(((Cat=$B$2)*(Discip=$B$1)*IF($C$2="*",TRUE,Societe=$C$2))&gt;0,Numero+ROW(Cat)/1000),ROWS($2:19)),1)),"")</f>
        <v/>
      </c>
      <c r="I21" s="17"/>
    </row>
    <row r="22" spans="1:9" x14ac:dyDescent="0.25">
      <c r="A22" s="17"/>
      <c r="B22" s="65" t="str">
        <f t="array" aca="1" ref="B22" ca="1">IFERROR(SMALL(IF(((Cat=$B$2)*(Discip=$B$1)*IF($C$2="*",TRUE,Societe=$C$2)                                                              )&gt;0,Numero),ROWS($2:20)),"")</f>
        <v/>
      </c>
      <c r="C22" s="28" t="str">
        <f t="array" aca="1" ref="C22" ca="1">IFERROR(INDEX('classement general'!A:A,1000*MOD(SMALL(IF(((Cat=$B$2)*(Discip=$B$1)*IF($C$2="*",TRUE,Societe=$C$2))&gt;0,Numero+ROW(Cat)/1000),ROWS($2:20)),1)),"")</f>
        <v/>
      </c>
      <c r="D22" s="28" t="str">
        <f t="array" aca="1" ref="D22" ca="1">IFERROR(INDEX('classement general'!B:B,1000*MOD(SMALL(IF(((Cat=$B$2)*(Discip=$B$1)*IF($C$2="*",TRUE,Societe=$C$2))&gt;0,Numero+ROW(Cat)/1000),ROWS($2:20)),1)),"")</f>
        <v/>
      </c>
      <c r="E22" s="28" t="str">
        <f t="array" aca="1" ref="E22" ca="1">IFERROR(INDEX('classement general'!C:C,1000*MOD(SMALL(IF(((Cat=$B$2)*(Discip=$B$1)*IF($C$2="*",TRUE,Societe=$C$2))&gt;0,Numero+ROW(Cat)/1000),ROWS($2:20)),1)),"")</f>
        <v/>
      </c>
      <c r="F22" s="47" t="str">
        <f t="array" aca="1" ref="F22" ca="1">IFERROR(INDEX('classement general'!D:D,1000*MOD(SMALL(IF(((Cat=$B$2)*(Discip=$B$1)*IF($C$2="*",TRUE,Societe=$C$2))&gt;0,Numero+ROW(Cat)/1000),ROWS($2:20)),1)),"")</f>
        <v/>
      </c>
      <c r="G22" s="28" t="str">
        <f t="array" aca="1" ref="G22" ca="1">IFERROR(INDEX('classement general'!L:L,1000*MOD(SMALL(IF(((Cat=$B$2)*(Discip=$B$1)*IF($C$2="*",TRUE,Societe=$C$2))&gt;0,Numero+ROW(Cat)/1000),ROWS($2:20)),1)),"")</f>
        <v/>
      </c>
      <c r="H22" s="74" t="str">
        <f t="array" aca="1" ref="H22" ca="1">IFERROR(INDEX('classement general'!K:K,1000*MOD(SMALL(IF(((Cat=$B$2)*(Discip=$B$1)*IF($C$2="*",TRUE,Societe=$C$2))&gt;0,Numero+ROW(Cat)/1000),ROWS($2:20)),1)),"")</f>
        <v/>
      </c>
      <c r="I22" s="17"/>
    </row>
    <row r="23" spans="1:9" x14ac:dyDescent="0.25">
      <c r="A23" s="17"/>
      <c r="B23" s="65" t="str">
        <f t="array" aca="1" ref="B23" ca="1">IFERROR(SMALL(IF(((Cat=$B$2)*(Discip=$B$1)*IF($C$2="*",TRUE,Societe=$C$2)                                                              )&gt;0,Numero),ROWS($2:21)),"")</f>
        <v/>
      </c>
      <c r="C23" s="28" t="str">
        <f t="array" aca="1" ref="C23" ca="1">IFERROR(INDEX('classement general'!A:A,1000*MOD(SMALL(IF(((Cat=$B$2)*(Discip=$B$1)*IF($C$2="*",TRUE,Societe=$C$2))&gt;0,Numero+ROW(Cat)/1000),ROWS($2:21)),1)),"")</f>
        <v/>
      </c>
      <c r="D23" s="28" t="str">
        <f t="array" aca="1" ref="D23" ca="1">IFERROR(INDEX('classement general'!B:B,1000*MOD(SMALL(IF(((Cat=$B$2)*(Discip=$B$1)*IF($C$2="*",TRUE,Societe=$C$2))&gt;0,Numero+ROW(Cat)/1000),ROWS($2:21)),1)),"")</f>
        <v/>
      </c>
      <c r="E23" s="28" t="str">
        <f t="array" aca="1" ref="E23" ca="1">IFERROR(INDEX('classement general'!C:C,1000*MOD(SMALL(IF(((Cat=$B$2)*(Discip=$B$1)*IF($C$2="*",TRUE,Societe=$C$2))&gt;0,Numero+ROW(Cat)/1000),ROWS($2:21)),1)),"")</f>
        <v/>
      </c>
      <c r="F23" s="47" t="str">
        <f t="array" aca="1" ref="F23" ca="1">IFERROR(INDEX('classement general'!D:D,1000*MOD(SMALL(IF(((Cat=$B$2)*(Discip=$B$1)*IF($C$2="*",TRUE,Societe=$C$2))&gt;0,Numero+ROW(Cat)/1000),ROWS($2:21)),1)),"")</f>
        <v/>
      </c>
      <c r="G23" s="28" t="str">
        <f t="array" aca="1" ref="G23" ca="1">IFERROR(INDEX('classement general'!L:L,1000*MOD(SMALL(IF(((Cat=$B$2)*(Discip=$B$1)*IF($C$2="*",TRUE,Societe=$C$2))&gt;0,Numero+ROW(Cat)/1000),ROWS($2:21)),1)),"")</f>
        <v/>
      </c>
      <c r="H23" s="74" t="str">
        <f t="array" aca="1" ref="H23" ca="1">IFERROR(INDEX('classement general'!K:K,1000*MOD(SMALL(IF(((Cat=$B$2)*(Discip=$B$1)*IF($C$2="*",TRUE,Societe=$C$2))&gt;0,Numero+ROW(Cat)/1000),ROWS($2:21)),1)),"")</f>
        <v/>
      </c>
      <c r="I23" s="17"/>
    </row>
    <row r="24" spans="1:9" x14ac:dyDescent="0.25">
      <c r="A24" s="17"/>
      <c r="B24" s="65" t="str">
        <f t="array" aca="1" ref="B24" ca="1">IFERROR(SMALL(IF(((Cat=$B$2)*(Discip=$B$1)*IF($C$2="*",TRUE,Societe=$C$2)                                                              )&gt;0,Numero),ROWS($2:22)),"")</f>
        <v/>
      </c>
      <c r="C24" s="28" t="str">
        <f t="array" aca="1" ref="C24" ca="1">IFERROR(INDEX('classement general'!A:A,1000*MOD(SMALL(IF(((Cat=$B$2)*(Discip=$B$1)*IF($C$2="*",TRUE,Societe=$C$2))&gt;0,Numero+ROW(Cat)/1000),ROWS($2:22)),1)),"")</f>
        <v/>
      </c>
      <c r="D24" s="28" t="str">
        <f t="array" aca="1" ref="D24" ca="1">IFERROR(INDEX('classement general'!B:B,1000*MOD(SMALL(IF(((Cat=$B$2)*(Discip=$B$1)*IF($C$2="*",TRUE,Societe=$C$2))&gt;0,Numero+ROW(Cat)/1000),ROWS($2:22)),1)),"")</f>
        <v/>
      </c>
      <c r="E24" s="28" t="str">
        <f t="array" aca="1" ref="E24" ca="1">IFERROR(INDEX('classement general'!C:C,1000*MOD(SMALL(IF(((Cat=$B$2)*(Discip=$B$1)*IF($C$2="*",TRUE,Societe=$C$2))&gt;0,Numero+ROW(Cat)/1000),ROWS($2:22)),1)),"")</f>
        <v/>
      </c>
      <c r="F24" s="47" t="str">
        <f t="array" aca="1" ref="F24" ca="1">IFERROR(INDEX('classement general'!D:D,1000*MOD(SMALL(IF(((Cat=$B$2)*(Discip=$B$1)*IF($C$2="*",TRUE,Societe=$C$2))&gt;0,Numero+ROW(Cat)/1000),ROWS($2:22)),1)),"")</f>
        <v/>
      </c>
      <c r="G24" s="28" t="str">
        <f t="array" aca="1" ref="G24" ca="1">IFERROR(INDEX('classement general'!L:L,1000*MOD(SMALL(IF(((Cat=$B$2)*(Discip=$B$1)*IF($C$2="*",TRUE,Societe=$C$2))&gt;0,Numero+ROW(Cat)/1000),ROWS($2:22)),1)),"")</f>
        <v/>
      </c>
      <c r="H24" s="74" t="str">
        <f t="array" aca="1" ref="H24" ca="1">IFERROR(INDEX('classement general'!K:K,1000*MOD(SMALL(IF(((Cat=$B$2)*(Discip=$B$1)*IF($C$2="*",TRUE,Societe=$C$2))&gt;0,Numero+ROW(Cat)/1000),ROWS($2:22)),1)),"")</f>
        <v/>
      </c>
      <c r="I24" s="17"/>
    </row>
    <row r="25" spans="1:9" x14ac:dyDescent="0.25">
      <c r="A25" s="17"/>
      <c r="B25" s="65" t="str">
        <f t="array" aca="1" ref="B25" ca="1">IFERROR(SMALL(IF(((Cat=$B$2)*(Discip=$B$1)*IF($C$2="*",TRUE,Societe=$C$2)                                                              )&gt;0,Numero),ROWS($2:23)),"")</f>
        <v/>
      </c>
      <c r="C25" s="28" t="str">
        <f t="array" aca="1" ref="C25" ca="1">IFERROR(INDEX('classement general'!A:A,1000*MOD(SMALL(IF(((Cat=$B$2)*(Discip=$B$1)*IF($C$2="*",TRUE,Societe=$C$2))&gt;0,Numero+ROW(Cat)/1000),ROWS($2:23)),1)),"")</f>
        <v/>
      </c>
      <c r="D25" s="28" t="str">
        <f t="array" aca="1" ref="D25" ca="1">IFERROR(INDEX('classement general'!B:B,1000*MOD(SMALL(IF(((Cat=$B$2)*(Discip=$B$1)*IF($C$2="*",TRUE,Societe=$C$2))&gt;0,Numero+ROW(Cat)/1000),ROWS($2:23)),1)),"")</f>
        <v/>
      </c>
      <c r="E25" s="28" t="str">
        <f t="array" aca="1" ref="E25" ca="1">IFERROR(INDEX('classement general'!C:C,1000*MOD(SMALL(IF(((Cat=$B$2)*(Discip=$B$1)*IF($C$2="*",TRUE,Societe=$C$2))&gt;0,Numero+ROW(Cat)/1000),ROWS($2:23)),1)),"")</f>
        <v/>
      </c>
      <c r="F25" s="47" t="str">
        <f t="array" aca="1" ref="F25" ca="1">IFERROR(INDEX('classement general'!D:D,1000*MOD(SMALL(IF(((Cat=$B$2)*(Discip=$B$1)*IF($C$2="*",TRUE,Societe=$C$2))&gt;0,Numero+ROW(Cat)/1000),ROWS($2:23)),1)),"")</f>
        <v/>
      </c>
      <c r="G25" s="28" t="str">
        <f t="array" aca="1" ref="G25" ca="1">IFERROR(INDEX('classement general'!L:L,1000*MOD(SMALL(IF(((Cat=$B$2)*(Discip=$B$1)*IF($C$2="*",TRUE,Societe=$C$2))&gt;0,Numero+ROW(Cat)/1000),ROWS($2:23)),1)),"")</f>
        <v/>
      </c>
      <c r="H25" s="74" t="str">
        <f t="array" aca="1" ref="H25" ca="1">IFERROR(INDEX('classement general'!K:K,1000*MOD(SMALL(IF(((Cat=$B$2)*(Discip=$B$1)*IF($C$2="*",TRUE,Societe=$C$2))&gt;0,Numero+ROW(Cat)/1000),ROWS($2:23)),1)),"")</f>
        <v/>
      </c>
      <c r="I25" s="17"/>
    </row>
    <row r="26" spans="1:9" x14ac:dyDescent="0.25">
      <c r="A26" s="17"/>
      <c r="B26" s="65" t="str">
        <f t="array" aca="1" ref="B26" ca="1">IFERROR(SMALL(IF(((Cat=$B$2)*(Discip=$B$1)*IF($C$2="*",TRUE,Societe=$C$2)                                                              )&gt;0,Numero),ROWS($2:24)),"")</f>
        <v/>
      </c>
      <c r="C26" s="28" t="str">
        <f t="array" aca="1" ref="C26" ca="1">IFERROR(INDEX('classement general'!A:A,1000*MOD(SMALL(IF(((Cat=$B$2)*(Discip=$B$1)*IF($C$2="*",TRUE,Societe=$C$2))&gt;0,Numero+ROW(Cat)/1000),ROWS($2:24)),1)),"")</f>
        <v/>
      </c>
      <c r="D26" s="28" t="str">
        <f t="array" aca="1" ref="D26" ca="1">IFERROR(INDEX('classement general'!B:B,1000*MOD(SMALL(IF(((Cat=$B$2)*(Discip=$B$1)*IF($C$2="*",TRUE,Societe=$C$2))&gt;0,Numero+ROW(Cat)/1000),ROWS($2:24)),1)),"")</f>
        <v/>
      </c>
      <c r="E26" s="28" t="str">
        <f t="array" aca="1" ref="E26" ca="1">IFERROR(INDEX('classement general'!C:C,1000*MOD(SMALL(IF(((Cat=$B$2)*(Discip=$B$1)*IF($C$2="*",TRUE,Societe=$C$2))&gt;0,Numero+ROW(Cat)/1000),ROWS($2:24)),1)),"")</f>
        <v/>
      </c>
      <c r="F26" s="47" t="str">
        <f t="array" aca="1" ref="F26" ca="1">IFERROR(INDEX('classement general'!D:D,1000*MOD(SMALL(IF(((Cat=$B$2)*(Discip=$B$1)*IF($C$2="*",TRUE,Societe=$C$2))&gt;0,Numero+ROW(Cat)/1000),ROWS($2:24)),1)),"")</f>
        <v/>
      </c>
      <c r="G26" s="28" t="str">
        <f t="array" aca="1" ref="G26" ca="1">IFERROR(INDEX('classement general'!L:L,1000*MOD(SMALL(IF(((Cat=$B$2)*(Discip=$B$1)*IF($C$2="*",TRUE,Societe=$C$2))&gt;0,Numero+ROW(Cat)/1000),ROWS($2:24)),1)),"")</f>
        <v/>
      </c>
      <c r="H26" s="74" t="str">
        <f t="array" aca="1" ref="H26" ca="1">IFERROR(INDEX('classement general'!K:K,1000*MOD(SMALL(IF(((Cat=$B$2)*(Discip=$B$1)*IF($C$2="*",TRUE,Societe=$C$2))&gt;0,Numero+ROW(Cat)/1000),ROWS($2:24)),1)),"")</f>
        <v/>
      </c>
      <c r="I26" s="17"/>
    </row>
    <row r="27" spans="1:9" x14ac:dyDescent="0.25">
      <c r="A27" s="17"/>
      <c r="B27" s="65" t="str">
        <f t="array" aca="1" ref="B27" ca="1">IFERROR(SMALL(IF(((Cat=$B$2)*(Discip=$B$1)*IF($C$2="*",TRUE,Societe=$C$2)                                                              )&gt;0,Numero),ROWS($2:25)),"")</f>
        <v/>
      </c>
      <c r="C27" s="28" t="str">
        <f t="array" aca="1" ref="C27" ca="1">IFERROR(INDEX('classement general'!A:A,1000*MOD(SMALL(IF(((Cat=$B$2)*(Discip=$B$1)*IF($C$2="*",TRUE,Societe=$C$2))&gt;0,Numero+ROW(Cat)/1000),ROWS($2:25)),1)),"")</f>
        <v/>
      </c>
      <c r="D27" s="28" t="str">
        <f t="array" aca="1" ref="D27" ca="1">IFERROR(INDEX('classement general'!B:B,1000*MOD(SMALL(IF(((Cat=$B$2)*(Discip=$B$1)*IF($C$2="*",TRUE,Societe=$C$2))&gt;0,Numero+ROW(Cat)/1000),ROWS($2:25)),1)),"")</f>
        <v/>
      </c>
      <c r="E27" s="28" t="str">
        <f t="array" aca="1" ref="E27" ca="1">IFERROR(INDEX('classement general'!C:C,1000*MOD(SMALL(IF(((Cat=$B$2)*(Discip=$B$1)*IF($C$2="*",TRUE,Societe=$C$2))&gt;0,Numero+ROW(Cat)/1000),ROWS($2:25)),1)),"")</f>
        <v/>
      </c>
      <c r="F27" s="47" t="str">
        <f t="array" aca="1" ref="F27" ca="1">IFERROR(INDEX('classement general'!D:D,1000*MOD(SMALL(IF(((Cat=$B$2)*(Discip=$B$1)*IF($C$2="*",TRUE,Societe=$C$2))&gt;0,Numero+ROW(Cat)/1000),ROWS($2:25)),1)),"")</f>
        <v/>
      </c>
      <c r="G27" s="28" t="str">
        <f t="array" aca="1" ref="G27" ca="1">IFERROR(INDEX('classement general'!L:L,1000*MOD(SMALL(IF(((Cat=$B$2)*(Discip=$B$1)*IF($C$2="*",TRUE,Societe=$C$2))&gt;0,Numero+ROW(Cat)/1000),ROWS($2:25)),1)),"")</f>
        <v/>
      </c>
      <c r="H27" s="74" t="str">
        <f t="array" aca="1" ref="H27" ca="1">IFERROR(INDEX('classement general'!K:K,1000*MOD(SMALL(IF(((Cat=$B$2)*(Discip=$B$1)*IF($C$2="*",TRUE,Societe=$C$2))&gt;0,Numero+ROW(Cat)/1000),ROWS($2:25)),1)),"")</f>
        <v/>
      </c>
      <c r="I27" s="17"/>
    </row>
    <row r="28" spans="1:9" x14ac:dyDescent="0.25">
      <c r="A28" s="17"/>
      <c r="B28" s="65" t="str">
        <f t="array" aca="1" ref="B28" ca="1">IFERROR(SMALL(IF(((Cat=$B$2)*(Discip=$B$1)*IF($C$2="*",TRUE,Societe=$C$2)                                                              )&gt;0,Numero),ROWS($2:26)),"")</f>
        <v/>
      </c>
      <c r="C28" s="28" t="str">
        <f t="array" aca="1" ref="C28" ca="1">IFERROR(INDEX('classement general'!A:A,1000*MOD(SMALL(IF(((Cat=$B$2)*(Discip=$B$1)*IF($C$2="*",TRUE,Societe=$C$2))&gt;0,Numero+ROW(Cat)/1000),ROWS($2:26)),1)),"")</f>
        <v/>
      </c>
      <c r="D28" s="28" t="str">
        <f t="array" aca="1" ref="D28" ca="1">IFERROR(INDEX('classement general'!B:B,1000*MOD(SMALL(IF(((Cat=$B$2)*(Discip=$B$1)*IF($C$2="*",TRUE,Societe=$C$2))&gt;0,Numero+ROW(Cat)/1000),ROWS($2:26)),1)),"")</f>
        <v/>
      </c>
      <c r="E28" s="28" t="str">
        <f t="array" aca="1" ref="E28" ca="1">IFERROR(INDEX('classement general'!C:C,1000*MOD(SMALL(IF(((Cat=$B$2)*(Discip=$B$1)*IF($C$2="*",TRUE,Societe=$C$2))&gt;0,Numero+ROW(Cat)/1000),ROWS($2:26)),1)),"")</f>
        <v/>
      </c>
      <c r="F28" s="47" t="str">
        <f t="array" aca="1" ref="F28" ca="1">IFERROR(INDEX('classement general'!D:D,1000*MOD(SMALL(IF(((Cat=$B$2)*(Discip=$B$1)*IF($C$2="*",TRUE,Societe=$C$2))&gt;0,Numero+ROW(Cat)/1000),ROWS($2:26)),1)),"")</f>
        <v/>
      </c>
      <c r="G28" s="28" t="str">
        <f t="array" aca="1" ref="G28" ca="1">IFERROR(INDEX('classement general'!L:L,1000*MOD(SMALL(IF(((Cat=$B$2)*(Discip=$B$1)*IF($C$2="*",TRUE,Societe=$C$2))&gt;0,Numero+ROW(Cat)/1000),ROWS($2:26)),1)),"")</f>
        <v/>
      </c>
      <c r="H28" s="74" t="str">
        <f t="array" aca="1" ref="H28" ca="1">IFERROR(INDEX('classement general'!K:K,1000*MOD(SMALL(IF(((Cat=$B$2)*(Discip=$B$1)*IF($C$2="*",TRUE,Societe=$C$2))&gt;0,Numero+ROW(Cat)/1000),ROWS($2:26)),1)),"")</f>
        <v/>
      </c>
      <c r="I28" s="17"/>
    </row>
    <row r="29" spans="1:9" x14ac:dyDescent="0.25">
      <c r="A29" s="17"/>
      <c r="B29" s="65" t="str">
        <f t="array" aca="1" ref="B29" ca="1">IFERROR(SMALL(IF(((Cat=$B$2)*(Discip=$B$1)*IF($C$2="*",TRUE,Societe=$C$2)                                                              )&gt;0,Numero),ROWS($2:27)),"")</f>
        <v/>
      </c>
      <c r="C29" s="28" t="str">
        <f t="array" aca="1" ref="C29" ca="1">IFERROR(INDEX('classement general'!A:A,1000*MOD(SMALL(IF(((Cat=$B$2)*(Discip=$B$1)*IF($C$2="*",TRUE,Societe=$C$2))&gt;0,Numero+ROW(Cat)/1000),ROWS($2:27)),1)),"")</f>
        <v/>
      </c>
      <c r="D29" s="28" t="str">
        <f t="array" aca="1" ref="D29" ca="1">IFERROR(INDEX('classement general'!B:B,1000*MOD(SMALL(IF(((Cat=$B$2)*(Discip=$B$1)*IF($C$2="*",TRUE,Societe=$C$2))&gt;0,Numero+ROW(Cat)/1000),ROWS($2:27)),1)),"")</f>
        <v/>
      </c>
      <c r="E29" s="28" t="str">
        <f t="array" aca="1" ref="E29" ca="1">IFERROR(INDEX('classement general'!C:C,1000*MOD(SMALL(IF(((Cat=$B$2)*(Discip=$B$1)*IF($C$2="*",TRUE,Societe=$C$2))&gt;0,Numero+ROW(Cat)/1000),ROWS($2:27)),1)),"")</f>
        <v/>
      </c>
      <c r="F29" s="47" t="str">
        <f t="array" aca="1" ref="F29" ca="1">IFERROR(INDEX('classement general'!D:D,1000*MOD(SMALL(IF(((Cat=$B$2)*(Discip=$B$1)*IF($C$2="*",TRUE,Societe=$C$2))&gt;0,Numero+ROW(Cat)/1000),ROWS($2:27)),1)),"")</f>
        <v/>
      </c>
      <c r="G29" s="28" t="str">
        <f t="array" aca="1" ref="G29" ca="1">IFERROR(INDEX('classement general'!L:L,1000*MOD(SMALL(IF(((Cat=$B$2)*(Discip=$B$1)*IF($C$2="*",TRUE,Societe=$C$2))&gt;0,Numero+ROW(Cat)/1000),ROWS($2:27)),1)),"")</f>
        <v/>
      </c>
      <c r="H29" s="74" t="str">
        <f t="array" aca="1" ref="H29" ca="1">IFERROR(INDEX('classement general'!K:K,1000*MOD(SMALL(IF(((Cat=$B$2)*(Discip=$B$1)*IF($C$2="*",TRUE,Societe=$C$2))&gt;0,Numero+ROW(Cat)/1000),ROWS($2:27)),1)),"")</f>
        <v/>
      </c>
      <c r="I29" s="17"/>
    </row>
    <row r="30" spans="1:9" x14ac:dyDescent="0.25">
      <c r="A30" s="17"/>
      <c r="B30" s="65" t="str">
        <f t="array" aca="1" ref="B30" ca="1">IFERROR(SMALL(IF(((Cat=$B$2)*(Discip=$B$1)*IF($C$2="*",TRUE,Societe=$C$2)                                                              )&gt;0,Numero),ROWS($2:28)),"")</f>
        <v/>
      </c>
      <c r="C30" s="28" t="str">
        <f t="array" aca="1" ref="C30" ca="1">IFERROR(INDEX('classement general'!A:A,1000*MOD(SMALL(IF(((Cat=$B$2)*(Discip=$B$1)*IF($C$2="*",TRUE,Societe=$C$2))&gt;0,Numero+ROW(Cat)/1000),ROWS($2:28)),1)),"")</f>
        <v/>
      </c>
      <c r="D30" s="28" t="str">
        <f t="array" aca="1" ref="D30" ca="1">IFERROR(INDEX('classement general'!B:B,1000*MOD(SMALL(IF(((Cat=$B$2)*(Discip=$B$1)*IF($C$2="*",TRUE,Societe=$C$2))&gt;0,Numero+ROW(Cat)/1000),ROWS($2:28)),1)),"")</f>
        <v/>
      </c>
      <c r="E30" s="28" t="str">
        <f t="array" aca="1" ref="E30" ca="1">IFERROR(INDEX('classement general'!C:C,1000*MOD(SMALL(IF(((Cat=$B$2)*(Discip=$B$1)*IF($C$2="*",TRUE,Societe=$C$2))&gt;0,Numero+ROW(Cat)/1000),ROWS($2:28)),1)),"")</f>
        <v/>
      </c>
      <c r="F30" s="47" t="str">
        <f t="array" aca="1" ref="F30" ca="1">IFERROR(INDEX('classement general'!D:D,1000*MOD(SMALL(IF(((Cat=$B$2)*(Discip=$B$1)*IF($C$2="*",TRUE,Societe=$C$2))&gt;0,Numero+ROW(Cat)/1000),ROWS($2:28)),1)),"")</f>
        <v/>
      </c>
      <c r="G30" s="28" t="str">
        <f t="array" aca="1" ref="G30" ca="1">IFERROR(INDEX('classement general'!L:L,1000*MOD(SMALL(IF(((Cat=$B$2)*(Discip=$B$1)*IF($C$2="*",TRUE,Societe=$C$2))&gt;0,Numero+ROW(Cat)/1000),ROWS($2:28)),1)),"")</f>
        <v/>
      </c>
      <c r="H30" s="74" t="str">
        <f t="array" aca="1" ref="H30" ca="1">IFERROR(INDEX('classement general'!K:K,1000*MOD(SMALL(IF(((Cat=$B$2)*(Discip=$B$1)*IF($C$2="*",TRUE,Societe=$C$2))&gt;0,Numero+ROW(Cat)/1000),ROWS($2:28)),1)),"")</f>
        <v/>
      </c>
      <c r="I30" s="17"/>
    </row>
    <row r="31" spans="1:9" x14ac:dyDescent="0.25">
      <c r="A31" s="17"/>
      <c r="B31" s="65" t="str">
        <f t="array" aca="1" ref="B31" ca="1">IFERROR(SMALL(IF(((Cat=$B$2)*(Discip=$B$1)*IF($C$2="*",TRUE,Societe=$C$2)                                                              )&gt;0,Numero),ROWS($2:29)),"")</f>
        <v/>
      </c>
      <c r="C31" s="28" t="str">
        <f t="array" aca="1" ref="C31" ca="1">IFERROR(INDEX('classement general'!A:A,1000*MOD(SMALL(IF(((Cat=$B$2)*(Discip=$B$1)*IF($C$2="*",TRUE,Societe=$C$2))&gt;0,Numero+ROW(Cat)/1000),ROWS($2:29)),1)),"")</f>
        <v/>
      </c>
      <c r="D31" s="28" t="str">
        <f t="array" aca="1" ref="D31" ca="1">IFERROR(INDEX('classement general'!B:B,1000*MOD(SMALL(IF(((Cat=$B$2)*(Discip=$B$1)*IF($C$2="*",TRUE,Societe=$C$2))&gt;0,Numero+ROW(Cat)/1000),ROWS($2:29)),1)),"")</f>
        <v/>
      </c>
      <c r="E31" s="28" t="str">
        <f t="array" aca="1" ref="E31" ca="1">IFERROR(INDEX('classement general'!C:C,1000*MOD(SMALL(IF(((Cat=$B$2)*(Discip=$B$1)*IF($C$2="*",TRUE,Societe=$C$2))&gt;0,Numero+ROW(Cat)/1000),ROWS($2:29)),1)),"")</f>
        <v/>
      </c>
      <c r="F31" s="47" t="str">
        <f t="array" aca="1" ref="F31" ca="1">IFERROR(INDEX('classement general'!D:D,1000*MOD(SMALL(IF(((Cat=$B$2)*(Discip=$B$1)*IF($C$2="*",TRUE,Societe=$C$2))&gt;0,Numero+ROW(Cat)/1000),ROWS($2:29)),1)),"")</f>
        <v/>
      </c>
      <c r="G31" s="28" t="str">
        <f t="array" aca="1" ref="G31" ca="1">IFERROR(INDEX('classement general'!L:L,1000*MOD(SMALL(IF(((Cat=$B$2)*(Discip=$B$1)*IF($C$2="*",TRUE,Societe=$C$2))&gt;0,Numero+ROW(Cat)/1000),ROWS($2:29)),1)),"")</f>
        <v/>
      </c>
      <c r="H31" s="74" t="str">
        <f t="array" aca="1" ref="H31" ca="1">IFERROR(INDEX('classement general'!K:K,1000*MOD(SMALL(IF(((Cat=$B$2)*(Discip=$B$1)*IF($C$2="*",TRUE,Societe=$C$2))&gt;0,Numero+ROW(Cat)/1000),ROWS($2:29)),1)),"")</f>
        <v/>
      </c>
      <c r="I31" s="17"/>
    </row>
    <row r="32" spans="1:9" x14ac:dyDescent="0.25">
      <c r="A32" s="17"/>
      <c r="B32" s="65" t="str">
        <f t="array" aca="1" ref="B32" ca="1">IFERROR(SMALL(IF(((Cat=$B$2)*(Discip=$B$1)*IF($C$2="*",TRUE,Societe=$C$2)                                                              )&gt;0,Numero),ROWS($2:30)),"")</f>
        <v/>
      </c>
      <c r="C32" s="28" t="str">
        <f t="array" aca="1" ref="C32" ca="1">IFERROR(INDEX('classement general'!A:A,1000*MOD(SMALL(IF(((Cat=$B$2)*(Discip=$B$1)*IF($C$2="*",TRUE,Societe=$C$2))&gt;0,Numero+ROW(Cat)/1000),ROWS($2:30)),1)),"")</f>
        <v/>
      </c>
      <c r="D32" s="28" t="str">
        <f t="array" aca="1" ref="D32" ca="1">IFERROR(INDEX('classement general'!B:B,1000*MOD(SMALL(IF(((Cat=$B$2)*(Discip=$B$1)*IF($C$2="*",TRUE,Societe=$C$2))&gt;0,Numero+ROW(Cat)/1000),ROWS($2:30)),1)),"")</f>
        <v/>
      </c>
      <c r="E32" s="28" t="str">
        <f t="array" aca="1" ref="E32" ca="1">IFERROR(INDEX('classement general'!C:C,1000*MOD(SMALL(IF(((Cat=$B$2)*(Discip=$B$1)*IF($C$2="*",TRUE,Societe=$C$2))&gt;0,Numero+ROW(Cat)/1000),ROWS($2:30)),1)),"")</f>
        <v/>
      </c>
      <c r="F32" s="47" t="str">
        <f t="array" aca="1" ref="F32" ca="1">IFERROR(INDEX('classement general'!D:D,1000*MOD(SMALL(IF(((Cat=$B$2)*(Discip=$B$1)*IF($C$2="*",TRUE,Societe=$C$2))&gt;0,Numero+ROW(Cat)/1000),ROWS($2:30)),1)),"")</f>
        <v/>
      </c>
      <c r="G32" s="28" t="str">
        <f t="array" aca="1" ref="G32" ca="1">IFERROR(INDEX('classement general'!L:L,1000*MOD(SMALL(IF(((Cat=$B$2)*(Discip=$B$1)*IF($C$2="*",TRUE,Societe=$C$2))&gt;0,Numero+ROW(Cat)/1000),ROWS($2:30)),1)),"")</f>
        <v/>
      </c>
      <c r="H32" s="74" t="str">
        <f t="array" aca="1" ref="H32" ca="1">IFERROR(INDEX('classement general'!K:K,1000*MOD(SMALL(IF(((Cat=$B$2)*(Discip=$B$1)*IF($C$2="*",TRUE,Societe=$C$2))&gt;0,Numero+ROW(Cat)/1000),ROWS($2:30)),1)),"")</f>
        <v/>
      </c>
      <c r="I32" s="17"/>
    </row>
    <row r="33" spans="1:9" x14ac:dyDescent="0.25">
      <c r="A33" s="17"/>
      <c r="B33" s="65" t="str">
        <f t="array" aca="1" ref="B33" ca="1">IFERROR(SMALL(IF(((Cat=$B$2)*(Discip=$B$1)*IF($C$2="*",TRUE,Societe=$C$2)                                                              )&gt;0,Numero),ROWS($2:31)),"")</f>
        <v/>
      </c>
      <c r="C33" s="28" t="str">
        <f t="array" aca="1" ref="C33" ca="1">IFERROR(INDEX('classement general'!A:A,1000*MOD(SMALL(IF(((Cat=$B$2)*(Discip=$B$1)*IF($C$2="*",TRUE,Societe=$C$2))&gt;0,Numero+ROW(Cat)/1000),ROWS($2:31)),1)),"")</f>
        <v/>
      </c>
      <c r="D33" s="28" t="str">
        <f t="array" aca="1" ref="D33" ca="1">IFERROR(INDEX('classement general'!B:B,1000*MOD(SMALL(IF(((Cat=$B$2)*(Discip=$B$1)*IF($C$2="*",TRUE,Societe=$C$2))&gt;0,Numero+ROW(Cat)/1000),ROWS($2:31)),1)),"")</f>
        <v/>
      </c>
      <c r="E33" s="28" t="str">
        <f t="array" aca="1" ref="E33" ca="1">IFERROR(INDEX('classement general'!C:C,1000*MOD(SMALL(IF(((Cat=$B$2)*(Discip=$B$1)*IF($C$2="*",TRUE,Societe=$C$2))&gt;0,Numero+ROW(Cat)/1000),ROWS($2:31)),1)),"")</f>
        <v/>
      </c>
      <c r="F33" s="47" t="str">
        <f t="array" aca="1" ref="F33" ca="1">IFERROR(INDEX('classement general'!D:D,1000*MOD(SMALL(IF(((Cat=$B$2)*(Discip=$B$1)*IF($C$2="*",TRUE,Societe=$C$2))&gt;0,Numero+ROW(Cat)/1000),ROWS($2:31)),1)),"")</f>
        <v/>
      </c>
      <c r="G33" s="28" t="str">
        <f t="array" aca="1" ref="G33" ca="1">IFERROR(INDEX('classement general'!L:L,1000*MOD(SMALL(IF(((Cat=$B$2)*(Discip=$B$1)*IF($C$2="*",TRUE,Societe=$C$2))&gt;0,Numero+ROW(Cat)/1000),ROWS($2:31)),1)),"")</f>
        <v/>
      </c>
      <c r="H33" s="74" t="str">
        <f t="array" aca="1" ref="H33" ca="1">IFERROR(INDEX('classement general'!K:K,1000*MOD(SMALL(IF(((Cat=$B$2)*(Discip=$B$1)*IF($C$2="*",TRUE,Societe=$C$2))&gt;0,Numero+ROW(Cat)/1000),ROWS($2:31)),1)),"")</f>
        <v/>
      </c>
      <c r="I33" s="17"/>
    </row>
    <row r="34" spans="1:9" x14ac:dyDescent="0.25">
      <c r="A34" s="17"/>
      <c r="B34" s="65" t="str">
        <f t="array" aca="1" ref="B34" ca="1">IFERROR(SMALL(IF(((Cat=$B$2)*(Discip=$B$1)*IF($C$2="*",TRUE,Societe=$C$2)                                                              )&gt;0,Numero),ROWS($2:32)),"")</f>
        <v/>
      </c>
      <c r="C34" s="28" t="str">
        <f t="array" aca="1" ref="C34" ca="1">IFERROR(INDEX('classement general'!A:A,1000*MOD(SMALL(IF(((Cat=$B$2)*(Discip=$B$1)*IF($C$2="*",TRUE,Societe=$C$2))&gt;0,Numero+ROW(Cat)/1000),ROWS($2:32)),1)),"")</f>
        <v/>
      </c>
      <c r="D34" s="28" t="str">
        <f t="array" aca="1" ref="D34" ca="1">IFERROR(INDEX('classement general'!B:B,1000*MOD(SMALL(IF(((Cat=$B$2)*(Discip=$B$1)*IF($C$2="*",TRUE,Societe=$C$2))&gt;0,Numero+ROW(Cat)/1000),ROWS($2:32)),1)),"")</f>
        <v/>
      </c>
      <c r="E34" s="28" t="str">
        <f t="array" aca="1" ref="E34" ca="1">IFERROR(INDEX('classement general'!C:C,1000*MOD(SMALL(IF(((Cat=$B$2)*(Discip=$B$1)*IF($C$2="*",TRUE,Societe=$C$2))&gt;0,Numero+ROW(Cat)/1000),ROWS($2:32)),1)),"")</f>
        <v/>
      </c>
      <c r="F34" s="47" t="str">
        <f t="array" aca="1" ref="F34" ca="1">IFERROR(INDEX('classement general'!D:D,1000*MOD(SMALL(IF(((Cat=$B$2)*(Discip=$B$1)*IF($C$2="*",TRUE,Societe=$C$2))&gt;0,Numero+ROW(Cat)/1000),ROWS($2:32)),1)),"")</f>
        <v/>
      </c>
      <c r="G34" s="28" t="str">
        <f t="array" aca="1" ref="G34" ca="1">IFERROR(INDEX('classement general'!L:L,1000*MOD(SMALL(IF(((Cat=$B$2)*(Discip=$B$1)*IF($C$2="*",TRUE,Societe=$C$2))&gt;0,Numero+ROW(Cat)/1000),ROWS($2:32)),1)),"")</f>
        <v/>
      </c>
      <c r="H34" s="74" t="str">
        <f t="array" aca="1" ref="H34" ca="1">IFERROR(INDEX('classement general'!K:K,1000*MOD(SMALL(IF(((Cat=$B$2)*(Discip=$B$1)*IF($C$2="*",TRUE,Societe=$C$2))&gt;0,Numero+ROW(Cat)/1000),ROWS($2:32)),1)),"")</f>
        <v/>
      </c>
      <c r="I34" s="17"/>
    </row>
    <row r="35" spans="1:9" x14ac:dyDescent="0.25">
      <c r="A35" s="17"/>
      <c r="B35" s="65" t="str">
        <f t="array" aca="1" ref="B35" ca="1">IFERROR(SMALL(IF(((Cat=$B$2)*(Discip=$B$1)*IF($C$2="*",TRUE,Societe=$C$2)                                                              )&gt;0,Numero),ROWS($2:33)),"")</f>
        <v/>
      </c>
      <c r="C35" s="28" t="str">
        <f t="array" aca="1" ref="C35" ca="1">IFERROR(INDEX('classement general'!A:A,1000*MOD(SMALL(IF(((Cat=$B$2)*(Discip=$B$1)*IF($C$2="*",TRUE,Societe=$C$2))&gt;0,Numero+ROW(Cat)/1000),ROWS($2:33)),1)),"")</f>
        <v/>
      </c>
      <c r="D35" s="28" t="str">
        <f t="array" aca="1" ref="D35" ca="1">IFERROR(INDEX('classement general'!B:B,1000*MOD(SMALL(IF(((Cat=$B$2)*(Discip=$B$1)*IF($C$2="*",TRUE,Societe=$C$2))&gt;0,Numero+ROW(Cat)/1000),ROWS($2:33)),1)),"")</f>
        <v/>
      </c>
      <c r="E35" s="28" t="str">
        <f t="array" aca="1" ref="E35" ca="1">IFERROR(INDEX('classement general'!C:C,1000*MOD(SMALL(IF(((Cat=$B$2)*(Discip=$B$1)*IF($C$2="*",TRUE,Societe=$C$2))&gt;0,Numero+ROW(Cat)/1000),ROWS($2:33)),1)),"")</f>
        <v/>
      </c>
      <c r="F35" s="47" t="str">
        <f t="array" aca="1" ref="F35" ca="1">IFERROR(INDEX('classement general'!D:D,1000*MOD(SMALL(IF(((Cat=$B$2)*(Discip=$B$1)*IF($C$2="*",TRUE,Societe=$C$2))&gt;0,Numero+ROW(Cat)/1000),ROWS($2:33)),1)),"")</f>
        <v/>
      </c>
      <c r="G35" s="28" t="str">
        <f t="array" aca="1" ref="G35" ca="1">IFERROR(INDEX('classement general'!L:L,1000*MOD(SMALL(IF(((Cat=$B$2)*(Discip=$B$1)*IF($C$2="*",TRUE,Societe=$C$2))&gt;0,Numero+ROW(Cat)/1000),ROWS($2:33)),1)),"")</f>
        <v/>
      </c>
      <c r="H35" s="74" t="str">
        <f t="array" aca="1" ref="H35" ca="1">IFERROR(INDEX('classement general'!K:K,1000*MOD(SMALL(IF(((Cat=$B$2)*(Discip=$B$1)*IF($C$2="*",TRUE,Societe=$C$2))&gt;0,Numero+ROW(Cat)/1000),ROWS($2:33)),1)),"")</f>
        <v/>
      </c>
      <c r="I35" s="17"/>
    </row>
    <row r="36" spans="1:9" x14ac:dyDescent="0.25">
      <c r="A36" s="17"/>
      <c r="B36" s="65" t="str">
        <f t="array" aca="1" ref="B36" ca="1">IFERROR(SMALL(IF(((Cat=$B$2)*(Discip=$B$1)*IF($C$2="*",TRUE,Societe=$C$2)                                                              )&gt;0,Numero),ROWS($2:34)),"")</f>
        <v/>
      </c>
      <c r="C36" s="28" t="str">
        <f t="array" aca="1" ref="C36" ca="1">IFERROR(INDEX('classement general'!A:A,1000*MOD(SMALL(IF(((Cat=$B$2)*(Discip=$B$1)*IF($C$2="*",TRUE,Societe=$C$2))&gt;0,Numero+ROW(Cat)/1000),ROWS($2:34)),1)),"")</f>
        <v/>
      </c>
      <c r="D36" s="28" t="str">
        <f t="array" aca="1" ref="D36" ca="1">IFERROR(INDEX('classement general'!B:B,1000*MOD(SMALL(IF(((Cat=$B$2)*(Discip=$B$1)*IF($C$2="*",TRUE,Societe=$C$2))&gt;0,Numero+ROW(Cat)/1000),ROWS($2:34)),1)),"")</f>
        <v/>
      </c>
      <c r="E36" s="28" t="str">
        <f t="array" aca="1" ref="E36" ca="1">IFERROR(INDEX('classement general'!C:C,1000*MOD(SMALL(IF(((Cat=$B$2)*(Discip=$B$1)*IF($C$2="*",TRUE,Societe=$C$2))&gt;0,Numero+ROW(Cat)/1000),ROWS($2:34)),1)),"")</f>
        <v/>
      </c>
      <c r="F36" s="47" t="str">
        <f t="array" aca="1" ref="F36" ca="1">IFERROR(INDEX('classement general'!D:D,1000*MOD(SMALL(IF(((Cat=$B$2)*(Discip=$B$1)*IF($C$2="*",TRUE,Societe=$C$2))&gt;0,Numero+ROW(Cat)/1000),ROWS($2:34)),1)),"")</f>
        <v/>
      </c>
      <c r="G36" s="28" t="str">
        <f t="array" aca="1" ref="G36" ca="1">IFERROR(INDEX('classement general'!L:L,1000*MOD(SMALL(IF(((Cat=$B$2)*(Discip=$B$1)*IF($C$2="*",TRUE,Societe=$C$2))&gt;0,Numero+ROW(Cat)/1000),ROWS($2:34)),1)),"")</f>
        <v/>
      </c>
      <c r="H36" s="74" t="str">
        <f t="array" aca="1" ref="H36" ca="1">IFERROR(INDEX('classement general'!K:K,1000*MOD(SMALL(IF(((Cat=$B$2)*(Discip=$B$1)*IF($C$2="*",TRUE,Societe=$C$2))&gt;0,Numero+ROW(Cat)/1000),ROWS($2:34)),1)),"")</f>
        <v/>
      </c>
      <c r="I36" s="17"/>
    </row>
    <row r="37" spans="1:9" x14ac:dyDescent="0.25">
      <c r="A37" s="17"/>
      <c r="B37" s="65" t="str">
        <f t="array" aca="1" ref="B37" ca="1">IFERROR(SMALL(IF(((Cat=$B$2)*(Discip=$B$1)*IF($C$2="*",TRUE,Societe=$C$2)                                                              )&gt;0,Numero),ROWS($2:35)),"")</f>
        <v/>
      </c>
      <c r="C37" s="28" t="str">
        <f t="array" aca="1" ref="C37" ca="1">IFERROR(INDEX('classement general'!A:A,1000*MOD(SMALL(IF(((Cat=$B$2)*(Discip=$B$1)*IF($C$2="*",TRUE,Societe=$C$2))&gt;0,Numero+ROW(Cat)/1000),ROWS($2:35)),1)),"")</f>
        <v/>
      </c>
      <c r="D37" s="28" t="str">
        <f t="array" aca="1" ref="D37" ca="1">IFERROR(INDEX('classement general'!B:B,1000*MOD(SMALL(IF(((Cat=$B$2)*(Discip=$B$1)*IF($C$2="*",TRUE,Societe=$C$2))&gt;0,Numero+ROW(Cat)/1000),ROWS($2:35)),1)),"")</f>
        <v/>
      </c>
      <c r="E37" s="28" t="str">
        <f t="array" aca="1" ref="E37" ca="1">IFERROR(INDEX('classement general'!C:C,1000*MOD(SMALL(IF(((Cat=$B$2)*(Discip=$B$1)*IF($C$2="*",TRUE,Societe=$C$2))&gt;0,Numero+ROW(Cat)/1000),ROWS($2:35)),1)),"")</f>
        <v/>
      </c>
      <c r="F37" s="47" t="str">
        <f t="array" aca="1" ref="F37" ca="1">IFERROR(INDEX('classement general'!D:D,1000*MOD(SMALL(IF(((Cat=$B$2)*(Discip=$B$1)*IF($C$2="*",TRUE,Societe=$C$2))&gt;0,Numero+ROW(Cat)/1000),ROWS($2:35)),1)),"")</f>
        <v/>
      </c>
      <c r="G37" s="28" t="str">
        <f t="array" aca="1" ref="G37" ca="1">IFERROR(INDEX('classement general'!L:L,1000*MOD(SMALL(IF(((Cat=$B$2)*(Discip=$B$1)*IF($C$2="*",TRUE,Societe=$C$2))&gt;0,Numero+ROW(Cat)/1000),ROWS($2:35)),1)),"")</f>
        <v/>
      </c>
      <c r="H37" s="74" t="str">
        <f t="array" aca="1" ref="H37" ca="1">IFERROR(INDEX('classement general'!K:K,1000*MOD(SMALL(IF(((Cat=$B$2)*(Discip=$B$1)*IF($C$2="*",TRUE,Societe=$C$2))&gt;0,Numero+ROW(Cat)/1000),ROWS($2:35)),1)),"")</f>
        <v/>
      </c>
      <c r="I37" s="17"/>
    </row>
    <row r="38" spans="1:9" x14ac:dyDescent="0.25">
      <c r="A38" s="17"/>
      <c r="B38" s="65" t="str">
        <f t="array" aca="1" ref="B38" ca="1">IFERROR(SMALL(IF(((Cat=$B$2)*(Discip=$B$1)*IF($C$2="*",TRUE,Societe=$C$2)                                                              )&gt;0,Numero),ROWS($2:36)),"")</f>
        <v/>
      </c>
      <c r="C38" s="28" t="str">
        <f t="array" aca="1" ref="C38" ca="1">IFERROR(INDEX('classement general'!A:A,1000*MOD(SMALL(IF(((Cat=$B$2)*(Discip=$B$1)*IF($C$2="*",TRUE,Societe=$C$2))&gt;0,Numero+ROW(Cat)/1000),ROWS($2:36)),1)),"")</f>
        <v/>
      </c>
      <c r="D38" s="28" t="str">
        <f t="array" aca="1" ref="D38" ca="1">IFERROR(INDEX('classement general'!B:B,1000*MOD(SMALL(IF(((Cat=$B$2)*(Discip=$B$1)*IF($C$2="*",TRUE,Societe=$C$2))&gt;0,Numero+ROW(Cat)/1000),ROWS($2:36)),1)),"")</f>
        <v/>
      </c>
      <c r="E38" s="28" t="str">
        <f t="array" aca="1" ref="E38" ca="1">IFERROR(INDEX('classement general'!C:C,1000*MOD(SMALL(IF(((Cat=$B$2)*(Discip=$B$1)*IF($C$2="*",TRUE,Societe=$C$2))&gt;0,Numero+ROW(Cat)/1000),ROWS($2:36)),1)),"")</f>
        <v/>
      </c>
      <c r="F38" s="47" t="str">
        <f t="array" aca="1" ref="F38" ca="1">IFERROR(INDEX('classement general'!D:D,1000*MOD(SMALL(IF(((Cat=$B$2)*(Discip=$B$1)*IF($C$2="*",TRUE,Societe=$C$2))&gt;0,Numero+ROW(Cat)/1000),ROWS($2:36)),1)),"")</f>
        <v/>
      </c>
      <c r="G38" s="28" t="str">
        <f t="array" aca="1" ref="G38" ca="1">IFERROR(INDEX('classement general'!L:L,1000*MOD(SMALL(IF(((Cat=$B$2)*(Discip=$B$1)*IF($C$2="*",TRUE,Societe=$C$2))&gt;0,Numero+ROW(Cat)/1000),ROWS($2:36)),1)),"")</f>
        <v/>
      </c>
      <c r="H38" s="74" t="str">
        <f t="array" aca="1" ref="H38" ca="1">IFERROR(INDEX('classement general'!K:K,1000*MOD(SMALL(IF(((Cat=$B$2)*(Discip=$B$1)*IF($C$2="*",TRUE,Societe=$C$2))&gt;0,Numero+ROW(Cat)/1000),ROWS($2:36)),1)),"")</f>
        <v/>
      </c>
      <c r="I38" s="17"/>
    </row>
    <row r="39" spans="1:9" x14ac:dyDescent="0.25">
      <c r="A39" s="17"/>
      <c r="B39" s="65" t="str">
        <f t="array" aca="1" ref="B39" ca="1">IFERROR(SMALL(IF(((Cat=$B$2)*(Discip=$B$1)*IF($C$2="*",TRUE,Societe=$C$2)                                                              )&gt;0,Numero),ROWS($2:37)),"")</f>
        <v/>
      </c>
      <c r="C39" s="28" t="str">
        <f t="array" aca="1" ref="C39" ca="1">IFERROR(INDEX('classement general'!A:A,1000*MOD(SMALL(IF(((Cat=$B$2)*(Discip=$B$1)*IF($C$2="*",TRUE,Societe=$C$2))&gt;0,Numero+ROW(Cat)/1000),ROWS($2:37)),1)),"")</f>
        <v/>
      </c>
      <c r="D39" s="28" t="str">
        <f t="array" aca="1" ref="D39" ca="1">IFERROR(INDEX('classement general'!B:B,1000*MOD(SMALL(IF(((Cat=$B$2)*(Discip=$B$1)*IF($C$2="*",TRUE,Societe=$C$2))&gt;0,Numero+ROW(Cat)/1000),ROWS($2:37)),1)),"")</f>
        <v/>
      </c>
      <c r="E39" s="28" t="str">
        <f t="array" aca="1" ref="E39" ca="1">IFERROR(INDEX('classement general'!C:C,1000*MOD(SMALL(IF(((Cat=$B$2)*(Discip=$B$1)*IF($C$2="*",TRUE,Societe=$C$2))&gt;0,Numero+ROW(Cat)/1000),ROWS($2:37)),1)),"")</f>
        <v/>
      </c>
      <c r="F39" s="47" t="str">
        <f t="array" aca="1" ref="F39" ca="1">IFERROR(INDEX('classement general'!D:D,1000*MOD(SMALL(IF(((Cat=$B$2)*(Discip=$B$1)*IF($C$2="*",TRUE,Societe=$C$2))&gt;0,Numero+ROW(Cat)/1000),ROWS($2:37)),1)),"")</f>
        <v/>
      </c>
      <c r="G39" s="28" t="str">
        <f t="array" aca="1" ref="G39" ca="1">IFERROR(INDEX('classement general'!L:L,1000*MOD(SMALL(IF(((Cat=$B$2)*(Discip=$B$1)*IF($C$2="*",TRUE,Societe=$C$2))&gt;0,Numero+ROW(Cat)/1000),ROWS($2:37)),1)),"")</f>
        <v/>
      </c>
      <c r="H39" s="74" t="str">
        <f t="array" aca="1" ref="H39" ca="1">IFERROR(INDEX('classement general'!K:K,1000*MOD(SMALL(IF(((Cat=$B$2)*(Discip=$B$1)*IF($C$2="*",TRUE,Societe=$C$2))&gt;0,Numero+ROW(Cat)/1000),ROWS($2:37)),1)),"")</f>
        <v/>
      </c>
      <c r="I39" s="17"/>
    </row>
    <row r="40" spans="1:9" x14ac:dyDescent="0.25">
      <c r="A40" s="17"/>
      <c r="B40" s="65" t="str">
        <f t="array" aca="1" ref="B40" ca="1">IFERROR(SMALL(IF(((Cat=$B$2)*(Discip=$B$1)*IF($C$2="*",TRUE,Societe=$C$2)                                                              )&gt;0,Numero),ROWS($2:38)),"")</f>
        <v/>
      </c>
      <c r="C40" s="28" t="str">
        <f t="array" aca="1" ref="C40" ca="1">IFERROR(INDEX('classement general'!A:A,1000*MOD(SMALL(IF(((Cat=$B$2)*(Discip=$B$1)*IF($C$2="*",TRUE,Societe=$C$2))&gt;0,Numero+ROW(Cat)/1000),ROWS($2:38)),1)),"")</f>
        <v/>
      </c>
      <c r="D40" s="28" t="str">
        <f t="array" aca="1" ref="D40" ca="1">IFERROR(INDEX('classement general'!B:B,1000*MOD(SMALL(IF(((Cat=$B$2)*(Discip=$B$1)*IF($C$2="*",TRUE,Societe=$C$2))&gt;0,Numero+ROW(Cat)/1000),ROWS($2:38)),1)),"")</f>
        <v/>
      </c>
      <c r="E40" s="28" t="str">
        <f t="array" aca="1" ref="E40" ca="1">IFERROR(INDEX('classement general'!C:C,1000*MOD(SMALL(IF(((Cat=$B$2)*(Discip=$B$1)*IF($C$2="*",TRUE,Societe=$C$2))&gt;0,Numero+ROW(Cat)/1000),ROWS($2:38)),1)),"")</f>
        <v/>
      </c>
      <c r="F40" s="47" t="str">
        <f t="array" aca="1" ref="F40" ca="1">IFERROR(INDEX('classement general'!D:D,1000*MOD(SMALL(IF(((Cat=$B$2)*(Discip=$B$1)*IF($C$2="*",TRUE,Societe=$C$2))&gt;0,Numero+ROW(Cat)/1000),ROWS($2:38)),1)),"")</f>
        <v/>
      </c>
      <c r="G40" s="28" t="str">
        <f t="array" aca="1" ref="G40" ca="1">IFERROR(INDEX('classement general'!L:L,1000*MOD(SMALL(IF(((Cat=$B$2)*(Discip=$B$1)*IF($C$2="*",TRUE,Societe=$C$2))&gt;0,Numero+ROW(Cat)/1000),ROWS($2:38)),1)),"")</f>
        <v/>
      </c>
      <c r="H40" s="74" t="str">
        <f t="array" aca="1" ref="H40" ca="1">IFERROR(INDEX('classement general'!K:K,1000*MOD(SMALL(IF(((Cat=$B$2)*(Discip=$B$1)*IF($C$2="*",TRUE,Societe=$C$2))&gt;0,Numero+ROW(Cat)/1000),ROWS($2:38)),1)),"")</f>
        <v/>
      </c>
      <c r="I40" s="17"/>
    </row>
    <row r="41" spans="1:9" x14ac:dyDescent="0.25">
      <c r="A41" s="17"/>
      <c r="B41" s="65" t="str">
        <f t="array" aca="1" ref="B41" ca="1">IFERROR(SMALL(IF(((Cat=$B$2)*(Discip=$B$1)*IF($C$2="*",TRUE,Societe=$C$2)                                                              )&gt;0,Numero),ROWS($2:39)),"")</f>
        <v/>
      </c>
      <c r="C41" s="28" t="str">
        <f t="array" aca="1" ref="C41" ca="1">IFERROR(INDEX('classement general'!A:A,1000*MOD(SMALL(IF(((Cat=$B$2)*(Discip=$B$1)*IF($C$2="*",TRUE,Societe=$C$2))&gt;0,Numero+ROW(Cat)/1000),ROWS($2:39)),1)),"")</f>
        <v/>
      </c>
      <c r="D41" s="28" t="str">
        <f t="array" aca="1" ref="D41" ca="1">IFERROR(INDEX('classement general'!B:B,1000*MOD(SMALL(IF(((Cat=$B$2)*(Discip=$B$1)*IF($C$2="*",TRUE,Societe=$C$2))&gt;0,Numero+ROW(Cat)/1000),ROWS($2:39)),1)),"")</f>
        <v/>
      </c>
      <c r="E41" s="28" t="str">
        <f t="array" aca="1" ref="E41" ca="1">IFERROR(INDEX('classement general'!C:C,1000*MOD(SMALL(IF(((Cat=$B$2)*(Discip=$B$1)*IF($C$2="*",TRUE,Societe=$C$2))&gt;0,Numero+ROW(Cat)/1000),ROWS($2:39)),1)),"")</f>
        <v/>
      </c>
      <c r="F41" s="47" t="str">
        <f t="array" aca="1" ref="F41" ca="1">IFERROR(INDEX('classement general'!D:D,1000*MOD(SMALL(IF(((Cat=$B$2)*(Discip=$B$1)*IF($C$2="*",TRUE,Societe=$C$2))&gt;0,Numero+ROW(Cat)/1000),ROWS($2:39)),1)),"")</f>
        <v/>
      </c>
      <c r="G41" s="28" t="str">
        <f t="array" aca="1" ref="G41" ca="1">IFERROR(INDEX('classement general'!L:L,1000*MOD(SMALL(IF(((Cat=$B$2)*(Discip=$B$1)*IF($C$2="*",TRUE,Societe=$C$2))&gt;0,Numero+ROW(Cat)/1000),ROWS($2:39)),1)),"")</f>
        <v/>
      </c>
      <c r="H41" s="74" t="str">
        <f t="array" aca="1" ref="H41" ca="1">IFERROR(INDEX('classement general'!K:K,1000*MOD(SMALL(IF(((Cat=$B$2)*(Discip=$B$1)*IF($C$2="*",TRUE,Societe=$C$2))&gt;0,Numero+ROW(Cat)/1000),ROWS($2:39)),1)),"")</f>
        <v/>
      </c>
      <c r="I41" s="17"/>
    </row>
    <row r="42" spans="1:9" x14ac:dyDescent="0.25">
      <c r="A42" s="17"/>
      <c r="B42" s="17"/>
      <c r="C42" s="17"/>
      <c r="D42" s="17"/>
      <c r="E42" s="17"/>
      <c r="F42" s="17"/>
      <c r="G42" s="17"/>
      <c r="H42" s="17"/>
      <c r="I42" s="17"/>
    </row>
    <row r="43" spans="1:9" x14ac:dyDescent="0.25">
      <c r="A43" s="17"/>
      <c r="B43" s="17"/>
      <c r="C43" s="17"/>
      <c r="D43" s="17"/>
      <c r="E43" s="17"/>
      <c r="F43" s="17"/>
      <c r="G43" s="17"/>
      <c r="H43" s="17"/>
      <c r="I43" s="17"/>
    </row>
    <row r="44" spans="1:9" x14ac:dyDescent="0.25">
      <c r="A44" s="17"/>
      <c r="B44" s="17"/>
      <c r="C44" s="17"/>
      <c r="D44" s="17"/>
      <c r="E44" s="17"/>
      <c r="F44" s="17"/>
      <c r="G44" s="17"/>
      <c r="H44" s="17"/>
      <c r="I44" s="17"/>
    </row>
  </sheetData>
  <conditionalFormatting sqref="B4:H41">
    <cfRule type="expression" dxfId="12" priority="1">
      <formula>AND($B$1="",$B$2="")</formula>
    </cfRule>
  </conditionalFormatting>
  <printOptions horizontalCentered="1"/>
  <pageMargins left="0.39370078740157483" right="0.39370078740157483" top="0.39370078740157483" bottom="1.1811023622047245" header="0.51181102362204722" footer="0.51181102362204722"/>
  <pageSetup paperSize="9" orientation="portrait" horizontalDpi="4294967294" r:id="rId1"/>
  <headerFooter alignWithMargins="0"/>
  <drawing r:id="rId2"/>
  <legacyDrawing r:id="rId3"/>
  <controls>
    <mc:AlternateContent xmlns:mc="http://schemas.openxmlformats.org/markup-compatibility/2006">
      <mc:Choice Requires="x14">
        <control shapeId="7169" r:id="rId4" name="ComboBox1">
          <controlPr defaultSize="0" autoLine="0" linkedCell="B1" r:id="rId5">
            <anchor moveWithCells="1">
              <from>
                <xdr:col>1</xdr:col>
                <xdr:colOff>38100</xdr:colOff>
                <xdr:row>0</xdr:row>
                <xdr:rowOff>30480</xdr:rowOff>
              </from>
              <to>
                <xdr:col>7</xdr:col>
                <xdr:colOff>731520</xdr:colOff>
                <xdr:row>0</xdr:row>
                <xdr:rowOff>259080</xdr:rowOff>
              </to>
            </anchor>
          </controlPr>
        </control>
      </mc:Choice>
      <mc:Fallback>
        <control shapeId="7169" r:id="rId4" name="ComboBox1"/>
      </mc:Fallback>
    </mc:AlternateContent>
    <mc:AlternateContent xmlns:mc="http://schemas.openxmlformats.org/markup-compatibility/2006">
      <mc:Choice Requires="x14">
        <control shapeId="7173" r:id="rId6" name="ComboBox2">
          <controlPr defaultSize="0" autoLine="0" linkedCell="B2" r:id="rId7">
            <anchor moveWithCells="1">
              <from>
                <xdr:col>1</xdr:col>
                <xdr:colOff>38100</xdr:colOff>
                <xdr:row>1</xdr:row>
                <xdr:rowOff>30480</xdr:rowOff>
              </from>
              <to>
                <xdr:col>7</xdr:col>
                <xdr:colOff>731520</xdr:colOff>
                <xdr:row>1</xdr:row>
                <xdr:rowOff>259080</xdr:rowOff>
              </to>
            </anchor>
          </controlPr>
        </control>
      </mc:Choice>
      <mc:Fallback>
        <control shapeId="7173" r:id="rId6" name="ComboBox2"/>
      </mc:Fallback>
    </mc:AlternateContent>
    <mc:AlternateContent xmlns:mc="http://schemas.openxmlformats.org/markup-compatibility/2006">
      <mc:Choice Requires="x14">
        <control shapeId="7174" r:id="rId8" name="ComboBox3">
          <controlPr defaultSize="0" autoLine="0" linkedCell="C2" r:id="rId9">
            <anchor moveWithCells="1">
              <from>
                <xdr:col>1</xdr:col>
                <xdr:colOff>38100</xdr:colOff>
                <xdr:row>1</xdr:row>
                <xdr:rowOff>243840</xdr:rowOff>
              </from>
              <to>
                <xdr:col>7</xdr:col>
                <xdr:colOff>731520</xdr:colOff>
                <xdr:row>1</xdr:row>
                <xdr:rowOff>472440</xdr:rowOff>
              </to>
            </anchor>
          </controlPr>
        </control>
      </mc:Choice>
      <mc:Fallback>
        <control shapeId="7174" r:id="rId8" name="ComboBox3"/>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8D3F"/>
  </sheetPr>
  <dimension ref="A1:Q134"/>
  <sheetViews>
    <sheetView tabSelected="1" topLeftCell="A103" workbookViewId="0">
      <selection activeCell="I16" sqref="I16"/>
    </sheetView>
  </sheetViews>
  <sheetFormatPr baseColWidth="10" defaultRowHeight="13.2" x14ac:dyDescent="0.25"/>
  <cols>
    <col min="1" max="1" width="11.44140625" style="66"/>
    <col min="2" max="3" width="17.88671875" style="8" customWidth="1"/>
    <col min="4" max="4" width="6.44140625" style="8" customWidth="1"/>
    <col min="5" max="5" width="23.109375" style="8" customWidth="1"/>
    <col min="6" max="6" width="15.6640625" style="8" customWidth="1"/>
    <col min="7" max="7" width="10.5546875" style="8" bestFit="1" customWidth="1"/>
    <col min="8" max="8" width="11.44140625" style="8"/>
  </cols>
  <sheetData>
    <row r="1" spans="1:17" ht="21.75" customHeight="1" x14ac:dyDescent="0.25">
      <c r="B1" s="159" t="s">
        <v>55</v>
      </c>
      <c r="C1" s="159"/>
      <c r="D1" s="159"/>
      <c r="E1" s="159"/>
      <c r="F1" s="159"/>
      <c r="G1" s="159"/>
      <c r="H1" s="159"/>
      <c r="I1" s="17"/>
    </row>
    <row r="2" spans="1:17" x14ac:dyDescent="0.25">
      <c r="A2" s="67"/>
      <c r="B2" s="17"/>
      <c r="C2" s="17"/>
      <c r="D2" s="17"/>
      <c r="E2" s="17"/>
      <c r="F2" s="17"/>
      <c r="G2" s="17"/>
      <c r="H2" s="56"/>
      <c r="I2" s="17"/>
    </row>
    <row r="3" spans="1:17" ht="13.8" x14ac:dyDescent="0.25">
      <c r="A3" s="67"/>
      <c r="B3" s="57" t="s">
        <v>35</v>
      </c>
      <c r="C3" s="58"/>
      <c r="D3" s="58"/>
      <c r="E3" s="58"/>
      <c r="F3" s="56"/>
      <c r="G3" s="56"/>
      <c r="H3" s="56"/>
      <c r="I3" s="17"/>
    </row>
    <row r="4" spans="1:17" ht="13.8" x14ac:dyDescent="0.25">
      <c r="A4" s="67"/>
      <c r="B4" s="56"/>
      <c r="C4" s="56"/>
      <c r="D4" s="56"/>
      <c r="E4" s="56"/>
      <c r="F4" s="58"/>
      <c r="G4" s="58"/>
      <c r="H4" s="56"/>
      <c r="I4" s="17"/>
    </row>
    <row r="5" spans="1:17" x14ac:dyDescent="0.25">
      <c r="A5" s="67"/>
      <c r="B5" s="56"/>
      <c r="C5" s="56"/>
      <c r="D5" s="56"/>
      <c r="E5" s="56"/>
      <c r="F5" s="56"/>
      <c r="G5" s="56"/>
      <c r="H5" s="56"/>
      <c r="I5" s="17"/>
    </row>
    <row r="6" spans="1:17" s="9" customFormat="1" ht="13.8" x14ac:dyDescent="0.25">
      <c r="A6" s="68" t="s">
        <v>7</v>
      </c>
      <c r="B6" s="10" t="s">
        <v>0</v>
      </c>
      <c r="C6" s="10" t="s">
        <v>36</v>
      </c>
      <c r="D6" s="10" t="s">
        <v>33</v>
      </c>
      <c r="E6" s="10" t="s">
        <v>37</v>
      </c>
      <c r="F6" s="10" t="s">
        <v>38</v>
      </c>
      <c r="G6" s="78" t="s">
        <v>39</v>
      </c>
      <c r="H6" s="10" t="s">
        <v>49</v>
      </c>
      <c r="I6" s="17"/>
      <c r="K6" s="29" t="s">
        <v>72</v>
      </c>
      <c r="L6" s="29"/>
      <c r="M6" s="29"/>
      <c r="N6" s="29"/>
      <c r="O6" s="29"/>
      <c r="P6" s="29"/>
      <c r="Q6" s="29"/>
    </row>
    <row r="7" spans="1:17" s="9" customFormat="1" ht="17.399999999999999" x14ac:dyDescent="0.3">
      <c r="A7" s="67"/>
      <c r="B7" s="55"/>
      <c r="C7" s="55"/>
      <c r="D7" s="55"/>
      <c r="E7" s="55"/>
      <c r="F7" s="55"/>
      <c r="G7" s="79"/>
      <c r="H7" s="55"/>
      <c r="I7" s="17"/>
      <c r="K7" s="62"/>
      <c r="L7" s="62"/>
      <c r="M7" s="62" t="s">
        <v>66</v>
      </c>
      <c r="N7" s="62"/>
      <c r="O7" s="62"/>
      <c r="P7" s="62"/>
      <c r="Q7" s="62"/>
    </row>
    <row r="8" spans="1:17" s="9" customFormat="1" x14ac:dyDescent="0.25">
      <c r="A8" s="67">
        <v>1</v>
      </c>
      <c r="B8" s="54" t="e">
        <f t="array" aca="1" ref="B8" ca="1">INDEX('classement general'!A:A,1000*MOD(SMALL(IF(((Cat=$D8)*(Discip=$E8))&gt;0,Numero+ROW(Cat)/1000),$A8),1))</f>
        <v>#NUM!</v>
      </c>
      <c r="C8" s="54" t="e">
        <f t="array" aca="1" ref="C8" ca="1">INDEX('classement general'!B:B,1000*MOD(SMALL(IF(((Cat=$D8)*(Discip=$E8))&gt;0,Numero+ROW(Cat)/1000),$A8),1))</f>
        <v>#NUM!</v>
      </c>
      <c r="D8" s="59" t="str">
        <f>$A6</f>
        <v>PG</v>
      </c>
      <c r="E8" s="54" t="str">
        <f>$B$1</f>
        <v>Arbalète 10 m</v>
      </c>
      <c r="F8" s="54" t="e">
        <f t="array" aca="1" ref="F8" ca="1">INDEX('classement general'!C:C,1000*MOD(SMALL(IF(((Cat=$D8)*(Discip=$E8))&gt;0,Numero+ROW(Cat)/1000),$A8),1))</f>
        <v>#NUM!</v>
      </c>
      <c r="G8" s="80" t="e">
        <f t="array" aca="1" ref="G8" ca="1">INDEX('classement general'!K:K,1000*MOD(SMALL(IF(((Cat=$D8)*(Discip=$E8))&gt;0,Numero+ROW(Cat)/1000),$A8),1))</f>
        <v>#NUM!</v>
      </c>
      <c r="H8" s="75" t="e">
        <f t="array" aca="1" ref="H8" ca="1">INDEX('classement general'!M:M,1000*MOD(SMALL(IF(((Cat=$D8)*(Discip=$E8))&gt;0,Numero+ROW(Cat)/1000),$A8),1))</f>
        <v>#NUM!</v>
      </c>
      <c r="I8" s="17"/>
      <c r="K8"/>
      <c r="L8"/>
      <c r="M8"/>
      <c r="N8"/>
      <c r="O8"/>
      <c r="P8"/>
      <c r="Q8"/>
    </row>
    <row r="9" spans="1:17" s="9" customFormat="1" ht="13.8" x14ac:dyDescent="0.25">
      <c r="A9" s="67">
        <v>2</v>
      </c>
      <c r="B9" s="54" t="e">
        <f t="array" aca="1" ref="B9" ca="1">INDEX('classement general'!A:A,1000*MOD(SMALL(IF(((Cat=$D9)*(Discip=$E9))&gt;0,Numero+ROW(Cat)/1000),$A9),1))</f>
        <v>#NUM!</v>
      </c>
      <c r="C9" s="54" t="e">
        <f t="array" aca="1" ref="C9" ca="1">INDEX('classement general'!B:B,1000*MOD(SMALL(IF(((Cat=$D9)*(Discip=$E9))&gt;0,Numero+ROW(Cat)/1000),$A9),1))</f>
        <v>#NUM!</v>
      </c>
      <c r="D9" s="54" t="str">
        <f>D8</f>
        <v>PG</v>
      </c>
      <c r="E9" s="54" t="str">
        <f t="shared" ref="E9:E12" si="0">$B$1</f>
        <v>Arbalète 10 m</v>
      </c>
      <c r="F9" s="54" t="e">
        <f t="array" aca="1" ref="F9" ca="1">INDEX('classement general'!C:C,1000*MOD(SMALL(IF(((Cat=$D9)*(Discip=$E9))&gt;0,Numero+ROW(Cat)/1000),$A9),1))</f>
        <v>#NUM!</v>
      </c>
      <c r="G9" s="80" t="e">
        <f t="array" aca="1" ref="G9" ca="1">INDEX('classement general'!K:K,1000*MOD(SMALL(IF(((Cat=$D9)*(Discip=$E9))&gt;0,Numero+ROW(Cat)/1000),$A9),1))</f>
        <v>#NUM!</v>
      </c>
      <c r="H9" s="75" t="e">
        <f t="array" aca="1" ref="H9" ca="1">INDEX('classement general'!M:M,1000*MOD(SMALL(IF(((Cat=$D9)*(Discip=$E9))&gt;0,Numero+ROW(Cat)/1000),$A9),1))</f>
        <v>#NUM!</v>
      </c>
      <c r="I9" s="17"/>
      <c r="K9" s="60" t="s">
        <v>74</v>
      </c>
      <c r="L9" s="60"/>
      <c r="M9" s="60"/>
      <c r="N9" s="60"/>
      <c r="O9" s="60"/>
      <c r="P9" s="60"/>
      <c r="Q9" s="60"/>
    </row>
    <row r="10" spans="1:17" s="9" customFormat="1" ht="17.399999999999999" x14ac:dyDescent="0.3">
      <c r="A10" s="67">
        <v>3</v>
      </c>
      <c r="B10" s="54" t="e">
        <f t="array" aca="1" ref="B10" ca="1">INDEX('classement general'!A:A,1000*MOD(SMALL(IF(((Cat=$D10)*(Discip=$E10))&gt;0,Numero+ROW(Cat)/1000),$A10),1))</f>
        <v>#NUM!</v>
      </c>
      <c r="C10" s="54" t="e">
        <f t="array" aca="1" ref="C10" ca="1">INDEX('classement general'!B:B,1000*MOD(SMALL(IF(((Cat=$D10)*(Discip=$E10))&gt;0,Numero+ROW(Cat)/1000),$A10),1))</f>
        <v>#NUM!</v>
      </c>
      <c r="D10" s="54" t="str">
        <f t="shared" ref="D10:D12" si="1">D9</f>
        <v>PG</v>
      </c>
      <c r="E10" s="54" t="str">
        <f t="shared" si="0"/>
        <v>Arbalète 10 m</v>
      </c>
      <c r="F10" s="54" t="e">
        <f t="array" aca="1" ref="F10" ca="1">INDEX('classement general'!C:C,1000*MOD(SMALL(IF(((Cat=$D10)*(Discip=$E10))&gt;0,Numero+ROW(Cat)/1000),$A10),1))</f>
        <v>#NUM!</v>
      </c>
      <c r="G10" s="80" t="e">
        <f t="array" aca="1" ref="G10" ca="1">INDEX('classement general'!K:K,1000*MOD(SMALL(IF(((Cat=$D10)*(Discip=$E10))&gt;0,Numero+ROW(Cat)/1000),$A10),1))</f>
        <v>#NUM!</v>
      </c>
      <c r="H10" s="75" t="e">
        <f t="array" aca="1" ref="H10" ca="1">INDEX('classement general'!M:M,1000*MOD(SMALL(IF(((Cat=$D10)*(Discip=$E10))&gt;0,Numero+ROW(Cat)/1000),$A10),1))</f>
        <v>#NUM!</v>
      </c>
      <c r="I10" s="17"/>
      <c r="K10" s="61"/>
      <c r="L10" s="61"/>
      <c r="M10" s="61" t="s">
        <v>67</v>
      </c>
      <c r="N10" s="61"/>
      <c r="O10" s="61"/>
      <c r="P10" s="61"/>
      <c r="Q10" s="61"/>
    </row>
    <row r="11" spans="1:17" s="9" customFormat="1" x14ac:dyDescent="0.25">
      <c r="A11" s="67">
        <v>4</v>
      </c>
      <c r="B11" s="54" t="e">
        <f t="array" aca="1" ref="B11" ca="1">INDEX('classement general'!A:A,1000*MOD(SMALL(IF(((Cat=$D11)*(Discip=$E11))&gt;0,Numero+ROW(Cat)/1000),$A11),1))</f>
        <v>#NUM!</v>
      </c>
      <c r="C11" s="54" t="e">
        <f t="array" aca="1" ref="C11" ca="1">INDEX('classement general'!B:B,1000*MOD(SMALL(IF(((Cat=$D11)*(Discip=$E11))&gt;0,Numero+ROW(Cat)/1000),$A11),1))</f>
        <v>#NUM!</v>
      </c>
      <c r="D11" s="54" t="str">
        <f t="shared" si="1"/>
        <v>PG</v>
      </c>
      <c r="E11" s="54" t="str">
        <f t="shared" si="0"/>
        <v>Arbalète 10 m</v>
      </c>
      <c r="F11" s="54" t="e">
        <f t="array" aca="1" ref="F11" ca="1">INDEX('classement general'!C:C,1000*MOD(SMALL(IF(((Cat=$D11)*(Discip=$E11))&gt;0,Numero+ROW(Cat)/1000),$A11),1))</f>
        <v>#NUM!</v>
      </c>
      <c r="G11" s="80" t="e">
        <f t="array" aca="1" ref="G11" ca="1">INDEX('classement general'!K:K,1000*MOD(SMALL(IF(((Cat=$D11)*(Discip=$E11))&gt;0,Numero+ROW(Cat)/1000),$A11),1))</f>
        <v>#NUM!</v>
      </c>
      <c r="H11" s="75" t="e">
        <f t="array" aca="1" ref="H11" ca="1">INDEX('classement general'!M:M,1000*MOD(SMALL(IF(((Cat=$D11)*(Discip=$E11))&gt;0,Numero+ROW(Cat)/1000),$A11),1))</f>
        <v>#NUM!</v>
      </c>
      <c r="I11" s="17"/>
    </row>
    <row r="12" spans="1:17" s="9" customFormat="1" x14ac:dyDescent="0.25">
      <c r="A12" s="67">
        <v>5</v>
      </c>
      <c r="B12" s="54" t="e">
        <f t="array" aca="1" ref="B12" ca="1">INDEX('classement general'!A:A,1000*MOD(SMALL(IF(((Cat=$D12)*(Discip=$E12))&gt;0,Numero+ROW(Cat)/1000),$A12),1))</f>
        <v>#NUM!</v>
      </c>
      <c r="C12" s="54" t="e">
        <f t="array" aca="1" ref="C12" ca="1">INDEX('classement general'!B:B,1000*MOD(SMALL(IF(((Cat=$D12)*(Discip=$E12))&gt;0,Numero+ROW(Cat)/1000),$A12),1))</f>
        <v>#NUM!</v>
      </c>
      <c r="D12" s="54" t="str">
        <f t="shared" si="1"/>
        <v>PG</v>
      </c>
      <c r="E12" s="54" t="str">
        <f t="shared" si="0"/>
        <v>Arbalète 10 m</v>
      </c>
      <c r="F12" s="54" t="e">
        <f t="array" aca="1" ref="F12" ca="1">INDEX('classement general'!C:C,1000*MOD(SMALL(IF(((Cat=$D12)*(Discip=$E12))&gt;0,Numero+ROW(Cat)/1000),$A12),1))</f>
        <v>#NUM!</v>
      </c>
      <c r="G12" s="80" t="e">
        <f t="array" aca="1" ref="G12" ca="1">INDEX('classement general'!K:K,1000*MOD(SMALL(IF(((Cat=$D12)*(Discip=$E12))&gt;0,Numero+ROW(Cat)/1000),$A12),1))</f>
        <v>#NUM!</v>
      </c>
      <c r="H12" s="75" t="e">
        <f t="array" aca="1" ref="H12" ca="1">INDEX('classement general'!M:M,1000*MOD(SMALL(IF(((Cat=$D12)*(Discip=$E12))&gt;0,Numero+ROW(Cat)/1000),$A12),1))</f>
        <v>#NUM!</v>
      </c>
      <c r="I12" s="17"/>
    </row>
    <row r="13" spans="1:17" s="9" customFormat="1" ht="13.8" x14ac:dyDescent="0.25">
      <c r="A13" s="67"/>
      <c r="B13" s="55"/>
      <c r="C13" s="55"/>
      <c r="D13" s="55"/>
      <c r="E13" s="55"/>
      <c r="F13" s="55"/>
      <c r="G13" s="81"/>
      <c r="H13" s="76"/>
      <c r="I13" s="17"/>
      <c r="K13" s="30" t="s">
        <v>68</v>
      </c>
      <c r="L13" s="30"/>
      <c r="M13" s="30"/>
      <c r="N13" s="30"/>
      <c r="O13" s="30"/>
      <c r="P13" s="30"/>
      <c r="Q13" s="30"/>
    </row>
    <row r="14" spans="1:17" s="9" customFormat="1" x14ac:dyDescent="0.25">
      <c r="A14" s="68" t="s">
        <v>5</v>
      </c>
      <c r="B14" s="10" t="s">
        <v>0</v>
      </c>
      <c r="C14" s="10" t="s">
        <v>36</v>
      </c>
      <c r="D14" s="10" t="s">
        <v>33</v>
      </c>
      <c r="E14" s="10" t="s">
        <v>37</v>
      </c>
      <c r="F14" s="10" t="s">
        <v>38</v>
      </c>
      <c r="G14" s="82" t="s">
        <v>39</v>
      </c>
      <c r="H14" s="77" t="s">
        <v>49</v>
      </c>
      <c r="I14" s="17"/>
    </row>
    <row r="15" spans="1:17" s="9" customFormat="1" x14ac:dyDescent="0.25">
      <c r="A15" s="67"/>
      <c r="B15" s="55"/>
      <c r="C15" s="55"/>
      <c r="D15" s="55"/>
      <c r="E15" s="55"/>
      <c r="F15" s="55"/>
      <c r="G15" s="81"/>
      <c r="H15" s="76"/>
      <c r="I15" s="17"/>
    </row>
    <row r="16" spans="1:17" s="9" customFormat="1" ht="13.8" x14ac:dyDescent="0.25">
      <c r="A16" s="67">
        <v>1</v>
      </c>
      <c r="B16" s="54" t="str">
        <f t="array" aca="1" ref="B16" ca="1">INDEX('classement general'!A:A,1000*MOD(SMALL(IF(((Cat=$D16)*(Discip=$E16))&gt;0,Numero+ROW(Cat)/1000),$A16),1))</f>
        <v>(prenom</v>
      </c>
      <c r="C16" s="54" t="str">
        <f t="array" aca="1" ref="C16" ca="1">INDEX('classement general'!B:B,1000*MOD(SMALL(IF(((Cat=$D16)*(Discip=$E16))&gt;0,Numero+ROW(Cat)/1000),$A16),1))</f>
        <v>Jérôme</v>
      </c>
      <c r="D16" s="59" t="str">
        <f t="shared" ref="D16" si="2">$A14</f>
        <v>PF</v>
      </c>
      <c r="E16" s="54" t="str">
        <f t="shared" ref="E16:E20" si="3">$B$1</f>
        <v>Arbalète 10 m</v>
      </c>
      <c r="F16" s="54" t="str">
        <f t="array" aca="1" ref="F16" ca="1">INDEX('classement general'!C:C,1000*MOD(SMALL(IF(((Cat=$D16)*(Discip=$E16))&gt;0,Numero+ROW(Cat)/1000),$A16),1))</f>
        <v>ORLEANS</v>
      </c>
      <c r="G16" s="80">
        <f t="array" aca="1" ref="G16" ca="1">SUM(OFFSET('classement general'!$A$1,INDEX(ROW('classement general'!$A$4:$A$21),MATCH(1,('classement general'!$A$4:$A$21=B16)*('classement general'!$B$4:$B$21=C16)*('classement general'!$C$4:$C$21=F16)*('classement general'!$D$4:$D$21=D16)*('classement general'!$L$4:$L$21=E16),0))-1,4,1,4))</f>
        <v>275</v>
      </c>
      <c r="H16" s="75">
        <f t="array" aca="1" ref="H16" ca="1">INDEX('classement general'!M:M,1000*MOD(SMALL(IF(((Cat=$D16)*(Discip=$E16))&gt;0,Numero+ROW(Cat)/1000),$A16),1))</f>
        <v>1</v>
      </c>
      <c r="I16" s="17"/>
      <c r="K16" s="31" t="s">
        <v>51</v>
      </c>
      <c r="L16" s="31"/>
      <c r="M16" s="31"/>
      <c r="N16" s="31"/>
      <c r="O16" s="31"/>
      <c r="P16" s="31"/>
      <c r="Q16" s="31"/>
    </row>
    <row r="17" spans="1:17" s="9" customFormat="1" ht="13.8" x14ac:dyDescent="0.25">
      <c r="A17" s="67">
        <v>2</v>
      </c>
      <c r="B17" s="54" t="str">
        <f t="array" aca="1" ref="B17" ca="1">INDEX('classement general'!A:A,1000*MOD(SMALL(IF(((Cat=$D17)*(Discip=$E17))&gt;0,Numero+ROW(Cat)/1000),$A17),1))</f>
        <v>Soupene</v>
      </c>
      <c r="C17" s="54" t="str">
        <f t="array" aca="1" ref="C17" ca="1">INDEX('classement general'!B:B,1000*MOD(SMALL(IF(((Cat=$D17)*(Discip=$E17))&gt;0,Numero+ROW(Cat)/1000),$A17),1))</f>
        <v>Mathieu</v>
      </c>
      <c r="D17" s="54" t="str">
        <f t="shared" ref="D17:D20" si="4">D16</f>
        <v>PF</v>
      </c>
      <c r="E17" s="54" t="str">
        <f t="shared" si="3"/>
        <v>Arbalète 10 m</v>
      </c>
      <c r="F17" s="54" t="str">
        <f t="array" aca="1" ref="F17" ca="1">INDEX('classement general'!C:C,1000*MOD(SMALL(IF(((Cat=$D17)*(Discip=$E17))&gt;0,Numero+ROW(Cat)/1000),$A17),1))</f>
        <v>TOULOUSE</v>
      </c>
      <c r="G17" s="80">
        <f t="array" aca="1" ref="G17" ca="1">SUM(OFFSET('classement general'!$A$1,INDEX(ROW('classement general'!$A$4:$A$21),MATCH(1,('classement general'!$A$4:$A$21=B17)*('classement general'!$B$4:$B$21=C17)*('classement general'!$C$4:$C$21=F17)*('classement general'!$D$4:$D$21=D17)*('classement general'!$L$4:$L$21=E17),0))-1,4,1,4))</f>
        <v>272</v>
      </c>
      <c r="H17" s="75">
        <f t="array" aca="1" ref="H17" ca="1">INDEX('classement general'!M:M,1000*MOD(SMALL(IF(((Cat=$D17)*(Discip=$E17))&gt;0,Numero+ROW(Cat)/1000),$A17),1))</f>
        <v>2</v>
      </c>
      <c r="I17" s="17"/>
      <c r="K17" s="31" t="s">
        <v>52</v>
      </c>
      <c r="L17" s="31"/>
      <c r="M17" s="31"/>
      <c r="N17" s="31"/>
      <c r="O17" s="31"/>
      <c r="P17" s="31"/>
      <c r="Q17" s="31"/>
    </row>
    <row r="18" spans="1:17" s="9" customFormat="1" x14ac:dyDescent="0.25">
      <c r="A18" s="67">
        <v>3</v>
      </c>
      <c r="B18" s="54" t="e">
        <f t="array" aca="1" ref="B18" ca="1">INDEX('classement general'!A:A,1000*MOD(SMALL(IF(((Cat=$D18)*(Discip=$E18))&gt;0,Numero+ROW(Cat)/1000),$A18),1))</f>
        <v>#NUM!</v>
      </c>
      <c r="C18" s="54" t="e">
        <f t="array" aca="1" ref="C18" ca="1">INDEX('classement general'!B:B,1000*MOD(SMALL(IF(((Cat=$D18)*(Discip=$E18))&gt;0,Numero+ROW(Cat)/1000),$A18),1))</f>
        <v>#NUM!</v>
      </c>
      <c r="D18" s="54" t="str">
        <f t="shared" si="4"/>
        <v>PF</v>
      </c>
      <c r="E18" s="54" t="str">
        <f t="shared" si="3"/>
        <v>Arbalète 10 m</v>
      </c>
      <c r="F18" s="54" t="e">
        <f t="array" aca="1" ref="F18" ca="1">INDEX('classement general'!C:C,1000*MOD(SMALL(IF(((Cat=$D18)*(Discip=$E18))&gt;0,Numero+ROW(Cat)/1000),$A18),1))</f>
        <v>#NUM!</v>
      </c>
      <c r="G18" s="80" t="e">
        <f t="array" aca="1" ref="G18" ca="1">INDEX('classement general'!K:K,1000*MOD(SMALL(IF(((Cat=$D18)*(Discip=$E18))&gt;0,Numero+ROW(Cat)/1000),$A18),1))</f>
        <v>#NUM!</v>
      </c>
      <c r="H18" s="75" t="e">
        <f t="array" aca="1" ref="H18" ca="1">INDEX('classement general'!M:M,1000*MOD(SMALL(IF(((Cat=$D18)*(Discip=$E18))&gt;0,Numero+ROW(Cat)/1000),$A18),1))</f>
        <v>#NUM!</v>
      </c>
      <c r="I18" s="17"/>
    </row>
    <row r="19" spans="1:17" s="9" customFormat="1" ht="13.8" x14ac:dyDescent="0.25">
      <c r="A19" s="67">
        <v>4</v>
      </c>
      <c r="B19" s="54" t="e">
        <f t="array" aca="1" ref="B19" ca="1">INDEX('classement general'!A:A,1000*MOD(SMALL(IF(((Cat=$D19)*(Discip=$E19))&gt;0,Numero+ROW(Cat)/1000),$A19),1))</f>
        <v>#NUM!</v>
      </c>
      <c r="C19" s="54" t="e">
        <f t="array" aca="1" ref="C19" ca="1">INDEX('classement general'!B:B,1000*MOD(SMALL(IF(((Cat=$D19)*(Discip=$E19))&gt;0,Numero+ROW(Cat)/1000),$A19),1))</f>
        <v>#NUM!</v>
      </c>
      <c r="D19" s="54" t="str">
        <f t="shared" si="4"/>
        <v>PF</v>
      </c>
      <c r="E19" s="54" t="str">
        <f t="shared" si="3"/>
        <v>Arbalète 10 m</v>
      </c>
      <c r="F19" s="54" t="e">
        <f t="array" aca="1" ref="F19" ca="1">INDEX('classement general'!C:C,1000*MOD(SMALL(IF(((Cat=$D19)*(Discip=$E19))&gt;0,Numero+ROW(Cat)/1000),$A19),1))</f>
        <v>#NUM!</v>
      </c>
      <c r="G19" s="80" t="e">
        <f t="array" aca="1" ref="G19" ca="1">INDEX('classement general'!K:K,1000*MOD(SMALL(IF(((Cat=$D19)*(Discip=$E19))&gt;0,Numero+ROW(Cat)/1000),$A19),1))</f>
        <v>#NUM!</v>
      </c>
      <c r="H19" s="75" t="e">
        <f t="array" aca="1" ref="H19" ca="1">INDEX('classement general'!M:M,1000*MOD(SMALL(IF(((Cat=$D19)*(Discip=$E19))&gt;0,Numero+ROW(Cat)/1000),$A19),1))</f>
        <v>#NUM!</v>
      </c>
      <c r="I19" s="17"/>
      <c r="K19" s="31" t="s">
        <v>71</v>
      </c>
      <c r="L19" s="31"/>
      <c r="M19" s="31"/>
      <c r="N19" s="31"/>
      <c r="O19" s="31"/>
      <c r="P19" s="31"/>
      <c r="Q19" s="31"/>
    </row>
    <row r="20" spans="1:17" s="9" customFormat="1" x14ac:dyDescent="0.25">
      <c r="A20" s="67">
        <v>5</v>
      </c>
      <c r="B20" s="54" t="e">
        <f t="array" aca="1" ref="B20" ca="1">INDEX('classement general'!A:A,1000*MOD(SMALL(IF(((Cat=$D20)*(Discip=$E20))&gt;0,Numero+ROW(Cat)/1000),$A20),1))</f>
        <v>#NUM!</v>
      </c>
      <c r="C20" s="54" t="e">
        <f t="array" aca="1" ref="C20" ca="1">INDEX('classement general'!B:B,1000*MOD(SMALL(IF(((Cat=$D20)*(Discip=$E20))&gt;0,Numero+ROW(Cat)/1000),$A20),1))</f>
        <v>#NUM!</v>
      </c>
      <c r="D20" s="54" t="str">
        <f t="shared" si="4"/>
        <v>PF</v>
      </c>
      <c r="E20" s="54" t="str">
        <f t="shared" si="3"/>
        <v>Arbalète 10 m</v>
      </c>
      <c r="F20" s="54" t="e">
        <f t="array" aca="1" ref="F20" ca="1">INDEX('classement general'!C:C,1000*MOD(SMALL(IF(((Cat=$D20)*(Discip=$E20))&gt;0,Numero+ROW(Cat)/1000),$A20),1))</f>
        <v>#NUM!</v>
      </c>
      <c r="G20" s="80" t="e">
        <f t="array" aca="1" ref="G20" ca="1">INDEX('classement general'!K:K,1000*MOD(SMALL(IF(((Cat=$D20)*(Discip=$E20))&gt;0,Numero+ROW(Cat)/1000),$A20),1))</f>
        <v>#NUM!</v>
      </c>
      <c r="H20" s="75" t="e">
        <f t="array" aca="1" ref="H20" ca="1">INDEX('classement general'!M:M,1000*MOD(SMALL(IF(((Cat=$D20)*(Discip=$E20))&gt;0,Numero+ROW(Cat)/1000),$A20),1))</f>
        <v>#NUM!</v>
      </c>
      <c r="I20" s="17"/>
    </row>
    <row r="21" spans="1:17" s="9" customFormat="1" ht="13.8" x14ac:dyDescent="0.25">
      <c r="A21" s="67"/>
      <c r="B21" s="55"/>
      <c r="C21" s="55"/>
      <c r="D21" s="55"/>
      <c r="E21" s="55"/>
      <c r="F21" s="55"/>
      <c r="G21" s="81"/>
      <c r="H21" s="76"/>
      <c r="I21" s="17"/>
      <c r="K21" s="31" t="s">
        <v>53</v>
      </c>
      <c r="L21" s="31"/>
      <c r="M21" s="31"/>
      <c r="N21" s="31"/>
      <c r="O21" s="31"/>
      <c r="P21" s="31"/>
      <c r="Q21" s="31"/>
    </row>
    <row r="22" spans="1:17" s="9" customFormat="1" ht="13.8" x14ac:dyDescent="0.25">
      <c r="A22" s="68" t="s">
        <v>11</v>
      </c>
      <c r="B22" s="10" t="s">
        <v>0</v>
      </c>
      <c r="C22" s="10" t="s">
        <v>36</v>
      </c>
      <c r="D22" s="10" t="s">
        <v>33</v>
      </c>
      <c r="E22" s="10" t="s">
        <v>37</v>
      </c>
      <c r="F22" s="10" t="s">
        <v>38</v>
      </c>
      <c r="G22" s="82" t="s">
        <v>39</v>
      </c>
      <c r="H22" s="77" t="s">
        <v>49</v>
      </c>
      <c r="I22" s="17"/>
      <c r="K22" s="32"/>
      <c r="L22" s="32" t="s">
        <v>50</v>
      </c>
      <c r="M22" s="32"/>
      <c r="N22" s="32"/>
      <c r="O22" s="32"/>
      <c r="P22" s="32"/>
      <c r="Q22" s="32"/>
    </row>
    <row r="23" spans="1:17" s="9" customFormat="1" x14ac:dyDescent="0.25">
      <c r="A23" s="67"/>
      <c r="B23" s="55"/>
      <c r="C23" s="55"/>
      <c r="D23" s="55"/>
      <c r="E23" s="55"/>
      <c r="F23" s="55"/>
      <c r="G23" s="81"/>
      <c r="H23" s="76"/>
      <c r="I23" s="17"/>
    </row>
    <row r="24" spans="1:17" s="9" customFormat="1" x14ac:dyDescent="0.25">
      <c r="A24" s="67">
        <v>1</v>
      </c>
      <c r="B24" s="54" t="e">
        <f t="array" aca="1" ref="B24" ca="1">INDEX('classement general'!A:A,1000*MOD(SMALL(IF(((Cat=$D24)*(Discip=$E24))&gt;0,Numero+ROW(Cat)/1000),$A24),1))</f>
        <v>#NUM!</v>
      </c>
      <c r="C24" s="54" t="e">
        <f t="array" aca="1" ref="C24" ca="1">INDEX('classement general'!B:B,1000*MOD(SMALL(IF(((Cat=$D24)*(Discip=$E24))&gt;0,Numero+ROW(Cat)/1000),$A24),1))</f>
        <v>#NUM!</v>
      </c>
      <c r="D24" s="59" t="str">
        <f t="shared" ref="D24" si="5">$A22</f>
        <v>BG</v>
      </c>
      <c r="E24" s="54" t="str">
        <f t="shared" ref="E24:E28" si="6">$B$1</f>
        <v>Arbalète 10 m</v>
      </c>
      <c r="F24" s="54" t="e">
        <f t="array" aca="1" ref="F24" ca="1">INDEX('classement general'!C:C,1000*MOD(SMALL(IF(((Cat=$D24)*(Discip=$E24))&gt;0,Numero+ROW(Cat)/1000),$A24),1))</f>
        <v>#NUM!</v>
      </c>
      <c r="G24" s="80" t="e">
        <f t="array" aca="1" ref="G24" ca="1">INDEX('classement general'!K:K,1000*MOD(SMALL(IF(((Cat=$D24)*(Discip=$E24))&gt;0,Numero+ROW(Cat)/1000),$A24),1))</f>
        <v>#NUM!</v>
      </c>
      <c r="H24" s="75" t="e">
        <f t="array" aca="1" ref="H24" ca="1">INDEX('classement general'!M:M,1000*MOD(SMALL(IF(((Cat=$D24)*(Discip=$E24))&gt;0,Numero+ROW(Cat)/1000),$A24),1))</f>
        <v>#NUM!</v>
      </c>
      <c r="I24" s="17"/>
      <c r="J24"/>
      <c r="L24"/>
      <c r="M24"/>
      <c r="N24"/>
    </row>
    <row r="25" spans="1:17" s="9" customFormat="1" ht="13.8" x14ac:dyDescent="0.25">
      <c r="A25" s="67">
        <v>2</v>
      </c>
      <c r="B25" s="54" t="e">
        <f t="array" aca="1" ref="B25" ca="1">INDEX('classement general'!A:A,1000*MOD(SMALL(IF(((Cat=$D25)*(Discip=$E25))&gt;0,Numero+ROW(Cat)/1000),$A25),1))</f>
        <v>#NUM!</v>
      </c>
      <c r="C25" s="54" t="e">
        <f t="array" aca="1" ref="C25" ca="1">INDEX('classement general'!B:B,1000*MOD(SMALL(IF(((Cat=$D25)*(Discip=$E25))&gt;0,Numero+ROW(Cat)/1000),$A25),1))</f>
        <v>#NUM!</v>
      </c>
      <c r="D25" s="54" t="str">
        <f t="shared" ref="D25:D28" si="7">D24</f>
        <v>BG</v>
      </c>
      <c r="E25" s="54" t="str">
        <f t="shared" si="6"/>
        <v>Arbalète 10 m</v>
      </c>
      <c r="F25" s="54" t="e">
        <f t="array" aca="1" ref="F25" ca="1">INDEX('classement general'!C:C,1000*MOD(SMALL(IF(((Cat=$D25)*(Discip=$E25))&gt;0,Numero+ROW(Cat)/1000),$A25),1))</f>
        <v>#NUM!</v>
      </c>
      <c r="G25" s="80" t="e">
        <f t="array" aca="1" ref="G25" ca="1">INDEX('classement general'!K:K,1000*MOD(SMALL(IF(((Cat=$D25)*(Discip=$E25))&gt;0,Numero+ROW(Cat)/1000),$A25),1))</f>
        <v>#NUM!</v>
      </c>
      <c r="H25" s="75" t="e">
        <f t="array" aca="1" ref="H25" ca="1">INDEX('classement general'!M:M,1000*MOD(SMALL(IF(((Cat=$D25)*(Discip=$E25))&gt;0,Numero+ROW(Cat)/1000),$A25),1))</f>
        <v>#NUM!</v>
      </c>
      <c r="I25" s="17"/>
      <c r="J25"/>
      <c r="K25" s="63" t="s">
        <v>69</v>
      </c>
      <c r="L25" s="64"/>
      <c r="M25" s="64"/>
      <c r="N25" s="64"/>
      <c r="O25" s="63"/>
      <c r="P25" s="63"/>
      <c r="Q25" s="63"/>
    </row>
    <row r="26" spans="1:17" s="9" customFormat="1" x14ac:dyDescent="0.25">
      <c r="A26" s="67">
        <v>3</v>
      </c>
      <c r="B26" s="54" t="e">
        <f t="array" aca="1" ref="B26" ca="1">INDEX('classement general'!A:A,1000*MOD(SMALL(IF(((Cat=$D26)*(Discip=$E26))&gt;0,Numero+ROW(Cat)/1000),$A26),1))</f>
        <v>#NUM!</v>
      </c>
      <c r="C26" s="54" t="e">
        <f t="array" aca="1" ref="C26" ca="1">INDEX('classement general'!B:B,1000*MOD(SMALL(IF(((Cat=$D26)*(Discip=$E26))&gt;0,Numero+ROW(Cat)/1000),$A26),1))</f>
        <v>#NUM!</v>
      </c>
      <c r="D26" s="54" t="str">
        <f t="shared" si="7"/>
        <v>BG</v>
      </c>
      <c r="E26" s="54" t="str">
        <f t="shared" si="6"/>
        <v>Arbalète 10 m</v>
      </c>
      <c r="F26" s="54" t="e">
        <f t="array" aca="1" ref="F26" ca="1">INDEX('classement general'!C:C,1000*MOD(SMALL(IF(((Cat=$D26)*(Discip=$E26))&gt;0,Numero+ROW(Cat)/1000),$A26),1))</f>
        <v>#NUM!</v>
      </c>
      <c r="G26" s="80" t="e">
        <f t="array" aca="1" ref="G26" ca="1">INDEX('classement general'!K:K,1000*MOD(SMALL(IF(((Cat=$D26)*(Discip=$E26))&gt;0,Numero+ROW(Cat)/1000),$A26),1))</f>
        <v>#NUM!</v>
      </c>
      <c r="H26" s="75" t="e">
        <f t="array" aca="1" ref="H26" ca="1">INDEX('classement general'!M:M,1000*MOD(SMALL(IF(((Cat=$D26)*(Discip=$E26))&gt;0,Numero+ROW(Cat)/1000),$A26),1))</f>
        <v>#NUM!</v>
      </c>
      <c r="I26" s="17"/>
      <c r="J26"/>
      <c r="L26"/>
      <c r="M26"/>
      <c r="N26"/>
    </row>
    <row r="27" spans="1:17" s="9" customFormat="1" ht="13.8" x14ac:dyDescent="0.25">
      <c r="A27" s="67">
        <v>4</v>
      </c>
      <c r="B27" s="54" t="e">
        <f t="array" aca="1" ref="B27" ca="1">INDEX('classement general'!A:A,1000*MOD(SMALL(IF(((Cat=$D27)*(Discip=$E27))&gt;0,Numero+ROW(Cat)/1000),$A27),1))</f>
        <v>#NUM!</v>
      </c>
      <c r="C27" s="54" t="e">
        <f t="array" aca="1" ref="C27" ca="1">INDEX('classement general'!B:B,1000*MOD(SMALL(IF(((Cat=$D27)*(Discip=$E27))&gt;0,Numero+ROW(Cat)/1000),$A27),1))</f>
        <v>#NUM!</v>
      </c>
      <c r="D27" s="54" t="str">
        <f t="shared" si="7"/>
        <v>BG</v>
      </c>
      <c r="E27" s="54" t="str">
        <f t="shared" si="6"/>
        <v>Arbalète 10 m</v>
      </c>
      <c r="F27" s="54" t="e">
        <f t="array" aca="1" ref="F27" ca="1">INDEX('classement general'!C:C,1000*MOD(SMALL(IF(((Cat=$D27)*(Discip=$E27))&gt;0,Numero+ROW(Cat)/1000),$A27),1))</f>
        <v>#NUM!</v>
      </c>
      <c r="G27" s="80" t="e">
        <f t="array" aca="1" ref="G27" ca="1">INDEX('classement general'!K:K,1000*MOD(SMALL(IF(((Cat=$D27)*(Discip=$E27))&gt;0,Numero+ROW(Cat)/1000),$A27),1))</f>
        <v>#NUM!</v>
      </c>
      <c r="H27" s="75" t="e">
        <f t="array" aca="1" ref="H27" ca="1">INDEX('classement general'!M:M,1000*MOD(SMALL(IF(((Cat=$D27)*(Discip=$E27))&gt;0,Numero+ROW(Cat)/1000),$A27),1))</f>
        <v>#NUM!</v>
      </c>
      <c r="I27" s="17"/>
      <c r="J27"/>
      <c r="K27" s="63" t="s">
        <v>70</v>
      </c>
      <c r="L27" s="64"/>
      <c r="M27" s="64"/>
      <c r="N27" s="64"/>
      <c r="O27" s="63"/>
      <c r="P27" s="63"/>
      <c r="Q27" s="63"/>
    </row>
    <row r="28" spans="1:17" s="9" customFormat="1" x14ac:dyDescent="0.25">
      <c r="A28" s="67">
        <v>5</v>
      </c>
      <c r="B28" s="54" t="e">
        <f t="array" aca="1" ref="B28" ca="1">INDEX('classement general'!A:A,1000*MOD(SMALL(IF(((Cat=$D28)*(Discip=$E28))&gt;0,Numero+ROW(Cat)/1000),$A28),1))</f>
        <v>#NUM!</v>
      </c>
      <c r="C28" s="54" t="e">
        <f t="array" aca="1" ref="C28" ca="1">INDEX('classement general'!B:B,1000*MOD(SMALL(IF(((Cat=$D28)*(Discip=$E28))&gt;0,Numero+ROW(Cat)/1000),$A28),1))</f>
        <v>#NUM!</v>
      </c>
      <c r="D28" s="54" t="str">
        <f t="shared" si="7"/>
        <v>BG</v>
      </c>
      <c r="E28" s="54" t="str">
        <f t="shared" si="6"/>
        <v>Arbalète 10 m</v>
      </c>
      <c r="F28" s="54" t="e">
        <f t="array" aca="1" ref="F28" ca="1">INDEX('classement general'!C:C,1000*MOD(SMALL(IF(((Cat=$D28)*(Discip=$E28))&gt;0,Numero+ROW(Cat)/1000),$A28),1))</f>
        <v>#NUM!</v>
      </c>
      <c r="G28" s="80" t="e">
        <f t="array" aca="1" ref="G28" ca="1">INDEX('classement general'!K:K,1000*MOD(SMALL(IF(((Cat=$D28)*(Discip=$E28))&gt;0,Numero+ROW(Cat)/1000),$A28),1))</f>
        <v>#NUM!</v>
      </c>
      <c r="H28" s="75" t="e">
        <f t="array" aca="1" ref="H28" ca="1">INDEX('classement general'!M:M,1000*MOD(SMALL(IF(((Cat=$D28)*(Discip=$E28))&gt;0,Numero+ROW(Cat)/1000),$A28),1))</f>
        <v>#NUM!</v>
      </c>
      <c r="I28" s="17"/>
      <c r="J28"/>
      <c r="K28"/>
      <c r="L28"/>
      <c r="M28"/>
      <c r="N28"/>
      <c r="O28"/>
      <c r="P28"/>
      <c r="Q28"/>
    </row>
    <row r="29" spans="1:17" s="9" customFormat="1" x14ac:dyDescent="0.25">
      <c r="A29" s="67"/>
      <c r="B29" s="55"/>
      <c r="C29" s="55"/>
      <c r="D29" s="55"/>
      <c r="E29" s="55"/>
      <c r="F29" s="55"/>
      <c r="G29" s="81"/>
      <c r="H29" s="76"/>
      <c r="I29" s="17"/>
      <c r="J29"/>
      <c r="K29"/>
      <c r="L29"/>
      <c r="M29"/>
      <c r="N29"/>
      <c r="O29"/>
      <c r="P29"/>
      <c r="Q29"/>
    </row>
    <row r="30" spans="1:17" s="9" customFormat="1" x14ac:dyDescent="0.25">
      <c r="A30" s="68" t="s">
        <v>9</v>
      </c>
      <c r="B30" s="10" t="s">
        <v>0</v>
      </c>
      <c r="C30" s="10" t="s">
        <v>36</v>
      </c>
      <c r="D30" s="10" t="s">
        <v>33</v>
      </c>
      <c r="E30" s="10" t="s">
        <v>37</v>
      </c>
      <c r="F30" s="10" t="s">
        <v>38</v>
      </c>
      <c r="G30" s="82" t="s">
        <v>39</v>
      </c>
      <c r="H30" s="77" t="s">
        <v>49</v>
      </c>
      <c r="I30" s="17"/>
      <c r="J30"/>
      <c r="K30"/>
      <c r="L30"/>
      <c r="M30"/>
      <c r="N30"/>
      <c r="O30"/>
      <c r="P30"/>
      <c r="Q30"/>
    </row>
    <row r="31" spans="1:17" s="9" customFormat="1" x14ac:dyDescent="0.25">
      <c r="A31" s="67"/>
      <c r="B31" s="55"/>
      <c r="C31" s="55"/>
      <c r="D31" s="55"/>
      <c r="E31" s="55"/>
      <c r="F31" s="55"/>
      <c r="G31" s="81"/>
      <c r="H31" s="76"/>
      <c r="I31" s="17"/>
      <c r="J31"/>
      <c r="K31"/>
      <c r="L31"/>
      <c r="M31"/>
      <c r="N31"/>
      <c r="O31"/>
      <c r="P31"/>
      <c r="Q31"/>
    </row>
    <row r="32" spans="1:17" s="9" customFormat="1" x14ac:dyDescent="0.25">
      <c r="A32" s="67">
        <v>1</v>
      </c>
      <c r="B32" s="54" t="e">
        <f t="array" aca="1" ref="B32" ca="1">INDEX('classement general'!A:A,1000*MOD(SMALL(IF(((Cat=$D32)*(Discip=$E32))&gt;0,Numero+ROW(Cat)/1000),$A32),1))</f>
        <v>#NUM!</v>
      </c>
      <c r="C32" s="54" t="e">
        <f t="array" aca="1" ref="C32" ca="1">INDEX('classement general'!B:B,1000*MOD(SMALL(IF(((Cat=$D32)*(Discip=$E32))&gt;0,Numero+ROW(Cat)/1000),$A32),1))</f>
        <v>#NUM!</v>
      </c>
      <c r="D32" s="59" t="str">
        <f t="shared" ref="D32" si="8">$A30</f>
        <v>BF</v>
      </c>
      <c r="E32" s="54" t="str">
        <f t="shared" ref="E32:E36" si="9">$B$1</f>
        <v>Arbalète 10 m</v>
      </c>
      <c r="F32" s="54" t="e">
        <f t="array" aca="1" ref="F32" ca="1">INDEX('classement general'!C:C,1000*MOD(SMALL(IF(((Cat=$D32)*(Discip=$E32))&gt;0,Numero+ROW(Cat)/1000),$A32),1))</f>
        <v>#NUM!</v>
      </c>
      <c r="G32" s="80" t="e">
        <f t="array" aca="1" ref="G32" ca="1">INDEX('classement general'!K:K,1000*MOD(SMALL(IF(((Cat=$D32)*(Discip=$E32))&gt;0,Numero+ROW(Cat)/1000),$A32),1))</f>
        <v>#NUM!</v>
      </c>
      <c r="H32" s="75" t="e">
        <f t="array" aca="1" ref="H32" ca="1">INDEX('classement general'!M:M,1000*MOD(SMALL(IF(((Cat=$D32)*(Discip=$E32))&gt;0,Numero+ROW(Cat)/1000),$A32),1))</f>
        <v>#NUM!</v>
      </c>
      <c r="I32" s="17"/>
      <c r="J32"/>
      <c r="K32"/>
      <c r="L32"/>
      <c r="M32"/>
      <c r="N32"/>
      <c r="O32"/>
      <c r="P32"/>
      <c r="Q32"/>
    </row>
    <row r="33" spans="1:17" s="9" customFormat="1" x14ac:dyDescent="0.25">
      <c r="A33" s="67">
        <v>2</v>
      </c>
      <c r="B33" s="54" t="e">
        <f t="array" aca="1" ref="B33" ca="1">INDEX('classement general'!A:A,1000*MOD(SMALL(IF(((Cat=$D33)*(Discip=$E33))&gt;0,Numero+ROW(Cat)/1000),$A33),1))</f>
        <v>#NUM!</v>
      </c>
      <c r="C33" s="54" t="e">
        <f t="array" aca="1" ref="C33" ca="1">INDEX('classement general'!B:B,1000*MOD(SMALL(IF(((Cat=$D33)*(Discip=$E33))&gt;0,Numero+ROW(Cat)/1000),$A33),1))</f>
        <v>#NUM!</v>
      </c>
      <c r="D33" s="54" t="str">
        <f t="shared" ref="D33:D36" si="10">D32</f>
        <v>BF</v>
      </c>
      <c r="E33" s="54" t="str">
        <f t="shared" si="9"/>
        <v>Arbalète 10 m</v>
      </c>
      <c r="F33" s="54" t="e">
        <f t="array" aca="1" ref="F33" ca="1">INDEX('classement general'!C:C,1000*MOD(SMALL(IF(((Cat=$D33)*(Discip=$E33))&gt;0,Numero+ROW(Cat)/1000),$A33),1))</f>
        <v>#NUM!</v>
      </c>
      <c r="G33" s="80" t="e">
        <f t="array" aca="1" ref="G33" ca="1">INDEX('classement general'!K:K,1000*MOD(SMALL(IF(((Cat=$D33)*(Discip=$E33))&gt;0,Numero+ROW(Cat)/1000),$A33),1))</f>
        <v>#NUM!</v>
      </c>
      <c r="H33" s="75" t="e">
        <f t="array" aca="1" ref="H33" ca="1">INDEX('classement general'!M:M,1000*MOD(SMALL(IF(((Cat=$D33)*(Discip=$E33))&gt;0,Numero+ROW(Cat)/1000),$A33),1))</f>
        <v>#NUM!</v>
      </c>
      <c r="I33" s="17"/>
      <c r="J33"/>
      <c r="K33"/>
      <c r="L33"/>
      <c r="M33"/>
      <c r="N33"/>
      <c r="O33"/>
      <c r="P33"/>
      <c r="Q33"/>
    </row>
    <row r="34" spans="1:17" s="9" customFormat="1" x14ac:dyDescent="0.25">
      <c r="A34" s="67">
        <v>3</v>
      </c>
      <c r="B34" s="54" t="e">
        <f t="array" aca="1" ref="B34" ca="1">INDEX('classement general'!A:A,1000*MOD(SMALL(IF(((Cat=$D34)*(Discip=$E34))&gt;0,Numero+ROW(Cat)/1000),$A34),1))</f>
        <v>#NUM!</v>
      </c>
      <c r="C34" s="54" t="e">
        <f t="array" aca="1" ref="C34" ca="1">INDEX('classement general'!B:B,1000*MOD(SMALL(IF(((Cat=$D34)*(Discip=$E34))&gt;0,Numero+ROW(Cat)/1000),$A34),1))</f>
        <v>#NUM!</v>
      </c>
      <c r="D34" s="54" t="str">
        <f t="shared" si="10"/>
        <v>BF</v>
      </c>
      <c r="E34" s="54" t="str">
        <f t="shared" si="9"/>
        <v>Arbalète 10 m</v>
      </c>
      <c r="F34" s="54" t="e">
        <f t="array" aca="1" ref="F34" ca="1">INDEX('classement general'!C:C,1000*MOD(SMALL(IF(((Cat=$D34)*(Discip=$E34))&gt;0,Numero+ROW(Cat)/1000),$A34),1))</f>
        <v>#NUM!</v>
      </c>
      <c r="G34" s="80" t="e">
        <f t="array" aca="1" ref="G34" ca="1">INDEX('classement general'!K:K,1000*MOD(SMALL(IF(((Cat=$D34)*(Discip=$E34))&gt;0,Numero+ROW(Cat)/1000),$A34),1))</f>
        <v>#NUM!</v>
      </c>
      <c r="H34" s="75" t="e">
        <f t="array" aca="1" ref="H34" ca="1">INDEX('classement general'!M:M,1000*MOD(SMALL(IF(((Cat=$D34)*(Discip=$E34))&gt;0,Numero+ROW(Cat)/1000),$A34),1))</f>
        <v>#NUM!</v>
      </c>
      <c r="I34" s="17"/>
      <c r="J34"/>
      <c r="K34"/>
      <c r="L34"/>
      <c r="M34"/>
      <c r="N34"/>
      <c r="O34"/>
      <c r="P34"/>
      <c r="Q34"/>
    </row>
    <row r="35" spans="1:17" s="9" customFormat="1" x14ac:dyDescent="0.25">
      <c r="A35" s="67">
        <v>4</v>
      </c>
      <c r="B35" s="54" t="e">
        <f t="array" aca="1" ref="B35" ca="1">INDEX('classement general'!A:A,1000*MOD(SMALL(IF(((Cat=$D35)*(Discip=$E35))&gt;0,Numero+ROW(Cat)/1000),$A35),1))</f>
        <v>#NUM!</v>
      </c>
      <c r="C35" s="54" t="e">
        <f t="array" aca="1" ref="C35" ca="1">INDEX('classement general'!B:B,1000*MOD(SMALL(IF(((Cat=$D35)*(Discip=$E35))&gt;0,Numero+ROW(Cat)/1000),$A35),1))</f>
        <v>#NUM!</v>
      </c>
      <c r="D35" s="54" t="str">
        <f t="shared" si="10"/>
        <v>BF</v>
      </c>
      <c r="E35" s="54" t="str">
        <f t="shared" si="9"/>
        <v>Arbalète 10 m</v>
      </c>
      <c r="F35" s="54" t="e">
        <f t="array" aca="1" ref="F35" ca="1">INDEX('classement general'!C:C,1000*MOD(SMALL(IF(((Cat=$D35)*(Discip=$E35))&gt;0,Numero+ROW(Cat)/1000),$A35),1))</f>
        <v>#NUM!</v>
      </c>
      <c r="G35" s="80" t="e">
        <f t="array" aca="1" ref="G35" ca="1">INDEX('classement general'!K:K,1000*MOD(SMALL(IF(((Cat=$D35)*(Discip=$E35))&gt;0,Numero+ROW(Cat)/1000),$A35),1))</f>
        <v>#NUM!</v>
      </c>
      <c r="H35" s="75" t="e">
        <f t="array" aca="1" ref="H35" ca="1">INDEX('classement general'!M:M,1000*MOD(SMALL(IF(((Cat=$D35)*(Discip=$E35))&gt;0,Numero+ROW(Cat)/1000),$A35),1))</f>
        <v>#NUM!</v>
      </c>
      <c r="I35" s="17"/>
      <c r="J35"/>
      <c r="K35"/>
      <c r="L35"/>
      <c r="M35"/>
      <c r="N35"/>
      <c r="O35"/>
      <c r="P35"/>
      <c r="Q35"/>
    </row>
    <row r="36" spans="1:17" s="9" customFormat="1" x14ac:dyDescent="0.25">
      <c r="A36" s="67">
        <v>5</v>
      </c>
      <c r="B36" s="54" t="e">
        <f t="array" aca="1" ref="B36" ca="1">INDEX('classement general'!A:A,1000*MOD(SMALL(IF(((Cat=$D36)*(Discip=$E36))&gt;0,Numero+ROW(Cat)/1000),$A36),1))</f>
        <v>#NUM!</v>
      </c>
      <c r="C36" s="54" t="e">
        <f t="array" aca="1" ref="C36" ca="1">INDEX('classement general'!B:B,1000*MOD(SMALL(IF(((Cat=$D36)*(Discip=$E36))&gt;0,Numero+ROW(Cat)/1000),$A36),1))</f>
        <v>#NUM!</v>
      </c>
      <c r="D36" s="54" t="str">
        <f t="shared" si="10"/>
        <v>BF</v>
      </c>
      <c r="E36" s="54" t="str">
        <f t="shared" si="9"/>
        <v>Arbalète 10 m</v>
      </c>
      <c r="F36" s="54" t="e">
        <f t="array" aca="1" ref="F36" ca="1">INDEX('classement general'!C:C,1000*MOD(SMALL(IF(((Cat=$D36)*(Discip=$E36))&gt;0,Numero+ROW(Cat)/1000),$A36),1))</f>
        <v>#NUM!</v>
      </c>
      <c r="G36" s="80" t="e">
        <f t="array" aca="1" ref="G36" ca="1">INDEX('classement general'!K:K,1000*MOD(SMALL(IF(((Cat=$D36)*(Discip=$E36))&gt;0,Numero+ROW(Cat)/1000),$A36),1))</f>
        <v>#NUM!</v>
      </c>
      <c r="H36" s="75" t="e">
        <f t="array" aca="1" ref="H36" ca="1">INDEX('classement general'!M:M,1000*MOD(SMALL(IF(((Cat=$D36)*(Discip=$E36))&gt;0,Numero+ROW(Cat)/1000),$A36),1))</f>
        <v>#NUM!</v>
      </c>
      <c r="I36" s="17"/>
      <c r="J36"/>
      <c r="K36"/>
      <c r="L36"/>
      <c r="M36"/>
      <c r="N36"/>
      <c r="O36"/>
      <c r="P36"/>
      <c r="Q36"/>
    </row>
    <row r="37" spans="1:17" s="9" customFormat="1" x14ac:dyDescent="0.25">
      <c r="A37" s="67"/>
      <c r="B37" s="55"/>
      <c r="C37" s="55"/>
      <c r="D37" s="55"/>
      <c r="E37" s="55"/>
      <c r="F37" s="55"/>
      <c r="G37" s="81"/>
      <c r="H37" s="76"/>
      <c r="I37" s="17"/>
      <c r="J37"/>
      <c r="K37"/>
      <c r="L37"/>
      <c r="M37"/>
      <c r="N37"/>
      <c r="O37"/>
      <c r="P37"/>
      <c r="Q37"/>
    </row>
    <row r="38" spans="1:17" s="9" customFormat="1" x14ac:dyDescent="0.25">
      <c r="A38" s="68" t="s">
        <v>15</v>
      </c>
      <c r="B38" s="10" t="s">
        <v>0</v>
      </c>
      <c r="C38" s="10" t="s">
        <v>36</v>
      </c>
      <c r="D38" s="10" t="s">
        <v>33</v>
      </c>
      <c r="E38" s="10" t="s">
        <v>37</v>
      </c>
      <c r="F38" s="10" t="s">
        <v>38</v>
      </c>
      <c r="G38" s="82" t="s">
        <v>39</v>
      </c>
      <c r="H38" s="77" t="s">
        <v>49</v>
      </c>
      <c r="I38" s="17"/>
      <c r="L38"/>
      <c r="M38"/>
      <c r="N38"/>
    </row>
    <row r="39" spans="1:17" s="9" customFormat="1" x14ac:dyDescent="0.25">
      <c r="A39" s="67"/>
      <c r="B39" s="55"/>
      <c r="C39" s="55"/>
      <c r="D39" s="55"/>
      <c r="E39" s="55"/>
      <c r="F39" s="55"/>
      <c r="G39" s="81"/>
      <c r="H39" s="76"/>
      <c r="I39" s="17"/>
      <c r="L39"/>
      <c r="M39"/>
      <c r="N39"/>
    </row>
    <row r="40" spans="1:17" s="9" customFormat="1" x14ac:dyDescent="0.25">
      <c r="A40" s="67">
        <v>1</v>
      </c>
      <c r="B40" s="54" t="e">
        <f t="array" aca="1" ref="B40" ca="1">INDEX('classement general'!A:A,1000*MOD(SMALL(IF(((Cat=$D40)*(Discip=$E40))&gt;0,Numero+ROW(Cat)/1000),$A40),1))</f>
        <v>#NUM!</v>
      </c>
      <c r="C40" s="54" t="e">
        <f t="array" aca="1" ref="C40" ca="1">INDEX('classement general'!B:B,1000*MOD(SMALL(IF(((Cat=$D40)*(Discip=$E40))&gt;0,Numero+ROW(Cat)/1000),$A40),1))</f>
        <v>#NUM!</v>
      </c>
      <c r="D40" s="59" t="str">
        <f t="shared" ref="D40" si="11">$A38</f>
        <v>MG</v>
      </c>
      <c r="E40" s="54" t="str">
        <f t="shared" ref="E40:E44" si="12">$B$1</f>
        <v>Arbalète 10 m</v>
      </c>
      <c r="F40" s="54" t="e">
        <f t="array" aca="1" ref="F40" ca="1">INDEX('classement general'!C:C,1000*MOD(SMALL(IF(((Cat=$D40)*(Discip=$E40))&gt;0,Numero+ROW(Cat)/1000),$A40),1))</f>
        <v>#NUM!</v>
      </c>
      <c r="G40" s="80" t="e">
        <f t="array" aca="1" ref="G40" ca="1">INDEX('classement general'!K:K,1000*MOD(SMALL(IF(((Cat=$D40)*(Discip=$E40))&gt;0,Numero+ROW(Cat)/1000),$A40),1))</f>
        <v>#NUM!</v>
      </c>
      <c r="H40" s="75" t="e">
        <f t="array" aca="1" ref="H40" ca="1">INDEX('classement general'!M:M,1000*MOD(SMALL(IF(((Cat=$D40)*(Discip=$E40))&gt;0,Numero+ROW(Cat)/1000),$A40),1))</f>
        <v>#NUM!</v>
      </c>
      <c r="I40" s="17"/>
      <c r="L40"/>
      <c r="M40"/>
      <c r="N40"/>
    </row>
    <row r="41" spans="1:17" s="9" customFormat="1" x14ac:dyDescent="0.25">
      <c r="A41" s="67">
        <v>2</v>
      </c>
      <c r="B41" s="54" t="e">
        <f t="array" aca="1" ref="B41" ca="1">INDEX('classement general'!A:A,1000*MOD(SMALL(IF(((Cat=$D41)*(Discip=$E41))&gt;0,Numero+ROW(Cat)/1000),$A41),1))</f>
        <v>#NUM!</v>
      </c>
      <c r="C41" s="54" t="e">
        <f t="array" aca="1" ref="C41" ca="1">INDEX('classement general'!B:B,1000*MOD(SMALL(IF(((Cat=$D41)*(Discip=$E41))&gt;0,Numero+ROW(Cat)/1000),$A41),1))</f>
        <v>#NUM!</v>
      </c>
      <c r="D41" s="54" t="str">
        <f t="shared" ref="D41:D44" si="13">D40</f>
        <v>MG</v>
      </c>
      <c r="E41" s="54" t="str">
        <f t="shared" si="12"/>
        <v>Arbalète 10 m</v>
      </c>
      <c r="F41" s="54" t="e">
        <f t="array" aca="1" ref="F41" ca="1">INDEX('classement general'!C:C,1000*MOD(SMALL(IF(((Cat=$D41)*(Discip=$E41))&gt;0,Numero+ROW(Cat)/1000),$A41),1))</f>
        <v>#NUM!</v>
      </c>
      <c r="G41" s="80" t="e">
        <f t="array" aca="1" ref="G41" ca="1">INDEX('classement general'!K:K,1000*MOD(SMALL(IF(((Cat=$D41)*(Discip=$E41))&gt;0,Numero+ROW(Cat)/1000),$A41),1))</f>
        <v>#NUM!</v>
      </c>
      <c r="H41" s="75" t="e">
        <f t="array" aca="1" ref="H41" ca="1">INDEX('classement general'!M:M,1000*MOD(SMALL(IF(((Cat=$D41)*(Discip=$E41))&gt;0,Numero+ROW(Cat)/1000),$A41),1))</f>
        <v>#NUM!</v>
      </c>
      <c r="I41" s="17"/>
      <c r="L41"/>
      <c r="M41"/>
      <c r="N41"/>
    </row>
    <row r="42" spans="1:17" s="9" customFormat="1" x14ac:dyDescent="0.25">
      <c r="A42" s="67">
        <v>3</v>
      </c>
      <c r="B42" s="54" t="e">
        <f t="array" aca="1" ref="B42" ca="1">INDEX('classement general'!A:A,1000*MOD(SMALL(IF(((Cat=$D42)*(Discip=$E42))&gt;0,Numero+ROW(Cat)/1000),$A42),1))</f>
        <v>#NUM!</v>
      </c>
      <c r="C42" s="54" t="e">
        <f t="array" aca="1" ref="C42" ca="1">INDEX('classement general'!B:B,1000*MOD(SMALL(IF(((Cat=$D42)*(Discip=$E42))&gt;0,Numero+ROW(Cat)/1000),$A42),1))</f>
        <v>#NUM!</v>
      </c>
      <c r="D42" s="54" t="str">
        <f t="shared" si="13"/>
        <v>MG</v>
      </c>
      <c r="E42" s="54" t="str">
        <f t="shared" si="12"/>
        <v>Arbalète 10 m</v>
      </c>
      <c r="F42" s="54" t="e">
        <f t="array" aca="1" ref="F42" ca="1">INDEX('classement general'!C:C,1000*MOD(SMALL(IF(((Cat=$D42)*(Discip=$E42))&gt;0,Numero+ROW(Cat)/1000),$A42),1))</f>
        <v>#NUM!</v>
      </c>
      <c r="G42" s="80" t="e">
        <f t="array" aca="1" ref="G42" ca="1">INDEX('classement general'!K:K,1000*MOD(SMALL(IF(((Cat=$D42)*(Discip=$E42))&gt;0,Numero+ROW(Cat)/1000),$A42),1))</f>
        <v>#NUM!</v>
      </c>
      <c r="H42" s="75" t="e">
        <f t="array" aca="1" ref="H42" ca="1">INDEX('classement general'!M:M,1000*MOD(SMALL(IF(((Cat=$D42)*(Discip=$E42))&gt;0,Numero+ROW(Cat)/1000),$A42),1))</f>
        <v>#NUM!</v>
      </c>
      <c r="I42" s="17"/>
      <c r="L42"/>
      <c r="M42"/>
      <c r="N42"/>
    </row>
    <row r="43" spans="1:17" s="9" customFormat="1" x14ac:dyDescent="0.25">
      <c r="A43" s="67">
        <v>4</v>
      </c>
      <c r="B43" s="54" t="e">
        <f t="array" aca="1" ref="B43" ca="1">INDEX('classement general'!A:A,1000*MOD(SMALL(IF(((Cat=$D43)*(Discip=$E43))&gt;0,Numero+ROW(Cat)/1000),$A43),1))</f>
        <v>#NUM!</v>
      </c>
      <c r="C43" s="54" t="e">
        <f t="array" aca="1" ref="C43" ca="1">INDEX('classement general'!B:B,1000*MOD(SMALL(IF(((Cat=$D43)*(Discip=$E43))&gt;0,Numero+ROW(Cat)/1000),$A43),1))</f>
        <v>#NUM!</v>
      </c>
      <c r="D43" s="54" t="str">
        <f t="shared" si="13"/>
        <v>MG</v>
      </c>
      <c r="E43" s="54" t="str">
        <f t="shared" si="12"/>
        <v>Arbalète 10 m</v>
      </c>
      <c r="F43" s="54" t="e">
        <f t="array" aca="1" ref="F43" ca="1">INDEX('classement general'!C:C,1000*MOD(SMALL(IF(((Cat=$D43)*(Discip=$E43))&gt;0,Numero+ROW(Cat)/1000),$A43),1))</f>
        <v>#NUM!</v>
      </c>
      <c r="G43" s="80" t="e">
        <f t="array" aca="1" ref="G43" ca="1">INDEX('classement general'!K:K,1000*MOD(SMALL(IF(((Cat=$D43)*(Discip=$E43))&gt;0,Numero+ROW(Cat)/1000),$A43),1))</f>
        <v>#NUM!</v>
      </c>
      <c r="H43" s="75" t="e">
        <f t="array" aca="1" ref="H43" ca="1">INDEX('classement general'!M:M,1000*MOD(SMALL(IF(((Cat=$D43)*(Discip=$E43))&gt;0,Numero+ROW(Cat)/1000),$A43),1))</f>
        <v>#NUM!</v>
      </c>
      <c r="I43" s="17"/>
      <c r="L43"/>
      <c r="M43"/>
      <c r="N43"/>
    </row>
    <row r="44" spans="1:17" s="9" customFormat="1" x14ac:dyDescent="0.25">
      <c r="A44" s="67">
        <v>5</v>
      </c>
      <c r="B44" s="54" t="e">
        <f t="array" aca="1" ref="B44" ca="1">INDEX('classement general'!A:A,1000*MOD(SMALL(IF(((Cat=$D44)*(Discip=$E44))&gt;0,Numero+ROW(Cat)/1000),$A44),1))</f>
        <v>#NUM!</v>
      </c>
      <c r="C44" s="54" t="e">
        <f t="array" aca="1" ref="C44" ca="1">INDEX('classement general'!B:B,1000*MOD(SMALL(IF(((Cat=$D44)*(Discip=$E44))&gt;0,Numero+ROW(Cat)/1000),$A44),1))</f>
        <v>#NUM!</v>
      </c>
      <c r="D44" s="54" t="str">
        <f t="shared" si="13"/>
        <v>MG</v>
      </c>
      <c r="E44" s="54" t="str">
        <f t="shared" si="12"/>
        <v>Arbalète 10 m</v>
      </c>
      <c r="F44" s="54" t="e">
        <f t="array" aca="1" ref="F44" ca="1">INDEX('classement general'!C:C,1000*MOD(SMALL(IF(((Cat=$D44)*(Discip=$E44))&gt;0,Numero+ROW(Cat)/1000),$A44),1))</f>
        <v>#NUM!</v>
      </c>
      <c r="G44" s="80" t="e">
        <f t="array" aca="1" ref="G44" ca="1">INDEX('classement general'!K:K,1000*MOD(SMALL(IF(((Cat=$D44)*(Discip=$E44))&gt;0,Numero+ROW(Cat)/1000),$A44),1))</f>
        <v>#NUM!</v>
      </c>
      <c r="H44" s="75" t="e">
        <f t="array" aca="1" ref="H44" ca="1">INDEX('classement general'!M:M,1000*MOD(SMALL(IF(((Cat=$D44)*(Discip=$E44))&gt;0,Numero+ROW(Cat)/1000),$A44),1))</f>
        <v>#NUM!</v>
      </c>
      <c r="I44" s="17"/>
      <c r="L44"/>
      <c r="M44"/>
      <c r="N44"/>
    </row>
    <row r="45" spans="1:17" s="9" customFormat="1" x14ac:dyDescent="0.25">
      <c r="A45" s="67"/>
      <c r="B45" s="55"/>
      <c r="C45" s="55"/>
      <c r="D45" s="55"/>
      <c r="E45" s="55"/>
      <c r="F45" s="55"/>
      <c r="G45" s="81"/>
      <c r="H45" s="76"/>
      <c r="I45" s="17"/>
      <c r="L45"/>
      <c r="M45"/>
      <c r="N45"/>
    </row>
    <row r="46" spans="1:17" s="9" customFormat="1" x14ac:dyDescent="0.25">
      <c r="A46" s="68" t="s">
        <v>13</v>
      </c>
      <c r="B46" s="10" t="s">
        <v>0</v>
      </c>
      <c r="C46" s="10" t="s">
        <v>36</v>
      </c>
      <c r="D46" s="10" t="s">
        <v>33</v>
      </c>
      <c r="E46" s="10" t="s">
        <v>37</v>
      </c>
      <c r="F46" s="10" t="s">
        <v>38</v>
      </c>
      <c r="G46" s="82" t="s">
        <v>39</v>
      </c>
      <c r="H46" s="77" t="s">
        <v>49</v>
      </c>
      <c r="I46" s="17"/>
      <c r="L46"/>
      <c r="M46"/>
      <c r="N46"/>
    </row>
    <row r="47" spans="1:17" s="9" customFormat="1" x14ac:dyDescent="0.25">
      <c r="A47" s="67"/>
      <c r="B47" s="55"/>
      <c r="C47" s="55"/>
      <c r="D47" s="55"/>
      <c r="E47" s="55"/>
      <c r="F47" s="55"/>
      <c r="G47" s="81"/>
      <c r="H47" s="76"/>
      <c r="I47" s="17"/>
      <c r="L47"/>
      <c r="M47"/>
      <c r="N47"/>
    </row>
    <row r="48" spans="1:17" s="9" customFormat="1" x14ac:dyDescent="0.25">
      <c r="A48" s="67">
        <v>1</v>
      </c>
      <c r="B48" s="54" t="e">
        <f t="array" aca="1" ref="B48" ca="1">INDEX('classement general'!A:A,1000*MOD(SMALL(IF(((Cat=$D48)*(Discip=$E48))&gt;0,Numero+ROW(Cat)/1000),$A48),1))</f>
        <v>#NUM!</v>
      </c>
      <c r="C48" s="54" t="e">
        <f t="array" aca="1" ref="C48" ca="1">INDEX('classement general'!B:B,1000*MOD(SMALL(IF(((Cat=$D48)*(Discip=$E48))&gt;0,Numero+ROW(Cat)/1000),$A48),1))</f>
        <v>#NUM!</v>
      </c>
      <c r="D48" s="59" t="str">
        <f t="shared" ref="D48" si="14">$A46</f>
        <v>MF</v>
      </c>
      <c r="E48" s="54" t="str">
        <f t="shared" ref="E48:E52" si="15">$B$1</f>
        <v>Arbalète 10 m</v>
      </c>
      <c r="F48" s="54" t="e">
        <f t="array" aca="1" ref="F48" ca="1">INDEX('classement general'!C:C,1000*MOD(SMALL(IF(((Cat=$D48)*(Discip=$E48))&gt;0,Numero+ROW(Cat)/1000),$A48),1))</f>
        <v>#NUM!</v>
      </c>
      <c r="G48" s="80" t="e">
        <f t="array" aca="1" ref="G48" ca="1">INDEX('classement general'!K:K,1000*MOD(SMALL(IF(((Cat=$D48)*(Discip=$E48))&gt;0,Numero+ROW(Cat)/1000),$A48),1))</f>
        <v>#NUM!</v>
      </c>
      <c r="H48" s="75" t="e">
        <f t="array" aca="1" ref="H48" ca="1">INDEX('classement general'!M:M,1000*MOD(SMALL(IF(((Cat=$D48)*(Discip=$E48))&gt;0,Numero+ROW(Cat)/1000),$A48),1))</f>
        <v>#NUM!</v>
      </c>
      <c r="I48" s="17"/>
      <c r="L48"/>
      <c r="M48"/>
      <c r="N48"/>
    </row>
    <row r="49" spans="1:14" s="9" customFormat="1" x14ac:dyDescent="0.25">
      <c r="A49" s="67">
        <v>2</v>
      </c>
      <c r="B49" s="54" t="e">
        <f t="array" aca="1" ref="B49" ca="1">INDEX('classement general'!A:A,1000*MOD(SMALL(IF(((Cat=$D49)*(Discip=$E49))&gt;0,Numero+ROW(Cat)/1000),$A49),1))</f>
        <v>#NUM!</v>
      </c>
      <c r="C49" s="54" t="e">
        <f t="array" aca="1" ref="C49" ca="1">INDEX('classement general'!B:B,1000*MOD(SMALL(IF(((Cat=$D49)*(Discip=$E49))&gt;0,Numero+ROW(Cat)/1000),$A49),1))</f>
        <v>#NUM!</v>
      </c>
      <c r="D49" s="54" t="str">
        <f t="shared" ref="D49:D52" si="16">D48</f>
        <v>MF</v>
      </c>
      <c r="E49" s="54" t="str">
        <f t="shared" si="15"/>
        <v>Arbalète 10 m</v>
      </c>
      <c r="F49" s="54" t="e">
        <f t="array" aca="1" ref="F49" ca="1">INDEX('classement general'!C:C,1000*MOD(SMALL(IF(((Cat=$D49)*(Discip=$E49))&gt;0,Numero+ROW(Cat)/1000),$A49),1))</f>
        <v>#NUM!</v>
      </c>
      <c r="G49" s="80" t="e">
        <f t="array" aca="1" ref="G49" ca="1">INDEX('classement general'!K:K,1000*MOD(SMALL(IF(((Cat=$D49)*(Discip=$E49))&gt;0,Numero+ROW(Cat)/1000),$A49),1))</f>
        <v>#NUM!</v>
      </c>
      <c r="H49" s="75" t="e">
        <f t="array" aca="1" ref="H49" ca="1">INDEX('classement general'!M:M,1000*MOD(SMALL(IF(((Cat=$D49)*(Discip=$E49))&gt;0,Numero+ROW(Cat)/1000),$A49),1))</f>
        <v>#NUM!</v>
      </c>
      <c r="I49" s="17"/>
      <c r="L49"/>
      <c r="M49"/>
      <c r="N49"/>
    </row>
    <row r="50" spans="1:14" s="9" customFormat="1" x14ac:dyDescent="0.25">
      <c r="A50" s="67">
        <v>3</v>
      </c>
      <c r="B50" s="54" t="e">
        <f t="array" aca="1" ref="B50" ca="1">INDEX('classement general'!A:A,1000*MOD(SMALL(IF(((Cat=$D50)*(Discip=$E50))&gt;0,Numero+ROW(Cat)/1000),$A50),1))</f>
        <v>#NUM!</v>
      </c>
      <c r="C50" s="54" t="e">
        <f t="array" aca="1" ref="C50" ca="1">INDEX('classement general'!B:B,1000*MOD(SMALL(IF(((Cat=$D50)*(Discip=$E50))&gt;0,Numero+ROW(Cat)/1000),$A50),1))</f>
        <v>#NUM!</v>
      </c>
      <c r="D50" s="54" t="str">
        <f t="shared" si="16"/>
        <v>MF</v>
      </c>
      <c r="E50" s="54" t="str">
        <f t="shared" si="15"/>
        <v>Arbalète 10 m</v>
      </c>
      <c r="F50" s="54" t="e">
        <f t="array" aca="1" ref="F50" ca="1">INDEX('classement general'!C:C,1000*MOD(SMALL(IF(((Cat=$D50)*(Discip=$E50))&gt;0,Numero+ROW(Cat)/1000),$A50),1))</f>
        <v>#NUM!</v>
      </c>
      <c r="G50" s="80" t="e">
        <f t="array" aca="1" ref="G50" ca="1">INDEX('classement general'!K:K,1000*MOD(SMALL(IF(((Cat=$D50)*(Discip=$E50))&gt;0,Numero+ROW(Cat)/1000),$A50),1))</f>
        <v>#NUM!</v>
      </c>
      <c r="H50" s="75" t="e">
        <f t="array" aca="1" ref="H50" ca="1">INDEX('classement general'!M:M,1000*MOD(SMALL(IF(((Cat=$D50)*(Discip=$E50))&gt;0,Numero+ROW(Cat)/1000),$A50),1))</f>
        <v>#NUM!</v>
      </c>
      <c r="I50" s="17"/>
      <c r="L50"/>
      <c r="M50"/>
      <c r="N50"/>
    </row>
    <row r="51" spans="1:14" s="9" customFormat="1" x14ac:dyDescent="0.25">
      <c r="A51" s="67">
        <v>4</v>
      </c>
      <c r="B51" s="54" t="e">
        <f t="array" aca="1" ref="B51" ca="1">INDEX('classement general'!A:A,1000*MOD(SMALL(IF(((Cat=$D51)*(Discip=$E51))&gt;0,Numero+ROW(Cat)/1000),$A51),1))</f>
        <v>#NUM!</v>
      </c>
      <c r="C51" s="54" t="e">
        <f t="array" aca="1" ref="C51" ca="1">INDEX('classement general'!B:B,1000*MOD(SMALL(IF(((Cat=$D51)*(Discip=$E51))&gt;0,Numero+ROW(Cat)/1000),$A51),1))</f>
        <v>#NUM!</v>
      </c>
      <c r="D51" s="54" t="str">
        <f t="shared" si="16"/>
        <v>MF</v>
      </c>
      <c r="E51" s="54" t="str">
        <f t="shared" si="15"/>
        <v>Arbalète 10 m</v>
      </c>
      <c r="F51" s="54" t="e">
        <f t="array" aca="1" ref="F51" ca="1">INDEX('classement general'!C:C,1000*MOD(SMALL(IF(((Cat=$D51)*(Discip=$E51))&gt;0,Numero+ROW(Cat)/1000),$A51),1))</f>
        <v>#NUM!</v>
      </c>
      <c r="G51" s="80" t="e">
        <f t="array" aca="1" ref="G51" ca="1">INDEX('classement general'!K:K,1000*MOD(SMALL(IF(((Cat=$D51)*(Discip=$E51))&gt;0,Numero+ROW(Cat)/1000),$A51),1))</f>
        <v>#NUM!</v>
      </c>
      <c r="H51" s="75" t="e">
        <f t="array" aca="1" ref="H51" ca="1">INDEX('classement general'!M:M,1000*MOD(SMALL(IF(((Cat=$D51)*(Discip=$E51))&gt;0,Numero+ROW(Cat)/1000),$A51),1))</f>
        <v>#NUM!</v>
      </c>
      <c r="I51" s="17"/>
      <c r="L51"/>
      <c r="M51"/>
      <c r="N51"/>
    </row>
    <row r="52" spans="1:14" s="9" customFormat="1" x14ac:dyDescent="0.25">
      <c r="A52" s="67">
        <v>5</v>
      </c>
      <c r="B52" s="54" t="e">
        <f t="array" aca="1" ref="B52" ca="1">INDEX('classement general'!A:A,1000*MOD(SMALL(IF(((Cat=$D52)*(Discip=$E52))&gt;0,Numero+ROW(Cat)/1000),$A52),1))</f>
        <v>#NUM!</v>
      </c>
      <c r="C52" s="54" t="e">
        <f t="array" aca="1" ref="C52" ca="1">INDEX('classement general'!B:B,1000*MOD(SMALL(IF(((Cat=$D52)*(Discip=$E52))&gt;0,Numero+ROW(Cat)/1000),$A52),1))</f>
        <v>#NUM!</v>
      </c>
      <c r="D52" s="54" t="str">
        <f t="shared" si="16"/>
        <v>MF</v>
      </c>
      <c r="E52" s="54" t="str">
        <f t="shared" si="15"/>
        <v>Arbalète 10 m</v>
      </c>
      <c r="F52" s="54" t="e">
        <f t="array" aca="1" ref="F52" ca="1">INDEX('classement general'!C:C,1000*MOD(SMALL(IF(((Cat=$D52)*(Discip=$E52))&gt;0,Numero+ROW(Cat)/1000),$A52),1))</f>
        <v>#NUM!</v>
      </c>
      <c r="G52" s="80" t="e">
        <f t="array" aca="1" ref="G52" ca="1">INDEX('classement general'!K:K,1000*MOD(SMALL(IF(((Cat=$D52)*(Discip=$E52))&gt;0,Numero+ROW(Cat)/1000),$A52),1))</f>
        <v>#NUM!</v>
      </c>
      <c r="H52" s="75" t="e">
        <f t="array" aca="1" ref="H52" ca="1">INDEX('classement general'!M:M,1000*MOD(SMALL(IF(((Cat=$D52)*(Discip=$E52))&gt;0,Numero+ROW(Cat)/1000),$A52),1))</f>
        <v>#NUM!</v>
      </c>
      <c r="I52" s="17"/>
      <c r="L52"/>
      <c r="M52"/>
      <c r="N52"/>
    </row>
    <row r="53" spans="1:14" s="9" customFormat="1" x14ac:dyDescent="0.25">
      <c r="A53" s="67"/>
      <c r="B53" s="55"/>
      <c r="C53" s="55"/>
      <c r="D53" s="55"/>
      <c r="E53" s="55"/>
      <c r="F53" s="55"/>
      <c r="G53" s="81"/>
      <c r="H53" s="76"/>
      <c r="I53" s="17"/>
      <c r="L53"/>
      <c r="M53"/>
      <c r="N53"/>
    </row>
    <row r="54" spans="1:14" s="9" customFormat="1" x14ac:dyDescent="0.25">
      <c r="A54" s="68" t="s">
        <v>2</v>
      </c>
      <c r="B54" s="10" t="s">
        <v>0</v>
      </c>
      <c r="C54" s="10" t="s">
        <v>36</v>
      </c>
      <c r="D54" s="10" t="s">
        <v>33</v>
      </c>
      <c r="E54" s="10" t="s">
        <v>37</v>
      </c>
      <c r="F54" s="10" t="s">
        <v>38</v>
      </c>
      <c r="G54" s="82" t="s">
        <v>39</v>
      </c>
      <c r="H54" s="77" t="s">
        <v>49</v>
      </c>
      <c r="I54" s="17"/>
      <c r="L54"/>
      <c r="M54"/>
      <c r="N54"/>
    </row>
    <row r="55" spans="1:14" s="9" customFormat="1" x14ac:dyDescent="0.25">
      <c r="A55" s="67"/>
      <c r="B55" s="55"/>
      <c r="C55" s="55"/>
      <c r="D55" s="55"/>
      <c r="E55" s="55"/>
      <c r="F55" s="55"/>
      <c r="G55" s="81"/>
      <c r="H55" s="76"/>
      <c r="I55" s="17"/>
      <c r="L55"/>
      <c r="M55"/>
      <c r="N55"/>
    </row>
    <row r="56" spans="1:14" s="9" customFormat="1" x14ac:dyDescent="0.25">
      <c r="A56" s="67">
        <v>1</v>
      </c>
      <c r="B56" s="54" t="e">
        <f t="array" aca="1" ref="B56" ca="1">INDEX('classement general'!A:A,1000*MOD(SMALL(IF(((Cat=$D56)*(Discip=$E56))&gt;0,Numero+ROW(Cat)/1000),$A56),1))</f>
        <v>#NUM!</v>
      </c>
      <c r="C56" s="54" t="e">
        <f t="array" aca="1" ref="C56" ca="1">INDEX('classement general'!B:B,1000*MOD(SMALL(IF(((Cat=$D56)*(Discip=$E56))&gt;0,Numero+ROW(Cat)/1000),$A56),1))</f>
        <v>#NUM!</v>
      </c>
      <c r="D56" s="59" t="str">
        <f t="shared" ref="D56" si="17">$A54</f>
        <v>CG</v>
      </c>
      <c r="E56" s="54" t="str">
        <f t="shared" ref="E56:E60" si="18">$B$1</f>
        <v>Arbalète 10 m</v>
      </c>
      <c r="F56" s="54" t="e">
        <f t="array" aca="1" ref="F56" ca="1">INDEX('classement general'!C:C,1000*MOD(SMALL(IF(((Cat=$D56)*(Discip=$E56))&gt;0,Numero+ROW(Cat)/1000),$A56),1))</f>
        <v>#NUM!</v>
      </c>
      <c r="G56" s="80" t="e">
        <f t="array" aca="1" ref="G56" ca="1">INDEX('classement general'!K:K,1000*MOD(SMALL(IF(((Cat=$D56)*(Discip=$E56))&gt;0,Numero+ROW(Cat)/1000),$A56),1))</f>
        <v>#NUM!</v>
      </c>
      <c r="H56" s="75" t="e">
        <f t="array" aca="1" ref="H56" ca="1">INDEX('classement general'!M:M,1000*MOD(SMALL(IF(((Cat=$D56)*(Discip=$E56))&gt;0,Numero+ROW(Cat)/1000),$A56),1))</f>
        <v>#NUM!</v>
      </c>
      <c r="I56" s="17"/>
      <c r="L56"/>
      <c r="M56"/>
      <c r="N56"/>
    </row>
    <row r="57" spans="1:14" s="9" customFormat="1" x14ac:dyDescent="0.25">
      <c r="A57" s="67">
        <v>2</v>
      </c>
      <c r="B57" s="54" t="e">
        <f t="array" aca="1" ref="B57" ca="1">INDEX('classement general'!A:A,1000*MOD(SMALL(IF(((Cat=$D57)*(Discip=$E57))&gt;0,Numero+ROW(Cat)/1000),$A57),1))</f>
        <v>#NUM!</v>
      </c>
      <c r="C57" s="54" t="e">
        <f t="array" aca="1" ref="C57" ca="1">INDEX('classement general'!B:B,1000*MOD(SMALL(IF(((Cat=$D57)*(Discip=$E57))&gt;0,Numero+ROW(Cat)/1000),$A57),1))</f>
        <v>#NUM!</v>
      </c>
      <c r="D57" s="54" t="str">
        <f t="shared" ref="D57:D60" si="19">D56</f>
        <v>CG</v>
      </c>
      <c r="E57" s="54" t="str">
        <f t="shared" si="18"/>
        <v>Arbalète 10 m</v>
      </c>
      <c r="F57" s="54" t="e">
        <f t="array" aca="1" ref="F57" ca="1">INDEX('classement general'!C:C,1000*MOD(SMALL(IF(((Cat=$D57)*(Discip=$E57))&gt;0,Numero+ROW(Cat)/1000),$A57),1))</f>
        <v>#NUM!</v>
      </c>
      <c r="G57" s="80" t="e">
        <f t="array" aca="1" ref="G57" ca="1">INDEX('classement general'!K:K,1000*MOD(SMALL(IF(((Cat=$D57)*(Discip=$E57))&gt;0,Numero+ROW(Cat)/1000),$A57),1))</f>
        <v>#NUM!</v>
      </c>
      <c r="H57" s="75" t="e">
        <f t="array" aca="1" ref="H57" ca="1">INDEX('classement general'!M:M,1000*MOD(SMALL(IF(((Cat=$D57)*(Discip=$E57))&gt;0,Numero+ROW(Cat)/1000),$A57),1))</f>
        <v>#NUM!</v>
      </c>
      <c r="I57" s="17"/>
      <c r="L57"/>
      <c r="M57"/>
      <c r="N57"/>
    </row>
    <row r="58" spans="1:14" s="9" customFormat="1" x14ac:dyDescent="0.25">
      <c r="A58" s="67">
        <v>3</v>
      </c>
      <c r="B58" s="54" t="e">
        <f t="array" aca="1" ref="B58" ca="1">INDEX('classement general'!A:A,1000*MOD(SMALL(IF(((Cat=$D58)*(Discip=$E58))&gt;0,Numero+ROW(Cat)/1000),$A58),1))</f>
        <v>#NUM!</v>
      </c>
      <c r="C58" s="54" t="e">
        <f t="array" aca="1" ref="C58" ca="1">INDEX('classement general'!B:B,1000*MOD(SMALL(IF(((Cat=$D58)*(Discip=$E58))&gt;0,Numero+ROW(Cat)/1000),$A58),1))</f>
        <v>#NUM!</v>
      </c>
      <c r="D58" s="54" t="str">
        <f t="shared" si="19"/>
        <v>CG</v>
      </c>
      <c r="E58" s="54" t="str">
        <f t="shared" si="18"/>
        <v>Arbalète 10 m</v>
      </c>
      <c r="F58" s="54" t="e">
        <f t="array" aca="1" ref="F58" ca="1">INDEX('classement general'!C:C,1000*MOD(SMALL(IF(((Cat=$D58)*(Discip=$E58))&gt;0,Numero+ROW(Cat)/1000),$A58),1))</f>
        <v>#NUM!</v>
      </c>
      <c r="G58" s="80" t="e">
        <f t="array" aca="1" ref="G58" ca="1">INDEX('classement general'!K:K,1000*MOD(SMALL(IF(((Cat=$D58)*(Discip=$E58))&gt;0,Numero+ROW(Cat)/1000),$A58),1))</f>
        <v>#NUM!</v>
      </c>
      <c r="H58" s="75" t="e">
        <f t="array" aca="1" ref="H58" ca="1">INDEX('classement general'!M:M,1000*MOD(SMALL(IF(((Cat=$D58)*(Discip=$E58))&gt;0,Numero+ROW(Cat)/1000),$A58),1))</f>
        <v>#NUM!</v>
      </c>
      <c r="I58" s="17"/>
      <c r="L58"/>
      <c r="M58"/>
      <c r="N58"/>
    </row>
    <row r="59" spans="1:14" s="9" customFormat="1" x14ac:dyDescent="0.25">
      <c r="A59" s="67">
        <v>4</v>
      </c>
      <c r="B59" s="54" t="e">
        <f t="array" aca="1" ref="B59" ca="1">INDEX('classement general'!A:A,1000*MOD(SMALL(IF(((Cat=$D59)*(Discip=$E59))&gt;0,Numero+ROW(Cat)/1000),$A59),1))</f>
        <v>#NUM!</v>
      </c>
      <c r="C59" s="54" t="e">
        <f t="array" aca="1" ref="C59" ca="1">INDEX('classement general'!B:B,1000*MOD(SMALL(IF(((Cat=$D59)*(Discip=$E59))&gt;0,Numero+ROW(Cat)/1000),$A59),1))</f>
        <v>#NUM!</v>
      </c>
      <c r="D59" s="54" t="str">
        <f t="shared" si="19"/>
        <v>CG</v>
      </c>
      <c r="E59" s="54" t="str">
        <f t="shared" si="18"/>
        <v>Arbalète 10 m</v>
      </c>
      <c r="F59" s="54" t="e">
        <f t="array" aca="1" ref="F59" ca="1">INDEX('classement general'!C:C,1000*MOD(SMALL(IF(((Cat=$D59)*(Discip=$E59))&gt;0,Numero+ROW(Cat)/1000),$A59),1))</f>
        <v>#NUM!</v>
      </c>
      <c r="G59" s="80" t="e">
        <f t="array" aca="1" ref="G59" ca="1">INDEX('classement general'!K:K,1000*MOD(SMALL(IF(((Cat=$D59)*(Discip=$E59))&gt;0,Numero+ROW(Cat)/1000),$A59),1))</f>
        <v>#NUM!</v>
      </c>
      <c r="H59" s="75" t="e">
        <f t="array" aca="1" ref="H59" ca="1">INDEX('classement general'!M:M,1000*MOD(SMALL(IF(((Cat=$D59)*(Discip=$E59))&gt;0,Numero+ROW(Cat)/1000),$A59),1))</f>
        <v>#NUM!</v>
      </c>
      <c r="I59" s="17"/>
      <c r="L59"/>
      <c r="M59"/>
      <c r="N59"/>
    </row>
    <row r="60" spans="1:14" s="9" customFormat="1" x14ac:dyDescent="0.25">
      <c r="A60" s="67">
        <v>5</v>
      </c>
      <c r="B60" s="54" t="e">
        <f t="array" aca="1" ref="B60" ca="1">INDEX('classement general'!A:A,1000*MOD(SMALL(IF(((Cat=$D60)*(Discip=$E60))&gt;0,Numero+ROW(Cat)/1000),$A60),1))</f>
        <v>#NUM!</v>
      </c>
      <c r="C60" s="54" t="e">
        <f t="array" aca="1" ref="C60" ca="1">INDEX('classement general'!B:B,1000*MOD(SMALL(IF(((Cat=$D60)*(Discip=$E60))&gt;0,Numero+ROW(Cat)/1000),$A60),1))</f>
        <v>#NUM!</v>
      </c>
      <c r="D60" s="54" t="str">
        <f t="shared" si="19"/>
        <v>CG</v>
      </c>
      <c r="E60" s="54" t="str">
        <f t="shared" si="18"/>
        <v>Arbalète 10 m</v>
      </c>
      <c r="F60" s="54" t="e">
        <f t="array" aca="1" ref="F60" ca="1">INDEX('classement general'!C:C,1000*MOD(SMALL(IF(((Cat=$D60)*(Discip=$E60))&gt;0,Numero+ROW(Cat)/1000),$A60),1))</f>
        <v>#NUM!</v>
      </c>
      <c r="G60" s="80" t="e">
        <f t="array" aca="1" ref="G60" ca="1">INDEX('classement general'!K:K,1000*MOD(SMALL(IF(((Cat=$D60)*(Discip=$E60))&gt;0,Numero+ROW(Cat)/1000),$A60),1))</f>
        <v>#NUM!</v>
      </c>
      <c r="H60" s="75" t="e">
        <f t="array" aca="1" ref="H60" ca="1">INDEX('classement general'!M:M,1000*MOD(SMALL(IF(((Cat=$D60)*(Discip=$E60))&gt;0,Numero+ROW(Cat)/1000),$A60),1))</f>
        <v>#NUM!</v>
      </c>
      <c r="I60" s="17"/>
      <c r="L60"/>
      <c r="M60"/>
      <c r="N60"/>
    </row>
    <row r="61" spans="1:14" s="9" customFormat="1" x14ac:dyDescent="0.25">
      <c r="A61" s="67"/>
      <c r="B61" s="55"/>
      <c r="C61" s="55"/>
      <c r="D61" s="55"/>
      <c r="E61" s="55"/>
      <c r="F61" s="55"/>
      <c r="G61" s="81"/>
      <c r="H61" s="76"/>
      <c r="I61" s="17"/>
      <c r="L61"/>
      <c r="M61"/>
      <c r="N61"/>
    </row>
    <row r="62" spans="1:14" s="9" customFormat="1" x14ac:dyDescent="0.25">
      <c r="A62" s="68" t="s">
        <v>18</v>
      </c>
      <c r="B62" s="10" t="s">
        <v>0</v>
      </c>
      <c r="C62" s="10" t="s">
        <v>36</v>
      </c>
      <c r="D62" s="10" t="s">
        <v>33</v>
      </c>
      <c r="E62" s="10" t="s">
        <v>37</v>
      </c>
      <c r="F62" s="10" t="s">
        <v>38</v>
      </c>
      <c r="G62" s="82" t="s">
        <v>39</v>
      </c>
      <c r="H62" s="77" t="s">
        <v>49</v>
      </c>
      <c r="I62" s="17"/>
      <c r="L62"/>
      <c r="M62"/>
      <c r="N62"/>
    </row>
    <row r="63" spans="1:14" s="9" customFormat="1" x14ac:dyDescent="0.25">
      <c r="A63" s="67"/>
      <c r="B63" s="55"/>
      <c r="C63" s="55"/>
      <c r="D63" s="55"/>
      <c r="E63" s="55"/>
      <c r="F63" s="55"/>
      <c r="G63" s="81"/>
      <c r="H63" s="76"/>
      <c r="I63" s="17"/>
      <c r="L63"/>
      <c r="M63"/>
      <c r="N63"/>
    </row>
    <row r="64" spans="1:14" s="9" customFormat="1" x14ac:dyDescent="0.25">
      <c r="A64" s="67">
        <v>1</v>
      </c>
      <c r="B64" s="54" t="e">
        <f t="array" aca="1" ref="B64" ca="1">INDEX('classement general'!A:A,1000*MOD(SMALL(IF(((Cat=$D64)*(Discip=$E64))&gt;0,Numero+ROW(Cat)/1000),$A64),1))</f>
        <v>#NUM!</v>
      </c>
      <c r="C64" s="54" t="e">
        <f t="array" aca="1" ref="C64" ca="1">INDEX('classement general'!B:B,1000*MOD(SMALL(IF(((Cat=$D64)*(Discip=$E64))&gt;0,Numero+ROW(Cat)/1000),$A64),1))</f>
        <v>#NUM!</v>
      </c>
      <c r="D64" s="59" t="str">
        <f t="shared" ref="D64" si="20">$A62</f>
        <v>CF</v>
      </c>
      <c r="E64" s="54" t="str">
        <f t="shared" ref="E64:E68" si="21">$B$1</f>
        <v>Arbalète 10 m</v>
      </c>
      <c r="F64" s="54" t="e">
        <f t="array" aca="1" ref="F64" ca="1">INDEX('classement general'!C:C,1000*MOD(SMALL(IF(((Cat=$D64)*(Discip=$E64))&gt;0,Numero+ROW(Cat)/1000),$A64),1))</f>
        <v>#NUM!</v>
      </c>
      <c r="G64" s="80" t="e">
        <f t="array" aca="1" ref="G64" ca="1">INDEX('classement general'!K:K,1000*MOD(SMALL(IF(((Cat=$D64)*(Discip=$E64))&gt;0,Numero+ROW(Cat)/1000),$A64),1))</f>
        <v>#NUM!</v>
      </c>
      <c r="H64" s="75" t="e">
        <f t="array" aca="1" ref="H64" ca="1">INDEX('classement general'!M:M,1000*MOD(SMALL(IF(((Cat=$D64)*(Discip=$E64))&gt;0,Numero+ROW(Cat)/1000),$A64),1))</f>
        <v>#NUM!</v>
      </c>
      <c r="I64" s="17"/>
      <c r="L64"/>
      <c r="M64"/>
      <c r="N64"/>
    </row>
    <row r="65" spans="1:14" s="9" customFormat="1" x14ac:dyDescent="0.25">
      <c r="A65" s="67">
        <v>2</v>
      </c>
      <c r="B65" s="54" t="e">
        <f t="array" aca="1" ref="B65" ca="1">INDEX('classement general'!A:A,1000*MOD(SMALL(IF(((Cat=$D65)*(Discip=$E65))&gt;0,Numero+ROW(Cat)/1000),$A65),1))</f>
        <v>#NUM!</v>
      </c>
      <c r="C65" s="54" t="e">
        <f t="array" aca="1" ref="C65" ca="1">INDEX('classement general'!B:B,1000*MOD(SMALL(IF(((Cat=$D65)*(Discip=$E65))&gt;0,Numero+ROW(Cat)/1000),$A65),1))</f>
        <v>#NUM!</v>
      </c>
      <c r="D65" s="54" t="str">
        <f t="shared" ref="D65:D68" si="22">D64</f>
        <v>CF</v>
      </c>
      <c r="E65" s="54" t="str">
        <f t="shared" si="21"/>
        <v>Arbalète 10 m</v>
      </c>
      <c r="F65" s="54" t="e">
        <f t="array" aca="1" ref="F65" ca="1">INDEX('classement general'!C:C,1000*MOD(SMALL(IF(((Cat=$D65)*(Discip=$E65))&gt;0,Numero+ROW(Cat)/1000),$A65),1))</f>
        <v>#NUM!</v>
      </c>
      <c r="G65" s="80" t="e">
        <f t="array" aca="1" ref="G65" ca="1">INDEX('classement general'!K:K,1000*MOD(SMALL(IF(((Cat=$D65)*(Discip=$E65))&gt;0,Numero+ROW(Cat)/1000),$A65),1))</f>
        <v>#NUM!</v>
      </c>
      <c r="H65" s="75" t="e">
        <f t="array" aca="1" ref="H65" ca="1">INDEX('classement general'!M:M,1000*MOD(SMALL(IF(((Cat=$D65)*(Discip=$E65))&gt;0,Numero+ROW(Cat)/1000),$A65),1))</f>
        <v>#NUM!</v>
      </c>
      <c r="I65" s="17"/>
      <c r="L65"/>
      <c r="M65"/>
      <c r="N65"/>
    </row>
    <row r="66" spans="1:14" s="9" customFormat="1" x14ac:dyDescent="0.25">
      <c r="A66" s="67">
        <v>3</v>
      </c>
      <c r="B66" s="54" t="e">
        <f t="array" aca="1" ref="B66" ca="1">INDEX('classement general'!A:A,1000*MOD(SMALL(IF(((Cat=$D66)*(Discip=$E66))&gt;0,Numero+ROW(Cat)/1000),$A66),1))</f>
        <v>#NUM!</v>
      </c>
      <c r="C66" s="54" t="e">
        <f t="array" aca="1" ref="C66" ca="1">INDEX('classement general'!B:B,1000*MOD(SMALL(IF(((Cat=$D66)*(Discip=$E66))&gt;0,Numero+ROW(Cat)/1000),$A66),1))</f>
        <v>#NUM!</v>
      </c>
      <c r="D66" s="54" t="str">
        <f t="shared" si="22"/>
        <v>CF</v>
      </c>
      <c r="E66" s="54" t="str">
        <f t="shared" si="21"/>
        <v>Arbalète 10 m</v>
      </c>
      <c r="F66" s="54" t="e">
        <f t="array" aca="1" ref="F66" ca="1">INDEX('classement general'!C:C,1000*MOD(SMALL(IF(((Cat=$D66)*(Discip=$E66))&gt;0,Numero+ROW(Cat)/1000),$A66),1))</f>
        <v>#NUM!</v>
      </c>
      <c r="G66" s="80" t="e">
        <f t="array" aca="1" ref="G66" ca="1">INDEX('classement general'!K:K,1000*MOD(SMALL(IF(((Cat=$D66)*(Discip=$E66))&gt;0,Numero+ROW(Cat)/1000),$A66),1))</f>
        <v>#NUM!</v>
      </c>
      <c r="H66" s="75" t="e">
        <f t="array" aca="1" ref="H66" ca="1">INDEX('classement general'!M:M,1000*MOD(SMALL(IF(((Cat=$D66)*(Discip=$E66))&gt;0,Numero+ROW(Cat)/1000),$A66),1))</f>
        <v>#NUM!</v>
      </c>
      <c r="I66" s="17"/>
      <c r="L66"/>
      <c r="M66"/>
      <c r="N66"/>
    </row>
    <row r="67" spans="1:14" s="9" customFormat="1" x14ac:dyDescent="0.25">
      <c r="A67" s="67">
        <v>4</v>
      </c>
      <c r="B67" s="54" t="e">
        <f t="array" aca="1" ref="B67" ca="1">INDEX('classement general'!A:A,1000*MOD(SMALL(IF(((Cat=$D67)*(Discip=$E67))&gt;0,Numero+ROW(Cat)/1000),$A67),1))</f>
        <v>#NUM!</v>
      </c>
      <c r="C67" s="54" t="e">
        <f t="array" aca="1" ref="C67" ca="1">INDEX('classement general'!B:B,1000*MOD(SMALL(IF(((Cat=$D67)*(Discip=$E67))&gt;0,Numero+ROW(Cat)/1000),$A67),1))</f>
        <v>#NUM!</v>
      </c>
      <c r="D67" s="54" t="str">
        <f t="shared" si="22"/>
        <v>CF</v>
      </c>
      <c r="E67" s="54" t="str">
        <f t="shared" si="21"/>
        <v>Arbalète 10 m</v>
      </c>
      <c r="F67" s="54" t="e">
        <f t="array" aca="1" ref="F67" ca="1">INDEX('classement general'!C:C,1000*MOD(SMALL(IF(((Cat=$D67)*(Discip=$E67))&gt;0,Numero+ROW(Cat)/1000),$A67),1))</f>
        <v>#NUM!</v>
      </c>
      <c r="G67" s="80" t="e">
        <f t="array" aca="1" ref="G67" ca="1">INDEX('classement general'!K:K,1000*MOD(SMALL(IF(((Cat=$D67)*(Discip=$E67))&gt;0,Numero+ROW(Cat)/1000),$A67),1))</f>
        <v>#NUM!</v>
      </c>
      <c r="H67" s="75" t="e">
        <f t="array" aca="1" ref="H67" ca="1">INDEX('classement general'!M:M,1000*MOD(SMALL(IF(((Cat=$D67)*(Discip=$E67))&gt;0,Numero+ROW(Cat)/1000),$A67),1))</f>
        <v>#NUM!</v>
      </c>
      <c r="I67" s="17"/>
      <c r="L67"/>
      <c r="M67"/>
      <c r="N67"/>
    </row>
    <row r="68" spans="1:14" s="9" customFormat="1" x14ac:dyDescent="0.25">
      <c r="A68" s="67">
        <v>5</v>
      </c>
      <c r="B68" s="54" t="e">
        <f t="array" aca="1" ref="B68" ca="1">INDEX('classement general'!A:A,1000*MOD(SMALL(IF(((Cat=$D68)*(Discip=$E68))&gt;0,Numero+ROW(Cat)/1000),$A68),1))</f>
        <v>#NUM!</v>
      </c>
      <c r="C68" s="54" t="e">
        <f t="array" aca="1" ref="C68" ca="1">INDEX('classement general'!B:B,1000*MOD(SMALL(IF(((Cat=$D68)*(Discip=$E68))&gt;0,Numero+ROW(Cat)/1000),$A68),1))</f>
        <v>#NUM!</v>
      </c>
      <c r="D68" s="54" t="str">
        <f t="shared" si="22"/>
        <v>CF</v>
      </c>
      <c r="E68" s="54" t="str">
        <f t="shared" si="21"/>
        <v>Arbalète 10 m</v>
      </c>
      <c r="F68" s="54" t="e">
        <f t="array" aca="1" ref="F68" ca="1">INDEX('classement general'!C:C,1000*MOD(SMALL(IF(((Cat=$D68)*(Discip=$E68))&gt;0,Numero+ROW(Cat)/1000),$A68),1))</f>
        <v>#NUM!</v>
      </c>
      <c r="G68" s="80" t="e">
        <f t="array" aca="1" ref="G68" ca="1">INDEX('classement general'!K:K,1000*MOD(SMALL(IF(((Cat=$D68)*(Discip=$E68))&gt;0,Numero+ROW(Cat)/1000),$A68),1))</f>
        <v>#NUM!</v>
      </c>
      <c r="H68" s="75" t="e">
        <f t="array" aca="1" ref="H68" ca="1">INDEX('classement general'!M:M,1000*MOD(SMALL(IF(((Cat=$D68)*(Discip=$E68))&gt;0,Numero+ROW(Cat)/1000),$A68),1))</f>
        <v>#NUM!</v>
      </c>
      <c r="I68" s="17"/>
      <c r="L68"/>
      <c r="M68"/>
      <c r="N68"/>
    </row>
    <row r="69" spans="1:14" s="9" customFormat="1" x14ac:dyDescent="0.25">
      <c r="A69" s="67"/>
      <c r="B69" s="55"/>
      <c r="C69" s="55"/>
      <c r="D69" s="55"/>
      <c r="E69" s="55"/>
      <c r="F69" s="55"/>
      <c r="G69" s="81"/>
      <c r="H69" s="76"/>
      <c r="I69" s="17"/>
      <c r="L69"/>
      <c r="M69"/>
      <c r="N69"/>
    </row>
    <row r="70" spans="1:14" s="9" customFormat="1" x14ac:dyDescent="0.25">
      <c r="A70" s="68" t="s">
        <v>22</v>
      </c>
      <c r="B70" s="10" t="s">
        <v>0</v>
      </c>
      <c r="C70" s="10" t="s">
        <v>36</v>
      </c>
      <c r="D70" s="10" t="s">
        <v>33</v>
      </c>
      <c r="E70" s="10" t="s">
        <v>37</v>
      </c>
      <c r="F70" s="10" t="s">
        <v>38</v>
      </c>
      <c r="G70" s="82" t="s">
        <v>39</v>
      </c>
      <c r="H70" s="77" t="s">
        <v>49</v>
      </c>
      <c r="I70" s="17"/>
      <c r="L70"/>
      <c r="M70"/>
      <c r="N70"/>
    </row>
    <row r="71" spans="1:14" s="9" customFormat="1" x14ac:dyDescent="0.25">
      <c r="A71" s="67"/>
      <c r="B71" s="55"/>
      <c r="C71" s="55"/>
      <c r="D71" s="55"/>
      <c r="E71" s="55"/>
      <c r="F71" s="55"/>
      <c r="G71" s="81"/>
      <c r="H71" s="76"/>
      <c r="I71" s="17"/>
      <c r="L71"/>
      <c r="M71"/>
      <c r="N71"/>
    </row>
    <row r="72" spans="1:14" s="9" customFormat="1" x14ac:dyDescent="0.25">
      <c r="A72" s="67">
        <v>1</v>
      </c>
      <c r="B72" s="54" t="e">
        <f t="array" aca="1" ref="B72" ca="1">INDEX('classement general'!A:A,1000*MOD(SMALL(IF(((Cat=$D72)*(Discip=$E72))&gt;0,Numero+ROW(Cat)/1000),$A72),1))</f>
        <v>#NUM!</v>
      </c>
      <c r="C72" s="54" t="e">
        <f t="array" aca="1" ref="C72" ca="1">INDEX('classement general'!B:B,1000*MOD(SMALL(IF(((Cat=$D72)*(Discip=$E72))&gt;0,Numero+ROW(Cat)/1000),$A72),1))</f>
        <v>#NUM!</v>
      </c>
      <c r="D72" s="59" t="str">
        <f t="shared" ref="D72" si="23">$A70</f>
        <v>JG</v>
      </c>
      <c r="E72" s="54" t="str">
        <f t="shared" ref="E72:E76" si="24">$B$1</f>
        <v>Arbalète 10 m</v>
      </c>
      <c r="F72" s="54" t="e">
        <f t="array" aca="1" ref="F72" ca="1">INDEX('classement general'!C:C,1000*MOD(SMALL(IF(((Cat=$D72)*(Discip=$E72))&gt;0,Numero+ROW(Cat)/1000),$A72),1))</f>
        <v>#NUM!</v>
      </c>
      <c r="G72" s="80" t="e">
        <f t="array" aca="1" ref="G72" ca="1">INDEX('classement general'!K:K,1000*MOD(SMALL(IF(((Cat=$D72)*(Discip=$E72))&gt;0,Numero+ROW(Cat)/1000),$A72),1))</f>
        <v>#NUM!</v>
      </c>
      <c r="H72" s="75" t="e">
        <f t="array" aca="1" ref="H72" ca="1">INDEX('classement general'!M:M,1000*MOD(SMALL(IF(((Cat=$D72)*(Discip=$E72))&gt;0,Numero+ROW(Cat)/1000),$A72),1))</f>
        <v>#NUM!</v>
      </c>
      <c r="I72" s="17"/>
      <c r="L72"/>
      <c r="M72"/>
      <c r="N72"/>
    </row>
    <row r="73" spans="1:14" s="9" customFormat="1" x14ac:dyDescent="0.25">
      <c r="A73" s="67">
        <v>2</v>
      </c>
      <c r="B73" s="54" t="e">
        <f t="array" aca="1" ref="B73" ca="1">INDEX('classement general'!A:A,1000*MOD(SMALL(IF(((Cat=$D73)*(Discip=$E73))&gt;0,Numero+ROW(Cat)/1000),$A73),1))</f>
        <v>#NUM!</v>
      </c>
      <c r="C73" s="54" t="e">
        <f t="array" aca="1" ref="C73" ca="1">INDEX('classement general'!B:B,1000*MOD(SMALL(IF(((Cat=$D73)*(Discip=$E73))&gt;0,Numero+ROW(Cat)/1000),$A73),1))</f>
        <v>#NUM!</v>
      </c>
      <c r="D73" s="54" t="str">
        <f t="shared" ref="D73:D76" si="25">D72</f>
        <v>JG</v>
      </c>
      <c r="E73" s="54" t="str">
        <f t="shared" si="24"/>
        <v>Arbalète 10 m</v>
      </c>
      <c r="F73" s="54" t="e">
        <f t="array" aca="1" ref="F73" ca="1">INDEX('classement general'!C:C,1000*MOD(SMALL(IF(((Cat=$D73)*(Discip=$E73))&gt;0,Numero+ROW(Cat)/1000),$A73),1))</f>
        <v>#NUM!</v>
      </c>
      <c r="G73" s="80" t="e">
        <f t="array" aca="1" ref="G73" ca="1">INDEX('classement general'!K:K,1000*MOD(SMALL(IF(((Cat=$D73)*(Discip=$E73))&gt;0,Numero+ROW(Cat)/1000),$A73),1))</f>
        <v>#NUM!</v>
      </c>
      <c r="H73" s="75" t="e">
        <f t="array" aca="1" ref="H73" ca="1">INDEX('classement general'!M:M,1000*MOD(SMALL(IF(((Cat=$D73)*(Discip=$E73))&gt;0,Numero+ROW(Cat)/1000),$A73),1))</f>
        <v>#NUM!</v>
      </c>
      <c r="I73" s="17"/>
      <c r="L73"/>
      <c r="M73"/>
      <c r="N73"/>
    </row>
    <row r="74" spans="1:14" s="9" customFormat="1" x14ac:dyDescent="0.25">
      <c r="A74" s="67">
        <v>3</v>
      </c>
      <c r="B74" s="54" t="e">
        <f t="array" aca="1" ref="B74" ca="1">INDEX('classement general'!A:A,1000*MOD(SMALL(IF(((Cat=$D74)*(Discip=$E74))&gt;0,Numero+ROW(Cat)/1000),$A74),1))</f>
        <v>#NUM!</v>
      </c>
      <c r="C74" s="54" t="e">
        <f t="array" aca="1" ref="C74" ca="1">INDEX('classement general'!B:B,1000*MOD(SMALL(IF(((Cat=$D74)*(Discip=$E74))&gt;0,Numero+ROW(Cat)/1000),$A74),1))</f>
        <v>#NUM!</v>
      </c>
      <c r="D74" s="54" t="str">
        <f t="shared" si="25"/>
        <v>JG</v>
      </c>
      <c r="E74" s="54" t="str">
        <f t="shared" si="24"/>
        <v>Arbalète 10 m</v>
      </c>
      <c r="F74" s="54" t="e">
        <f t="array" aca="1" ref="F74" ca="1">INDEX('classement general'!C:C,1000*MOD(SMALL(IF(((Cat=$D74)*(Discip=$E74))&gt;0,Numero+ROW(Cat)/1000),$A74),1))</f>
        <v>#NUM!</v>
      </c>
      <c r="G74" s="80" t="e">
        <f t="array" aca="1" ref="G74" ca="1">INDEX('classement general'!K:K,1000*MOD(SMALL(IF(((Cat=$D74)*(Discip=$E74))&gt;0,Numero+ROW(Cat)/1000),$A74),1))</f>
        <v>#NUM!</v>
      </c>
      <c r="H74" s="75" t="e">
        <f t="array" aca="1" ref="H74" ca="1">INDEX('classement general'!M:M,1000*MOD(SMALL(IF(((Cat=$D74)*(Discip=$E74))&gt;0,Numero+ROW(Cat)/1000),$A74),1))</f>
        <v>#NUM!</v>
      </c>
      <c r="I74" s="17"/>
      <c r="L74"/>
      <c r="M74"/>
      <c r="N74"/>
    </row>
    <row r="75" spans="1:14" s="9" customFormat="1" x14ac:dyDescent="0.25">
      <c r="A75" s="67">
        <v>4</v>
      </c>
      <c r="B75" s="54" t="e">
        <f t="array" aca="1" ref="B75" ca="1">INDEX('classement general'!A:A,1000*MOD(SMALL(IF(((Cat=$D75)*(Discip=$E75))&gt;0,Numero+ROW(Cat)/1000),$A75),1))</f>
        <v>#NUM!</v>
      </c>
      <c r="C75" s="54" t="e">
        <f t="array" aca="1" ref="C75" ca="1">INDEX('classement general'!B:B,1000*MOD(SMALL(IF(((Cat=$D75)*(Discip=$E75))&gt;0,Numero+ROW(Cat)/1000),$A75),1))</f>
        <v>#NUM!</v>
      </c>
      <c r="D75" s="54" t="str">
        <f t="shared" si="25"/>
        <v>JG</v>
      </c>
      <c r="E75" s="54" t="str">
        <f t="shared" si="24"/>
        <v>Arbalète 10 m</v>
      </c>
      <c r="F75" s="54" t="e">
        <f t="array" aca="1" ref="F75" ca="1">INDEX('classement general'!C:C,1000*MOD(SMALL(IF(((Cat=$D75)*(Discip=$E75))&gt;0,Numero+ROW(Cat)/1000),$A75),1))</f>
        <v>#NUM!</v>
      </c>
      <c r="G75" s="80" t="e">
        <f t="array" aca="1" ref="G75" ca="1">INDEX('classement general'!K:K,1000*MOD(SMALL(IF(((Cat=$D75)*(Discip=$E75))&gt;0,Numero+ROW(Cat)/1000),$A75),1))</f>
        <v>#NUM!</v>
      </c>
      <c r="H75" s="75" t="e">
        <f t="array" aca="1" ref="H75" ca="1">INDEX('classement general'!M:M,1000*MOD(SMALL(IF(((Cat=$D75)*(Discip=$E75))&gt;0,Numero+ROW(Cat)/1000),$A75),1))</f>
        <v>#NUM!</v>
      </c>
      <c r="I75" s="17"/>
      <c r="L75"/>
      <c r="M75"/>
      <c r="N75"/>
    </row>
    <row r="76" spans="1:14" s="9" customFormat="1" x14ac:dyDescent="0.25">
      <c r="A76" s="67">
        <v>5</v>
      </c>
      <c r="B76" s="54" t="e">
        <f t="array" aca="1" ref="B76" ca="1">INDEX('classement general'!A:A,1000*MOD(SMALL(IF(((Cat=$D76)*(Discip=$E76))&gt;0,Numero+ROW(Cat)/1000),$A76),1))</f>
        <v>#NUM!</v>
      </c>
      <c r="C76" s="54" t="e">
        <f t="array" aca="1" ref="C76" ca="1">INDEX('classement general'!B:B,1000*MOD(SMALL(IF(((Cat=$D76)*(Discip=$E76))&gt;0,Numero+ROW(Cat)/1000),$A76),1))</f>
        <v>#NUM!</v>
      </c>
      <c r="D76" s="54" t="str">
        <f t="shared" si="25"/>
        <v>JG</v>
      </c>
      <c r="E76" s="54" t="str">
        <f t="shared" si="24"/>
        <v>Arbalète 10 m</v>
      </c>
      <c r="F76" s="54" t="e">
        <f t="array" aca="1" ref="F76" ca="1">INDEX('classement general'!C:C,1000*MOD(SMALL(IF(((Cat=$D76)*(Discip=$E76))&gt;0,Numero+ROW(Cat)/1000),$A76),1))</f>
        <v>#NUM!</v>
      </c>
      <c r="G76" s="80" t="e">
        <f t="array" aca="1" ref="G76" ca="1">INDEX('classement general'!K:K,1000*MOD(SMALL(IF(((Cat=$D76)*(Discip=$E76))&gt;0,Numero+ROW(Cat)/1000),$A76),1))</f>
        <v>#NUM!</v>
      </c>
      <c r="H76" s="75" t="e">
        <f t="array" aca="1" ref="H76" ca="1">INDEX('classement general'!M:M,1000*MOD(SMALL(IF(((Cat=$D76)*(Discip=$E76))&gt;0,Numero+ROW(Cat)/1000),$A76),1))</f>
        <v>#NUM!</v>
      </c>
      <c r="I76" s="17"/>
      <c r="L76"/>
      <c r="M76"/>
      <c r="N76"/>
    </row>
    <row r="77" spans="1:14" s="9" customFormat="1" x14ac:dyDescent="0.25">
      <c r="A77" s="67"/>
      <c r="B77" s="55"/>
      <c r="C77" s="55"/>
      <c r="D77" s="55"/>
      <c r="E77" s="55"/>
      <c r="F77" s="55"/>
      <c r="G77" s="81"/>
      <c r="H77" s="76"/>
      <c r="I77" s="17"/>
      <c r="L77"/>
      <c r="M77"/>
      <c r="N77"/>
    </row>
    <row r="78" spans="1:14" s="9" customFormat="1" x14ac:dyDescent="0.25">
      <c r="A78" s="68" t="s">
        <v>20</v>
      </c>
      <c r="B78" s="10" t="s">
        <v>0</v>
      </c>
      <c r="C78" s="10" t="s">
        <v>36</v>
      </c>
      <c r="D78" s="10" t="s">
        <v>33</v>
      </c>
      <c r="E78" s="10" t="s">
        <v>37</v>
      </c>
      <c r="F78" s="10" t="s">
        <v>38</v>
      </c>
      <c r="G78" s="82" t="s">
        <v>39</v>
      </c>
      <c r="H78" s="77" t="s">
        <v>49</v>
      </c>
      <c r="I78" s="17"/>
      <c r="L78"/>
      <c r="M78"/>
      <c r="N78"/>
    </row>
    <row r="79" spans="1:14" s="9" customFormat="1" x14ac:dyDescent="0.25">
      <c r="A79" s="67"/>
      <c r="B79" s="55"/>
      <c r="C79" s="55"/>
      <c r="D79" s="55"/>
      <c r="E79" s="55"/>
      <c r="F79" s="55"/>
      <c r="G79" s="81"/>
      <c r="H79" s="76"/>
      <c r="I79" s="17"/>
      <c r="L79"/>
      <c r="M79"/>
      <c r="N79"/>
    </row>
    <row r="80" spans="1:14" s="9" customFormat="1" x14ac:dyDescent="0.25">
      <c r="A80" s="67">
        <v>1</v>
      </c>
      <c r="B80" s="54" t="e">
        <f t="array" aca="1" ref="B80" ca="1">INDEX('classement general'!A:A,1000*MOD(SMALL(IF(((Cat=$D80)*(Discip=$E80))&gt;0,Numero+ROW(Cat)/1000),$A80),1))</f>
        <v>#NUM!</v>
      </c>
      <c r="C80" s="54" t="e">
        <f t="array" aca="1" ref="C80" ca="1">INDEX('classement general'!B:B,1000*MOD(SMALL(IF(((Cat=$D80)*(Discip=$E80))&gt;0,Numero+ROW(Cat)/1000),$A80),1))</f>
        <v>#NUM!</v>
      </c>
      <c r="D80" s="59" t="str">
        <f t="shared" ref="D80" si="26">$A78</f>
        <v>JF</v>
      </c>
      <c r="E80" s="54" t="str">
        <f t="shared" ref="E80:E84" si="27">$B$1</f>
        <v>Arbalète 10 m</v>
      </c>
      <c r="F80" s="54" t="e">
        <f t="array" aca="1" ref="F80" ca="1">INDEX('classement general'!C:C,1000*MOD(SMALL(IF(((Cat=$D80)*(Discip=$E80))&gt;0,Numero+ROW(Cat)/1000),$A80),1))</f>
        <v>#NUM!</v>
      </c>
      <c r="G80" s="80" t="e">
        <f t="array" aca="1" ref="G80" ca="1">INDEX('classement general'!K:K,1000*MOD(SMALL(IF(((Cat=$D80)*(Discip=$E80))&gt;0,Numero+ROW(Cat)/1000),$A80),1))</f>
        <v>#NUM!</v>
      </c>
      <c r="H80" s="75" t="e">
        <f t="array" aca="1" ref="H80" ca="1">INDEX('classement general'!M:M,1000*MOD(SMALL(IF(((Cat=$D80)*(Discip=$E80))&gt;0,Numero+ROW(Cat)/1000),$A80),1))</f>
        <v>#NUM!</v>
      </c>
      <c r="I80" s="17"/>
      <c r="L80"/>
      <c r="M80"/>
      <c r="N80"/>
    </row>
    <row r="81" spans="1:14" s="9" customFormat="1" x14ac:dyDescent="0.25">
      <c r="A81" s="67">
        <v>2</v>
      </c>
      <c r="B81" s="54" t="e">
        <f t="array" aca="1" ref="B81" ca="1">INDEX('classement general'!A:A,1000*MOD(SMALL(IF(((Cat=$D81)*(Discip=$E81))&gt;0,Numero+ROW(Cat)/1000),$A81),1))</f>
        <v>#NUM!</v>
      </c>
      <c r="C81" s="54" t="e">
        <f t="array" aca="1" ref="C81" ca="1">INDEX('classement general'!B:B,1000*MOD(SMALL(IF(((Cat=$D81)*(Discip=$E81))&gt;0,Numero+ROW(Cat)/1000),$A81),1))</f>
        <v>#NUM!</v>
      </c>
      <c r="D81" s="54" t="str">
        <f t="shared" ref="D81:D84" si="28">D80</f>
        <v>JF</v>
      </c>
      <c r="E81" s="54" t="str">
        <f t="shared" si="27"/>
        <v>Arbalète 10 m</v>
      </c>
      <c r="F81" s="54" t="e">
        <f t="array" aca="1" ref="F81" ca="1">INDEX('classement general'!C:C,1000*MOD(SMALL(IF(((Cat=$D81)*(Discip=$E81))&gt;0,Numero+ROW(Cat)/1000),$A81),1))</f>
        <v>#NUM!</v>
      </c>
      <c r="G81" s="80" t="e">
        <f t="array" aca="1" ref="G81" ca="1">INDEX('classement general'!K:K,1000*MOD(SMALL(IF(((Cat=$D81)*(Discip=$E81))&gt;0,Numero+ROW(Cat)/1000),$A81),1))</f>
        <v>#NUM!</v>
      </c>
      <c r="H81" s="75" t="e">
        <f t="array" aca="1" ref="H81" ca="1">INDEX('classement general'!M:M,1000*MOD(SMALL(IF(((Cat=$D81)*(Discip=$E81))&gt;0,Numero+ROW(Cat)/1000),$A81),1))</f>
        <v>#NUM!</v>
      </c>
      <c r="I81" s="17"/>
      <c r="L81"/>
      <c r="M81"/>
      <c r="N81"/>
    </row>
    <row r="82" spans="1:14" s="9" customFormat="1" x14ac:dyDescent="0.25">
      <c r="A82" s="67">
        <v>3</v>
      </c>
      <c r="B82" s="54" t="e">
        <f t="array" aca="1" ref="B82" ca="1">INDEX('classement general'!A:A,1000*MOD(SMALL(IF(((Cat=$D82)*(Discip=$E82))&gt;0,Numero+ROW(Cat)/1000),$A82),1))</f>
        <v>#NUM!</v>
      </c>
      <c r="C82" s="54" t="e">
        <f t="array" aca="1" ref="C82" ca="1">INDEX('classement general'!B:B,1000*MOD(SMALL(IF(((Cat=$D82)*(Discip=$E82))&gt;0,Numero+ROW(Cat)/1000),$A82),1))</f>
        <v>#NUM!</v>
      </c>
      <c r="D82" s="54" t="str">
        <f t="shared" si="28"/>
        <v>JF</v>
      </c>
      <c r="E82" s="54" t="str">
        <f t="shared" si="27"/>
        <v>Arbalète 10 m</v>
      </c>
      <c r="F82" s="54" t="e">
        <f t="array" aca="1" ref="F82" ca="1">INDEX('classement general'!C:C,1000*MOD(SMALL(IF(((Cat=$D82)*(Discip=$E82))&gt;0,Numero+ROW(Cat)/1000),$A82),1))</f>
        <v>#NUM!</v>
      </c>
      <c r="G82" s="80" t="e">
        <f t="array" aca="1" ref="G82" ca="1">INDEX('classement general'!K:K,1000*MOD(SMALL(IF(((Cat=$D82)*(Discip=$E82))&gt;0,Numero+ROW(Cat)/1000),$A82),1))</f>
        <v>#NUM!</v>
      </c>
      <c r="H82" s="75" t="e">
        <f t="array" aca="1" ref="H82" ca="1">INDEX('classement general'!M:M,1000*MOD(SMALL(IF(((Cat=$D82)*(Discip=$E82))&gt;0,Numero+ROW(Cat)/1000),$A82),1))</f>
        <v>#NUM!</v>
      </c>
      <c r="I82" s="17"/>
      <c r="L82"/>
      <c r="M82"/>
      <c r="N82"/>
    </row>
    <row r="83" spans="1:14" s="9" customFormat="1" x14ac:dyDescent="0.25">
      <c r="A83" s="67">
        <v>4</v>
      </c>
      <c r="B83" s="54" t="e">
        <f t="array" aca="1" ref="B83" ca="1">INDEX('classement general'!A:A,1000*MOD(SMALL(IF(((Cat=$D83)*(Discip=$E83))&gt;0,Numero+ROW(Cat)/1000),$A83),1))</f>
        <v>#NUM!</v>
      </c>
      <c r="C83" s="54" t="e">
        <f t="array" aca="1" ref="C83" ca="1">INDEX('classement general'!B:B,1000*MOD(SMALL(IF(((Cat=$D83)*(Discip=$E83))&gt;0,Numero+ROW(Cat)/1000),$A83),1))</f>
        <v>#NUM!</v>
      </c>
      <c r="D83" s="54" t="str">
        <f t="shared" si="28"/>
        <v>JF</v>
      </c>
      <c r="E83" s="54" t="str">
        <f t="shared" si="27"/>
        <v>Arbalète 10 m</v>
      </c>
      <c r="F83" s="54" t="e">
        <f t="array" aca="1" ref="F83" ca="1">INDEX('classement general'!C:C,1000*MOD(SMALL(IF(((Cat=$D83)*(Discip=$E83))&gt;0,Numero+ROW(Cat)/1000),$A83),1))</f>
        <v>#NUM!</v>
      </c>
      <c r="G83" s="80" t="e">
        <f t="array" aca="1" ref="G83" ca="1">INDEX('classement general'!K:K,1000*MOD(SMALL(IF(((Cat=$D83)*(Discip=$E83))&gt;0,Numero+ROW(Cat)/1000),$A83),1))</f>
        <v>#NUM!</v>
      </c>
      <c r="H83" s="75" t="e">
        <f t="array" aca="1" ref="H83" ca="1">INDEX('classement general'!M:M,1000*MOD(SMALL(IF(((Cat=$D83)*(Discip=$E83))&gt;0,Numero+ROW(Cat)/1000),$A83),1))</f>
        <v>#NUM!</v>
      </c>
      <c r="I83" s="17"/>
      <c r="L83"/>
      <c r="M83"/>
      <c r="N83"/>
    </row>
    <row r="84" spans="1:14" s="9" customFormat="1" x14ac:dyDescent="0.25">
      <c r="A84" s="67">
        <v>5</v>
      </c>
      <c r="B84" s="54" t="e">
        <f t="array" aca="1" ref="B84" ca="1">INDEX('classement general'!A:A,1000*MOD(SMALL(IF(((Cat=$D84)*(Discip=$E84))&gt;0,Numero+ROW(Cat)/1000),$A84),1))</f>
        <v>#NUM!</v>
      </c>
      <c r="C84" s="54" t="e">
        <f t="array" aca="1" ref="C84" ca="1">INDEX('classement general'!B:B,1000*MOD(SMALL(IF(((Cat=$D84)*(Discip=$E84))&gt;0,Numero+ROW(Cat)/1000),$A84),1))</f>
        <v>#NUM!</v>
      </c>
      <c r="D84" s="54" t="str">
        <f t="shared" si="28"/>
        <v>JF</v>
      </c>
      <c r="E84" s="54" t="str">
        <f t="shared" si="27"/>
        <v>Arbalète 10 m</v>
      </c>
      <c r="F84" s="54" t="e">
        <f t="array" aca="1" ref="F84" ca="1">INDEX('classement general'!C:C,1000*MOD(SMALL(IF(((Cat=$D84)*(Discip=$E84))&gt;0,Numero+ROW(Cat)/1000),$A84),1))</f>
        <v>#NUM!</v>
      </c>
      <c r="G84" s="80" t="e">
        <f t="array" aca="1" ref="G84" ca="1">INDEX('classement general'!K:K,1000*MOD(SMALL(IF(((Cat=$D84)*(Discip=$E84))&gt;0,Numero+ROW(Cat)/1000),$A84),1))</f>
        <v>#NUM!</v>
      </c>
      <c r="H84" s="75" t="e">
        <f t="array" aca="1" ref="H84" ca="1">INDEX('classement general'!M:M,1000*MOD(SMALL(IF(((Cat=$D84)*(Discip=$E84))&gt;0,Numero+ROW(Cat)/1000),$A84),1))</f>
        <v>#NUM!</v>
      </c>
      <c r="I84" s="17"/>
      <c r="L84"/>
      <c r="M84"/>
      <c r="N84"/>
    </row>
    <row r="85" spans="1:14" s="9" customFormat="1" x14ac:dyDescent="0.25">
      <c r="A85" s="67"/>
      <c r="B85" s="55"/>
      <c r="C85" s="55"/>
      <c r="D85" s="55"/>
      <c r="E85" s="55"/>
      <c r="F85" s="55"/>
      <c r="G85" s="81"/>
      <c r="H85" s="76"/>
      <c r="I85" s="17"/>
      <c r="L85"/>
      <c r="M85"/>
      <c r="N85"/>
    </row>
    <row r="86" spans="1:14" s="9" customFormat="1" x14ac:dyDescent="0.25">
      <c r="A86" s="68" t="s">
        <v>24</v>
      </c>
      <c r="B86" s="10" t="s">
        <v>0</v>
      </c>
      <c r="C86" s="10" t="s">
        <v>36</v>
      </c>
      <c r="D86" s="10" t="s">
        <v>33</v>
      </c>
      <c r="E86" s="10" t="s">
        <v>37</v>
      </c>
      <c r="F86" s="10" t="s">
        <v>38</v>
      </c>
      <c r="G86" s="82" t="s">
        <v>39</v>
      </c>
      <c r="H86" s="77" t="s">
        <v>49</v>
      </c>
      <c r="I86" s="17"/>
      <c r="L86"/>
      <c r="M86"/>
      <c r="N86"/>
    </row>
    <row r="87" spans="1:14" s="9" customFormat="1" x14ac:dyDescent="0.25">
      <c r="A87" s="67"/>
      <c r="B87" s="55"/>
      <c r="C87" s="55"/>
      <c r="D87" s="55"/>
      <c r="E87" s="55"/>
      <c r="F87" s="55"/>
      <c r="G87" s="81"/>
      <c r="H87" s="76"/>
      <c r="I87" s="17"/>
      <c r="L87"/>
      <c r="M87"/>
      <c r="N87"/>
    </row>
    <row r="88" spans="1:14" s="9" customFormat="1" x14ac:dyDescent="0.25">
      <c r="A88" s="67">
        <v>1</v>
      </c>
      <c r="B88" s="54" t="e">
        <f t="array" aca="1" ref="B88" ca="1">INDEX('classement general'!A:A,1000*MOD(SMALL(IF(((Cat=$D88)*(Discip=$E88))&gt;0,Numero+ROW(Cat)/1000),$A88),1))</f>
        <v>#NUM!</v>
      </c>
      <c r="C88" s="54" t="e">
        <f t="array" aca="1" ref="C88" ca="1">INDEX('classement general'!B:B,1000*MOD(SMALL(IF(((Cat=$D88)*(Discip=$E88))&gt;0,Numero+ROW(Cat)/1000),$A88),1))</f>
        <v>#NUM!</v>
      </c>
      <c r="D88" s="59" t="str">
        <f t="shared" ref="D88" si="29">$A86</f>
        <v>S1</v>
      </c>
      <c r="E88" s="54" t="str">
        <f t="shared" ref="E88:E92" si="30">$B$1</f>
        <v>Arbalète 10 m</v>
      </c>
      <c r="F88" s="54" t="e">
        <f t="array" aca="1" ref="F88" ca="1">INDEX('classement general'!C:C,1000*MOD(SMALL(IF(((Cat=$D88)*(Discip=$E88))&gt;0,Numero+ROW(Cat)/1000),$A88),1))</f>
        <v>#NUM!</v>
      </c>
      <c r="G88" s="80" t="e">
        <f t="array" aca="1" ref="G88" ca="1">INDEX('classement general'!K:K,1000*MOD(SMALL(IF(((Cat=$D88)*(Discip=$E88))&gt;0,Numero+ROW(Cat)/1000),$A88),1))</f>
        <v>#NUM!</v>
      </c>
      <c r="H88" s="75" t="e">
        <f t="array" aca="1" ref="H88" ca="1">INDEX('classement general'!M:M,1000*MOD(SMALL(IF(((Cat=$D88)*(Discip=$E88))&gt;0,Numero+ROW(Cat)/1000),$A88),1))</f>
        <v>#NUM!</v>
      </c>
      <c r="I88" s="17"/>
      <c r="L88"/>
      <c r="M88"/>
      <c r="N88"/>
    </row>
    <row r="89" spans="1:14" s="9" customFormat="1" x14ac:dyDescent="0.25">
      <c r="A89" s="67">
        <v>2</v>
      </c>
      <c r="B89" s="54" t="e">
        <f t="array" aca="1" ref="B89" ca="1">INDEX('classement general'!A:A,1000*MOD(SMALL(IF(((Cat=$D89)*(Discip=$E89))&gt;0,Numero+ROW(Cat)/1000),$A89),1))</f>
        <v>#NUM!</v>
      </c>
      <c r="C89" s="54" t="e">
        <f t="array" aca="1" ref="C89" ca="1">INDEX('classement general'!B:B,1000*MOD(SMALL(IF(((Cat=$D89)*(Discip=$E89))&gt;0,Numero+ROW(Cat)/1000),$A89),1))</f>
        <v>#NUM!</v>
      </c>
      <c r="D89" s="54" t="str">
        <f t="shared" ref="D89:D92" si="31">D88</f>
        <v>S1</v>
      </c>
      <c r="E89" s="54" t="str">
        <f t="shared" si="30"/>
        <v>Arbalète 10 m</v>
      </c>
      <c r="F89" s="54" t="e">
        <f t="array" aca="1" ref="F89" ca="1">INDEX('classement general'!C:C,1000*MOD(SMALL(IF(((Cat=$D89)*(Discip=$E89))&gt;0,Numero+ROW(Cat)/1000),$A89),1))</f>
        <v>#NUM!</v>
      </c>
      <c r="G89" s="80" t="e">
        <f t="array" aca="1" ref="G89" ca="1">INDEX('classement general'!K:K,1000*MOD(SMALL(IF(((Cat=$D89)*(Discip=$E89))&gt;0,Numero+ROW(Cat)/1000),$A89),1))</f>
        <v>#NUM!</v>
      </c>
      <c r="H89" s="75" t="e">
        <f t="array" aca="1" ref="H89" ca="1">INDEX('classement general'!M:M,1000*MOD(SMALL(IF(((Cat=$D89)*(Discip=$E89))&gt;0,Numero+ROW(Cat)/1000),$A89),1))</f>
        <v>#NUM!</v>
      </c>
      <c r="I89" s="17"/>
      <c r="L89"/>
      <c r="M89"/>
      <c r="N89"/>
    </row>
    <row r="90" spans="1:14" s="9" customFormat="1" x14ac:dyDescent="0.25">
      <c r="A90" s="67">
        <v>3</v>
      </c>
      <c r="B90" s="54" t="e">
        <f t="array" aca="1" ref="B90" ca="1">INDEX('classement general'!A:A,1000*MOD(SMALL(IF(((Cat=$D90)*(Discip=$E90))&gt;0,Numero+ROW(Cat)/1000),$A90),1))</f>
        <v>#NUM!</v>
      </c>
      <c r="C90" s="54" t="e">
        <f t="array" aca="1" ref="C90" ca="1">INDEX('classement general'!B:B,1000*MOD(SMALL(IF(((Cat=$D90)*(Discip=$E90))&gt;0,Numero+ROW(Cat)/1000),$A90),1))</f>
        <v>#NUM!</v>
      </c>
      <c r="D90" s="54" t="str">
        <f t="shared" si="31"/>
        <v>S1</v>
      </c>
      <c r="E90" s="54" t="str">
        <f t="shared" si="30"/>
        <v>Arbalète 10 m</v>
      </c>
      <c r="F90" s="54" t="e">
        <f t="array" aca="1" ref="F90" ca="1">INDEX('classement general'!C:C,1000*MOD(SMALL(IF(((Cat=$D90)*(Discip=$E90))&gt;0,Numero+ROW(Cat)/1000),$A90),1))</f>
        <v>#NUM!</v>
      </c>
      <c r="G90" s="80" t="e">
        <f t="array" aca="1" ref="G90" ca="1">INDEX('classement general'!K:K,1000*MOD(SMALL(IF(((Cat=$D90)*(Discip=$E90))&gt;0,Numero+ROW(Cat)/1000),$A90),1))</f>
        <v>#NUM!</v>
      </c>
      <c r="H90" s="75" t="e">
        <f t="array" aca="1" ref="H90" ca="1">INDEX('classement general'!M:M,1000*MOD(SMALL(IF(((Cat=$D90)*(Discip=$E90))&gt;0,Numero+ROW(Cat)/1000),$A90),1))</f>
        <v>#NUM!</v>
      </c>
      <c r="I90" s="17"/>
      <c r="L90"/>
      <c r="M90"/>
      <c r="N90"/>
    </row>
    <row r="91" spans="1:14" s="9" customFormat="1" x14ac:dyDescent="0.25">
      <c r="A91" s="67">
        <v>4</v>
      </c>
      <c r="B91" s="54" t="e">
        <f t="array" aca="1" ref="B91" ca="1">INDEX('classement general'!A:A,1000*MOD(SMALL(IF(((Cat=$D91)*(Discip=$E91))&gt;0,Numero+ROW(Cat)/1000),$A91),1))</f>
        <v>#NUM!</v>
      </c>
      <c r="C91" s="54" t="e">
        <f t="array" aca="1" ref="C91" ca="1">INDEX('classement general'!B:B,1000*MOD(SMALL(IF(((Cat=$D91)*(Discip=$E91))&gt;0,Numero+ROW(Cat)/1000),$A91),1))</f>
        <v>#NUM!</v>
      </c>
      <c r="D91" s="54" t="str">
        <f t="shared" si="31"/>
        <v>S1</v>
      </c>
      <c r="E91" s="54" t="str">
        <f t="shared" si="30"/>
        <v>Arbalète 10 m</v>
      </c>
      <c r="F91" s="54" t="e">
        <f t="array" aca="1" ref="F91" ca="1">INDEX('classement general'!C:C,1000*MOD(SMALL(IF(((Cat=$D91)*(Discip=$E91))&gt;0,Numero+ROW(Cat)/1000),$A91),1))</f>
        <v>#NUM!</v>
      </c>
      <c r="G91" s="80" t="e">
        <f t="array" aca="1" ref="G91" ca="1">INDEX('classement general'!K:K,1000*MOD(SMALL(IF(((Cat=$D91)*(Discip=$E91))&gt;0,Numero+ROW(Cat)/1000),$A91),1))</f>
        <v>#NUM!</v>
      </c>
      <c r="H91" s="75" t="e">
        <f t="array" aca="1" ref="H91" ca="1">INDEX('classement general'!M:M,1000*MOD(SMALL(IF(((Cat=$D91)*(Discip=$E91))&gt;0,Numero+ROW(Cat)/1000),$A91),1))</f>
        <v>#NUM!</v>
      </c>
      <c r="I91" s="17"/>
      <c r="L91"/>
      <c r="M91"/>
      <c r="N91"/>
    </row>
    <row r="92" spans="1:14" s="9" customFormat="1" x14ac:dyDescent="0.25">
      <c r="A92" s="67">
        <v>5</v>
      </c>
      <c r="B92" s="54" t="e">
        <f t="array" aca="1" ref="B92" ca="1">INDEX('classement general'!A:A,1000*MOD(SMALL(IF(((Cat=$D92)*(Discip=$E92))&gt;0,Numero+ROW(Cat)/1000),$A92),1))</f>
        <v>#NUM!</v>
      </c>
      <c r="C92" s="54" t="e">
        <f t="array" aca="1" ref="C92" ca="1">INDEX('classement general'!B:B,1000*MOD(SMALL(IF(((Cat=$D92)*(Discip=$E92))&gt;0,Numero+ROW(Cat)/1000),$A92),1))</f>
        <v>#NUM!</v>
      </c>
      <c r="D92" s="54" t="str">
        <f t="shared" si="31"/>
        <v>S1</v>
      </c>
      <c r="E92" s="54" t="str">
        <f t="shared" si="30"/>
        <v>Arbalète 10 m</v>
      </c>
      <c r="F92" s="54" t="e">
        <f t="array" aca="1" ref="F92" ca="1">INDEX('classement general'!C:C,1000*MOD(SMALL(IF(((Cat=$D92)*(Discip=$E92))&gt;0,Numero+ROW(Cat)/1000),$A92),1))</f>
        <v>#NUM!</v>
      </c>
      <c r="G92" s="80" t="e">
        <f t="array" aca="1" ref="G92" ca="1">INDEX('classement general'!K:K,1000*MOD(SMALL(IF(((Cat=$D92)*(Discip=$E92))&gt;0,Numero+ROW(Cat)/1000),$A92),1))</f>
        <v>#NUM!</v>
      </c>
      <c r="H92" s="75" t="e">
        <f t="array" aca="1" ref="H92" ca="1">INDEX('classement general'!M:M,1000*MOD(SMALL(IF(((Cat=$D92)*(Discip=$E92))&gt;0,Numero+ROW(Cat)/1000),$A92),1))</f>
        <v>#NUM!</v>
      </c>
      <c r="I92" s="17"/>
      <c r="L92"/>
      <c r="M92"/>
      <c r="N92"/>
    </row>
    <row r="93" spans="1:14" s="9" customFormat="1" x14ac:dyDescent="0.25">
      <c r="A93" s="67"/>
      <c r="B93" s="55"/>
      <c r="C93" s="55"/>
      <c r="D93" s="55"/>
      <c r="E93" s="55"/>
      <c r="F93" s="55"/>
      <c r="G93" s="81"/>
      <c r="H93" s="76"/>
      <c r="I93" s="17"/>
      <c r="L93"/>
      <c r="M93"/>
      <c r="N93"/>
    </row>
    <row r="94" spans="1:14" s="9" customFormat="1" x14ac:dyDescent="0.25">
      <c r="A94" s="68" t="s">
        <v>26</v>
      </c>
      <c r="B94" s="10" t="s">
        <v>0</v>
      </c>
      <c r="C94" s="10" t="s">
        <v>36</v>
      </c>
      <c r="D94" s="10" t="s">
        <v>33</v>
      </c>
      <c r="E94" s="10" t="s">
        <v>37</v>
      </c>
      <c r="F94" s="10" t="s">
        <v>38</v>
      </c>
      <c r="G94" s="82" t="s">
        <v>39</v>
      </c>
      <c r="H94" s="77" t="s">
        <v>49</v>
      </c>
      <c r="I94" s="17"/>
      <c r="L94"/>
      <c r="M94"/>
      <c r="N94"/>
    </row>
    <row r="95" spans="1:14" s="9" customFormat="1" x14ac:dyDescent="0.25">
      <c r="A95" s="67"/>
      <c r="B95" s="55"/>
      <c r="C95" s="55"/>
      <c r="D95" s="55"/>
      <c r="E95" s="55"/>
      <c r="F95" s="55"/>
      <c r="G95" s="81"/>
      <c r="H95" s="76"/>
      <c r="I95" s="17"/>
      <c r="L95"/>
      <c r="M95"/>
      <c r="N95"/>
    </row>
    <row r="96" spans="1:14" s="9" customFormat="1" x14ac:dyDescent="0.25">
      <c r="A96" s="67">
        <v>1</v>
      </c>
      <c r="B96" s="54" t="str">
        <f t="array" aca="1" ref="B96" ca="1">INDEX('classement general'!A:A,1000*MOD(SMALL(IF(((Cat=$D96)*(Discip=$E96))&gt;0,Numero+ROW(Cat)/1000),$A96),1))</f>
        <v>Yatonvélo</v>
      </c>
      <c r="C96" s="54" t="str">
        <f t="array" aca="1" ref="C96" ca="1">INDEX('classement general'!B:B,1000*MOD(SMALL(IF(((Cat=$D96)*(Discip=$E96))&gt;0,Numero+ROW(Cat)/1000),$A96),1))</f>
        <v>kacrevé</v>
      </c>
      <c r="D96" s="59" t="str">
        <f t="shared" ref="D96" si="32">$A94</f>
        <v>S2</v>
      </c>
      <c r="E96" s="54" t="str">
        <f t="shared" ref="E96:E100" si="33">$B$1</f>
        <v>Arbalète 10 m</v>
      </c>
      <c r="F96" s="54" t="str">
        <f t="array" aca="1" ref="F96" ca="1">INDEX('classement general'!C:C,1000*MOD(SMALL(IF(((Cat=$D96)*(Discip=$E96))&gt;0,Numero+ROW(Cat)/1000),$A96),1))</f>
        <v>MARSEILLE</v>
      </c>
      <c r="G96" s="80">
        <f t="array" aca="1" ref="G96" ca="1">SUM(OFFSET('classement general'!$A$1,INDEX(ROW('classement general'!$A$4:$A$21),MATCH(1,('classement general'!$A$4:$A$21=B96)*('classement general'!$B$4:$B$21=C96)*('classement general'!$C$4:$C$21=F96)*('classement general'!$D$4:$D$21=D96)*('classement general'!$L$4:$L$21=E96),0))-1,4,1,4))</f>
        <v>113</v>
      </c>
      <c r="H96" s="75">
        <f t="array" aca="1" ref="H96" ca="1">INDEX('classement general'!M:M,1000*MOD(SMALL(IF(((Cat=$D96)*(Discip=$E96))&gt;0,Numero+ROW(Cat)/1000),$A96),1))</f>
        <v>1</v>
      </c>
      <c r="I96" s="17"/>
      <c r="L96"/>
      <c r="M96"/>
      <c r="N96"/>
    </row>
    <row r="97" spans="1:14" s="9" customFormat="1" x14ac:dyDescent="0.25">
      <c r="A97" s="67">
        <v>2</v>
      </c>
      <c r="B97" s="54" t="str">
        <f t="array" aca="1" ref="B97" ca="1">INDEX('classement general'!A:A,1000*MOD(SMALL(IF(((Cat=$D97)*(Discip=$E97))&gt;0,Numero+ROW(Cat)/1000),$A97),1))</f>
        <v>Yamamoto</v>
      </c>
      <c r="C97" s="54" t="str">
        <f t="array" aca="1" ref="C97" ca="1">INDEX('classement general'!B:B,1000*MOD(SMALL(IF(((Cat=$D97)*(Discip=$E97))&gt;0,Numero+ROW(Cat)/1000),$A97),1))</f>
        <v>kadératé</v>
      </c>
      <c r="D97" s="54" t="str">
        <f t="shared" ref="D97:D100" si="34">D96</f>
        <v>S2</v>
      </c>
      <c r="E97" s="54" t="str">
        <f t="shared" si="33"/>
        <v>Arbalète 10 m</v>
      </c>
      <c r="F97" s="54" t="str">
        <f t="array" aca="1" ref="F97" ca="1">INDEX('classement general'!C:C,1000*MOD(SMALL(IF(((Cat=$D97)*(Discip=$E97))&gt;0,Numero+ROW(Cat)/1000),$A97),1))</f>
        <v>AJACCIO</v>
      </c>
      <c r="G97" s="80">
        <f t="array" aca="1" ref="G97" ca="1">SUM(OFFSET('classement general'!$A$1,INDEX(ROW('classement general'!$A$4:$A$21),MATCH(1,('classement general'!$A$4:$A$21=B97)*('classement general'!$B$4:$B$21=C97)*('classement general'!$C$4:$C$21=F97)*('classement general'!$D$4:$D$21=D97)*('classement general'!$L$4:$L$21=E97),0))-1,4,1,4))</f>
        <v>111</v>
      </c>
      <c r="H97" s="75">
        <f t="array" aca="1" ref="H97" ca="1">INDEX('classement general'!M:M,1000*MOD(SMALL(IF(((Cat=$D97)*(Discip=$E97))&gt;0,Numero+ROW(Cat)/1000),$A97),1))</f>
        <v>2</v>
      </c>
      <c r="I97" s="17"/>
      <c r="L97"/>
      <c r="M97"/>
      <c r="N97"/>
    </row>
    <row r="98" spans="1:14" s="9" customFormat="1" x14ac:dyDescent="0.25">
      <c r="A98" s="67">
        <v>3</v>
      </c>
      <c r="B98" s="54" t="e">
        <f t="array" aca="1" ref="B98" ca="1">INDEX('classement general'!A:A,1000*MOD(SMALL(IF(((Cat=$D98)*(Discip=$E98))&gt;0,Numero+ROW(Cat)/1000),$A98),1))</f>
        <v>#NUM!</v>
      </c>
      <c r="C98" s="54" t="e">
        <f t="array" aca="1" ref="C98" ca="1">INDEX('classement general'!B:B,1000*MOD(SMALL(IF(((Cat=$D98)*(Discip=$E98))&gt;0,Numero+ROW(Cat)/1000),$A98),1))</f>
        <v>#NUM!</v>
      </c>
      <c r="D98" s="54" t="str">
        <f t="shared" si="34"/>
        <v>S2</v>
      </c>
      <c r="E98" s="54" t="str">
        <f t="shared" si="33"/>
        <v>Arbalète 10 m</v>
      </c>
      <c r="F98" s="54" t="e">
        <f t="array" aca="1" ref="F98" ca="1">INDEX('classement general'!C:C,1000*MOD(SMALL(IF(((Cat=$D98)*(Discip=$E98))&gt;0,Numero+ROW(Cat)/1000),$A98),1))</f>
        <v>#NUM!</v>
      </c>
      <c r="G98" s="80" t="e">
        <f t="array" aca="1" ref="G98" ca="1">INDEX('classement general'!K:K,1000*MOD(SMALL(IF(((Cat=$D98)*(Discip=$E98))&gt;0,Numero+ROW(Cat)/1000),$A98),1))</f>
        <v>#NUM!</v>
      </c>
      <c r="H98" s="75" t="e">
        <f t="array" aca="1" ref="H98" ca="1">INDEX('classement general'!M:M,1000*MOD(SMALL(IF(((Cat=$D98)*(Discip=$E98))&gt;0,Numero+ROW(Cat)/1000),$A98),1))</f>
        <v>#NUM!</v>
      </c>
      <c r="I98" s="17"/>
      <c r="L98"/>
      <c r="M98"/>
      <c r="N98"/>
    </row>
    <row r="99" spans="1:14" s="9" customFormat="1" x14ac:dyDescent="0.25">
      <c r="A99" s="67">
        <v>4</v>
      </c>
      <c r="B99" s="54" t="e">
        <f t="array" aca="1" ref="B99" ca="1">INDEX('classement general'!A:A,1000*MOD(SMALL(IF(((Cat=$D99)*(Discip=$E99))&gt;0,Numero+ROW(Cat)/1000),$A99),1))</f>
        <v>#NUM!</v>
      </c>
      <c r="C99" s="54" t="e">
        <f t="array" aca="1" ref="C99" ca="1">INDEX('classement general'!B:B,1000*MOD(SMALL(IF(((Cat=$D99)*(Discip=$E99))&gt;0,Numero+ROW(Cat)/1000),$A99),1))</f>
        <v>#NUM!</v>
      </c>
      <c r="D99" s="54" t="str">
        <f t="shared" si="34"/>
        <v>S2</v>
      </c>
      <c r="E99" s="54" t="str">
        <f t="shared" si="33"/>
        <v>Arbalète 10 m</v>
      </c>
      <c r="F99" s="54" t="e">
        <f t="array" aca="1" ref="F99" ca="1">INDEX('classement general'!C:C,1000*MOD(SMALL(IF(((Cat=$D99)*(Discip=$E99))&gt;0,Numero+ROW(Cat)/1000),$A99),1))</f>
        <v>#NUM!</v>
      </c>
      <c r="G99" s="80" t="e">
        <f t="array" aca="1" ref="G99" ca="1">INDEX('classement general'!K:K,1000*MOD(SMALL(IF(((Cat=$D99)*(Discip=$E99))&gt;0,Numero+ROW(Cat)/1000),$A99),1))</f>
        <v>#NUM!</v>
      </c>
      <c r="H99" s="75" t="e">
        <f t="array" aca="1" ref="H99" ca="1">INDEX('classement general'!M:M,1000*MOD(SMALL(IF(((Cat=$D99)*(Discip=$E99))&gt;0,Numero+ROW(Cat)/1000),$A99),1))</f>
        <v>#NUM!</v>
      </c>
      <c r="I99" s="17"/>
      <c r="L99"/>
      <c r="M99"/>
      <c r="N99"/>
    </row>
    <row r="100" spans="1:14" s="9" customFormat="1" x14ac:dyDescent="0.25">
      <c r="A100" s="67">
        <v>5</v>
      </c>
      <c r="B100" s="54" t="e">
        <f t="array" aca="1" ref="B100" ca="1">INDEX('classement general'!A:A,1000*MOD(SMALL(IF(((Cat=$D100)*(Discip=$E100))&gt;0,Numero+ROW(Cat)/1000),$A100),1))</f>
        <v>#NUM!</v>
      </c>
      <c r="C100" s="54" t="e">
        <f t="array" aca="1" ref="C100" ca="1">INDEX('classement general'!B:B,1000*MOD(SMALL(IF(((Cat=$D100)*(Discip=$E100))&gt;0,Numero+ROW(Cat)/1000),$A100),1))</f>
        <v>#NUM!</v>
      </c>
      <c r="D100" s="54" t="str">
        <f t="shared" si="34"/>
        <v>S2</v>
      </c>
      <c r="E100" s="54" t="str">
        <f t="shared" si="33"/>
        <v>Arbalète 10 m</v>
      </c>
      <c r="F100" s="54" t="e">
        <f t="array" aca="1" ref="F100" ca="1">INDEX('classement general'!C:C,1000*MOD(SMALL(IF(((Cat=$D100)*(Discip=$E100))&gt;0,Numero+ROW(Cat)/1000),$A100),1))</f>
        <v>#NUM!</v>
      </c>
      <c r="G100" s="80" t="e">
        <f t="array" aca="1" ref="G100" ca="1">INDEX('classement general'!K:K,1000*MOD(SMALL(IF(((Cat=$D100)*(Discip=$E100))&gt;0,Numero+ROW(Cat)/1000),$A100),1))</f>
        <v>#NUM!</v>
      </c>
      <c r="H100" s="75" t="e">
        <f t="array" aca="1" ref="H100" ca="1">INDEX('classement general'!M:M,1000*MOD(SMALL(IF(((Cat=$D100)*(Discip=$E100))&gt;0,Numero+ROW(Cat)/1000),$A100),1))</f>
        <v>#NUM!</v>
      </c>
      <c r="I100" s="17"/>
      <c r="L100"/>
      <c r="M100"/>
      <c r="N100"/>
    </row>
    <row r="101" spans="1:14" s="9" customFormat="1" x14ac:dyDescent="0.25">
      <c r="A101" s="67"/>
      <c r="B101" s="55"/>
      <c r="C101" s="55"/>
      <c r="D101" s="55"/>
      <c r="E101" s="55"/>
      <c r="F101" s="55"/>
      <c r="G101" s="81"/>
      <c r="H101" s="76"/>
      <c r="I101" s="17"/>
      <c r="L101"/>
      <c r="M101"/>
      <c r="N101"/>
    </row>
    <row r="102" spans="1:14" s="9" customFormat="1" x14ac:dyDescent="0.25">
      <c r="A102" s="68" t="s">
        <v>28</v>
      </c>
      <c r="B102" s="10" t="s">
        <v>0</v>
      </c>
      <c r="C102" s="10" t="s">
        <v>36</v>
      </c>
      <c r="D102" s="10" t="s">
        <v>33</v>
      </c>
      <c r="E102" s="10" t="s">
        <v>37</v>
      </c>
      <c r="F102" s="10" t="s">
        <v>38</v>
      </c>
      <c r="G102" s="82" t="s">
        <v>39</v>
      </c>
      <c r="H102" s="77" t="s">
        <v>49</v>
      </c>
      <c r="I102" s="17"/>
      <c r="L102"/>
      <c r="M102"/>
      <c r="N102"/>
    </row>
    <row r="103" spans="1:14" s="9" customFormat="1" x14ac:dyDescent="0.25">
      <c r="A103" s="67"/>
      <c r="B103" s="55"/>
      <c r="C103" s="55"/>
      <c r="D103" s="55"/>
      <c r="E103" s="55"/>
      <c r="F103" s="55"/>
      <c r="G103" s="81"/>
      <c r="H103" s="76"/>
      <c r="I103" s="17"/>
      <c r="L103"/>
      <c r="M103"/>
      <c r="N103"/>
    </row>
    <row r="104" spans="1:14" s="9" customFormat="1" x14ac:dyDescent="0.25">
      <c r="A104" s="67">
        <v>1</v>
      </c>
      <c r="B104" s="54" t="e">
        <f t="array" aca="1" ref="B104" ca="1">INDEX('classement general'!A:A,1000*MOD(SMALL(IF(((Cat=$D104)*(Discip=$E104))&gt;0,Numero+ROW(Cat)/1000),$A104),1))</f>
        <v>#NUM!</v>
      </c>
      <c r="C104" s="54" t="e">
        <f t="array" aca="1" ref="C104" ca="1">INDEX('classement general'!B:B,1000*MOD(SMALL(IF(((Cat=$D104)*(Discip=$E104))&gt;0,Numero+ROW(Cat)/1000),$A104),1))</f>
        <v>#NUM!</v>
      </c>
      <c r="D104" s="59" t="str">
        <f t="shared" ref="D104" si="35">$A102</f>
        <v>S3</v>
      </c>
      <c r="E104" s="54" t="str">
        <f t="shared" ref="E104:E108" si="36">$B$1</f>
        <v>Arbalète 10 m</v>
      </c>
      <c r="F104" s="54" t="e">
        <f t="array" aca="1" ref="F104" ca="1">INDEX('classement general'!C:C,1000*MOD(SMALL(IF(((Cat=$D104)*(Discip=$E104))&gt;0,Numero+ROW(Cat)/1000),$A104),1))</f>
        <v>#NUM!</v>
      </c>
      <c r="G104" s="80" t="e">
        <f t="array" aca="1" ref="G104" ca="1">INDEX('classement general'!K:K,1000*MOD(SMALL(IF(((Cat=$D104)*(Discip=$E104))&gt;0,Numero+ROW(Cat)/1000),$A104),1))</f>
        <v>#NUM!</v>
      </c>
      <c r="H104" s="75" t="e">
        <f t="array" aca="1" ref="H104" ca="1">INDEX('classement general'!M:M,1000*MOD(SMALL(IF(((Cat=$D104)*(Discip=$E104))&gt;0,Numero+ROW(Cat)/1000),$A104),1))</f>
        <v>#NUM!</v>
      </c>
      <c r="I104" s="17"/>
      <c r="L104"/>
      <c r="M104"/>
      <c r="N104"/>
    </row>
    <row r="105" spans="1:14" s="9" customFormat="1" x14ac:dyDescent="0.25">
      <c r="A105" s="67">
        <v>2</v>
      </c>
      <c r="B105" s="54" t="e">
        <f t="array" aca="1" ref="B105" ca="1">INDEX('classement general'!A:A,1000*MOD(SMALL(IF(((Cat=$D105)*(Discip=$E105))&gt;0,Numero+ROW(Cat)/1000),$A105),1))</f>
        <v>#NUM!</v>
      </c>
      <c r="C105" s="54" t="e">
        <f t="array" aca="1" ref="C105" ca="1">INDEX('classement general'!B:B,1000*MOD(SMALL(IF(((Cat=$D105)*(Discip=$E105))&gt;0,Numero+ROW(Cat)/1000),$A105),1))</f>
        <v>#NUM!</v>
      </c>
      <c r="D105" s="54" t="str">
        <f t="shared" ref="D105:D108" si="37">D104</f>
        <v>S3</v>
      </c>
      <c r="E105" s="54" t="str">
        <f t="shared" si="36"/>
        <v>Arbalète 10 m</v>
      </c>
      <c r="F105" s="54" t="e">
        <f t="array" aca="1" ref="F105" ca="1">INDEX('classement general'!C:C,1000*MOD(SMALL(IF(((Cat=$D105)*(Discip=$E105))&gt;0,Numero+ROW(Cat)/1000),$A105),1))</f>
        <v>#NUM!</v>
      </c>
      <c r="G105" s="80" t="e">
        <f t="array" aca="1" ref="G105" ca="1">INDEX('classement general'!K:K,1000*MOD(SMALL(IF(((Cat=$D105)*(Discip=$E105))&gt;0,Numero+ROW(Cat)/1000),$A105),1))</f>
        <v>#NUM!</v>
      </c>
      <c r="H105" s="75" t="e">
        <f t="array" aca="1" ref="H105" ca="1">INDEX('classement general'!M:M,1000*MOD(SMALL(IF(((Cat=$D105)*(Discip=$E105))&gt;0,Numero+ROW(Cat)/1000),$A105),1))</f>
        <v>#NUM!</v>
      </c>
      <c r="I105" s="17"/>
      <c r="L105"/>
      <c r="M105"/>
      <c r="N105"/>
    </row>
    <row r="106" spans="1:14" s="9" customFormat="1" x14ac:dyDescent="0.25">
      <c r="A106" s="67">
        <v>3</v>
      </c>
      <c r="B106" s="54" t="e">
        <f t="array" aca="1" ref="B106" ca="1">INDEX('classement general'!A:A,1000*MOD(SMALL(IF(((Cat=$D106)*(Discip=$E106))&gt;0,Numero+ROW(Cat)/1000),$A106),1))</f>
        <v>#NUM!</v>
      </c>
      <c r="C106" s="54" t="e">
        <f t="array" aca="1" ref="C106" ca="1">INDEX('classement general'!B:B,1000*MOD(SMALL(IF(((Cat=$D106)*(Discip=$E106))&gt;0,Numero+ROW(Cat)/1000),$A106),1))</f>
        <v>#NUM!</v>
      </c>
      <c r="D106" s="54" t="str">
        <f t="shared" si="37"/>
        <v>S3</v>
      </c>
      <c r="E106" s="54" t="str">
        <f t="shared" si="36"/>
        <v>Arbalète 10 m</v>
      </c>
      <c r="F106" s="54" t="e">
        <f t="array" aca="1" ref="F106" ca="1">INDEX('classement general'!C:C,1000*MOD(SMALL(IF(((Cat=$D106)*(Discip=$E106))&gt;0,Numero+ROW(Cat)/1000),$A106),1))</f>
        <v>#NUM!</v>
      </c>
      <c r="G106" s="80" t="e">
        <f t="array" aca="1" ref="G106" ca="1">INDEX('classement general'!K:K,1000*MOD(SMALL(IF(((Cat=$D106)*(Discip=$E106))&gt;0,Numero+ROW(Cat)/1000),$A106),1))</f>
        <v>#NUM!</v>
      </c>
      <c r="H106" s="75" t="e">
        <f t="array" aca="1" ref="H106" ca="1">INDEX('classement general'!M:M,1000*MOD(SMALL(IF(((Cat=$D106)*(Discip=$E106))&gt;0,Numero+ROW(Cat)/1000),$A106),1))</f>
        <v>#NUM!</v>
      </c>
      <c r="I106" s="17"/>
      <c r="L106"/>
      <c r="M106"/>
      <c r="N106"/>
    </row>
    <row r="107" spans="1:14" s="9" customFormat="1" x14ac:dyDescent="0.25">
      <c r="A107" s="67">
        <v>4</v>
      </c>
      <c r="B107" s="54" t="e">
        <f t="array" aca="1" ref="B107" ca="1">INDEX('classement general'!A:A,1000*MOD(SMALL(IF(((Cat=$D107)*(Discip=$E107))&gt;0,Numero+ROW(Cat)/1000),$A107),1))</f>
        <v>#NUM!</v>
      </c>
      <c r="C107" s="54" t="e">
        <f t="array" aca="1" ref="C107" ca="1">INDEX('classement general'!B:B,1000*MOD(SMALL(IF(((Cat=$D107)*(Discip=$E107))&gt;0,Numero+ROW(Cat)/1000),$A107),1))</f>
        <v>#NUM!</v>
      </c>
      <c r="D107" s="54" t="str">
        <f t="shared" si="37"/>
        <v>S3</v>
      </c>
      <c r="E107" s="54" t="str">
        <f t="shared" si="36"/>
        <v>Arbalète 10 m</v>
      </c>
      <c r="F107" s="54" t="e">
        <f t="array" aca="1" ref="F107" ca="1">INDEX('classement general'!C:C,1000*MOD(SMALL(IF(((Cat=$D107)*(Discip=$E107))&gt;0,Numero+ROW(Cat)/1000),$A107),1))</f>
        <v>#NUM!</v>
      </c>
      <c r="G107" s="80" t="e">
        <f t="array" aca="1" ref="G107" ca="1">INDEX('classement general'!K:K,1000*MOD(SMALL(IF(((Cat=$D107)*(Discip=$E107))&gt;0,Numero+ROW(Cat)/1000),$A107),1))</f>
        <v>#NUM!</v>
      </c>
      <c r="H107" s="75" t="e">
        <f t="array" aca="1" ref="H107" ca="1">INDEX('classement general'!M:M,1000*MOD(SMALL(IF(((Cat=$D107)*(Discip=$E107))&gt;0,Numero+ROW(Cat)/1000),$A107),1))</f>
        <v>#NUM!</v>
      </c>
      <c r="I107" s="17"/>
      <c r="L107"/>
      <c r="M107"/>
      <c r="N107"/>
    </row>
    <row r="108" spans="1:14" s="9" customFormat="1" x14ac:dyDescent="0.25">
      <c r="A108" s="67">
        <v>5</v>
      </c>
      <c r="B108" s="54" t="e">
        <f t="array" aca="1" ref="B108" ca="1">INDEX('classement general'!A:A,1000*MOD(SMALL(IF(((Cat=$D108)*(Discip=$E108))&gt;0,Numero+ROW(Cat)/1000),$A108),1))</f>
        <v>#NUM!</v>
      </c>
      <c r="C108" s="54" t="e">
        <f t="array" aca="1" ref="C108" ca="1">INDEX('classement general'!B:B,1000*MOD(SMALL(IF(((Cat=$D108)*(Discip=$E108))&gt;0,Numero+ROW(Cat)/1000),$A108),1))</f>
        <v>#NUM!</v>
      </c>
      <c r="D108" s="54" t="str">
        <f t="shared" si="37"/>
        <v>S3</v>
      </c>
      <c r="E108" s="54" t="str">
        <f t="shared" si="36"/>
        <v>Arbalète 10 m</v>
      </c>
      <c r="F108" s="54" t="e">
        <f t="array" aca="1" ref="F108" ca="1">INDEX('classement general'!C:C,1000*MOD(SMALL(IF(((Cat=$D108)*(Discip=$E108))&gt;0,Numero+ROW(Cat)/1000),$A108),1))</f>
        <v>#NUM!</v>
      </c>
      <c r="G108" s="80" t="e">
        <f t="array" aca="1" ref="G108" ca="1">INDEX('classement general'!K:K,1000*MOD(SMALL(IF(((Cat=$D108)*(Discip=$E108))&gt;0,Numero+ROW(Cat)/1000),$A108),1))</f>
        <v>#NUM!</v>
      </c>
      <c r="H108" s="75" t="e">
        <f t="array" aca="1" ref="H108" ca="1">INDEX('classement general'!M:M,1000*MOD(SMALL(IF(((Cat=$D108)*(Discip=$E108))&gt;0,Numero+ROW(Cat)/1000),$A108),1))</f>
        <v>#NUM!</v>
      </c>
      <c r="I108" s="17"/>
      <c r="L108"/>
      <c r="M108"/>
      <c r="N108"/>
    </row>
    <row r="109" spans="1:14" s="9" customFormat="1" x14ac:dyDescent="0.25">
      <c r="A109" s="67"/>
      <c r="B109" s="55"/>
      <c r="C109" s="55"/>
      <c r="D109" s="55"/>
      <c r="E109" s="55"/>
      <c r="F109" s="55"/>
      <c r="G109" s="81"/>
      <c r="H109" s="76"/>
      <c r="I109" s="17"/>
      <c r="L109"/>
      <c r="M109"/>
      <c r="N109"/>
    </row>
    <row r="110" spans="1:14" s="9" customFormat="1" x14ac:dyDescent="0.25">
      <c r="A110" s="68" t="s">
        <v>30</v>
      </c>
      <c r="B110" s="10" t="s">
        <v>0</v>
      </c>
      <c r="C110" s="10" t="s">
        <v>36</v>
      </c>
      <c r="D110" s="10" t="s">
        <v>33</v>
      </c>
      <c r="E110" s="10" t="s">
        <v>37</v>
      </c>
      <c r="F110" s="10" t="s">
        <v>38</v>
      </c>
      <c r="G110" s="82" t="s">
        <v>39</v>
      </c>
      <c r="H110" s="77" t="s">
        <v>49</v>
      </c>
      <c r="I110" s="17"/>
      <c r="L110"/>
      <c r="M110"/>
      <c r="N110"/>
    </row>
    <row r="111" spans="1:14" s="9" customFormat="1" x14ac:dyDescent="0.25">
      <c r="A111" s="67"/>
      <c r="B111" s="55"/>
      <c r="C111" s="55"/>
      <c r="D111" s="55"/>
      <c r="E111" s="55"/>
      <c r="F111" s="55"/>
      <c r="G111" s="81"/>
      <c r="H111" s="76"/>
      <c r="I111" s="17"/>
      <c r="L111"/>
      <c r="M111"/>
      <c r="N111"/>
    </row>
    <row r="112" spans="1:14" s="9" customFormat="1" x14ac:dyDescent="0.25">
      <c r="A112" s="67">
        <v>1</v>
      </c>
      <c r="B112" s="54" t="str">
        <f t="array" aca="1" ref="B112" ca="1">INDEX('classement general'!A:A,1000*MOD(SMALL(IF(((Cat=$D112)*(Discip=$E112))&gt;0,Numero+ROW(Cat)/1000),$A112),1))</f>
        <v>Yassamoto</v>
      </c>
      <c r="C112" s="54" t="str">
        <f t="array" aca="1" ref="C112" ca="1">INDEX('classement general'!B:B,1000*MOD(SMALL(IF(((Cat=$D112)*(Discip=$E112))&gt;0,Numero+ROW(Cat)/1000),$A112),1))</f>
        <v>kaquapoté</v>
      </c>
      <c r="D112" s="59" t="str">
        <f t="shared" ref="D112" si="38">$A110</f>
        <v>D1</v>
      </c>
      <c r="E112" s="54" t="str">
        <f t="shared" ref="E112:E116" si="39">$B$1</f>
        <v>Arbalète 10 m</v>
      </c>
      <c r="F112" s="54" t="str">
        <f t="array" aca="1" ref="F112" ca="1">INDEX('classement general'!C:C,1000*MOD(SMALL(IF(((Cat=$D112)*(Discip=$E112))&gt;0,Numero+ROW(Cat)/1000),$A112),1))</f>
        <v>NIMES</v>
      </c>
      <c r="G112" s="80">
        <f t="array" aca="1" ref="G112" ca="1">SUM(OFFSET('classement general'!$A$1,INDEX(ROW('classement general'!$A$4:$A$21),MATCH(1,('classement general'!$A$4:$A$21=B112)*('classement general'!$B$4:$B$21=C112)*('classement general'!$C$4:$C$21=F112)*('classement general'!$D$4:$D$21=D112)*('classement general'!$L$4:$L$21=E112),0))-1,4,1,4))</f>
        <v>113</v>
      </c>
      <c r="H112" s="75">
        <f t="array" aca="1" ref="H112" ca="1">INDEX('classement general'!M:M,1000*MOD(SMALL(IF(((Cat=$D112)*(Discip=$E112))&gt;0,Numero+ROW(Cat)/1000),$A112),1))</f>
        <v>1</v>
      </c>
      <c r="I112" s="17"/>
      <c r="J112" s="9">
        <f>SUM(LARGE('classement general'!E9:H9,{1;2;3;4}))</f>
        <v>292</v>
      </c>
      <c r="K112" s="9">
        <f t="array" ref="K112">SUMIF(A112:A116,"D1",'classement general'!E4:H21)</f>
        <v>0</v>
      </c>
      <c r="L112"/>
      <c r="M112"/>
      <c r="N112"/>
    </row>
    <row r="113" spans="1:14" s="9" customFormat="1" x14ac:dyDescent="0.25">
      <c r="A113" s="67">
        <v>2</v>
      </c>
      <c r="B113" s="54" t="e">
        <f t="array" aca="1" ref="B113" ca="1">INDEX('classement general'!A:A,1000*MOD(SMALL(IF(((Cat=$D113)*(Discip=$E113))&gt;0,Numero+ROW(Cat)/1000),$A113),1))</f>
        <v>#NUM!</v>
      </c>
      <c r="C113" s="54" t="e">
        <f t="array" aca="1" ref="C113" ca="1">INDEX('classement general'!B:B,1000*MOD(SMALL(IF(((Cat=$D113)*(Discip=$E113))&gt;0,Numero+ROW(Cat)/1000),$A113),1))</f>
        <v>#NUM!</v>
      </c>
      <c r="D113" s="54" t="str">
        <f t="shared" ref="D113:D116" si="40">D112</f>
        <v>D1</v>
      </c>
      <c r="E113" s="54" t="str">
        <f t="shared" si="39"/>
        <v>Arbalète 10 m</v>
      </c>
      <c r="F113" s="54" t="e">
        <f t="array" aca="1" ref="F113" ca="1">INDEX('classement general'!C:C,1000*MOD(SMALL(IF(((Cat=$D113)*(Discip=$E113))&gt;0,Numero+ROW(Cat)/1000),$A113),1))</f>
        <v>#NUM!</v>
      </c>
      <c r="G113" s="80" t="e">
        <f t="array" aca="1" ref="G113" ca="1">INDEX('classement general'!K:K,1000*MOD(SMALL(IF(((Cat=$D113)*(Discip=$E113))&gt;0,Numero+ROW(Cat)/1000),$A113),1))</f>
        <v>#NUM!</v>
      </c>
      <c r="H113" s="75" t="e">
        <f t="array" aca="1" ref="H113" ca="1">INDEX('classement general'!M:M,1000*MOD(SMALL(IF(((Cat=$D113)*(Discip=$E113))&gt;0,Numero+ROW(Cat)/1000),$A113),1))</f>
        <v>#NUM!</v>
      </c>
      <c r="I113" s="17"/>
      <c r="L113"/>
      <c r="M113"/>
      <c r="N113"/>
    </row>
    <row r="114" spans="1:14" s="9" customFormat="1" x14ac:dyDescent="0.25">
      <c r="A114" s="67">
        <v>3</v>
      </c>
      <c r="B114" s="54" t="e">
        <f t="array" aca="1" ref="B114" ca="1">INDEX('classement general'!A:A,1000*MOD(SMALL(IF(((Cat=$D114)*(Discip=$E114))&gt;0,Numero+ROW(Cat)/1000),$A114),1))</f>
        <v>#NUM!</v>
      </c>
      <c r="C114" s="54" t="e">
        <f t="array" aca="1" ref="C114" ca="1">INDEX('classement general'!B:B,1000*MOD(SMALL(IF(((Cat=$D114)*(Discip=$E114))&gt;0,Numero+ROW(Cat)/1000),$A114),1))</f>
        <v>#NUM!</v>
      </c>
      <c r="D114" s="54" t="str">
        <f t="shared" si="40"/>
        <v>D1</v>
      </c>
      <c r="E114" s="54" t="str">
        <f t="shared" si="39"/>
        <v>Arbalète 10 m</v>
      </c>
      <c r="F114" s="54" t="e">
        <f t="array" aca="1" ref="F114" ca="1">INDEX('classement general'!C:C,1000*MOD(SMALL(IF(((Cat=$D114)*(Discip=$E114))&gt;0,Numero+ROW(Cat)/1000),$A114),1))</f>
        <v>#NUM!</v>
      </c>
      <c r="G114" s="80" t="e">
        <f t="array" aca="1" ref="G114" ca="1">INDEX('classement general'!K:K,1000*MOD(SMALL(IF(((Cat=$D114)*(Discip=$E114))&gt;0,Numero+ROW(Cat)/1000),$A114),1))</f>
        <v>#NUM!</v>
      </c>
      <c r="H114" s="75" t="e">
        <f t="array" aca="1" ref="H114" ca="1">INDEX('classement general'!M:M,1000*MOD(SMALL(IF(((Cat=$D114)*(Discip=$E114))&gt;0,Numero+ROW(Cat)/1000),$A114),1))</f>
        <v>#NUM!</v>
      </c>
      <c r="I114" s="17"/>
      <c r="L114"/>
      <c r="M114"/>
      <c r="N114"/>
    </row>
    <row r="115" spans="1:14" s="9" customFormat="1" x14ac:dyDescent="0.25">
      <c r="A115" s="67">
        <v>4</v>
      </c>
      <c r="B115" s="54" t="e">
        <f t="array" aca="1" ref="B115" ca="1">INDEX('classement general'!A:A,1000*MOD(SMALL(IF(((Cat=$D115)*(Discip=$E115))&gt;0,Numero+ROW(Cat)/1000),$A115),1))</f>
        <v>#NUM!</v>
      </c>
      <c r="C115" s="54" t="e">
        <f t="array" aca="1" ref="C115" ca="1">INDEX('classement general'!B:B,1000*MOD(SMALL(IF(((Cat=$D115)*(Discip=$E115))&gt;0,Numero+ROW(Cat)/1000),$A115),1))</f>
        <v>#NUM!</v>
      </c>
      <c r="D115" s="54" t="str">
        <f t="shared" si="40"/>
        <v>D1</v>
      </c>
      <c r="E115" s="54" t="str">
        <f t="shared" si="39"/>
        <v>Arbalète 10 m</v>
      </c>
      <c r="F115" s="54" t="e">
        <f t="array" aca="1" ref="F115" ca="1">INDEX('classement general'!C:C,1000*MOD(SMALL(IF(((Cat=$D115)*(Discip=$E115))&gt;0,Numero+ROW(Cat)/1000),$A115),1))</f>
        <v>#NUM!</v>
      </c>
      <c r="G115" s="80" t="e">
        <f t="array" aca="1" ref="G115" ca="1">INDEX('classement general'!K:K,1000*MOD(SMALL(IF(((Cat=$D115)*(Discip=$E115))&gt;0,Numero+ROW(Cat)/1000),$A115),1))</f>
        <v>#NUM!</v>
      </c>
      <c r="H115" s="75" t="e">
        <f t="array" aca="1" ref="H115" ca="1">INDEX('classement general'!M:M,1000*MOD(SMALL(IF(((Cat=$D115)*(Discip=$E115))&gt;0,Numero+ROW(Cat)/1000),$A115),1))</f>
        <v>#NUM!</v>
      </c>
      <c r="I115" s="17"/>
      <c r="L115"/>
      <c r="M115"/>
      <c r="N115"/>
    </row>
    <row r="116" spans="1:14" s="9" customFormat="1" x14ac:dyDescent="0.25">
      <c r="A116" s="67">
        <v>5</v>
      </c>
      <c r="B116" s="54" t="e">
        <f t="array" aca="1" ref="B116" ca="1">INDEX('classement general'!A:A,1000*MOD(SMALL(IF(((Cat=$D116)*(Discip=$E116))&gt;0,Numero+ROW(Cat)/1000),$A116),1))</f>
        <v>#NUM!</v>
      </c>
      <c r="C116" s="54" t="e">
        <f t="array" aca="1" ref="C116" ca="1">INDEX('classement general'!B:B,1000*MOD(SMALL(IF(((Cat=$D116)*(Discip=$E116))&gt;0,Numero+ROW(Cat)/1000),$A116),1))</f>
        <v>#NUM!</v>
      </c>
      <c r="D116" s="54" t="str">
        <f t="shared" si="40"/>
        <v>D1</v>
      </c>
      <c r="E116" s="54" t="str">
        <f t="shared" si="39"/>
        <v>Arbalète 10 m</v>
      </c>
      <c r="F116" s="54" t="e">
        <f t="array" aca="1" ref="F116" ca="1">INDEX('classement general'!C:C,1000*MOD(SMALL(IF(((Cat=$D116)*(Discip=$E116))&gt;0,Numero+ROW(Cat)/1000),$A116),1))</f>
        <v>#NUM!</v>
      </c>
      <c r="G116" s="80" t="e">
        <f t="array" aca="1" ref="G116" ca="1">INDEX('classement general'!K:K,1000*MOD(SMALL(IF(((Cat=$D116)*(Discip=$E116))&gt;0,Numero+ROW(Cat)/1000),$A116),1))</f>
        <v>#NUM!</v>
      </c>
      <c r="H116" s="75" t="e">
        <f t="array" aca="1" ref="H116" ca="1">INDEX('classement general'!M:M,1000*MOD(SMALL(IF(((Cat=$D116)*(Discip=$E116))&gt;0,Numero+ROW(Cat)/1000),$A116),1))</f>
        <v>#NUM!</v>
      </c>
      <c r="I116" s="17"/>
      <c r="L116"/>
      <c r="M116"/>
      <c r="N116"/>
    </row>
    <row r="117" spans="1:14" s="9" customFormat="1" x14ac:dyDescent="0.25">
      <c r="A117" s="67"/>
      <c r="B117" s="55"/>
      <c r="C117" s="55"/>
      <c r="D117" s="55"/>
      <c r="E117" s="55"/>
      <c r="F117" s="55"/>
      <c r="G117" s="81"/>
      <c r="H117" s="76"/>
      <c r="I117" s="17"/>
      <c r="L117"/>
      <c r="M117"/>
      <c r="N117"/>
    </row>
    <row r="118" spans="1:14" s="9" customFormat="1" x14ac:dyDescent="0.25">
      <c r="A118" s="67" t="s">
        <v>31</v>
      </c>
      <c r="B118" s="10" t="s">
        <v>0</v>
      </c>
      <c r="C118" s="10" t="s">
        <v>36</v>
      </c>
      <c r="D118" s="10" t="s">
        <v>33</v>
      </c>
      <c r="E118" s="10" t="s">
        <v>37</v>
      </c>
      <c r="F118" s="10" t="s">
        <v>38</v>
      </c>
      <c r="G118" s="82" t="s">
        <v>39</v>
      </c>
      <c r="H118" s="77" t="s">
        <v>49</v>
      </c>
      <c r="I118" s="17"/>
      <c r="L118"/>
      <c r="M118"/>
      <c r="N118"/>
    </row>
    <row r="119" spans="1:14" s="9" customFormat="1" x14ac:dyDescent="0.25">
      <c r="A119" s="67"/>
      <c r="B119" s="55"/>
      <c r="C119" s="55"/>
      <c r="D119" s="55"/>
      <c r="E119" s="55"/>
      <c r="F119" s="55"/>
      <c r="G119" s="81"/>
      <c r="H119" s="76"/>
      <c r="I119" s="17"/>
      <c r="L119"/>
      <c r="M119"/>
      <c r="N119"/>
    </row>
    <row r="120" spans="1:14" s="9" customFormat="1" x14ac:dyDescent="0.25">
      <c r="A120" s="67">
        <v>1</v>
      </c>
      <c r="B120" s="54" t="e">
        <f t="array" aca="1" ref="B120" ca="1">INDEX('classement general'!A:A,1000*MOD(SMALL(IF(((Cat=$D120)*(Discip=$E120))&gt;0,Numero+ROW(Cat)/1000),$A120),1))</f>
        <v>#NUM!</v>
      </c>
      <c r="C120" s="54" t="e">
        <f t="array" aca="1" ref="C120" ca="1">INDEX('classement general'!B:B,1000*MOD(SMALL(IF(((Cat=$D120)*(Discip=$E120))&gt;0,Numero+ROW(Cat)/1000),$A120),1))</f>
        <v>#NUM!</v>
      </c>
      <c r="D120" s="59" t="str">
        <f t="shared" ref="D120" si="41">$A118</f>
        <v>D2</v>
      </c>
      <c r="E120" s="54" t="str">
        <f t="shared" ref="E120:E124" si="42">$B$1</f>
        <v>Arbalète 10 m</v>
      </c>
      <c r="F120" s="54" t="e">
        <f t="array" aca="1" ref="F120" ca="1">INDEX('classement general'!C:C,1000*MOD(SMALL(IF(((Cat=$D120)*(Discip=$E120))&gt;0,Numero+ROW(Cat)/1000),$A120),1))</f>
        <v>#NUM!</v>
      </c>
      <c r="G120" s="80" t="e">
        <f t="array" aca="1" ref="G120" ca="1">INDEX('classement general'!K:K,1000*MOD(SMALL(IF(((Cat=$D120)*(Discip=$E120))&gt;0,Numero+ROW(Cat)/1000),$A120),1))</f>
        <v>#NUM!</v>
      </c>
      <c r="H120" s="75" t="e">
        <f t="array" aca="1" ref="H120" ca="1">INDEX('classement general'!M:M,1000*MOD(SMALL(IF(((Cat=$D120)*(Discip=$E120))&gt;0,Numero+ROW(Cat)/1000),$A120),1))</f>
        <v>#NUM!</v>
      </c>
      <c r="I120" s="17"/>
      <c r="L120"/>
      <c r="M120"/>
      <c r="N120"/>
    </row>
    <row r="121" spans="1:14" s="9" customFormat="1" x14ac:dyDescent="0.25">
      <c r="A121" s="67">
        <v>2</v>
      </c>
      <c r="B121" s="54" t="e">
        <f t="array" aca="1" ref="B121" ca="1">INDEX('classement general'!A:A,1000*MOD(SMALL(IF(((Cat=$D121)*(Discip=$E121))&gt;0,Numero+ROW(Cat)/1000),$A121),1))</f>
        <v>#NUM!</v>
      </c>
      <c r="C121" s="54" t="e">
        <f t="array" aca="1" ref="C121" ca="1">INDEX('classement general'!B:B,1000*MOD(SMALL(IF(((Cat=$D121)*(Discip=$E121))&gt;0,Numero+ROW(Cat)/1000),$A121),1))</f>
        <v>#NUM!</v>
      </c>
      <c r="D121" s="54" t="str">
        <f t="shared" ref="D121:D124" si="43">D120</f>
        <v>D2</v>
      </c>
      <c r="E121" s="54" t="str">
        <f t="shared" si="42"/>
        <v>Arbalète 10 m</v>
      </c>
      <c r="F121" s="54" t="e">
        <f t="array" aca="1" ref="F121" ca="1">INDEX('classement general'!C:C,1000*MOD(SMALL(IF(((Cat=$D121)*(Discip=$E121))&gt;0,Numero+ROW(Cat)/1000),$A121),1))</f>
        <v>#NUM!</v>
      </c>
      <c r="G121" s="80" t="e">
        <f t="array" aca="1" ref="G121" ca="1">INDEX('classement general'!K:K,1000*MOD(SMALL(IF(((Cat=$D121)*(Discip=$E121))&gt;0,Numero+ROW(Cat)/1000),$A121),1))</f>
        <v>#NUM!</v>
      </c>
      <c r="H121" s="75" t="e">
        <f t="array" aca="1" ref="H121" ca="1">INDEX('classement general'!M:M,1000*MOD(SMALL(IF(((Cat=$D121)*(Discip=$E121))&gt;0,Numero+ROW(Cat)/1000),$A121),1))</f>
        <v>#NUM!</v>
      </c>
      <c r="I121" s="17"/>
      <c r="L121"/>
      <c r="M121"/>
      <c r="N121"/>
    </row>
    <row r="122" spans="1:14" s="9" customFormat="1" x14ac:dyDescent="0.25">
      <c r="A122" s="67">
        <v>3</v>
      </c>
      <c r="B122" s="54" t="e">
        <f t="array" aca="1" ref="B122" ca="1">INDEX('classement general'!A:A,1000*MOD(SMALL(IF(((Cat=$D122)*(Discip=$E122))&gt;0,Numero+ROW(Cat)/1000),$A122),1))</f>
        <v>#NUM!</v>
      </c>
      <c r="C122" s="54" t="e">
        <f t="array" aca="1" ref="C122" ca="1">INDEX('classement general'!B:B,1000*MOD(SMALL(IF(((Cat=$D122)*(Discip=$E122))&gt;0,Numero+ROW(Cat)/1000),$A122),1))</f>
        <v>#NUM!</v>
      </c>
      <c r="D122" s="54" t="str">
        <f t="shared" si="43"/>
        <v>D2</v>
      </c>
      <c r="E122" s="54" t="str">
        <f t="shared" si="42"/>
        <v>Arbalète 10 m</v>
      </c>
      <c r="F122" s="54" t="e">
        <f t="array" aca="1" ref="F122" ca="1">INDEX('classement general'!C:C,1000*MOD(SMALL(IF(((Cat=$D122)*(Discip=$E122))&gt;0,Numero+ROW(Cat)/1000),$A122),1))</f>
        <v>#NUM!</v>
      </c>
      <c r="G122" s="80" t="e">
        <f t="array" aca="1" ref="G122" ca="1">INDEX('classement general'!K:K,1000*MOD(SMALL(IF(((Cat=$D122)*(Discip=$E122))&gt;0,Numero+ROW(Cat)/1000),$A122),1))</f>
        <v>#NUM!</v>
      </c>
      <c r="H122" s="75" t="e">
        <f t="array" aca="1" ref="H122" ca="1">INDEX('classement general'!M:M,1000*MOD(SMALL(IF(((Cat=$D122)*(Discip=$E122))&gt;0,Numero+ROW(Cat)/1000),$A122),1))</f>
        <v>#NUM!</v>
      </c>
      <c r="I122" s="17"/>
      <c r="L122"/>
      <c r="M122"/>
      <c r="N122"/>
    </row>
    <row r="123" spans="1:14" s="9" customFormat="1" x14ac:dyDescent="0.25">
      <c r="A123" s="67">
        <v>4</v>
      </c>
      <c r="B123" s="54" t="e">
        <f t="array" aca="1" ref="B123" ca="1">INDEX('classement general'!A:A,1000*MOD(SMALL(IF(((Cat=$D123)*(Discip=$E123))&gt;0,Numero+ROW(Cat)/1000),$A123),1))</f>
        <v>#NUM!</v>
      </c>
      <c r="C123" s="54" t="e">
        <f t="array" aca="1" ref="C123" ca="1">INDEX('classement general'!B:B,1000*MOD(SMALL(IF(((Cat=$D123)*(Discip=$E123))&gt;0,Numero+ROW(Cat)/1000),$A123),1))</f>
        <v>#NUM!</v>
      </c>
      <c r="D123" s="54" t="str">
        <f t="shared" si="43"/>
        <v>D2</v>
      </c>
      <c r="E123" s="54" t="str">
        <f t="shared" si="42"/>
        <v>Arbalète 10 m</v>
      </c>
      <c r="F123" s="54" t="e">
        <f t="array" aca="1" ref="F123" ca="1">INDEX('classement general'!C:C,1000*MOD(SMALL(IF(((Cat=$D123)*(Discip=$E123))&gt;0,Numero+ROW(Cat)/1000),$A123),1))</f>
        <v>#NUM!</v>
      </c>
      <c r="G123" s="80" t="e">
        <f t="array" aca="1" ref="G123" ca="1">INDEX('classement general'!K:K,1000*MOD(SMALL(IF(((Cat=$D123)*(Discip=$E123))&gt;0,Numero+ROW(Cat)/1000),$A123),1))</f>
        <v>#NUM!</v>
      </c>
      <c r="H123" s="75" t="e">
        <f t="array" aca="1" ref="H123" ca="1">INDEX('classement general'!M:M,1000*MOD(SMALL(IF(((Cat=$D123)*(Discip=$E123))&gt;0,Numero+ROW(Cat)/1000),$A123),1))</f>
        <v>#NUM!</v>
      </c>
      <c r="I123" s="17"/>
      <c r="L123"/>
      <c r="M123"/>
      <c r="N123"/>
    </row>
    <row r="124" spans="1:14" s="9" customFormat="1" x14ac:dyDescent="0.25">
      <c r="A124" s="67">
        <v>5</v>
      </c>
      <c r="B124" s="54" t="e">
        <f t="array" aca="1" ref="B124" ca="1">INDEX('classement general'!A:A,1000*MOD(SMALL(IF(((Cat=$D124)*(Discip=$E124))&gt;0,Numero+ROW(Cat)/1000),$A124),1))</f>
        <v>#NUM!</v>
      </c>
      <c r="C124" s="54" t="e">
        <f t="array" aca="1" ref="C124" ca="1">INDEX('classement general'!B:B,1000*MOD(SMALL(IF(((Cat=$D124)*(Discip=$E124))&gt;0,Numero+ROW(Cat)/1000),$A124),1))</f>
        <v>#NUM!</v>
      </c>
      <c r="D124" s="54" t="str">
        <f t="shared" si="43"/>
        <v>D2</v>
      </c>
      <c r="E124" s="54" t="str">
        <f t="shared" si="42"/>
        <v>Arbalète 10 m</v>
      </c>
      <c r="F124" s="54" t="e">
        <f t="array" aca="1" ref="F124" ca="1">INDEX('classement general'!C:C,1000*MOD(SMALL(IF(((Cat=$D124)*(Discip=$E124))&gt;0,Numero+ROW(Cat)/1000),$A124),1))</f>
        <v>#NUM!</v>
      </c>
      <c r="G124" s="80" t="e">
        <f t="array" aca="1" ref="G124" ca="1">INDEX('classement general'!K:K,1000*MOD(SMALL(IF(((Cat=$D124)*(Discip=$E124))&gt;0,Numero+ROW(Cat)/1000),$A124),1))</f>
        <v>#NUM!</v>
      </c>
      <c r="H124" s="75" t="e">
        <f t="array" aca="1" ref="H124" ca="1">INDEX('classement general'!M:M,1000*MOD(SMALL(IF(((Cat=$D124)*(Discip=$E124))&gt;0,Numero+ROW(Cat)/1000),$A124),1))</f>
        <v>#NUM!</v>
      </c>
      <c r="I124" s="17"/>
      <c r="L124"/>
      <c r="M124"/>
      <c r="N124"/>
    </row>
    <row r="125" spans="1:14" s="9" customFormat="1" x14ac:dyDescent="0.25">
      <c r="A125" s="67"/>
      <c r="B125" s="55"/>
      <c r="C125" s="55"/>
      <c r="D125" s="55"/>
      <c r="E125" s="55"/>
      <c r="F125" s="55"/>
      <c r="G125" s="81"/>
      <c r="H125" s="76"/>
      <c r="I125" s="17"/>
      <c r="L125"/>
      <c r="M125"/>
      <c r="N125"/>
    </row>
    <row r="126" spans="1:14" s="9" customFormat="1" x14ac:dyDescent="0.25">
      <c r="A126" s="67" t="s">
        <v>32</v>
      </c>
      <c r="B126" s="10" t="s">
        <v>0</v>
      </c>
      <c r="C126" s="10" t="s">
        <v>36</v>
      </c>
      <c r="D126" s="10" t="s">
        <v>33</v>
      </c>
      <c r="E126" s="10" t="s">
        <v>37</v>
      </c>
      <c r="F126" s="10" t="s">
        <v>38</v>
      </c>
      <c r="G126" s="82" t="s">
        <v>39</v>
      </c>
      <c r="H126" s="77" t="s">
        <v>49</v>
      </c>
      <c r="I126" s="17"/>
      <c r="L126"/>
      <c r="M126"/>
      <c r="N126"/>
    </row>
    <row r="127" spans="1:14" s="9" customFormat="1" x14ac:dyDescent="0.25">
      <c r="A127" s="67"/>
      <c r="B127" s="55"/>
      <c r="C127" s="55"/>
      <c r="D127" s="55"/>
      <c r="E127" s="55"/>
      <c r="F127" s="55"/>
      <c r="G127" s="81"/>
      <c r="H127" s="76"/>
      <c r="I127" s="17"/>
      <c r="L127"/>
      <c r="M127"/>
      <c r="N127"/>
    </row>
    <row r="128" spans="1:14" s="9" customFormat="1" x14ac:dyDescent="0.25">
      <c r="A128" s="67">
        <v>1</v>
      </c>
      <c r="B128" s="54" t="e">
        <f t="array" aca="1" ref="B128" ca="1">INDEX('classement general'!A:A,1000*MOD(SMALL(IF(((Cat=$D128)*(Discip=$E128))&gt;0,Numero+ROW(Cat)/1000),$A128),1))</f>
        <v>#NUM!</v>
      </c>
      <c r="C128" s="54" t="e">
        <f t="array" aca="1" ref="C128" ca="1">INDEX('classement general'!B:B,1000*MOD(SMALL(IF(((Cat=$D128)*(Discip=$E128))&gt;0,Numero+ROW(Cat)/1000),$A128),1))</f>
        <v>#NUM!</v>
      </c>
      <c r="D128" s="59" t="str">
        <f t="shared" ref="D128" si="44">$A126</f>
        <v>D3</v>
      </c>
      <c r="E128" s="54" t="str">
        <f t="shared" ref="E128:E132" si="45">$B$1</f>
        <v>Arbalète 10 m</v>
      </c>
      <c r="F128" s="54" t="e">
        <f t="array" aca="1" ref="F128" ca="1">INDEX('classement general'!C:C,1000*MOD(SMALL(IF(((Cat=$D128)*(Discip=$E128))&gt;0,Numero+ROW(Cat)/1000),$A128),1))</f>
        <v>#NUM!</v>
      </c>
      <c r="G128" s="80" t="e">
        <f t="array" aca="1" ref="G128" ca="1">INDEX('classement general'!K:K,1000*MOD(SMALL(IF(((Cat=$D128)*(Discip=$E128))&gt;0,Numero+ROW(Cat)/1000),$A128),1))</f>
        <v>#NUM!</v>
      </c>
      <c r="H128" s="75" t="e">
        <f t="array" aca="1" ref="H128" ca="1">INDEX('classement general'!M:M,1000*MOD(SMALL(IF(((Cat=$D128)*(Discip=$E128))&gt;0,Numero+ROW(Cat)/1000),$A128),1))</f>
        <v>#NUM!</v>
      </c>
      <c r="I128" s="17"/>
      <c r="L128"/>
      <c r="M128"/>
      <c r="N128"/>
    </row>
    <row r="129" spans="1:14" s="9" customFormat="1" x14ac:dyDescent="0.25">
      <c r="A129" s="67">
        <v>2</v>
      </c>
      <c r="B129" s="54" t="e">
        <f t="array" aca="1" ref="B129" ca="1">INDEX('classement general'!A:A,1000*MOD(SMALL(IF(((Cat=$D129)*(Discip=$E129))&gt;0,Numero+ROW(Cat)/1000),$A129),1))</f>
        <v>#NUM!</v>
      </c>
      <c r="C129" s="54" t="e">
        <f t="array" aca="1" ref="C129" ca="1">INDEX('classement general'!B:B,1000*MOD(SMALL(IF(((Cat=$D129)*(Discip=$E129))&gt;0,Numero+ROW(Cat)/1000),$A129),1))</f>
        <v>#NUM!</v>
      </c>
      <c r="D129" s="54" t="str">
        <f t="shared" ref="D129:D132" si="46">D128</f>
        <v>D3</v>
      </c>
      <c r="E129" s="54" t="str">
        <f t="shared" si="45"/>
        <v>Arbalète 10 m</v>
      </c>
      <c r="F129" s="54" t="e">
        <f t="array" aca="1" ref="F129" ca="1">INDEX('classement general'!C:C,1000*MOD(SMALL(IF(((Cat=$D129)*(Discip=$E129))&gt;0,Numero+ROW(Cat)/1000),$A129),1))</f>
        <v>#NUM!</v>
      </c>
      <c r="G129" s="80" t="e">
        <f t="array" aca="1" ref="G129" ca="1">INDEX('classement general'!K:K,1000*MOD(SMALL(IF(((Cat=$D129)*(Discip=$E129))&gt;0,Numero+ROW(Cat)/1000),$A129),1))</f>
        <v>#NUM!</v>
      </c>
      <c r="H129" s="75" t="e">
        <f t="array" aca="1" ref="H129" ca="1">INDEX('classement general'!M:M,1000*MOD(SMALL(IF(((Cat=$D129)*(Discip=$E129))&gt;0,Numero+ROW(Cat)/1000),$A129),1))</f>
        <v>#NUM!</v>
      </c>
      <c r="I129" s="17"/>
      <c r="L129"/>
      <c r="M129"/>
      <c r="N129"/>
    </row>
    <row r="130" spans="1:14" s="9" customFormat="1" x14ac:dyDescent="0.25">
      <c r="A130" s="67">
        <v>3</v>
      </c>
      <c r="B130" s="54" t="e">
        <f t="array" aca="1" ref="B130" ca="1">INDEX('classement general'!A:A,1000*MOD(SMALL(IF(((Cat=$D130)*(Discip=$E130))&gt;0,Numero+ROW(Cat)/1000),$A130),1))</f>
        <v>#NUM!</v>
      </c>
      <c r="C130" s="54" t="e">
        <f t="array" aca="1" ref="C130" ca="1">INDEX('classement general'!B:B,1000*MOD(SMALL(IF(((Cat=$D130)*(Discip=$E130))&gt;0,Numero+ROW(Cat)/1000),$A130),1))</f>
        <v>#NUM!</v>
      </c>
      <c r="D130" s="54" t="str">
        <f t="shared" si="46"/>
        <v>D3</v>
      </c>
      <c r="E130" s="54" t="str">
        <f t="shared" si="45"/>
        <v>Arbalète 10 m</v>
      </c>
      <c r="F130" s="54" t="e">
        <f t="array" aca="1" ref="F130" ca="1">INDEX('classement general'!C:C,1000*MOD(SMALL(IF(((Cat=$D130)*(Discip=$E130))&gt;0,Numero+ROW(Cat)/1000),$A130),1))</f>
        <v>#NUM!</v>
      </c>
      <c r="G130" s="80" t="e">
        <f t="array" aca="1" ref="G130" ca="1">INDEX('classement general'!K:K,1000*MOD(SMALL(IF(((Cat=$D130)*(Discip=$E130))&gt;0,Numero+ROW(Cat)/1000),$A130),1))</f>
        <v>#NUM!</v>
      </c>
      <c r="H130" s="75" t="e">
        <f t="array" aca="1" ref="H130" ca="1">INDEX('classement general'!M:M,1000*MOD(SMALL(IF(((Cat=$D130)*(Discip=$E130))&gt;0,Numero+ROW(Cat)/1000),$A130),1))</f>
        <v>#NUM!</v>
      </c>
      <c r="I130" s="17"/>
      <c r="L130"/>
      <c r="M130"/>
      <c r="N130"/>
    </row>
    <row r="131" spans="1:14" x14ac:dyDescent="0.25">
      <c r="A131" s="67">
        <v>4</v>
      </c>
      <c r="B131" s="54" t="e">
        <f t="array" aca="1" ref="B131" ca="1">INDEX('classement general'!A:A,1000*MOD(SMALL(IF(((Cat=$D131)*(Discip=$E131))&gt;0,Numero+ROW(Cat)/1000),$A131),1))</f>
        <v>#NUM!</v>
      </c>
      <c r="C131" s="54" t="e">
        <f t="array" aca="1" ref="C131" ca="1">INDEX('classement general'!B:B,1000*MOD(SMALL(IF(((Cat=$D131)*(Discip=$E131))&gt;0,Numero+ROW(Cat)/1000),$A131),1))</f>
        <v>#NUM!</v>
      </c>
      <c r="D131" s="54" t="str">
        <f t="shared" si="46"/>
        <v>D3</v>
      </c>
      <c r="E131" s="54" t="str">
        <f t="shared" si="45"/>
        <v>Arbalète 10 m</v>
      </c>
      <c r="F131" s="54" t="e">
        <f t="array" aca="1" ref="F131" ca="1">INDEX('classement general'!C:C,1000*MOD(SMALL(IF(((Cat=$D131)*(Discip=$E131))&gt;0,Numero+ROW(Cat)/1000),$A131),1))</f>
        <v>#NUM!</v>
      </c>
      <c r="G131" s="80" t="e">
        <f t="array" aca="1" ref="G131" ca="1">INDEX('classement general'!K:K,1000*MOD(SMALL(IF(((Cat=$D131)*(Discip=$E131))&gt;0,Numero+ROW(Cat)/1000),$A131),1))</f>
        <v>#NUM!</v>
      </c>
      <c r="H131" s="75" t="e">
        <f t="array" aca="1" ref="H131" ca="1">INDEX('classement general'!M:M,1000*MOD(SMALL(IF(((Cat=$D131)*(Discip=$E131))&gt;0,Numero+ROW(Cat)/1000),$A131),1))</f>
        <v>#NUM!</v>
      </c>
      <c r="I131" s="17"/>
    </row>
    <row r="132" spans="1:14" x14ac:dyDescent="0.25">
      <c r="A132" s="67">
        <v>5</v>
      </c>
      <c r="B132" s="54" t="e">
        <f t="array" aca="1" ref="B132" ca="1">INDEX('classement general'!A:A,1000*MOD(SMALL(IF(((Cat=$D132)*(Discip=$E132))&gt;0,Numero+ROW(Cat)/1000),$A132),1))</f>
        <v>#NUM!</v>
      </c>
      <c r="C132" s="54" t="e">
        <f t="array" aca="1" ref="C132" ca="1">INDEX('classement general'!B:B,1000*MOD(SMALL(IF(((Cat=$D132)*(Discip=$E132))&gt;0,Numero+ROW(Cat)/1000),$A132),1))</f>
        <v>#NUM!</v>
      </c>
      <c r="D132" s="54" t="str">
        <f t="shared" si="46"/>
        <v>D3</v>
      </c>
      <c r="E132" s="54" t="str">
        <f t="shared" si="45"/>
        <v>Arbalète 10 m</v>
      </c>
      <c r="F132" s="54" t="e">
        <f t="array" aca="1" ref="F132" ca="1">INDEX('classement general'!C:C,1000*MOD(SMALL(IF(((Cat=$D132)*(Discip=$E132))&gt;0,Numero+ROW(Cat)/1000),$A132),1))</f>
        <v>#NUM!</v>
      </c>
      <c r="G132" s="80" t="e">
        <f t="array" aca="1" ref="G132" ca="1">INDEX('classement general'!K:K,1000*MOD(SMALL(IF(((Cat=$D132)*(Discip=$E132))&gt;0,Numero+ROW(Cat)/1000),$A132),1))</f>
        <v>#NUM!</v>
      </c>
      <c r="H132" s="75" t="e">
        <f t="array" aca="1" ref="H132" ca="1">INDEX('classement general'!M:M,1000*MOD(SMALL(IF(((Cat=$D132)*(Discip=$E132))&gt;0,Numero+ROW(Cat)/1000),$A132),1))</f>
        <v>#NUM!</v>
      </c>
      <c r="I132" s="17"/>
    </row>
    <row r="133" spans="1:14" x14ac:dyDescent="0.25">
      <c r="A133" s="67"/>
      <c r="B133" s="55"/>
      <c r="C133" s="55"/>
      <c r="D133" s="55"/>
      <c r="E133" s="55"/>
      <c r="F133" s="55"/>
      <c r="G133" s="81"/>
      <c r="H133" s="76"/>
      <c r="I133" s="17"/>
    </row>
    <row r="134" spans="1:14" x14ac:dyDescent="0.25">
      <c r="B134" s="10"/>
      <c r="C134" s="10"/>
      <c r="D134" s="10"/>
      <c r="E134" s="10"/>
      <c r="F134" s="10"/>
      <c r="G134" s="78"/>
      <c r="H134" s="10"/>
      <c r="I134" s="17"/>
    </row>
  </sheetData>
  <mergeCells count="1">
    <mergeCell ref="B1:H1"/>
  </mergeCells>
  <phoneticPr fontId="0" type="noConversion"/>
  <conditionalFormatting sqref="B8:H10">
    <cfRule type="expression" dxfId="11" priority="19">
      <formula>ISERROR($H8)</formula>
    </cfRule>
  </conditionalFormatting>
  <conditionalFormatting sqref="B11:H12">
    <cfRule type="expression" dxfId="10" priority="20">
      <formula>IF(ISERROR($H11),TRUE,$H11&lt;&gt;$H10)</formula>
    </cfRule>
  </conditionalFormatting>
  <conditionalFormatting sqref="B24:H26 B32:H34 B40:H42 B48:H50 B56:H58 B64:H66 B72:H74 B80:H82 B88:H90 B104:H106 B112:H114 B120:H122 B128:H130 B96:H98 B16:H18">
    <cfRule type="expression" dxfId="1" priority="1">
      <formula>ISERROR($H16)</formula>
    </cfRule>
  </conditionalFormatting>
  <conditionalFormatting sqref="B19:H20 B27:H28 B35:H36 B43:H44 B51:H52 B59:H60 B67:H68 B75:H76 B83:H84 B91:H92 B99:H100 B107:H108 B115:H116 B123:H124 B131:H132">
    <cfRule type="expression" dxfId="9" priority="2">
      <formula>IF(ISERROR($H19),TRUE,$H19&lt;&gt;$H18)</formula>
    </cfRule>
  </conditionalFormatting>
  <printOptions horizontalCentered="1"/>
  <pageMargins left="0.70866141732283472" right="0.70866141732283472" top="0.74803149606299213" bottom="0.74803149606299213" header="0.31496062992125984" footer="0.31496062992125984"/>
  <pageSetup paperSize="9" scale="79" fitToHeight="2" orientation="portrait" r:id="rId1"/>
  <headerFooter alignWithMargins="0"/>
  <rowBreaks count="1" manualBreakCount="1">
    <brk id="69" min="1" max="7" man="1"/>
  </rowBreaks>
  <drawing r:id="rId2"/>
  <legacyDrawing r:id="rId3"/>
  <controls>
    <mc:AlternateContent xmlns:mc="http://schemas.openxmlformats.org/markup-compatibility/2006">
      <mc:Choice Requires="x14">
        <control shapeId="6148" r:id="rId4" name="ComboBox1">
          <controlPr defaultSize="0" autoLine="0" linkedCell="B1" r:id="rId5">
            <anchor moveWithCells="1">
              <from>
                <xdr:col>1</xdr:col>
                <xdr:colOff>53340</xdr:colOff>
                <xdr:row>0</xdr:row>
                <xdr:rowOff>38100</xdr:rowOff>
              </from>
              <to>
                <xdr:col>7</xdr:col>
                <xdr:colOff>502920</xdr:colOff>
                <xdr:row>1</xdr:row>
                <xdr:rowOff>15240</xdr:rowOff>
              </to>
            </anchor>
          </controlPr>
        </control>
      </mc:Choice>
      <mc:Fallback>
        <control shapeId="6148" r:id="rId4" name="ComboBox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81B4FF"/>
  </sheetPr>
  <dimension ref="A1:E29"/>
  <sheetViews>
    <sheetView workbookViewId="0"/>
  </sheetViews>
  <sheetFormatPr baseColWidth="10" defaultColWidth="0" defaultRowHeight="14.25" customHeight="1" zeroHeight="1" x14ac:dyDescent="0.25"/>
  <cols>
    <col min="1" max="4" width="24.6640625" style="4" customWidth="1"/>
    <col min="5" max="5" width="27.5546875" style="4" hidden="1" customWidth="1"/>
    <col min="6" max="16384" width="11.44140625" style="4" hidden="1"/>
  </cols>
  <sheetData>
    <row r="1" spans="1:5" ht="24.6" x14ac:dyDescent="0.4">
      <c r="A1" s="25"/>
      <c r="B1" s="5" t="s">
        <v>3</v>
      </c>
      <c r="C1" s="5" t="s">
        <v>4</v>
      </c>
      <c r="D1" s="5" t="s">
        <v>54</v>
      </c>
      <c r="E1"/>
    </row>
    <row r="2" spans="1:5" ht="13.8" x14ac:dyDescent="0.25">
      <c r="B2" t="s">
        <v>5</v>
      </c>
      <c r="C2" t="s">
        <v>6</v>
      </c>
      <c r="D2" s="4" t="s">
        <v>55</v>
      </c>
      <c r="E2"/>
    </row>
    <row r="3" spans="1:5" ht="13.8" x14ac:dyDescent="0.25">
      <c r="B3" t="s">
        <v>7</v>
      </c>
      <c r="C3" t="s">
        <v>8</v>
      </c>
      <c r="D3" s="4" t="s">
        <v>56</v>
      </c>
      <c r="E3"/>
    </row>
    <row r="4" spans="1:5" ht="13.8" x14ac:dyDescent="0.25">
      <c r="B4" t="s">
        <v>9</v>
      </c>
      <c r="C4" t="s">
        <v>10</v>
      </c>
      <c r="D4" s="4" t="s">
        <v>130</v>
      </c>
      <c r="E4"/>
    </row>
    <row r="5" spans="1:5" ht="13.8" x14ac:dyDescent="0.25">
      <c r="B5" t="s">
        <v>11</v>
      </c>
      <c r="C5" t="s">
        <v>12</v>
      </c>
      <c r="D5" s="4" t="s">
        <v>57</v>
      </c>
      <c r="E5"/>
    </row>
    <row r="6" spans="1:5" ht="13.8" x14ac:dyDescent="0.25">
      <c r="B6" t="s">
        <v>13</v>
      </c>
      <c r="C6" t="s">
        <v>14</v>
      </c>
      <c r="D6" s="4" t="s">
        <v>58</v>
      </c>
      <c r="E6"/>
    </row>
    <row r="7" spans="1:5" ht="13.8" x14ac:dyDescent="0.25">
      <c r="B7" t="s">
        <v>15</v>
      </c>
      <c r="C7" t="s">
        <v>16</v>
      </c>
      <c r="D7" s="4" t="s">
        <v>131</v>
      </c>
      <c r="E7"/>
    </row>
    <row r="8" spans="1:5" ht="13.8" x14ac:dyDescent="0.25">
      <c r="B8" t="s">
        <v>2</v>
      </c>
      <c r="C8" t="s">
        <v>17</v>
      </c>
      <c r="D8" s="4" t="s">
        <v>133</v>
      </c>
      <c r="E8"/>
    </row>
    <row r="9" spans="1:5" ht="13.8" x14ac:dyDescent="0.25">
      <c r="B9" t="s">
        <v>18</v>
      </c>
      <c r="C9" t="s">
        <v>19</v>
      </c>
      <c r="D9" s="4" t="s">
        <v>132</v>
      </c>
      <c r="E9"/>
    </row>
    <row r="10" spans="1:5" ht="13.8" x14ac:dyDescent="0.25">
      <c r="B10" t="s">
        <v>20</v>
      </c>
      <c r="C10" t="s">
        <v>21</v>
      </c>
      <c r="D10" s="4" t="s">
        <v>59</v>
      </c>
      <c r="E10"/>
    </row>
    <row r="11" spans="1:5" ht="13.8" x14ac:dyDescent="0.25">
      <c r="B11" t="s">
        <v>22</v>
      </c>
      <c r="C11" t="s">
        <v>23</v>
      </c>
      <c r="D11" s="4" t="s">
        <v>128</v>
      </c>
      <c r="E11"/>
    </row>
    <row r="12" spans="1:5" ht="13.8" x14ac:dyDescent="0.25">
      <c r="B12" t="s">
        <v>24</v>
      </c>
      <c r="C12" t="s">
        <v>25</v>
      </c>
      <c r="E12"/>
    </row>
    <row r="13" spans="1:5" ht="13.8" x14ac:dyDescent="0.25">
      <c r="B13" t="s">
        <v>26</v>
      </c>
      <c r="C13" t="s">
        <v>27</v>
      </c>
      <c r="E13"/>
    </row>
    <row r="14" spans="1:5" ht="13.8" x14ac:dyDescent="0.25">
      <c r="B14" t="s">
        <v>28</v>
      </c>
      <c r="C14" t="s">
        <v>29</v>
      </c>
      <c r="E14"/>
    </row>
    <row r="15" spans="1:5" ht="13.8" x14ac:dyDescent="0.25">
      <c r="B15" t="s">
        <v>30</v>
      </c>
      <c r="C15" t="s">
        <v>40</v>
      </c>
      <c r="E15"/>
    </row>
    <row r="16" spans="1:5" ht="13.8" x14ac:dyDescent="0.25">
      <c r="B16" t="s">
        <v>31</v>
      </c>
      <c r="C16"/>
      <c r="E16"/>
    </row>
    <row r="17" spans="2:5" ht="13.8" x14ac:dyDescent="0.25">
      <c r="B17" t="s">
        <v>32</v>
      </c>
      <c r="C17"/>
      <c r="E17"/>
    </row>
    <row r="18" spans="2:5" ht="13.8" x14ac:dyDescent="0.25">
      <c r="B18"/>
      <c r="C18"/>
      <c r="E18"/>
    </row>
    <row r="19" spans="2:5" ht="13.8" x14ac:dyDescent="0.25">
      <c r="B19"/>
      <c r="C19"/>
      <c r="E19"/>
    </row>
    <row r="20" spans="2:5" ht="13.8" hidden="1" x14ac:dyDescent="0.25">
      <c r="B20"/>
      <c r="C20"/>
    </row>
    <row r="21" spans="2:5" ht="13.8" hidden="1" x14ac:dyDescent="0.25">
      <c r="B21"/>
      <c r="C21"/>
    </row>
    <row r="22" spans="2:5" ht="13.8" hidden="1" x14ac:dyDescent="0.25">
      <c r="B22"/>
      <c r="C22"/>
    </row>
    <row r="23" spans="2:5" ht="13.8" hidden="1" x14ac:dyDescent="0.25">
      <c r="B23"/>
      <c r="C23"/>
    </row>
    <row r="24" spans="2:5" ht="13.8" hidden="1" x14ac:dyDescent="0.25">
      <c r="B24"/>
      <c r="C24"/>
    </row>
    <row r="25" spans="2:5" ht="13.8" hidden="1" x14ac:dyDescent="0.25">
      <c r="B25"/>
      <c r="C25"/>
    </row>
    <row r="26" spans="2:5" ht="13.8" hidden="1" x14ac:dyDescent="0.25">
      <c r="B26"/>
      <c r="C26"/>
    </row>
    <row r="27" spans="2:5" ht="13.8" hidden="1" x14ac:dyDescent="0.25">
      <c r="B27"/>
      <c r="C27"/>
    </row>
    <row r="28" spans="2:5" ht="13.8" hidden="1" x14ac:dyDescent="0.25">
      <c r="B28"/>
      <c r="C28"/>
    </row>
    <row r="29" spans="2:5" ht="13.8" hidden="1" x14ac:dyDescent="0.25">
      <c r="B29"/>
      <c r="C29"/>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2" tint="-0.499984740745262"/>
  </sheetPr>
  <dimension ref="A1:B12"/>
  <sheetViews>
    <sheetView workbookViewId="0">
      <selection activeCell="A16" sqref="A16"/>
    </sheetView>
  </sheetViews>
  <sheetFormatPr baseColWidth="10" defaultRowHeight="13.2" x14ac:dyDescent="0.25"/>
  <cols>
    <col min="1" max="1" width="26" customWidth="1"/>
    <col min="2" max="2" width="96.88671875" bestFit="1" customWidth="1"/>
  </cols>
  <sheetData>
    <row r="1" spans="1:2" ht="20.100000000000001" customHeight="1" x14ac:dyDescent="0.25">
      <c r="A1" s="160" t="s">
        <v>90</v>
      </c>
      <c r="B1" s="160"/>
    </row>
    <row r="2" spans="1:2" ht="20.100000000000001" customHeight="1" x14ac:dyDescent="0.25">
      <c r="A2" s="161"/>
      <c r="B2" s="161"/>
    </row>
    <row r="3" spans="1:2" ht="20.100000000000001" customHeight="1" x14ac:dyDescent="0.25">
      <c r="A3" s="72" t="s">
        <v>63</v>
      </c>
      <c r="B3" s="73" t="s">
        <v>149</v>
      </c>
    </row>
    <row r="4" spans="1:2" ht="20.100000000000001" customHeight="1" x14ac:dyDescent="0.25">
      <c r="A4" s="72" t="s">
        <v>84</v>
      </c>
      <c r="B4" s="73" t="s">
        <v>85</v>
      </c>
    </row>
    <row r="5" spans="1:2" ht="20.100000000000001" customHeight="1" x14ac:dyDescent="0.25">
      <c r="A5" s="72" t="s">
        <v>86</v>
      </c>
      <c r="B5" s="73" t="s">
        <v>87</v>
      </c>
    </row>
    <row r="6" spans="1:2" ht="20.100000000000001" customHeight="1" x14ac:dyDescent="0.25">
      <c r="A6" s="72" t="s">
        <v>77</v>
      </c>
      <c r="B6" s="73" t="s">
        <v>78</v>
      </c>
    </row>
    <row r="7" spans="1:2" ht="20.100000000000001" customHeight="1" x14ac:dyDescent="0.25">
      <c r="A7" s="72" t="s">
        <v>48</v>
      </c>
      <c r="B7" s="73" t="s">
        <v>88</v>
      </c>
    </row>
    <row r="8" spans="1:2" ht="20.100000000000001" customHeight="1" x14ac:dyDescent="0.25">
      <c r="A8" s="72" t="s">
        <v>79</v>
      </c>
      <c r="B8" s="73" t="s">
        <v>80</v>
      </c>
    </row>
    <row r="9" spans="1:2" ht="20.100000000000001" customHeight="1" x14ac:dyDescent="0.25">
      <c r="A9" s="72" t="s">
        <v>89</v>
      </c>
      <c r="B9" s="73" t="s">
        <v>81</v>
      </c>
    </row>
    <row r="10" spans="1:2" ht="20.100000000000001" customHeight="1" x14ac:dyDescent="0.25">
      <c r="A10" s="72" t="s">
        <v>82</v>
      </c>
      <c r="B10" s="73" t="s">
        <v>150</v>
      </c>
    </row>
    <row r="11" spans="1:2" ht="20.100000000000001" customHeight="1" x14ac:dyDescent="0.25">
      <c r="A11" s="72" t="s">
        <v>83</v>
      </c>
      <c r="B11" s="73" t="s">
        <v>151</v>
      </c>
    </row>
    <row r="12" spans="1:2" ht="15" x14ac:dyDescent="0.25">
      <c r="A12" s="72" t="s">
        <v>152</v>
      </c>
      <c r="B12" s="73" t="s">
        <v>153</v>
      </c>
    </row>
  </sheetData>
  <mergeCells count="1">
    <mergeCell ref="A1:B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4" tint="0.39997558519241921"/>
  </sheetPr>
  <dimension ref="A1:L88"/>
  <sheetViews>
    <sheetView workbookViewId="0">
      <selection activeCell="J7" sqref="J7"/>
    </sheetView>
  </sheetViews>
  <sheetFormatPr baseColWidth="10" defaultRowHeight="13.2" x14ac:dyDescent="0.25"/>
  <cols>
    <col min="1" max="1" width="7.5546875" customWidth="1"/>
    <col min="2" max="2" width="11.88671875" customWidth="1"/>
    <col min="3" max="3" width="14.33203125" customWidth="1"/>
    <col min="4" max="4" width="4.88671875" customWidth="1"/>
    <col min="5" max="7" width="5.5546875" customWidth="1"/>
    <col min="8" max="8" width="6.88671875" customWidth="1"/>
    <col min="9" max="9" width="5.6640625" customWidth="1"/>
    <col min="10" max="10" width="5.5546875" customWidth="1"/>
    <col min="11" max="11" width="5.6640625" customWidth="1"/>
    <col min="12" max="12" width="11.44140625" customWidth="1"/>
    <col min="13" max="14" width="4.6640625" customWidth="1"/>
    <col min="15" max="15" width="8.44140625" customWidth="1"/>
    <col min="257" max="257" width="7.5546875" customWidth="1"/>
    <col min="258" max="258" width="4.5546875" customWidth="1"/>
    <col min="259" max="259" width="16.109375" customWidth="1"/>
    <col min="260" max="260" width="12.44140625" customWidth="1"/>
    <col min="261" max="261" width="19.109375" customWidth="1"/>
    <col min="262" max="264" width="3.109375" customWidth="1"/>
    <col min="265" max="265" width="3.6640625" customWidth="1"/>
    <col min="266" max="266" width="5.44140625" customWidth="1"/>
    <col min="267" max="267" width="3.109375" customWidth="1"/>
    <col min="268" max="268" width="4.33203125" customWidth="1"/>
    <col min="269" max="270" width="4.6640625" customWidth="1"/>
    <col min="271" max="271" width="8.44140625" customWidth="1"/>
    <col min="513" max="513" width="7.5546875" customWidth="1"/>
    <col min="514" max="514" width="4.5546875" customWidth="1"/>
    <col min="515" max="515" width="16.109375" customWidth="1"/>
    <col min="516" max="516" width="12.44140625" customWidth="1"/>
    <col min="517" max="517" width="19.109375" customWidth="1"/>
    <col min="518" max="520" width="3.109375" customWidth="1"/>
    <col min="521" max="521" width="3.6640625" customWidth="1"/>
    <col min="522" max="522" width="5.44140625" customWidth="1"/>
    <col min="523" max="523" width="3.109375" customWidth="1"/>
    <col min="524" max="524" width="4.33203125" customWidth="1"/>
    <col min="525" max="526" width="4.6640625" customWidth="1"/>
    <col min="527" max="527" width="8.44140625" customWidth="1"/>
    <col min="769" max="769" width="7.5546875" customWidth="1"/>
    <col min="770" max="770" width="4.5546875" customWidth="1"/>
    <col min="771" max="771" width="16.109375" customWidth="1"/>
    <col min="772" max="772" width="12.44140625" customWidth="1"/>
    <col min="773" max="773" width="19.109375" customWidth="1"/>
    <col min="774" max="776" width="3.109375" customWidth="1"/>
    <col min="777" max="777" width="3.6640625" customWidth="1"/>
    <col min="778" max="778" width="5.44140625" customWidth="1"/>
    <col min="779" max="779" width="3.109375" customWidth="1"/>
    <col min="780" max="780" width="4.33203125" customWidth="1"/>
    <col min="781" max="782" width="4.6640625" customWidth="1"/>
    <col min="783" max="783" width="8.44140625" customWidth="1"/>
    <col min="1025" max="1025" width="7.5546875" customWidth="1"/>
    <col min="1026" max="1026" width="4.5546875" customWidth="1"/>
    <col min="1027" max="1027" width="16.109375" customWidth="1"/>
    <col min="1028" max="1028" width="12.44140625" customWidth="1"/>
    <col min="1029" max="1029" width="19.109375" customWidth="1"/>
    <col min="1030" max="1032" width="3.109375" customWidth="1"/>
    <col min="1033" max="1033" width="3.6640625" customWidth="1"/>
    <col min="1034" max="1034" width="5.44140625" customWidth="1"/>
    <col min="1035" max="1035" width="3.109375" customWidth="1"/>
    <col min="1036" max="1036" width="4.33203125" customWidth="1"/>
    <col min="1037" max="1038" width="4.6640625" customWidth="1"/>
    <col min="1039" max="1039" width="8.44140625" customWidth="1"/>
    <col min="1281" max="1281" width="7.5546875" customWidth="1"/>
    <col min="1282" max="1282" width="4.5546875" customWidth="1"/>
    <col min="1283" max="1283" width="16.109375" customWidth="1"/>
    <col min="1284" max="1284" width="12.44140625" customWidth="1"/>
    <col min="1285" max="1285" width="19.109375" customWidth="1"/>
    <col min="1286" max="1288" width="3.109375" customWidth="1"/>
    <col min="1289" max="1289" width="3.6640625" customWidth="1"/>
    <col min="1290" max="1290" width="5.44140625" customWidth="1"/>
    <col min="1291" max="1291" width="3.109375" customWidth="1"/>
    <col min="1292" max="1292" width="4.33203125" customWidth="1"/>
    <col min="1293" max="1294" width="4.6640625" customWidth="1"/>
    <col min="1295" max="1295" width="8.44140625" customWidth="1"/>
    <col min="1537" max="1537" width="7.5546875" customWidth="1"/>
    <col min="1538" max="1538" width="4.5546875" customWidth="1"/>
    <col min="1539" max="1539" width="16.109375" customWidth="1"/>
    <col min="1540" max="1540" width="12.44140625" customWidth="1"/>
    <col min="1541" max="1541" width="19.109375" customWidth="1"/>
    <col min="1542" max="1544" width="3.109375" customWidth="1"/>
    <col min="1545" max="1545" width="3.6640625" customWidth="1"/>
    <col min="1546" max="1546" width="5.44140625" customWidth="1"/>
    <col min="1547" max="1547" width="3.109375" customWidth="1"/>
    <col min="1548" max="1548" width="4.33203125" customWidth="1"/>
    <col min="1549" max="1550" width="4.6640625" customWidth="1"/>
    <col min="1551" max="1551" width="8.44140625" customWidth="1"/>
    <col min="1793" max="1793" width="7.5546875" customWidth="1"/>
    <col min="1794" max="1794" width="4.5546875" customWidth="1"/>
    <col min="1795" max="1795" width="16.109375" customWidth="1"/>
    <col min="1796" max="1796" width="12.44140625" customWidth="1"/>
    <col min="1797" max="1797" width="19.109375" customWidth="1"/>
    <col min="1798" max="1800" width="3.109375" customWidth="1"/>
    <col min="1801" max="1801" width="3.6640625" customWidth="1"/>
    <col min="1802" max="1802" width="5.44140625" customWidth="1"/>
    <col min="1803" max="1803" width="3.109375" customWidth="1"/>
    <col min="1804" max="1804" width="4.33203125" customWidth="1"/>
    <col min="1805" max="1806" width="4.6640625" customWidth="1"/>
    <col min="1807" max="1807" width="8.44140625" customWidth="1"/>
    <col min="2049" max="2049" width="7.5546875" customWidth="1"/>
    <col min="2050" max="2050" width="4.5546875" customWidth="1"/>
    <col min="2051" max="2051" width="16.109375" customWidth="1"/>
    <col min="2052" max="2052" width="12.44140625" customWidth="1"/>
    <col min="2053" max="2053" width="19.109375" customWidth="1"/>
    <col min="2054" max="2056" width="3.109375" customWidth="1"/>
    <col min="2057" max="2057" width="3.6640625" customWidth="1"/>
    <col min="2058" max="2058" width="5.44140625" customWidth="1"/>
    <col min="2059" max="2059" width="3.109375" customWidth="1"/>
    <col min="2060" max="2060" width="4.33203125" customWidth="1"/>
    <col min="2061" max="2062" width="4.6640625" customWidth="1"/>
    <col min="2063" max="2063" width="8.44140625" customWidth="1"/>
    <col min="2305" max="2305" width="7.5546875" customWidth="1"/>
    <col min="2306" max="2306" width="4.5546875" customWidth="1"/>
    <col min="2307" max="2307" width="16.109375" customWidth="1"/>
    <col min="2308" max="2308" width="12.44140625" customWidth="1"/>
    <col min="2309" max="2309" width="19.109375" customWidth="1"/>
    <col min="2310" max="2312" width="3.109375" customWidth="1"/>
    <col min="2313" max="2313" width="3.6640625" customWidth="1"/>
    <col min="2314" max="2314" width="5.44140625" customWidth="1"/>
    <col min="2315" max="2315" width="3.109375" customWidth="1"/>
    <col min="2316" max="2316" width="4.33203125" customWidth="1"/>
    <col min="2317" max="2318" width="4.6640625" customWidth="1"/>
    <col min="2319" max="2319" width="8.44140625" customWidth="1"/>
    <col min="2561" max="2561" width="7.5546875" customWidth="1"/>
    <col min="2562" max="2562" width="4.5546875" customWidth="1"/>
    <col min="2563" max="2563" width="16.109375" customWidth="1"/>
    <col min="2564" max="2564" width="12.44140625" customWidth="1"/>
    <col min="2565" max="2565" width="19.109375" customWidth="1"/>
    <col min="2566" max="2568" width="3.109375" customWidth="1"/>
    <col min="2569" max="2569" width="3.6640625" customWidth="1"/>
    <col min="2570" max="2570" width="5.44140625" customWidth="1"/>
    <col min="2571" max="2571" width="3.109375" customWidth="1"/>
    <col min="2572" max="2572" width="4.33203125" customWidth="1"/>
    <col min="2573" max="2574" width="4.6640625" customWidth="1"/>
    <col min="2575" max="2575" width="8.44140625" customWidth="1"/>
    <col min="2817" max="2817" width="7.5546875" customWidth="1"/>
    <col min="2818" max="2818" width="4.5546875" customWidth="1"/>
    <col min="2819" max="2819" width="16.109375" customWidth="1"/>
    <col min="2820" max="2820" width="12.44140625" customWidth="1"/>
    <col min="2821" max="2821" width="19.109375" customWidth="1"/>
    <col min="2822" max="2824" width="3.109375" customWidth="1"/>
    <col min="2825" max="2825" width="3.6640625" customWidth="1"/>
    <col min="2826" max="2826" width="5.44140625" customWidth="1"/>
    <col min="2827" max="2827" width="3.109375" customWidth="1"/>
    <col min="2828" max="2828" width="4.33203125" customWidth="1"/>
    <col min="2829" max="2830" width="4.6640625" customWidth="1"/>
    <col min="2831" max="2831" width="8.44140625" customWidth="1"/>
    <col min="3073" max="3073" width="7.5546875" customWidth="1"/>
    <col min="3074" max="3074" width="4.5546875" customWidth="1"/>
    <col min="3075" max="3075" width="16.109375" customWidth="1"/>
    <col min="3076" max="3076" width="12.44140625" customWidth="1"/>
    <col min="3077" max="3077" width="19.109375" customWidth="1"/>
    <col min="3078" max="3080" width="3.109375" customWidth="1"/>
    <col min="3081" max="3081" width="3.6640625" customWidth="1"/>
    <col min="3082" max="3082" width="5.44140625" customWidth="1"/>
    <col min="3083" max="3083" width="3.109375" customWidth="1"/>
    <col min="3084" max="3084" width="4.33203125" customWidth="1"/>
    <col min="3085" max="3086" width="4.6640625" customWidth="1"/>
    <col min="3087" max="3087" width="8.44140625" customWidth="1"/>
    <col min="3329" max="3329" width="7.5546875" customWidth="1"/>
    <col min="3330" max="3330" width="4.5546875" customWidth="1"/>
    <col min="3331" max="3331" width="16.109375" customWidth="1"/>
    <col min="3332" max="3332" width="12.44140625" customWidth="1"/>
    <col min="3333" max="3333" width="19.109375" customWidth="1"/>
    <col min="3334" max="3336" width="3.109375" customWidth="1"/>
    <col min="3337" max="3337" width="3.6640625" customWidth="1"/>
    <col min="3338" max="3338" width="5.44140625" customWidth="1"/>
    <col min="3339" max="3339" width="3.109375" customWidth="1"/>
    <col min="3340" max="3340" width="4.33203125" customWidth="1"/>
    <col min="3341" max="3342" width="4.6640625" customWidth="1"/>
    <col min="3343" max="3343" width="8.44140625" customWidth="1"/>
    <col min="3585" max="3585" width="7.5546875" customWidth="1"/>
    <col min="3586" max="3586" width="4.5546875" customWidth="1"/>
    <col min="3587" max="3587" width="16.109375" customWidth="1"/>
    <col min="3588" max="3588" width="12.44140625" customWidth="1"/>
    <col min="3589" max="3589" width="19.109375" customWidth="1"/>
    <col min="3590" max="3592" width="3.109375" customWidth="1"/>
    <col min="3593" max="3593" width="3.6640625" customWidth="1"/>
    <col min="3594" max="3594" width="5.44140625" customWidth="1"/>
    <col min="3595" max="3595" width="3.109375" customWidth="1"/>
    <col min="3596" max="3596" width="4.33203125" customWidth="1"/>
    <col min="3597" max="3598" width="4.6640625" customWidth="1"/>
    <col min="3599" max="3599" width="8.44140625" customWidth="1"/>
    <col min="3841" max="3841" width="7.5546875" customWidth="1"/>
    <col min="3842" max="3842" width="4.5546875" customWidth="1"/>
    <col min="3843" max="3843" width="16.109375" customWidth="1"/>
    <col min="3844" max="3844" width="12.44140625" customWidth="1"/>
    <col min="3845" max="3845" width="19.109375" customWidth="1"/>
    <col min="3846" max="3848" width="3.109375" customWidth="1"/>
    <col min="3849" max="3849" width="3.6640625" customWidth="1"/>
    <col min="3850" max="3850" width="5.44140625" customWidth="1"/>
    <col min="3851" max="3851" width="3.109375" customWidth="1"/>
    <col min="3852" max="3852" width="4.33203125" customWidth="1"/>
    <col min="3853" max="3854" width="4.6640625" customWidth="1"/>
    <col min="3855" max="3855" width="8.44140625" customWidth="1"/>
    <col min="4097" max="4097" width="7.5546875" customWidth="1"/>
    <col min="4098" max="4098" width="4.5546875" customWidth="1"/>
    <col min="4099" max="4099" width="16.109375" customWidth="1"/>
    <col min="4100" max="4100" width="12.44140625" customWidth="1"/>
    <col min="4101" max="4101" width="19.109375" customWidth="1"/>
    <col min="4102" max="4104" width="3.109375" customWidth="1"/>
    <col min="4105" max="4105" width="3.6640625" customWidth="1"/>
    <col min="4106" max="4106" width="5.44140625" customWidth="1"/>
    <col min="4107" max="4107" width="3.109375" customWidth="1"/>
    <col min="4108" max="4108" width="4.33203125" customWidth="1"/>
    <col min="4109" max="4110" width="4.6640625" customWidth="1"/>
    <col min="4111" max="4111" width="8.44140625" customWidth="1"/>
    <col min="4353" max="4353" width="7.5546875" customWidth="1"/>
    <col min="4354" max="4354" width="4.5546875" customWidth="1"/>
    <col min="4355" max="4355" width="16.109375" customWidth="1"/>
    <col min="4356" max="4356" width="12.44140625" customWidth="1"/>
    <col min="4357" max="4357" width="19.109375" customWidth="1"/>
    <col min="4358" max="4360" width="3.109375" customWidth="1"/>
    <col min="4361" max="4361" width="3.6640625" customWidth="1"/>
    <col min="4362" max="4362" width="5.44140625" customWidth="1"/>
    <col min="4363" max="4363" width="3.109375" customWidth="1"/>
    <col min="4364" max="4364" width="4.33203125" customWidth="1"/>
    <col min="4365" max="4366" width="4.6640625" customWidth="1"/>
    <col min="4367" max="4367" width="8.44140625" customWidth="1"/>
    <col min="4609" max="4609" width="7.5546875" customWidth="1"/>
    <col min="4610" max="4610" width="4.5546875" customWidth="1"/>
    <col min="4611" max="4611" width="16.109375" customWidth="1"/>
    <col min="4612" max="4612" width="12.44140625" customWidth="1"/>
    <col min="4613" max="4613" width="19.109375" customWidth="1"/>
    <col min="4614" max="4616" width="3.109375" customWidth="1"/>
    <col min="4617" max="4617" width="3.6640625" customWidth="1"/>
    <col min="4618" max="4618" width="5.44140625" customWidth="1"/>
    <col min="4619" max="4619" width="3.109375" customWidth="1"/>
    <col min="4620" max="4620" width="4.33203125" customWidth="1"/>
    <col min="4621" max="4622" width="4.6640625" customWidth="1"/>
    <col min="4623" max="4623" width="8.44140625" customWidth="1"/>
    <col min="4865" max="4865" width="7.5546875" customWidth="1"/>
    <col min="4866" max="4866" width="4.5546875" customWidth="1"/>
    <col min="4867" max="4867" width="16.109375" customWidth="1"/>
    <col min="4868" max="4868" width="12.44140625" customWidth="1"/>
    <col min="4869" max="4869" width="19.109375" customWidth="1"/>
    <col min="4870" max="4872" width="3.109375" customWidth="1"/>
    <col min="4873" max="4873" width="3.6640625" customWidth="1"/>
    <col min="4874" max="4874" width="5.44140625" customWidth="1"/>
    <col min="4875" max="4875" width="3.109375" customWidth="1"/>
    <col min="4876" max="4876" width="4.33203125" customWidth="1"/>
    <col min="4877" max="4878" width="4.6640625" customWidth="1"/>
    <col min="4879" max="4879" width="8.44140625" customWidth="1"/>
    <col min="5121" max="5121" width="7.5546875" customWidth="1"/>
    <col min="5122" max="5122" width="4.5546875" customWidth="1"/>
    <col min="5123" max="5123" width="16.109375" customWidth="1"/>
    <col min="5124" max="5124" width="12.44140625" customWidth="1"/>
    <col min="5125" max="5125" width="19.109375" customWidth="1"/>
    <col min="5126" max="5128" width="3.109375" customWidth="1"/>
    <col min="5129" max="5129" width="3.6640625" customWidth="1"/>
    <col min="5130" max="5130" width="5.44140625" customWidth="1"/>
    <col min="5131" max="5131" width="3.109375" customWidth="1"/>
    <col min="5132" max="5132" width="4.33203125" customWidth="1"/>
    <col min="5133" max="5134" width="4.6640625" customWidth="1"/>
    <col min="5135" max="5135" width="8.44140625" customWidth="1"/>
    <col min="5377" max="5377" width="7.5546875" customWidth="1"/>
    <col min="5378" max="5378" width="4.5546875" customWidth="1"/>
    <col min="5379" max="5379" width="16.109375" customWidth="1"/>
    <col min="5380" max="5380" width="12.44140625" customWidth="1"/>
    <col min="5381" max="5381" width="19.109375" customWidth="1"/>
    <col min="5382" max="5384" width="3.109375" customWidth="1"/>
    <col min="5385" max="5385" width="3.6640625" customWidth="1"/>
    <col min="5386" max="5386" width="5.44140625" customWidth="1"/>
    <col min="5387" max="5387" width="3.109375" customWidth="1"/>
    <col min="5388" max="5388" width="4.33203125" customWidth="1"/>
    <col min="5389" max="5390" width="4.6640625" customWidth="1"/>
    <col min="5391" max="5391" width="8.44140625" customWidth="1"/>
    <col min="5633" max="5633" width="7.5546875" customWidth="1"/>
    <col min="5634" max="5634" width="4.5546875" customWidth="1"/>
    <col min="5635" max="5635" width="16.109375" customWidth="1"/>
    <col min="5636" max="5636" width="12.44140625" customWidth="1"/>
    <col min="5637" max="5637" width="19.109375" customWidth="1"/>
    <col min="5638" max="5640" width="3.109375" customWidth="1"/>
    <col min="5641" max="5641" width="3.6640625" customWidth="1"/>
    <col min="5642" max="5642" width="5.44140625" customWidth="1"/>
    <col min="5643" max="5643" width="3.109375" customWidth="1"/>
    <col min="5644" max="5644" width="4.33203125" customWidth="1"/>
    <col min="5645" max="5646" width="4.6640625" customWidth="1"/>
    <col min="5647" max="5647" width="8.44140625" customWidth="1"/>
    <col min="5889" max="5889" width="7.5546875" customWidth="1"/>
    <col min="5890" max="5890" width="4.5546875" customWidth="1"/>
    <col min="5891" max="5891" width="16.109375" customWidth="1"/>
    <col min="5892" max="5892" width="12.44140625" customWidth="1"/>
    <col min="5893" max="5893" width="19.109375" customWidth="1"/>
    <col min="5894" max="5896" width="3.109375" customWidth="1"/>
    <col min="5897" max="5897" width="3.6640625" customWidth="1"/>
    <col min="5898" max="5898" width="5.44140625" customWidth="1"/>
    <col min="5899" max="5899" width="3.109375" customWidth="1"/>
    <col min="5900" max="5900" width="4.33203125" customWidth="1"/>
    <col min="5901" max="5902" width="4.6640625" customWidth="1"/>
    <col min="5903" max="5903" width="8.44140625" customWidth="1"/>
    <col min="6145" max="6145" width="7.5546875" customWidth="1"/>
    <col min="6146" max="6146" width="4.5546875" customWidth="1"/>
    <col min="6147" max="6147" width="16.109375" customWidth="1"/>
    <col min="6148" max="6148" width="12.44140625" customWidth="1"/>
    <col min="6149" max="6149" width="19.109375" customWidth="1"/>
    <col min="6150" max="6152" width="3.109375" customWidth="1"/>
    <col min="6153" max="6153" width="3.6640625" customWidth="1"/>
    <col min="6154" max="6154" width="5.44140625" customWidth="1"/>
    <col min="6155" max="6155" width="3.109375" customWidth="1"/>
    <col min="6156" max="6156" width="4.33203125" customWidth="1"/>
    <col min="6157" max="6158" width="4.6640625" customWidth="1"/>
    <col min="6159" max="6159" width="8.44140625" customWidth="1"/>
    <col min="6401" max="6401" width="7.5546875" customWidth="1"/>
    <col min="6402" max="6402" width="4.5546875" customWidth="1"/>
    <col min="6403" max="6403" width="16.109375" customWidth="1"/>
    <col min="6404" max="6404" width="12.44140625" customWidth="1"/>
    <col min="6405" max="6405" width="19.109375" customWidth="1"/>
    <col min="6406" max="6408" width="3.109375" customWidth="1"/>
    <col min="6409" max="6409" width="3.6640625" customWidth="1"/>
    <col min="6410" max="6410" width="5.44140625" customWidth="1"/>
    <col min="6411" max="6411" width="3.109375" customWidth="1"/>
    <col min="6412" max="6412" width="4.33203125" customWidth="1"/>
    <col min="6413" max="6414" width="4.6640625" customWidth="1"/>
    <col min="6415" max="6415" width="8.44140625" customWidth="1"/>
    <col min="6657" max="6657" width="7.5546875" customWidth="1"/>
    <col min="6658" max="6658" width="4.5546875" customWidth="1"/>
    <col min="6659" max="6659" width="16.109375" customWidth="1"/>
    <col min="6660" max="6660" width="12.44140625" customWidth="1"/>
    <col min="6661" max="6661" width="19.109375" customWidth="1"/>
    <col min="6662" max="6664" width="3.109375" customWidth="1"/>
    <col min="6665" max="6665" width="3.6640625" customWidth="1"/>
    <col min="6666" max="6666" width="5.44140625" customWidth="1"/>
    <col min="6667" max="6667" width="3.109375" customWidth="1"/>
    <col min="6668" max="6668" width="4.33203125" customWidth="1"/>
    <col min="6669" max="6670" width="4.6640625" customWidth="1"/>
    <col min="6671" max="6671" width="8.44140625" customWidth="1"/>
    <col min="6913" max="6913" width="7.5546875" customWidth="1"/>
    <col min="6914" max="6914" width="4.5546875" customWidth="1"/>
    <col min="6915" max="6915" width="16.109375" customWidth="1"/>
    <col min="6916" max="6916" width="12.44140625" customWidth="1"/>
    <col min="6917" max="6917" width="19.109375" customWidth="1"/>
    <col min="6918" max="6920" width="3.109375" customWidth="1"/>
    <col min="6921" max="6921" width="3.6640625" customWidth="1"/>
    <col min="6922" max="6922" width="5.44140625" customWidth="1"/>
    <col min="6923" max="6923" width="3.109375" customWidth="1"/>
    <col min="6924" max="6924" width="4.33203125" customWidth="1"/>
    <col min="6925" max="6926" width="4.6640625" customWidth="1"/>
    <col min="6927" max="6927" width="8.44140625" customWidth="1"/>
    <col min="7169" max="7169" width="7.5546875" customWidth="1"/>
    <col min="7170" max="7170" width="4.5546875" customWidth="1"/>
    <col min="7171" max="7171" width="16.109375" customWidth="1"/>
    <col min="7172" max="7172" width="12.44140625" customWidth="1"/>
    <col min="7173" max="7173" width="19.109375" customWidth="1"/>
    <col min="7174" max="7176" width="3.109375" customWidth="1"/>
    <col min="7177" max="7177" width="3.6640625" customWidth="1"/>
    <col min="7178" max="7178" width="5.44140625" customWidth="1"/>
    <col min="7179" max="7179" width="3.109375" customWidth="1"/>
    <col min="7180" max="7180" width="4.33203125" customWidth="1"/>
    <col min="7181" max="7182" width="4.6640625" customWidth="1"/>
    <col min="7183" max="7183" width="8.44140625" customWidth="1"/>
    <col min="7425" max="7425" width="7.5546875" customWidth="1"/>
    <col min="7426" max="7426" width="4.5546875" customWidth="1"/>
    <col min="7427" max="7427" width="16.109375" customWidth="1"/>
    <col min="7428" max="7428" width="12.44140625" customWidth="1"/>
    <col min="7429" max="7429" width="19.109375" customWidth="1"/>
    <col min="7430" max="7432" width="3.109375" customWidth="1"/>
    <col min="7433" max="7433" width="3.6640625" customWidth="1"/>
    <col min="7434" max="7434" width="5.44140625" customWidth="1"/>
    <col min="7435" max="7435" width="3.109375" customWidth="1"/>
    <col min="7436" max="7436" width="4.33203125" customWidth="1"/>
    <col min="7437" max="7438" width="4.6640625" customWidth="1"/>
    <col min="7439" max="7439" width="8.44140625" customWidth="1"/>
    <col min="7681" max="7681" width="7.5546875" customWidth="1"/>
    <col min="7682" max="7682" width="4.5546875" customWidth="1"/>
    <col min="7683" max="7683" width="16.109375" customWidth="1"/>
    <col min="7684" max="7684" width="12.44140625" customWidth="1"/>
    <col min="7685" max="7685" width="19.109375" customWidth="1"/>
    <col min="7686" max="7688" width="3.109375" customWidth="1"/>
    <col min="7689" max="7689" width="3.6640625" customWidth="1"/>
    <col min="7690" max="7690" width="5.44140625" customWidth="1"/>
    <col min="7691" max="7691" width="3.109375" customWidth="1"/>
    <col min="7692" max="7692" width="4.33203125" customWidth="1"/>
    <col min="7693" max="7694" width="4.6640625" customWidth="1"/>
    <col min="7695" max="7695" width="8.44140625" customWidth="1"/>
    <col min="7937" max="7937" width="7.5546875" customWidth="1"/>
    <col min="7938" max="7938" width="4.5546875" customWidth="1"/>
    <col min="7939" max="7939" width="16.109375" customWidth="1"/>
    <col min="7940" max="7940" width="12.44140625" customWidth="1"/>
    <col min="7941" max="7941" width="19.109375" customWidth="1"/>
    <col min="7942" max="7944" width="3.109375" customWidth="1"/>
    <col min="7945" max="7945" width="3.6640625" customWidth="1"/>
    <col min="7946" max="7946" width="5.44140625" customWidth="1"/>
    <col min="7947" max="7947" width="3.109375" customWidth="1"/>
    <col min="7948" max="7948" width="4.33203125" customWidth="1"/>
    <col min="7949" max="7950" width="4.6640625" customWidth="1"/>
    <col min="7951" max="7951" width="8.44140625" customWidth="1"/>
    <col min="8193" max="8193" width="7.5546875" customWidth="1"/>
    <col min="8194" max="8194" width="4.5546875" customWidth="1"/>
    <col min="8195" max="8195" width="16.109375" customWidth="1"/>
    <col min="8196" max="8196" width="12.44140625" customWidth="1"/>
    <col min="8197" max="8197" width="19.109375" customWidth="1"/>
    <col min="8198" max="8200" width="3.109375" customWidth="1"/>
    <col min="8201" max="8201" width="3.6640625" customWidth="1"/>
    <col min="8202" max="8202" width="5.44140625" customWidth="1"/>
    <col min="8203" max="8203" width="3.109375" customWidth="1"/>
    <col min="8204" max="8204" width="4.33203125" customWidth="1"/>
    <col min="8205" max="8206" width="4.6640625" customWidth="1"/>
    <col min="8207" max="8207" width="8.44140625" customWidth="1"/>
    <col min="8449" max="8449" width="7.5546875" customWidth="1"/>
    <col min="8450" max="8450" width="4.5546875" customWidth="1"/>
    <col min="8451" max="8451" width="16.109375" customWidth="1"/>
    <col min="8452" max="8452" width="12.44140625" customWidth="1"/>
    <col min="8453" max="8453" width="19.109375" customWidth="1"/>
    <col min="8454" max="8456" width="3.109375" customWidth="1"/>
    <col min="8457" max="8457" width="3.6640625" customWidth="1"/>
    <col min="8458" max="8458" width="5.44140625" customWidth="1"/>
    <col min="8459" max="8459" width="3.109375" customWidth="1"/>
    <col min="8460" max="8460" width="4.33203125" customWidth="1"/>
    <col min="8461" max="8462" width="4.6640625" customWidth="1"/>
    <col min="8463" max="8463" width="8.44140625" customWidth="1"/>
    <col min="8705" max="8705" width="7.5546875" customWidth="1"/>
    <col min="8706" max="8706" width="4.5546875" customWidth="1"/>
    <col min="8707" max="8707" width="16.109375" customWidth="1"/>
    <col min="8708" max="8708" width="12.44140625" customWidth="1"/>
    <col min="8709" max="8709" width="19.109375" customWidth="1"/>
    <col min="8710" max="8712" width="3.109375" customWidth="1"/>
    <col min="8713" max="8713" width="3.6640625" customWidth="1"/>
    <col min="8714" max="8714" width="5.44140625" customWidth="1"/>
    <col min="8715" max="8715" width="3.109375" customWidth="1"/>
    <col min="8716" max="8716" width="4.33203125" customWidth="1"/>
    <col min="8717" max="8718" width="4.6640625" customWidth="1"/>
    <col min="8719" max="8719" width="8.44140625" customWidth="1"/>
    <col min="8961" max="8961" width="7.5546875" customWidth="1"/>
    <col min="8962" max="8962" width="4.5546875" customWidth="1"/>
    <col min="8963" max="8963" width="16.109375" customWidth="1"/>
    <col min="8964" max="8964" width="12.44140625" customWidth="1"/>
    <col min="8965" max="8965" width="19.109375" customWidth="1"/>
    <col min="8966" max="8968" width="3.109375" customWidth="1"/>
    <col min="8969" max="8969" width="3.6640625" customWidth="1"/>
    <col min="8970" max="8970" width="5.44140625" customWidth="1"/>
    <col min="8971" max="8971" width="3.109375" customWidth="1"/>
    <col min="8972" max="8972" width="4.33203125" customWidth="1"/>
    <col min="8973" max="8974" width="4.6640625" customWidth="1"/>
    <col min="8975" max="8975" width="8.44140625" customWidth="1"/>
    <col min="9217" max="9217" width="7.5546875" customWidth="1"/>
    <col min="9218" max="9218" width="4.5546875" customWidth="1"/>
    <col min="9219" max="9219" width="16.109375" customWidth="1"/>
    <col min="9220" max="9220" width="12.44140625" customWidth="1"/>
    <col min="9221" max="9221" width="19.109375" customWidth="1"/>
    <col min="9222" max="9224" width="3.109375" customWidth="1"/>
    <col min="9225" max="9225" width="3.6640625" customWidth="1"/>
    <col min="9226" max="9226" width="5.44140625" customWidth="1"/>
    <col min="9227" max="9227" width="3.109375" customWidth="1"/>
    <col min="9228" max="9228" width="4.33203125" customWidth="1"/>
    <col min="9229" max="9230" width="4.6640625" customWidth="1"/>
    <col min="9231" max="9231" width="8.44140625" customWidth="1"/>
    <col min="9473" max="9473" width="7.5546875" customWidth="1"/>
    <col min="9474" max="9474" width="4.5546875" customWidth="1"/>
    <col min="9475" max="9475" width="16.109375" customWidth="1"/>
    <col min="9476" max="9476" width="12.44140625" customWidth="1"/>
    <col min="9477" max="9477" width="19.109375" customWidth="1"/>
    <col min="9478" max="9480" width="3.109375" customWidth="1"/>
    <col min="9481" max="9481" width="3.6640625" customWidth="1"/>
    <col min="9482" max="9482" width="5.44140625" customWidth="1"/>
    <col min="9483" max="9483" width="3.109375" customWidth="1"/>
    <col min="9484" max="9484" width="4.33203125" customWidth="1"/>
    <col min="9485" max="9486" width="4.6640625" customWidth="1"/>
    <col min="9487" max="9487" width="8.44140625" customWidth="1"/>
    <col min="9729" max="9729" width="7.5546875" customWidth="1"/>
    <col min="9730" max="9730" width="4.5546875" customWidth="1"/>
    <col min="9731" max="9731" width="16.109375" customWidth="1"/>
    <col min="9732" max="9732" width="12.44140625" customWidth="1"/>
    <col min="9733" max="9733" width="19.109375" customWidth="1"/>
    <col min="9734" max="9736" width="3.109375" customWidth="1"/>
    <col min="9737" max="9737" width="3.6640625" customWidth="1"/>
    <col min="9738" max="9738" width="5.44140625" customWidth="1"/>
    <col min="9739" max="9739" width="3.109375" customWidth="1"/>
    <col min="9740" max="9740" width="4.33203125" customWidth="1"/>
    <col min="9741" max="9742" width="4.6640625" customWidth="1"/>
    <col min="9743" max="9743" width="8.44140625" customWidth="1"/>
    <col min="9985" max="9985" width="7.5546875" customWidth="1"/>
    <col min="9986" max="9986" width="4.5546875" customWidth="1"/>
    <col min="9987" max="9987" width="16.109375" customWidth="1"/>
    <col min="9988" max="9988" width="12.44140625" customWidth="1"/>
    <col min="9989" max="9989" width="19.109375" customWidth="1"/>
    <col min="9990" max="9992" width="3.109375" customWidth="1"/>
    <col min="9993" max="9993" width="3.6640625" customWidth="1"/>
    <col min="9994" max="9994" width="5.44140625" customWidth="1"/>
    <col min="9995" max="9995" width="3.109375" customWidth="1"/>
    <col min="9996" max="9996" width="4.33203125" customWidth="1"/>
    <col min="9997" max="9998" width="4.6640625" customWidth="1"/>
    <col min="9999" max="9999" width="8.44140625" customWidth="1"/>
    <col min="10241" max="10241" width="7.5546875" customWidth="1"/>
    <col min="10242" max="10242" width="4.5546875" customWidth="1"/>
    <col min="10243" max="10243" width="16.109375" customWidth="1"/>
    <col min="10244" max="10244" width="12.44140625" customWidth="1"/>
    <col min="10245" max="10245" width="19.109375" customWidth="1"/>
    <col min="10246" max="10248" width="3.109375" customWidth="1"/>
    <col min="10249" max="10249" width="3.6640625" customWidth="1"/>
    <col min="10250" max="10250" width="5.44140625" customWidth="1"/>
    <col min="10251" max="10251" width="3.109375" customWidth="1"/>
    <col min="10252" max="10252" width="4.33203125" customWidth="1"/>
    <col min="10253" max="10254" width="4.6640625" customWidth="1"/>
    <col min="10255" max="10255" width="8.44140625" customWidth="1"/>
    <col min="10497" max="10497" width="7.5546875" customWidth="1"/>
    <col min="10498" max="10498" width="4.5546875" customWidth="1"/>
    <col min="10499" max="10499" width="16.109375" customWidth="1"/>
    <col min="10500" max="10500" width="12.44140625" customWidth="1"/>
    <col min="10501" max="10501" width="19.109375" customWidth="1"/>
    <col min="10502" max="10504" width="3.109375" customWidth="1"/>
    <col min="10505" max="10505" width="3.6640625" customWidth="1"/>
    <col min="10506" max="10506" width="5.44140625" customWidth="1"/>
    <col min="10507" max="10507" width="3.109375" customWidth="1"/>
    <col min="10508" max="10508" width="4.33203125" customWidth="1"/>
    <col min="10509" max="10510" width="4.6640625" customWidth="1"/>
    <col min="10511" max="10511" width="8.44140625" customWidth="1"/>
    <col min="10753" max="10753" width="7.5546875" customWidth="1"/>
    <col min="10754" max="10754" width="4.5546875" customWidth="1"/>
    <col min="10755" max="10755" width="16.109375" customWidth="1"/>
    <col min="10756" max="10756" width="12.44140625" customWidth="1"/>
    <col min="10757" max="10757" width="19.109375" customWidth="1"/>
    <col min="10758" max="10760" width="3.109375" customWidth="1"/>
    <col min="10761" max="10761" width="3.6640625" customWidth="1"/>
    <col min="10762" max="10762" width="5.44140625" customWidth="1"/>
    <col min="10763" max="10763" width="3.109375" customWidth="1"/>
    <col min="10764" max="10764" width="4.33203125" customWidth="1"/>
    <col min="10765" max="10766" width="4.6640625" customWidth="1"/>
    <col min="10767" max="10767" width="8.44140625" customWidth="1"/>
    <col min="11009" max="11009" width="7.5546875" customWidth="1"/>
    <col min="11010" max="11010" width="4.5546875" customWidth="1"/>
    <col min="11011" max="11011" width="16.109375" customWidth="1"/>
    <col min="11012" max="11012" width="12.44140625" customWidth="1"/>
    <col min="11013" max="11013" width="19.109375" customWidth="1"/>
    <col min="11014" max="11016" width="3.109375" customWidth="1"/>
    <col min="11017" max="11017" width="3.6640625" customWidth="1"/>
    <col min="11018" max="11018" width="5.44140625" customWidth="1"/>
    <col min="11019" max="11019" width="3.109375" customWidth="1"/>
    <col min="11020" max="11020" width="4.33203125" customWidth="1"/>
    <col min="11021" max="11022" width="4.6640625" customWidth="1"/>
    <col min="11023" max="11023" width="8.44140625" customWidth="1"/>
    <col min="11265" max="11265" width="7.5546875" customWidth="1"/>
    <col min="11266" max="11266" width="4.5546875" customWidth="1"/>
    <col min="11267" max="11267" width="16.109375" customWidth="1"/>
    <col min="11268" max="11268" width="12.44140625" customWidth="1"/>
    <col min="11269" max="11269" width="19.109375" customWidth="1"/>
    <col min="11270" max="11272" width="3.109375" customWidth="1"/>
    <col min="11273" max="11273" width="3.6640625" customWidth="1"/>
    <col min="11274" max="11274" width="5.44140625" customWidth="1"/>
    <col min="11275" max="11275" width="3.109375" customWidth="1"/>
    <col min="11276" max="11276" width="4.33203125" customWidth="1"/>
    <col min="11277" max="11278" width="4.6640625" customWidth="1"/>
    <col min="11279" max="11279" width="8.44140625" customWidth="1"/>
    <col min="11521" max="11521" width="7.5546875" customWidth="1"/>
    <col min="11522" max="11522" width="4.5546875" customWidth="1"/>
    <col min="11523" max="11523" width="16.109375" customWidth="1"/>
    <col min="11524" max="11524" width="12.44140625" customWidth="1"/>
    <col min="11525" max="11525" width="19.109375" customWidth="1"/>
    <col min="11526" max="11528" width="3.109375" customWidth="1"/>
    <col min="11529" max="11529" width="3.6640625" customWidth="1"/>
    <col min="11530" max="11530" width="5.44140625" customWidth="1"/>
    <col min="11531" max="11531" width="3.109375" customWidth="1"/>
    <col min="11532" max="11532" width="4.33203125" customWidth="1"/>
    <col min="11533" max="11534" width="4.6640625" customWidth="1"/>
    <col min="11535" max="11535" width="8.44140625" customWidth="1"/>
    <col min="11777" max="11777" width="7.5546875" customWidth="1"/>
    <col min="11778" max="11778" width="4.5546875" customWidth="1"/>
    <col min="11779" max="11779" width="16.109375" customWidth="1"/>
    <col min="11780" max="11780" width="12.44140625" customWidth="1"/>
    <col min="11781" max="11781" width="19.109375" customWidth="1"/>
    <col min="11782" max="11784" width="3.109375" customWidth="1"/>
    <col min="11785" max="11785" width="3.6640625" customWidth="1"/>
    <col min="11786" max="11786" width="5.44140625" customWidth="1"/>
    <col min="11787" max="11787" width="3.109375" customWidth="1"/>
    <col min="11788" max="11788" width="4.33203125" customWidth="1"/>
    <col min="11789" max="11790" width="4.6640625" customWidth="1"/>
    <col min="11791" max="11791" width="8.44140625" customWidth="1"/>
    <col min="12033" max="12033" width="7.5546875" customWidth="1"/>
    <col min="12034" max="12034" width="4.5546875" customWidth="1"/>
    <col min="12035" max="12035" width="16.109375" customWidth="1"/>
    <col min="12036" max="12036" width="12.44140625" customWidth="1"/>
    <col min="12037" max="12037" width="19.109375" customWidth="1"/>
    <col min="12038" max="12040" width="3.109375" customWidth="1"/>
    <col min="12041" max="12041" width="3.6640625" customWidth="1"/>
    <col min="12042" max="12042" width="5.44140625" customWidth="1"/>
    <col min="12043" max="12043" width="3.109375" customWidth="1"/>
    <col min="12044" max="12044" width="4.33203125" customWidth="1"/>
    <col min="12045" max="12046" width="4.6640625" customWidth="1"/>
    <col min="12047" max="12047" width="8.44140625" customWidth="1"/>
    <col min="12289" max="12289" width="7.5546875" customWidth="1"/>
    <col min="12290" max="12290" width="4.5546875" customWidth="1"/>
    <col min="12291" max="12291" width="16.109375" customWidth="1"/>
    <col min="12292" max="12292" width="12.44140625" customWidth="1"/>
    <col min="12293" max="12293" width="19.109375" customWidth="1"/>
    <col min="12294" max="12296" width="3.109375" customWidth="1"/>
    <col min="12297" max="12297" width="3.6640625" customWidth="1"/>
    <col min="12298" max="12298" width="5.44140625" customWidth="1"/>
    <col min="12299" max="12299" width="3.109375" customWidth="1"/>
    <col min="12300" max="12300" width="4.33203125" customWidth="1"/>
    <col min="12301" max="12302" width="4.6640625" customWidth="1"/>
    <col min="12303" max="12303" width="8.44140625" customWidth="1"/>
    <col min="12545" max="12545" width="7.5546875" customWidth="1"/>
    <col min="12546" max="12546" width="4.5546875" customWidth="1"/>
    <col min="12547" max="12547" width="16.109375" customWidth="1"/>
    <col min="12548" max="12548" width="12.44140625" customWidth="1"/>
    <col min="12549" max="12549" width="19.109375" customWidth="1"/>
    <col min="12550" max="12552" width="3.109375" customWidth="1"/>
    <col min="12553" max="12553" width="3.6640625" customWidth="1"/>
    <col min="12554" max="12554" width="5.44140625" customWidth="1"/>
    <col min="12555" max="12555" width="3.109375" customWidth="1"/>
    <col min="12556" max="12556" width="4.33203125" customWidth="1"/>
    <col min="12557" max="12558" width="4.6640625" customWidth="1"/>
    <col min="12559" max="12559" width="8.44140625" customWidth="1"/>
    <col min="12801" max="12801" width="7.5546875" customWidth="1"/>
    <col min="12802" max="12802" width="4.5546875" customWidth="1"/>
    <col min="12803" max="12803" width="16.109375" customWidth="1"/>
    <col min="12804" max="12804" width="12.44140625" customWidth="1"/>
    <col min="12805" max="12805" width="19.109375" customWidth="1"/>
    <col min="12806" max="12808" width="3.109375" customWidth="1"/>
    <col min="12809" max="12809" width="3.6640625" customWidth="1"/>
    <col min="12810" max="12810" width="5.44140625" customWidth="1"/>
    <col min="12811" max="12811" width="3.109375" customWidth="1"/>
    <col min="12812" max="12812" width="4.33203125" customWidth="1"/>
    <col min="12813" max="12814" width="4.6640625" customWidth="1"/>
    <col min="12815" max="12815" width="8.44140625" customWidth="1"/>
    <col min="13057" max="13057" width="7.5546875" customWidth="1"/>
    <col min="13058" max="13058" width="4.5546875" customWidth="1"/>
    <col min="13059" max="13059" width="16.109375" customWidth="1"/>
    <col min="13060" max="13060" width="12.44140625" customWidth="1"/>
    <col min="13061" max="13061" width="19.109375" customWidth="1"/>
    <col min="13062" max="13064" width="3.109375" customWidth="1"/>
    <col min="13065" max="13065" width="3.6640625" customWidth="1"/>
    <col min="13066" max="13066" width="5.44140625" customWidth="1"/>
    <col min="13067" max="13067" width="3.109375" customWidth="1"/>
    <col min="13068" max="13068" width="4.33203125" customWidth="1"/>
    <col min="13069" max="13070" width="4.6640625" customWidth="1"/>
    <col min="13071" max="13071" width="8.44140625" customWidth="1"/>
    <col min="13313" max="13313" width="7.5546875" customWidth="1"/>
    <col min="13314" max="13314" width="4.5546875" customWidth="1"/>
    <col min="13315" max="13315" width="16.109375" customWidth="1"/>
    <col min="13316" max="13316" width="12.44140625" customWidth="1"/>
    <col min="13317" max="13317" width="19.109375" customWidth="1"/>
    <col min="13318" max="13320" width="3.109375" customWidth="1"/>
    <col min="13321" max="13321" width="3.6640625" customWidth="1"/>
    <col min="13322" max="13322" width="5.44140625" customWidth="1"/>
    <col min="13323" max="13323" width="3.109375" customWidth="1"/>
    <col min="13324" max="13324" width="4.33203125" customWidth="1"/>
    <col min="13325" max="13326" width="4.6640625" customWidth="1"/>
    <col min="13327" max="13327" width="8.44140625" customWidth="1"/>
    <col min="13569" max="13569" width="7.5546875" customWidth="1"/>
    <col min="13570" max="13570" width="4.5546875" customWidth="1"/>
    <col min="13571" max="13571" width="16.109375" customWidth="1"/>
    <col min="13572" max="13572" width="12.44140625" customWidth="1"/>
    <col min="13573" max="13573" width="19.109375" customWidth="1"/>
    <col min="13574" max="13576" width="3.109375" customWidth="1"/>
    <col min="13577" max="13577" width="3.6640625" customWidth="1"/>
    <col min="13578" max="13578" width="5.44140625" customWidth="1"/>
    <col min="13579" max="13579" width="3.109375" customWidth="1"/>
    <col min="13580" max="13580" width="4.33203125" customWidth="1"/>
    <col min="13581" max="13582" width="4.6640625" customWidth="1"/>
    <col min="13583" max="13583" width="8.44140625" customWidth="1"/>
    <col min="13825" max="13825" width="7.5546875" customWidth="1"/>
    <col min="13826" max="13826" width="4.5546875" customWidth="1"/>
    <col min="13827" max="13827" width="16.109375" customWidth="1"/>
    <col min="13828" max="13828" width="12.44140625" customWidth="1"/>
    <col min="13829" max="13829" width="19.109375" customWidth="1"/>
    <col min="13830" max="13832" width="3.109375" customWidth="1"/>
    <col min="13833" max="13833" width="3.6640625" customWidth="1"/>
    <col min="13834" max="13834" width="5.44140625" customWidth="1"/>
    <col min="13835" max="13835" width="3.109375" customWidth="1"/>
    <col min="13836" max="13836" width="4.33203125" customWidth="1"/>
    <col min="13837" max="13838" width="4.6640625" customWidth="1"/>
    <col min="13839" max="13839" width="8.44140625" customWidth="1"/>
    <col min="14081" max="14081" width="7.5546875" customWidth="1"/>
    <col min="14082" max="14082" width="4.5546875" customWidth="1"/>
    <col min="14083" max="14083" width="16.109375" customWidth="1"/>
    <col min="14084" max="14084" width="12.44140625" customWidth="1"/>
    <col min="14085" max="14085" width="19.109375" customWidth="1"/>
    <col min="14086" max="14088" width="3.109375" customWidth="1"/>
    <col min="14089" max="14089" width="3.6640625" customWidth="1"/>
    <col min="14090" max="14090" width="5.44140625" customWidth="1"/>
    <col min="14091" max="14091" width="3.109375" customWidth="1"/>
    <col min="14092" max="14092" width="4.33203125" customWidth="1"/>
    <col min="14093" max="14094" width="4.6640625" customWidth="1"/>
    <col min="14095" max="14095" width="8.44140625" customWidth="1"/>
    <col min="14337" max="14337" width="7.5546875" customWidth="1"/>
    <col min="14338" max="14338" width="4.5546875" customWidth="1"/>
    <col min="14339" max="14339" width="16.109375" customWidth="1"/>
    <col min="14340" max="14340" width="12.44140625" customWidth="1"/>
    <col min="14341" max="14341" width="19.109375" customWidth="1"/>
    <col min="14342" max="14344" width="3.109375" customWidth="1"/>
    <col min="14345" max="14345" width="3.6640625" customWidth="1"/>
    <col min="14346" max="14346" width="5.44140625" customWidth="1"/>
    <col min="14347" max="14347" width="3.109375" customWidth="1"/>
    <col min="14348" max="14348" width="4.33203125" customWidth="1"/>
    <col min="14349" max="14350" width="4.6640625" customWidth="1"/>
    <col min="14351" max="14351" width="8.44140625" customWidth="1"/>
    <col min="14593" max="14593" width="7.5546875" customWidth="1"/>
    <col min="14594" max="14594" width="4.5546875" customWidth="1"/>
    <col min="14595" max="14595" width="16.109375" customWidth="1"/>
    <col min="14596" max="14596" width="12.44140625" customWidth="1"/>
    <col min="14597" max="14597" width="19.109375" customWidth="1"/>
    <col min="14598" max="14600" width="3.109375" customWidth="1"/>
    <col min="14601" max="14601" width="3.6640625" customWidth="1"/>
    <col min="14602" max="14602" width="5.44140625" customWidth="1"/>
    <col min="14603" max="14603" width="3.109375" customWidth="1"/>
    <col min="14604" max="14604" width="4.33203125" customWidth="1"/>
    <col min="14605" max="14606" width="4.6640625" customWidth="1"/>
    <col min="14607" max="14607" width="8.44140625" customWidth="1"/>
    <col min="14849" max="14849" width="7.5546875" customWidth="1"/>
    <col min="14850" max="14850" width="4.5546875" customWidth="1"/>
    <col min="14851" max="14851" width="16.109375" customWidth="1"/>
    <col min="14852" max="14852" width="12.44140625" customWidth="1"/>
    <col min="14853" max="14853" width="19.109375" customWidth="1"/>
    <col min="14854" max="14856" width="3.109375" customWidth="1"/>
    <col min="14857" max="14857" width="3.6640625" customWidth="1"/>
    <col min="14858" max="14858" width="5.44140625" customWidth="1"/>
    <col min="14859" max="14859" width="3.109375" customWidth="1"/>
    <col min="14860" max="14860" width="4.33203125" customWidth="1"/>
    <col min="14861" max="14862" width="4.6640625" customWidth="1"/>
    <col min="14863" max="14863" width="8.44140625" customWidth="1"/>
    <col min="15105" max="15105" width="7.5546875" customWidth="1"/>
    <col min="15106" max="15106" width="4.5546875" customWidth="1"/>
    <col min="15107" max="15107" width="16.109375" customWidth="1"/>
    <col min="15108" max="15108" width="12.44140625" customWidth="1"/>
    <col min="15109" max="15109" width="19.109375" customWidth="1"/>
    <col min="15110" max="15112" width="3.109375" customWidth="1"/>
    <col min="15113" max="15113" width="3.6640625" customWidth="1"/>
    <col min="15114" max="15114" width="5.44140625" customWidth="1"/>
    <col min="15115" max="15115" width="3.109375" customWidth="1"/>
    <col min="15116" max="15116" width="4.33203125" customWidth="1"/>
    <col min="15117" max="15118" width="4.6640625" customWidth="1"/>
    <col min="15119" max="15119" width="8.44140625" customWidth="1"/>
    <col min="15361" max="15361" width="7.5546875" customWidth="1"/>
    <col min="15362" max="15362" width="4.5546875" customWidth="1"/>
    <col min="15363" max="15363" width="16.109375" customWidth="1"/>
    <col min="15364" max="15364" width="12.44140625" customWidth="1"/>
    <col min="15365" max="15365" width="19.109375" customWidth="1"/>
    <col min="15366" max="15368" width="3.109375" customWidth="1"/>
    <col min="15369" max="15369" width="3.6640625" customWidth="1"/>
    <col min="15370" max="15370" width="5.44140625" customWidth="1"/>
    <col min="15371" max="15371" width="3.109375" customWidth="1"/>
    <col min="15372" max="15372" width="4.33203125" customWidth="1"/>
    <col min="15373" max="15374" width="4.6640625" customWidth="1"/>
    <col min="15375" max="15375" width="8.44140625" customWidth="1"/>
    <col min="15617" max="15617" width="7.5546875" customWidth="1"/>
    <col min="15618" max="15618" width="4.5546875" customWidth="1"/>
    <col min="15619" max="15619" width="16.109375" customWidth="1"/>
    <col min="15620" max="15620" width="12.44140625" customWidth="1"/>
    <col min="15621" max="15621" width="19.109375" customWidth="1"/>
    <col min="15622" max="15624" width="3.109375" customWidth="1"/>
    <col min="15625" max="15625" width="3.6640625" customWidth="1"/>
    <col min="15626" max="15626" width="5.44140625" customWidth="1"/>
    <col min="15627" max="15627" width="3.109375" customWidth="1"/>
    <col min="15628" max="15628" width="4.33203125" customWidth="1"/>
    <col min="15629" max="15630" width="4.6640625" customWidth="1"/>
    <col min="15631" max="15631" width="8.44140625" customWidth="1"/>
    <col min="15873" max="15873" width="7.5546875" customWidth="1"/>
    <col min="15874" max="15874" width="4.5546875" customWidth="1"/>
    <col min="15875" max="15875" width="16.109375" customWidth="1"/>
    <col min="15876" max="15876" width="12.44140625" customWidth="1"/>
    <col min="15877" max="15877" width="19.109375" customWidth="1"/>
    <col min="15878" max="15880" width="3.109375" customWidth="1"/>
    <col min="15881" max="15881" width="3.6640625" customWidth="1"/>
    <col min="15882" max="15882" width="5.44140625" customWidth="1"/>
    <col min="15883" max="15883" width="3.109375" customWidth="1"/>
    <col min="15884" max="15884" width="4.33203125" customWidth="1"/>
    <col min="15885" max="15886" width="4.6640625" customWidth="1"/>
    <col min="15887" max="15887" width="8.44140625" customWidth="1"/>
    <col min="16129" max="16129" width="7.5546875" customWidth="1"/>
    <col min="16130" max="16130" width="4.5546875" customWidth="1"/>
    <col min="16131" max="16131" width="16.109375" customWidth="1"/>
    <col min="16132" max="16132" width="12.44140625" customWidth="1"/>
    <col min="16133" max="16133" width="19.109375" customWidth="1"/>
    <col min="16134" max="16136" width="3.109375" customWidth="1"/>
    <col min="16137" max="16137" width="3.6640625" customWidth="1"/>
    <col min="16138" max="16138" width="5.44140625" customWidth="1"/>
    <col min="16139" max="16139" width="3.109375" customWidth="1"/>
    <col min="16140" max="16140" width="4.33203125" customWidth="1"/>
    <col min="16141" max="16142" width="4.6640625" customWidth="1"/>
    <col min="16143" max="16143" width="8.44140625" customWidth="1"/>
  </cols>
  <sheetData>
    <row r="1" spans="1:12" ht="13.8" x14ac:dyDescent="0.25">
      <c r="A1" s="15"/>
      <c r="B1" s="15"/>
      <c r="C1" s="15"/>
      <c r="D1" s="15"/>
      <c r="E1" s="16"/>
      <c r="F1" s="16"/>
      <c r="G1" s="16"/>
      <c r="H1" s="16"/>
      <c r="I1" s="16"/>
      <c r="J1" s="16"/>
      <c r="K1" s="16"/>
      <c r="L1" s="21"/>
    </row>
    <row r="2" spans="1:12" ht="24" x14ac:dyDescent="0.25">
      <c r="A2" s="11" t="s">
        <v>0</v>
      </c>
      <c r="B2" s="11" t="s">
        <v>1</v>
      </c>
      <c r="C2" s="11" t="s">
        <v>34</v>
      </c>
      <c r="D2" s="11" t="s">
        <v>33</v>
      </c>
      <c r="E2" s="11" t="s">
        <v>41</v>
      </c>
      <c r="F2" s="11" t="s">
        <v>42</v>
      </c>
      <c r="G2" s="12" t="s">
        <v>43</v>
      </c>
      <c r="H2" s="13" t="s">
        <v>44</v>
      </c>
      <c r="I2" s="13" t="s">
        <v>45</v>
      </c>
      <c r="J2" s="14" t="s">
        <v>46</v>
      </c>
      <c r="K2" s="13" t="s">
        <v>48</v>
      </c>
      <c r="L2" s="22" t="s">
        <v>60</v>
      </c>
    </row>
    <row r="3" spans="1:12" x14ac:dyDescent="0.25">
      <c r="A3" s="87" t="s">
        <v>148</v>
      </c>
      <c r="B3" s="33" t="s">
        <v>91</v>
      </c>
      <c r="C3" s="33" t="s">
        <v>17</v>
      </c>
      <c r="D3" s="46" t="s">
        <v>5</v>
      </c>
      <c r="E3" s="35">
        <v>68</v>
      </c>
      <c r="F3" s="35">
        <v>68</v>
      </c>
      <c r="G3" s="36">
        <v>70</v>
      </c>
      <c r="H3" s="35">
        <v>69</v>
      </c>
      <c r="I3" s="37"/>
      <c r="J3" s="37"/>
      <c r="K3" s="37">
        <v>275</v>
      </c>
      <c r="L3" s="38" t="s">
        <v>55</v>
      </c>
    </row>
    <row r="4" spans="1:12" x14ac:dyDescent="0.25">
      <c r="A4" s="33" t="s">
        <v>92</v>
      </c>
      <c r="B4" s="33" t="s">
        <v>93</v>
      </c>
      <c r="C4" s="33" t="s">
        <v>27</v>
      </c>
      <c r="D4" s="34" t="s">
        <v>5</v>
      </c>
      <c r="E4" s="35">
        <v>67</v>
      </c>
      <c r="F4" s="35">
        <v>68</v>
      </c>
      <c r="G4" s="36">
        <v>68</v>
      </c>
      <c r="H4" s="35">
        <v>69</v>
      </c>
      <c r="I4" s="37"/>
      <c r="J4" s="37"/>
      <c r="K4" s="37">
        <v>272</v>
      </c>
      <c r="L4" s="38" t="s">
        <v>55</v>
      </c>
    </row>
    <row r="5" spans="1:12" x14ac:dyDescent="0.25">
      <c r="A5" s="88" t="s">
        <v>106</v>
      </c>
      <c r="B5" s="88" t="s">
        <v>107</v>
      </c>
      <c r="C5" s="89" t="s">
        <v>10</v>
      </c>
      <c r="D5" s="90" t="s">
        <v>26</v>
      </c>
      <c r="E5" s="42">
        <v>30</v>
      </c>
      <c r="F5" s="42">
        <v>25</v>
      </c>
      <c r="G5" s="42">
        <v>28</v>
      </c>
      <c r="H5" s="42">
        <v>30</v>
      </c>
      <c r="I5" s="42">
        <v>25</v>
      </c>
      <c r="J5" s="42">
        <v>28</v>
      </c>
      <c r="K5" s="42">
        <v>166</v>
      </c>
      <c r="L5" s="45" t="s">
        <v>55</v>
      </c>
    </row>
    <row r="6" spans="1:12" x14ac:dyDescent="0.25">
      <c r="A6" s="88" t="s">
        <v>110</v>
      </c>
      <c r="B6" s="88" t="s">
        <v>111</v>
      </c>
      <c r="C6" s="89" t="s">
        <v>16</v>
      </c>
      <c r="D6" s="90" t="s">
        <v>26</v>
      </c>
      <c r="E6" s="42">
        <v>31</v>
      </c>
      <c r="F6" s="42">
        <v>24</v>
      </c>
      <c r="G6" s="42">
        <v>28</v>
      </c>
      <c r="H6" s="42">
        <v>30</v>
      </c>
      <c r="I6" s="42">
        <v>25</v>
      </c>
      <c r="J6" s="42">
        <v>28</v>
      </c>
      <c r="K6" s="42">
        <v>166</v>
      </c>
      <c r="L6" s="45" t="s">
        <v>55</v>
      </c>
    </row>
    <row r="7" spans="1:12" x14ac:dyDescent="0.25">
      <c r="A7" s="88" t="s">
        <v>108</v>
      </c>
      <c r="B7" s="88" t="s">
        <v>109</v>
      </c>
      <c r="C7" s="89" t="s">
        <v>25</v>
      </c>
      <c r="D7" s="90" t="s">
        <v>26</v>
      </c>
      <c r="E7" s="42">
        <v>28</v>
      </c>
      <c r="F7" s="42">
        <v>25</v>
      </c>
      <c r="G7" s="42">
        <v>28</v>
      </c>
      <c r="H7" s="42">
        <v>30</v>
      </c>
      <c r="I7" s="91">
        <v>25</v>
      </c>
      <c r="J7" s="42">
        <v>28</v>
      </c>
      <c r="K7" s="42">
        <v>164</v>
      </c>
      <c r="L7" s="45" t="s">
        <v>55</v>
      </c>
    </row>
    <row r="8" spans="1:12" x14ac:dyDescent="0.25">
      <c r="A8" s="87" t="s">
        <v>94</v>
      </c>
      <c r="B8" s="87" t="s">
        <v>95</v>
      </c>
      <c r="C8" s="33" t="s">
        <v>17</v>
      </c>
      <c r="D8" s="46" t="s">
        <v>5</v>
      </c>
      <c r="E8" s="35">
        <v>69</v>
      </c>
      <c r="F8" s="35">
        <v>67</v>
      </c>
      <c r="G8" s="35">
        <v>70</v>
      </c>
      <c r="H8" s="35">
        <v>69</v>
      </c>
      <c r="I8" s="37"/>
      <c r="J8" s="37"/>
      <c r="K8" s="37">
        <v>275</v>
      </c>
      <c r="L8" s="38" t="s">
        <v>57</v>
      </c>
    </row>
    <row r="9" spans="1:12" x14ac:dyDescent="0.25">
      <c r="A9" s="87" t="s">
        <v>96</v>
      </c>
      <c r="B9" s="87" t="s">
        <v>97</v>
      </c>
      <c r="C9" s="33" t="s">
        <v>12</v>
      </c>
      <c r="D9" s="46" t="s">
        <v>5</v>
      </c>
      <c r="E9" s="35">
        <v>67</v>
      </c>
      <c r="F9" s="35">
        <v>68</v>
      </c>
      <c r="G9" s="35">
        <v>68</v>
      </c>
      <c r="H9" s="35">
        <v>69</v>
      </c>
      <c r="I9" s="37"/>
      <c r="J9" s="37"/>
      <c r="K9" s="37">
        <v>272</v>
      </c>
      <c r="L9" s="38" t="s">
        <v>57</v>
      </c>
    </row>
    <row r="10" spans="1:12" x14ac:dyDescent="0.25">
      <c r="A10" s="87" t="s">
        <v>98</v>
      </c>
      <c r="B10" s="87" t="s">
        <v>99</v>
      </c>
      <c r="C10" s="33" t="s">
        <v>8</v>
      </c>
      <c r="D10" s="46" t="s">
        <v>5</v>
      </c>
      <c r="E10" s="35">
        <v>68</v>
      </c>
      <c r="F10" s="35">
        <v>69</v>
      </c>
      <c r="G10" s="35">
        <v>67</v>
      </c>
      <c r="H10" s="35">
        <v>68</v>
      </c>
      <c r="I10" s="37"/>
      <c r="J10" s="37"/>
      <c r="K10" s="37">
        <v>272</v>
      </c>
      <c r="L10" s="38" t="s">
        <v>57</v>
      </c>
    </row>
    <row r="11" spans="1:12" x14ac:dyDescent="0.25">
      <c r="A11" s="40" t="s">
        <v>94</v>
      </c>
      <c r="B11" s="40" t="s">
        <v>100</v>
      </c>
      <c r="C11" s="40" t="s">
        <v>10</v>
      </c>
      <c r="D11" s="52" t="s">
        <v>7</v>
      </c>
      <c r="E11" s="41">
        <v>68</v>
      </c>
      <c r="F11" s="41">
        <v>68</v>
      </c>
      <c r="G11" s="41">
        <v>70</v>
      </c>
      <c r="H11" s="41"/>
      <c r="I11" s="42"/>
      <c r="J11" s="42"/>
      <c r="K11" s="42">
        <v>206</v>
      </c>
      <c r="L11" s="43" t="s">
        <v>57</v>
      </c>
    </row>
    <row r="12" spans="1:12" x14ac:dyDescent="0.25">
      <c r="A12" s="40" t="s">
        <v>103</v>
      </c>
      <c r="B12" s="40" t="s">
        <v>104</v>
      </c>
      <c r="C12" s="40" t="s">
        <v>14</v>
      </c>
      <c r="D12" s="92" t="s">
        <v>7</v>
      </c>
      <c r="E12" s="41">
        <v>70</v>
      </c>
      <c r="F12" s="41">
        <v>68</v>
      </c>
      <c r="G12" s="41">
        <v>68</v>
      </c>
      <c r="H12" s="41"/>
      <c r="I12" s="42"/>
      <c r="J12" s="42"/>
      <c r="K12" s="42">
        <v>206</v>
      </c>
      <c r="L12" s="43" t="s">
        <v>57</v>
      </c>
    </row>
    <row r="13" spans="1:12" x14ac:dyDescent="0.25">
      <c r="A13" s="40" t="s">
        <v>101</v>
      </c>
      <c r="B13" s="51" t="s">
        <v>102</v>
      </c>
      <c r="C13" s="40" t="s">
        <v>19</v>
      </c>
      <c r="D13" s="92" t="s">
        <v>7</v>
      </c>
      <c r="E13" s="41">
        <v>70</v>
      </c>
      <c r="F13" s="41">
        <v>68</v>
      </c>
      <c r="G13" s="41">
        <v>68</v>
      </c>
      <c r="H13" s="41"/>
      <c r="I13" s="42"/>
      <c r="J13" s="42"/>
      <c r="K13" s="42">
        <v>206</v>
      </c>
      <c r="L13" s="43" t="s">
        <v>57</v>
      </c>
    </row>
    <row r="14" spans="1:12" x14ac:dyDescent="0.25">
      <c r="A14" s="40" t="s">
        <v>94</v>
      </c>
      <c r="B14" s="40" t="s">
        <v>105</v>
      </c>
      <c r="C14" s="40" t="s">
        <v>10</v>
      </c>
      <c r="D14" s="92" t="s">
        <v>7</v>
      </c>
      <c r="E14" s="41">
        <v>69</v>
      </c>
      <c r="F14" s="41">
        <v>70</v>
      </c>
      <c r="G14" s="41">
        <v>67</v>
      </c>
      <c r="H14" s="41"/>
      <c r="I14" s="42"/>
      <c r="J14" s="42"/>
      <c r="K14" s="42">
        <v>206</v>
      </c>
      <c r="L14" s="43" t="s">
        <v>57</v>
      </c>
    </row>
    <row r="15" spans="1:12" x14ac:dyDescent="0.25">
      <c r="A15" s="96" t="s">
        <v>134</v>
      </c>
      <c r="B15" s="96" t="s">
        <v>135</v>
      </c>
      <c r="C15" s="96" t="s">
        <v>25</v>
      </c>
      <c r="D15" s="97" t="s">
        <v>20</v>
      </c>
      <c r="E15" s="98">
        <v>29</v>
      </c>
      <c r="F15" s="98">
        <v>33</v>
      </c>
      <c r="G15" s="98">
        <v>31</v>
      </c>
      <c r="H15" s="98">
        <v>35</v>
      </c>
      <c r="I15" s="98"/>
      <c r="J15" s="98"/>
      <c r="K15" s="98">
        <v>128</v>
      </c>
      <c r="L15" s="99" t="s">
        <v>128</v>
      </c>
    </row>
    <row r="16" spans="1:12" x14ac:dyDescent="0.25">
      <c r="A16" s="96" t="s">
        <v>126</v>
      </c>
      <c r="B16" s="96" t="s">
        <v>134</v>
      </c>
      <c r="C16" s="96" t="s">
        <v>40</v>
      </c>
      <c r="D16" s="97" t="s">
        <v>20</v>
      </c>
      <c r="E16" s="98">
        <v>30</v>
      </c>
      <c r="F16" s="98">
        <v>31</v>
      </c>
      <c r="G16" s="98">
        <v>29</v>
      </c>
      <c r="H16" s="98">
        <v>37</v>
      </c>
      <c r="I16" s="98"/>
      <c r="J16" s="98"/>
      <c r="K16" s="98">
        <v>127</v>
      </c>
      <c r="L16" s="99" t="s">
        <v>128</v>
      </c>
    </row>
    <row r="17" spans="1:12" x14ac:dyDescent="0.25">
      <c r="A17" s="96" t="s">
        <v>125</v>
      </c>
      <c r="B17" s="96" t="s">
        <v>126</v>
      </c>
      <c r="C17" s="96" t="s">
        <v>29</v>
      </c>
      <c r="D17" s="97" t="s">
        <v>20</v>
      </c>
      <c r="E17" s="98">
        <v>30</v>
      </c>
      <c r="F17" s="98">
        <v>32</v>
      </c>
      <c r="G17" s="98">
        <v>29</v>
      </c>
      <c r="H17" s="98">
        <v>36</v>
      </c>
      <c r="I17" s="98"/>
      <c r="J17" s="98"/>
      <c r="K17" s="98">
        <v>127</v>
      </c>
      <c r="L17" s="99" t="s">
        <v>128</v>
      </c>
    </row>
    <row r="18" spans="1:12" x14ac:dyDescent="0.25">
      <c r="A18" s="96" t="s">
        <v>139</v>
      </c>
      <c r="B18" s="96" t="s">
        <v>140</v>
      </c>
      <c r="C18" s="96" t="s">
        <v>29</v>
      </c>
      <c r="D18" s="97" t="s">
        <v>20</v>
      </c>
      <c r="E18" s="98">
        <v>28</v>
      </c>
      <c r="F18" s="98">
        <v>32</v>
      </c>
      <c r="G18" s="98">
        <v>29</v>
      </c>
      <c r="H18" s="98">
        <v>36</v>
      </c>
      <c r="I18" s="98"/>
      <c r="J18" s="98"/>
      <c r="K18" s="98">
        <v>125</v>
      </c>
      <c r="L18" s="99" t="s">
        <v>128</v>
      </c>
    </row>
    <row r="19" spans="1:12" x14ac:dyDescent="0.25">
      <c r="A19" s="96" t="s">
        <v>144</v>
      </c>
      <c r="B19" s="96" t="s">
        <v>145</v>
      </c>
      <c r="C19" s="96" t="s">
        <v>25</v>
      </c>
      <c r="D19" s="97" t="s">
        <v>20</v>
      </c>
      <c r="E19" s="98">
        <v>28</v>
      </c>
      <c r="F19" s="98">
        <v>32</v>
      </c>
      <c r="G19" s="98">
        <v>29</v>
      </c>
      <c r="H19" s="98">
        <v>25</v>
      </c>
      <c r="I19" s="98"/>
      <c r="J19" s="98"/>
      <c r="K19" s="98">
        <v>114</v>
      </c>
      <c r="L19" s="99" t="s">
        <v>128</v>
      </c>
    </row>
    <row r="20" spans="1:12" x14ac:dyDescent="0.25">
      <c r="A20" s="96" t="s">
        <v>142</v>
      </c>
      <c r="B20" s="96" t="s">
        <v>143</v>
      </c>
      <c r="C20" s="96" t="s">
        <v>25</v>
      </c>
      <c r="D20" s="97" t="s">
        <v>20</v>
      </c>
      <c r="E20" s="98">
        <v>28</v>
      </c>
      <c r="F20" s="98">
        <v>31</v>
      </c>
      <c r="G20" s="98">
        <v>29</v>
      </c>
      <c r="H20" s="98">
        <v>24</v>
      </c>
      <c r="I20" s="98"/>
      <c r="J20" s="98"/>
      <c r="K20" s="98">
        <v>112</v>
      </c>
      <c r="L20" s="99" t="s">
        <v>128</v>
      </c>
    </row>
    <row r="82" ht="7.5" customHeight="1" x14ac:dyDescent="0.25"/>
    <row r="83" ht="15" customHeight="1" x14ac:dyDescent="0.25"/>
    <row r="84" ht="17.25" customHeight="1" x14ac:dyDescent="0.25"/>
    <row r="85" ht="17.25" customHeight="1" x14ac:dyDescent="0.25"/>
    <row r="86" ht="17.25" customHeight="1" x14ac:dyDescent="0.25"/>
    <row r="87" ht="17.25" customHeight="1" x14ac:dyDescent="0.25"/>
    <row r="88" ht="17.25" customHeight="1" x14ac:dyDescent="0.25"/>
  </sheetData>
  <sheetProtection selectLockedCells="1" selectUnlockedCells="1"/>
  <pageMargins left="0.23622047244094491" right="0.23622047244094491" top="0.74803149606299213" bottom="0.74803149606299213" header="0.31496062992125984" footer="0.31496062992125984"/>
  <pageSetup paperSize="9" orientation="portrait" horizontalDpi="300" verticalDpi="300" r:id="rId1"/>
  <headerFooter>
    <oddHeader>&amp;L&amp;G&amp;CClassement individuel Challenge As Déols Tir 2016</oddHeader>
    <oddFooter>&amp;CLogiciel Tir Sportif créer par Mathieu.S &amp;D</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AR39"/>
  <sheetViews>
    <sheetView showGridLines="0" workbookViewId="0">
      <pane xSplit="2" ySplit="2" topLeftCell="C3" activePane="bottomRight" state="frozen"/>
      <selection pane="topRight" activeCell="C1" sqref="C1"/>
      <selection pane="bottomLeft" activeCell="A3" sqref="A3"/>
      <selection pane="bottomRight" activeCell="AE4" sqref="AE4"/>
    </sheetView>
  </sheetViews>
  <sheetFormatPr baseColWidth="10" defaultRowHeight="14.4" x14ac:dyDescent="0.25"/>
  <cols>
    <col min="1" max="1" width="1.44140625" style="111" customWidth="1"/>
    <col min="2" max="2" width="22.88671875" style="111" customWidth="1"/>
    <col min="3" max="3" width="8" style="111" customWidth="1"/>
    <col min="4" max="4" width="4.33203125" style="111" customWidth="1"/>
    <col min="5" max="5" width="4.44140625" style="111" customWidth="1"/>
    <col min="6" max="6" width="1.5546875" style="111" customWidth="1"/>
    <col min="7" max="7" width="1.6640625" style="111" customWidth="1"/>
    <col min="8" max="8" width="4.88671875" style="111" customWidth="1"/>
    <col min="9" max="9" width="3.109375" style="111" customWidth="1"/>
    <col min="10" max="10" width="4.6640625" style="111" customWidth="1"/>
    <col min="11" max="11" width="5.88671875" style="111" bestFit="1" customWidth="1"/>
    <col min="12" max="12" width="1.6640625" style="111" customWidth="1"/>
    <col min="13" max="13" width="7.5546875" style="111" customWidth="1"/>
    <col min="14" max="14" width="9.6640625" style="111" customWidth="1"/>
    <col min="15" max="15" width="5.33203125" style="111" customWidth="1"/>
    <col min="16" max="16" width="2.6640625" style="111" customWidth="1"/>
    <col min="17" max="17" width="1.6640625" style="111" customWidth="1"/>
    <col min="18" max="18" width="6.44140625" style="111" customWidth="1"/>
    <col min="19" max="19" width="2.5546875" style="111" customWidth="1"/>
    <col min="20" max="20" width="4.5546875" style="111" customWidth="1"/>
    <col min="21" max="21" width="7.44140625" style="111" customWidth="1"/>
    <col min="22" max="23" width="1.6640625" style="111" customWidth="1"/>
    <col min="24" max="24" width="5.6640625" style="111" customWidth="1"/>
    <col min="25" max="25" width="7" style="111" customWidth="1"/>
    <col min="26" max="26" width="3.6640625" style="111" customWidth="1"/>
    <col min="27" max="29" width="4.5546875" style="111" customWidth="1"/>
    <col min="30" max="30" width="6.109375" style="111" customWidth="1"/>
    <col min="31" max="31" width="6.88671875" style="111" customWidth="1"/>
    <col min="32" max="32" width="3.44140625" style="111" customWidth="1"/>
    <col min="33" max="33" width="6.5546875" style="111" customWidth="1"/>
    <col min="34" max="34" width="8.33203125" style="111" customWidth="1"/>
    <col min="35" max="35" width="4" style="111" customWidth="1"/>
    <col min="36" max="36" width="12.109375" style="111" customWidth="1"/>
    <col min="37" max="37" width="3.5546875" style="111" customWidth="1"/>
    <col min="38" max="38" width="6.33203125" style="111" customWidth="1"/>
    <col min="39" max="40" width="2.33203125" style="111" customWidth="1"/>
    <col min="41" max="41" width="2.5546875" style="111" customWidth="1"/>
    <col min="42" max="42" width="1.6640625" style="111" customWidth="1"/>
    <col min="43" max="43" width="6.88671875" style="111" customWidth="1"/>
    <col min="44" max="44" width="6.5546875" style="111" customWidth="1"/>
    <col min="45" max="258" width="11.44140625" style="111"/>
    <col min="259" max="259" width="1.44140625" style="111" customWidth="1"/>
    <col min="260" max="260" width="22.88671875" style="111" customWidth="1"/>
    <col min="261" max="261" width="5.44140625" style="111" customWidth="1"/>
    <col min="262" max="262" width="4.33203125" style="111" customWidth="1"/>
    <col min="263" max="263" width="4.44140625" style="111" customWidth="1"/>
    <col min="264" max="264" width="1.5546875" style="111" customWidth="1"/>
    <col min="265" max="265" width="1.6640625" style="111" customWidth="1"/>
    <col min="266" max="266" width="4.88671875" style="111" customWidth="1"/>
    <col min="267" max="267" width="3.109375" style="111" customWidth="1"/>
    <col min="268" max="268" width="4.6640625" style="111" customWidth="1"/>
    <col min="269" max="269" width="5.88671875" style="111" bestFit="1" customWidth="1"/>
    <col min="270" max="270" width="1.6640625" style="111" customWidth="1"/>
    <col min="271" max="271" width="7.33203125" style="111" customWidth="1"/>
    <col min="272" max="272" width="1.6640625" style="111" customWidth="1"/>
    <col min="273" max="273" width="5.33203125" style="111" customWidth="1"/>
    <col min="274" max="274" width="2.6640625" style="111" customWidth="1"/>
    <col min="275" max="275" width="1.6640625" style="111" customWidth="1"/>
    <col min="276" max="276" width="4.5546875" style="111" customWidth="1"/>
    <col min="277" max="277" width="2.5546875" style="111" customWidth="1"/>
    <col min="278" max="278" width="4.5546875" style="111" customWidth="1"/>
    <col min="279" max="279" width="7.44140625" style="111" customWidth="1"/>
    <col min="280" max="281" width="1.6640625" style="111" customWidth="1"/>
    <col min="282" max="282" width="7.109375" style="111" customWidth="1"/>
    <col min="283" max="283" width="2.88671875" style="111" customWidth="1"/>
    <col min="284" max="285" width="4.5546875" style="111" customWidth="1"/>
    <col min="286" max="286" width="1.6640625" style="111" customWidth="1"/>
    <col min="287" max="287" width="2.5546875" style="111" customWidth="1"/>
    <col min="288" max="288" width="2.109375" style="111" customWidth="1"/>
    <col min="289" max="289" width="5.109375" style="111" customWidth="1"/>
    <col min="290" max="290" width="9.109375" style="111" customWidth="1"/>
    <col min="291" max="291" width="4" style="111" customWidth="1"/>
    <col min="292" max="292" width="12.109375" style="111" customWidth="1"/>
    <col min="293" max="293" width="3.5546875" style="111" customWidth="1"/>
    <col min="294" max="294" width="6.33203125" style="111" customWidth="1"/>
    <col min="295" max="296" width="2.33203125" style="111" customWidth="1"/>
    <col min="297" max="297" width="2.5546875" style="111" customWidth="1"/>
    <col min="298" max="298" width="1.6640625" style="111" customWidth="1"/>
    <col min="299" max="299" width="6.88671875" style="111" customWidth="1"/>
    <col min="300" max="300" width="6.5546875" style="111" customWidth="1"/>
    <col min="301" max="514" width="11.44140625" style="111"/>
    <col min="515" max="515" width="1.44140625" style="111" customWidth="1"/>
    <col min="516" max="516" width="22.88671875" style="111" customWidth="1"/>
    <col min="517" max="517" width="5.44140625" style="111" customWidth="1"/>
    <col min="518" max="518" width="4.33203125" style="111" customWidth="1"/>
    <col min="519" max="519" width="4.44140625" style="111" customWidth="1"/>
    <col min="520" max="520" width="1.5546875" style="111" customWidth="1"/>
    <col min="521" max="521" width="1.6640625" style="111" customWidth="1"/>
    <col min="522" max="522" width="4.88671875" style="111" customWidth="1"/>
    <col min="523" max="523" width="3.109375" style="111" customWidth="1"/>
    <col min="524" max="524" width="4.6640625" style="111" customWidth="1"/>
    <col min="525" max="525" width="5.88671875" style="111" bestFit="1" customWidth="1"/>
    <col min="526" max="526" width="1.6640625" style="111" customWidth="1"/>
    <col min="527" max="527" width="7.33203125" style="111" customWidth="1"/>
    <col min="528" max="528" width="1.6640625" style="111" customWidth="1"/>
    <col min="529" max="529" width="5.33203125" style="111" customWidth="1"/>
    <col min="530" max="530" width="2.6640625" style="111" customWidth="1"/>
    <col min="531" max="531" width="1.6640625" style="111" customWidth="1"/>
    <col min="532" max="532" width="4.5546875" style="111" customWidth="1"/>
    <col min="533" max="533" width="2.5546875" style="111" customWidth="1"/>
    <col min="534" max="534" width="4.5546875" style="111" customWidth="1"/>
    <col min="535" max="535" width="7.44140625" style="111" customWidth="1"/>
    <col min="536" max="537" width="1.6640625" style="111" customWidth="1"/>
    <col min="538" max="538" width="7.109375" style="111" customWidth="1"/>
    <col min="539" max="539" width="2.88671875" style="111" customWidth="1"/>
    <col min="540" max="541" width="4.5546875" style="111" customWidth="1"/>
    <col min="542" max="542" width="1.6640625" style="111" customWidth="1"/>
    <col min="543" max="543" width="2.5546875" style="111" customWidth="1"/>
    <col min="544" max="544" width="2.109375" style="111" customWidth="1"/>
    <col min="545" max="545" width="5.109375" style="111" customWidth="1"/>
    <col min="546" max="546" width="9.109375" style="111" customWidth="1"/>
    <col min="547" max="547" width="4" style="111" customWidth="1"/>
    <col min="548" max="548" width="12.109375" style="111" customWidth="1"/>
    <col min="549" max="549" width="3.5546875" style="111" customWidth="1"/>
    <col min="550" max="550" width="6.33203125" style="111" customWidth="1"/>
    <col min="551" max="552" width="2.33203125" style="111" customWidth="1"/>
    <col min="553" max="553" width="2.5546875" style="111" customWidth="1"/>
    <col min="554" max="554" width="1.6640625" style="111" customWidth="1"/>
    <col min="555" max="555" width="6.88671875" style="111" customWidth="1"/>
    <col min="556" max="556" width="6.5546875" style="111" customWidth="1"/>
    <col min="557" max="770" width="11.44140625" style="111"/>
    <col min="771" max="771" width="1.44140625" style="111" customWidth="1"/>
    <col min="772" max="772" width="22.88671875" style="111" customWidth="1"/>
    <col min="773" max="773" width="5.44140625" style="111" customWidth="1"/>
    <col min="774" max="774" width="4.33203125" style="111" customWidth="1"/>
    <col min="775" max="775" width="4.44140625" style="111" customWidth="1"/>
    <col min="776" max="776" width="1.5546875" style="111" customWidth="1"/>
    <col min="777" max="777" width="1.6640625" style="111" customWidth="1"/>
    <col min="778" max="778" width="4.88671875" style="111" customWidth="1"/>
    <col min="779" max="779" width="3.109375" style="111" customWidth="1"/>
    <col min="780" max="780" width="4.6640625" style="111" customWidth="1"/>
    <col min="781" max="781" width="5.88671875" style="111" bestFit="1" customWidth="1"/>
    <col min="782" max="782" width="1.6640625" style="111" customWidth="1"/>
    <col min="783" max="783" width="7.33203125" style="111" customWidth="1"/>
    <col min="784" max="784" width="1.6640625" style="111" customWidth="1"/>
    <col min="785" max="785" width="5.33203125" style="111" customWidth="1"/>
    <col min="786" max="786" width="2.6640625" style="111" customWidth="1"/>
    <col min="787" max="787" width="1.6640625" style="111" customWidth="1"/>
    <col min="788" max="788" width="4.5546875" style="111" customWidth="1"/>
    <col min="789" max="789" width="2.5546875" style="111" customWidth="1"/>
    <col min="790" max="790" width="4.5546875" style="111" customWidth="1"/>
    <col min="791" max="791" width="7.44140625" style="111" customWidth="1"/>
    <col min="792" max="793" width="1.6640625" style="111" customWidth="1"/>
    <col min="794" max="794" width="7.109375" style="111" customWidth="1"/>
    <col min="795" max="795" width="2.88671875" style="111" customWidth="1"/>
    <col min="796" max="797" width="4.5546875" style="111" customWidth="1"/>
    <col min="798" max="798" width="1.6640625" style="111" customWidth="1"/>
    <col min="799" max="799" width="2.5546875" style="111" customWidth="1"/>
    <col min="800" max="800" width="2.109375" style="111" customWidth="1"/>
    <col min="801" max="801" width="5.109375" style="111" customWidth="1"/>
    <col min="802" max="802" width="9.109375" style="111" customWidth="1"/>
    <col min="803" max="803" width="4" style="111" customWidth="1"/>
    <col min="804" max="804" width="12.109375" style="111" customWidth="1"/>
    <col min="805" max="805" width="3.5546875" style="111" customWidth="1"/>
    <col min="806" max="806" width="6.33203125" style="111" customWidth="1"/>
    <col min="807" max="808" width="2.33203125" style="111" customWidth="1"/>
    <col min="809" max="809" width="2.5546875" style="111" customWidth="1"/>
    <col min="810" max="810" width="1.6640625" style="111" customWidth="1"/>
    <col min="811" max="811" width="6.88671875" style="111" customWidth="1"/>
    <col min="812" max="812" width="6.5546875" style="111" customWidth="1"/>
    <col min="813" max="1026" width="11.44140625" style="111"/>
    <col min="1027" max="1027" width="1.44140625" style="111" customWidth="1"/>
    <col min="1028" max="1028" width="22.88671875" style="111" customWidth="1"/>
    <col min="1029" max="1029" width="5.44140625" style="111" customWidth="1"/>
    <col min="1030" max="1030" width="4.33203125" style="111" customWidth="1"/>
    <col min="1031" max="1031" width="4.44140625" style="111" customWidth="1"/>
    <col min="1032" max="1032" width="1.5546875" style="111" customWidth="1"/>
    <col min="1033" max="1033" width="1.6640625" style="111" customWidth="1"/>
    <col min="1034" max="1034" width="4.88671875" style="111" customWidth="1"/>
    <col min="1035" max="1035" width="3.109375" style="111" customWidth="1"/>
    <col min="1036" max="1036" width="4.6640625" style="111" customWidth="1"/>
    <col min="1037" max="1037" width="5.88671875" style="111" bestFit="1" customWidth="1"/>
    <col min="1038" max="1038" width="1.6640625" style="111" customWidth="1"/>
    <col min="1039" max="1039" width="7.33203125" style="111" customWidth="1"/>
    <col min="1040" max="1040" width="1.6640625" style="111" customWidth="1"/>
    <col min="1041" max="1041" width="5.33203125" style="111" customWidth="1"/>
    <col min="1042" max="1042" width="2.6640625" style="111" customWidth="1"/>
    <col min="1043" max="1043" width="1.6640625" style="111" customWidth="1"/>
    <col min="1044" max="1044" width="4.5546875" style="111" customWidth="1"/>
    <col min="1045" max="1045" width="2.5546875" style="111" customWidth="1"/>
    <col min="1046" max="1046" width="4.5546875" style="111" customWidth="1"/>
    <col min="1047" max="1047" width="7.44140625" style="111" customWidth="1"/>
    <col min="1048" max="1049" width="1.6640625" style="111" customWidth="1"/>
    <col min="1050" max="1050" width="7.109375" style="111" customWidth="1"/>
    <col min="1051" max="1051" width="2.88671875" style="111" customWidth="1"/>
    <col min="1052" max="1053" width="4.5546875" style="111" customWidth="1"/>
    <col min="1054" max="1054" width="1.6640625" style="111" customWidth="1"/>
    <col min="1055" max="1055" width="2.5546875" style="111" customWidth="1"/>
    <col min="1056" max="1056" width="2.109375" style="111" customWidth="1"/>
    <col min="1057" max="1057" width="5.109375" style="111" customWidth="1"/>
    <col min="1058" max="1058" width="9.109375" style="111" customWidth="1"/>
    <col min="1059" max="1059" width="4" style="111" customWidth="1"/>
    <col min="1060" max="1060" width="12.109375" style="111" customWidth="1"/>
    <col min="1061" max="1061" width="3.5546875" style="111" customWidth="1"/>
    <col min="1062" max="1062" width="6.33203125" style="111" customWidth="1"/>
    <col min="1063" max="1064" width="2.33203125" style="111" customWidth="1"/>
    <col min="1065" max="1065" width="2.5546875" style="111" customWidth="1"/>
    <col min="1066" max="1066" width="1.6640625" style="111" customWidth="1"/>
    <col min="1067" max="1067" width="6.88671875" style="111" customWidth="1"/>
    <col min="1068" max="1068" width="6.5546875" style="111" customWidth="1"/>
    <col min="1069" max="1282" width="11.44140625" style="111"/>
    <col min="1283" max="1283" width="1.44140625" style="111" customWidth="1"/>
    <col min="1284" max="1284" width="22.88671875" style="111" customWidth="1"/>
    <col min="1285" max="1285" width="5.44140625" style="111" customWidth="1"/>
    <col min="1286" max="1286" width="4.33203125" style="111" customWidth="1"/>
    <col min="1287" max="1287" width="4.44140625" style="111" customWidth="1"/>
    <col min="1288" max="1288" width="1.5546875" style="111" customWidth="1"/>
    <col min="1289" max="1289" width="1.6640625" style="111" customWidth="1"/>
    <col min="1290" max="1290" width="4.88671875" style="111" customWidth="1"/>
    <col min="1291" max="1291" width="3.109375" style="111" customWidth="1"/>
    <col min="1292" max="1292" width="4.6640625" style="111" customWidth="1"/>
    <col min="1293" max="1293" width="5.88671875" style="111" bestFit="1" customWidth="1"/>
    <col min="1294" max="1294" width="1.6640625" style="111" customWidth="1"/>
    <col min="1295" max="1295" width="7.33203125" style="111" customWidth="1"/>
    <col min="1296" max="1296" width="1.6640625" style="111" customWidth="1"/>
    <col min="1297" max="1297" width="5.33203125" style="111" customWidth="1"/>
    <col min="1298" max="1298" width="2.6640625" style="111" customWidth="1"/>
    <col min="1299" max="1299" width="1.6640625" style="111" customWidth="1"/>
    <col min="1300" max="1300" width="4.5546875" style="111" customWidth="1"/>
    <col min="1301" max="1301" width="2.5546875" style="111" customWidth="1"/>
    <col min="1302" max="1302" width="4.5546875" style="111" customWidth="1"/>
    <col min="1303" max="1303" width="7.44140625" style="111" customWidth="1"/>
    <col min="1304" max="1305" width="1.6640625" style="111" customWidth="1"/>
    <col min="1306" max="1306" width="7.109375" style="111" customWidth="1"/>
    <col min="1307" max="1307" width="2.88671875" style="111" customWidth="1"/>
    <col min="1308" max="1309" width="4.5546875" style="111" customWidth="1"/>
    <col min="1310" max="1310" width="1.6640625" style="111" customWidth="1"/>
    <col min="1311" max="1311" width="2.5546875" style="111" customWidth="1"/>
    <col min="1312" max="1312" width="2.109375" style="111" customWidth="1"/>
    <col min="1313" max="1313" width="5.109375" style="111" customWidth="1"/>
    <col min="1314" max="1314" width="9.109375" style="111" customWidth="1"/>
    <col min="1315" max="1315" width="4" style="111" customWidth="1"/>
    <col min="1316" max="1316" width="12.109375" style="111" customWidth="1"/>
    <col min="1317" max="1317" width="3.5546875" style="111" customWidth="1"/>
    <col min="1318" max="1318" width="6.33203125" style="111" customWidth="1"/>
    <col min="1319" max="1320" width="2.33203125" style="111" customWidth="1"/>
    <col min="1321" max="1321" width="2.5546875" style="111" customWidth="1"/>
    <col min="1322" max="1322" width="1.6640625" style="111" customWidth="1"/>
    <col min="1323" max="1323" width="6.88671875" style="111" customWidth="1"/>
    <col min="1324" max="1324" width="6.5546875" style="111" customWidth="1"/>
    <col min="1325" max="1538" width="11.44140625" style="111"/>
    <col min="1539" max="1539" width="1.44140625" style="111" customWidth="1"/>
    <col min="1540" max="1540" width="22.88671875" style="111" customWidth="1"/>
    <col min="1541" max="1541" width="5.44140625" style="111" customWidth="1"/>
    <col min="1542" max="1542" width="4.33203125" style="111" customWidth="1"/>
    <col min="1543" max="1543" width="4.44140625" style="111" customWidth="1"/>
    <col min="1544" max="1544" width="1.5546875" style="111" customWidth="1"/>
    <col min="1545" max="1545" width="1.6640625" style="111" customWidth="1"/>
    <col min="1546" max="1546" width="4.88671875" style="111" customWidth="1"/>
    <col min="1547" max="1547" width="3.109375" style="111" customWidth="1"/>
    <col min="1548" max="1548" width="4.6640625" style="111" customWidth="1"/>
    <col min="1549" max="1549" width="5.88671875" style="111" bestFit="1" customWidth="1"/>
    <col min="1550" max="1550" width="1.6640625" style="111" customWidth="1"/>
    <col min="1551" max="1551" width="7.33203125" style="111" customWidth="1"/>
    <col min="1552" max="1552" width="1.6640625" style="111" customWidth="1"/>
    <col min="1553" max="1553" width="5.33203125" style="111" customWidth="1"/>
    <col min="1554" max="1554" width="2.6640625" style="111" customWidth="1"/>
    <col min="1555" max="1555" width="1.6640625" style="111" customWidth="1"/>
    <col min="1556" max="1556" width="4.5546875" style="111" customWidth="1"/>
    <col min="1557" max="1557" width="2.5546875" style="111" customWidth="1"/>
    <col min="1558" max="1558" width="4.5546875" style="111" customWidth="1"/>
    <col min="1559" max="1559" width="7.44140625" style="111" customWidth="1"/>
    <col min="1560" max="1561" width="1.6640625" style="111" customWidth="1"/>
    <col min="1562" max="1562" width="7.109375" style="111" customWidth="1"/>
    <col min="1563" max="1563" width="2.88671875" style="111" customWidth="1"/>
    <col min="1564" max="1565" width="4.5546875" style="111" customWidth="1"/>
    <col min="1566" max="1566" width="1.6640625" style="111" customWidth="1"/>
    <col min="1567" max="1567" width="2.5546875" style="111" customWidth="1"/>
    <col min="1568" max="1568" width="2.109375" style="111" customWidth="1"/>
    <col min="1569" max="1569" width="5.109375" style="111" customWidth="1"/>
    <col min="1570" max="1570" width="9.109375" style="111" customWidth="1"/>
    <col min="1571" max="1571" width="4" style="111" customWidth="1"/>
    <col min="1572" max="1572" width="12.109375" style="111" customWidth="1"/>
    <col min="1573" max="1573" width="3.5546875" style="111" customWidth="1"/>
    <col min="1574" max="1574" width="6.33203125" style="111" customWidth="1"/>
    <col min="1575" max="1576" width="2.33203125" style="111" customWidth="1"/>
    <col min="1577" max="1577" width="2.5546875" style="111" customWidth="1"/>
    <col min="1578" max="1578" width="1.6640625" style="111" customWidth="1"/>
    <col min="1579" max="1579" width="6.88671875" style="111" customWidth="1"/>
    <col min="1580" max="1580" width="6.5546875" style="111" customWidth="1"/>
    <col min="1581" max="1794" width="11.44140625" style="111"/>
    <col min="1795" max="1795" width="1.44140625" style="111" customWidth="1"/>
    <col min="1796" max="1796" width="22.88671875" style="111" customWidth="1"/>
    <col min="1797" max="1797" width="5.44140625" style="111" customWidth="1"/>
    <col min="1798" max="1798" width="4.33203125" style="111" customWidth="1"/>
    <col min="1799" max="1799" width="4.44140625" style="111" customWidth="1"/>
    <col min="1800" max="1800" width="1.5546875" style="111" customWidth="1"/>
    <col min="1801" max="1801" width="1.6640625" style="111" customWidth="1"/>
    <col min="1802" max="1802" width="4.88671875" style="111" customWidth="1"/>
    <col min="1803" max="1803" width="3.109375" style="111" customWidth="1"/>
    <col min="1804" max="1804" width="4.6640625" style="111" customWidth="1"/>
    <col min="1805" max="1805" width="5.88671875" style="111" bestFit="1" customWidth="1"/>
    <col min="1806" max="1806" width="1.6640625" style="111" customWidth="1"/>
    <col min="1807" max="1807" width="7.33203125" style="111" customWidth="1"/>
    <col min="1808" max="1808" width="1.6640625" style="111" customWidth="1"/>
    <col min="1809" max="1809" width="5.33203125" style="111" customWidth="1"/>
    <col min="1810" max="1810" width="2.6640625" style="111" customWidth="1"/>
    <col min="1811" max="1811" width="1.6640625" style="111" customWidth="1"/>
    <col min="1812" max="1812" width="4.5546875" style="111" customWidth="1"/>
    <col min="1813" max="1813" width="2.5546875" style="111" customWidth="1"/>
    <col min="1814" max="1814" width="4.5546875" style="111" customWidth="1"/>
    <col min="1815" max="1815" width="7.44140625" style="111" customWidth="1"/>
    <col min="1816" max="1817" width="1.6640625" style="111" customWidth="1"/>
    <col min="1818" max="1818" width="7.109375" style="111" customWidth="1"/>
    <col min="1819" max="1819" width="2.88671875" style="111" customWidth="1"/>
    <col min="1820" max="1821" width="4.5546875" style="111" customWidth="1"/>
    <col min="1822" max="1822" width="1.6640625" style="111" customWidth="1"/>
    <col min="1823" max="1823" width="2.5546875" style="111" customWidth="1"/>
    <col min="1824" max="1824" width="2.109375" style="111" customWidth="1"/>
    <col min="1825" max="1825" width="5.109375" style="111" customWidth="1"/>
    <col min="1826" max="1826" width="9.109375" style="111" customWidth="1"/>
    <col min="1827" max="1827" width="4" style="111" customWidth="1"/>
    <col min="1828" max="1828" width="12.109375" style="111" customWidth="1"/>
    <col min="1829" max="1829" width="3.5546875" style="111" customWidth="1"/>
    <col min="1830" max="1830" width="6.33203125" style="111" customWidth="1"/>
    <col min="1831" max="1832" width="2.33203125" style="111" customWidth="1"/>
    <col min="1833" max="1833" width="2.5546875" style="111" customWidth="1"/>
    <col min="1834" max="1834" width="1.6640625" style="111" customWidth="1"/>
    <col min="1835" max="1835" width="6.88671875" style="111" customWidth="1"/>
    <col min="1836" max="1836" width="6.5546875" style="111" customWidth="1"/>
    <col min="1837" max="2050" width="11.44140625" style="111"/>
    <col min="2051" max="2051" width="1.44140625" style="111" customWidth="1"/>
    <col min="2052" max="2052" width="22.88671875" style="111" customWidth="1"/>
    <col min="2053" max="2053" width="5.44140625" style="111" customWidth="1"/>
    <col min="2054" max="2054" width="4.33203125" style="111" customWidth="1"/>
    <col min="2055" max="2055" width="4.44140625" style="111" customWidth="1"/>
    <col min="2056" max="2056" width="1.5546875" style="111" customWidth="1"/>
    <col min="2057" max="2057" width="1.6640625" style="111" customWidth="1"/>
    <col min="2058" max="2058" width="4.88671875" style="111" customWidth="1"/>
    <col min="2059" max="2059" width="3.109375" style="111" customWidth="1"/>
    <col min="2060" max="2060" width="4.6640625" style="111" customWidth="1"/>
    <col min="2061" max="2061" width="5.88671875" style="111" bestFit="1" customWidth="1"/>
    <col min="2062" max="2062" width="1.6640625" style="111" customWidth="1"/>
    <col min="2063" max="2063" width="7.33203125" style="111" customWidth="1"/>
    <col min="2064" max="2064" width="1.6640625" style="111" customWidth="1"/>
    <col min="2065" max="2065" width="5.33203125" style="111" customWidth="1"/>
    <col min="2066" max="2066" width="2.6640625" style="111" customWidth="1"/>
    <col min="2067" max="2067" width="1.6640625" style="111" customWidth="1"/>
    <col min="2068" max="2068" width="4.5546875" style="111" customWidth="1"/>
    <col min="2069" max="2069" width="2.5546875" style="111" customWidth="1"/>
    <col min="2070" max="2070" width="4.5546875" style="111" customWidth="1"/>
    <col min="2071" max="2071" width="7.44140625" style="111" customWidth="1"/>
    <col min="2072" max="2073" width="1.6640625" style="111" customWidth="1"/>
    <col min="2074" max="2074" width="7.109375" style="111" customWidth="1"/>
    <col min="2075" max="2075" width="2.88671875" style="111" customWidth="1"/>
    <col min="2076" max="2077" width="4.5546875" style="111" customWidth="1"/>
    <col min="2078" max="2078" width="1.6640625" style="111" customWidth="1"/>
    <col min="2079" max="2079" width="2.5546875" style="111" customWidth="1"/>
    <col min="2080" max="2080" width="2.109375" style="111" customWidth="1"/>
    <col min="2081" max="2081" width="5.109375" style="111" customWidth="1"/>
    <col min="2082" max="2082" width="9.109375" style="111" customWidth="1"/>
    <col min="2083" max="2083" width="4" style="111" customWidth="1"/>
    <col min="2084" max="2084" width="12.109375" style="111" customWidth="1"/>
    <col min="2085" max="2085" width="3.5546875" style="111" customWidth="1"/>
    <col min="2086" max="2086" width="6.33203125" style="111" customWidth="1"/>
    <col min="2087" max="2088" width="2.33203125" style="111" customWidth="1"/>
    <col min="2089" max="2089" width="2.5546875" style="111" customWidth="1"/>
    <col min="2090" max="2090" width="1.6640625" style="111" customWidth="1"/>
    <col min="2091" max="2091" width="6.88671875" style="111" customWidth="1"/>
    <col min="2092" max="2092" width="6.5546875" style="111" customWidth="1"/>
    <col min="2093" max="2306" width="11.44140625" style="111"/>
    <col min="2307" max="2307" width="1.44140625" style="111" customWidth="1"/>
    <col min="2308" max="2308" width="22.88671875" style="111" customWidth="1"/>
    <col min="2309" max="2309" width="5.44140625" style="111" customWidth="1"/>
    <col min="2310" max="2310" width="4.33203125" style="111" customWidth="1"/>
    <col min="2311" max="2311" width="4.44140625" style="111" customWidth="1"/>
    <col min="2312" max="2312" width="1.5546875" style="111" customWidth="1"/>
    <col min="2313" max="2313" width="1.6640625" style="111" customWidth="1"/>
    <col min="2314" max="2314" width="4.88671875" style="111" customWidth="1"/>
    <col min="2315" max="2315" width="3.109375" style="111" customWidth="1"/>
    <col min="2316" max="2316" width="4.6640625" style="111" customWidth="1"/>
    <col min="2317" max="2317" width="5.88671875" style="111" bestFit="1" customWidth="1"/>
    <col min="2318" max="2318" width="1.6640625" style="111" customWidth="1"/>
    <col min="2319" max="2319" width="7.33203125" style="111" customWidth="1"/>
    <col min="2320" max="2320" width="1.6640625" style="111" customWidth="1"/>
    <col min="2321" max="2321" width="5.33203125" style="111" customWidth="1"/>
    <col min="2322" max="2322" width="2.6640625" style="111" customWidth="1"/>
    <col min="2323" max="2323" width="1.6640625" style="111" customWidth="1"/>
    <col min="2324" max="2324" width="4.5546875" style="111" customWidth="1"/>
    <col min="2325" max="2325" width="2.5546875" style="111" customWidth="1"/>
    <col min="2326" max="2326" width="4.5546875" style="111" customWidth="1"/>
    <col min="2327" max="2327" width="7.44140625" style="111" customWidth="1"/>
    <col min="2328" max="2329" width="1.6640625" style="111" customWidth="1"/>
    <col min="2330" max="2330" width="7.109375" style="111" customWidth="1"/>
    <col min="2331" max="2331" width="2.88671875" style="111" customWidth="1"/>
    <col min="2332" max="2333" width="4.5546875" style="111" customWidth="1"/>
    <col min="2334" max="2334" width="1.6640625" style="111" customWidth="1"/>
    <col min="2335" max="2335" width="2.5546875" style="111" customWidth="1"/>
    <col min="2336" max="2336" width="2.109375" style="111" customWidth="1"/>
    <col min="2337" max="2337" width="5.109375" style="111" customWidth="1"/>
    <col min="2338" max="2338" width="9.109375" style="111" customWidth="1"/>
    <col min="2339" max="2339" width="4" style="111" customWidth="1"/>
    <col min="2340" max="2340" width="12.109375" style="111" customWidth="1"/>
    <col min="2341" max="2341" width="3.5546875" style="111" customWidth="1"/>
    <col min="2342" max="2342" width="6.33203125" style="111" customWidth="1"/>
    <col min="2343" max="2344" width="2.33203125" style="111" customWidth="1"/>
    <col min="2345" max="2345" width="2.5546875" style="111" customWidth="1"/>
    <col min="2346" max="2346" width="1.6640625" style="111" customWidth="1"/>
    <col min="2347" max="2347" width="6.88671875" style="111" customWidth="1"/>
    <col min="2348" max="2348" width="6.5546875" style="111" customWidth="1"/>
    <col min="2349" max="2562" width="11.44140625" style="111"/>
    <col min="2563" max="2563" width="1.44140625" style="111" customWidth="1"/>
    <col min="2564" max="2564" width="22.88671875" style="111" customWidth="1"/>
    <col min="2565" max="2565" width="5.44140625" style="111" customWidth="1"/>
    <col min="2566" max="2566" width="4.33203125" style="111" customWidth="1"/>
    <col min="2567" max="2567" width="4.44140625" style="111" customWidth="1"/>
    <col min="2568" max="2568" width="1.5546875" style="111" customWidth="1"/>
    <col min="2569" max="2569" width="1.6640625" style="111" customWidth="1"/>
    <col min="2570" max="2570" width="4.88671875" style="111" customWidth="1"/>
    <col min="2571" max="2571" width="3.109375" style="111" customWidth="1"/>
    <col min="2572" max="2572" width="4.6640625" style="111" customWidth="1"/>
    <col min="2573" max="2573" width="5.88671875" style="111" bestFit="1" customWidth="1"/>
    <col min="2574" max="2574" width="1.6640625" style="111" customWidth="1"/>
    <col min="2575" max="2575" width="7.33203125" style="111" customWidth="1"/>
    <col min="2576" max="2576" width="1.6640625" style="111" customWidth="1"/>
    <col min="2577" max="2577" width="5.33203125" style="111" customWidth="1"/>
    <col min="2578" max="2578" width="2.6640625" style="111" customWidth="1"/>
    <col min="2579" max="2579" width="1.6640625" style="111" customWidth="1"/>
    <col min="2580" max="2580" width="4.5546875" style="111" customWidth="1"/>
    <col min="2581" max="2581" width="2.5546875" style="111" customWidth="1"/>
    <col min="2582" max="2582" width="4.5546875" style="111" customWidth="1"/>
    <col min="2583" max="2583" width="7.44140625" style="111" customWidth="1"/>
    <col min="2584" max="2585" width="1.6640625" style="111" customWidth="1"/>
    <col min="2586" max="2586" width="7.109375" style="111" customWidth="1"/>
    <col min="2587" max="2587" width="2.88671875" style="111" customWidth="1"/>
    <col min="2588" max="2589" width="4.5546875" style="111" customWidth="1"/>
    <col min="2590" max="2590" width="1.6640625" style="111" customWidth="1"/>
    <col min="2591" max="2591" width="2.5546875" style="111" customWidth="1"/>
    <col min="2592" max="2592" width="2.109375" style="111" customWidth="1"/>
    <col min="2593" max="2593" width="5.109375" style="111" customWidth="1"/>
    <col min="2594" max="2594" width="9.109375" style="111" customWidth="1"/>
    <col min="2595" max="2595" width="4" style="111" customWidth="1"/>
    <col min="2596" max="2596" width="12.109375" style="111" customWidth="1"/>
    <col min="2597" max="2597" width="3.5546875" style="111" customWidth="1"/>
    <col min="2598" max="2598" width="6.33203125" style="111" customWidth="1"/>
    <col min="2599" max="2600" width="2.33203125" style="111" customWidth="1"/>
    <col min="2601" max="2601" width="2.5546875" style="111" customWidth="1"/>
    <col min="2602" max="2602" width="1.6640625" style="111" customWidth="1"/>
    <col min="2603" max="2603" width="6.88671875" style="111" customWidth="1"/>
    <col min="2604" max="2604" width="6.5546875" style="111" customWidth="1"/>
    <col min="2605" max="2818" width="11.44140625" style="111"/>
    <col min="2819" max="2819" width="1.44140625" style="111" customWidth="1"/>
    <col min="2820" max="2820" width="22.88671875" style="111" customWidth="1"/>
    <col min="2821" max="2821" width="5.44140625" style="111" customWidth="1"/>
    <col min="2822" max="2822" width="4.33203125" style="111" customWidth="1"/>
    <col min="2823" max="2823" width="4.44140625" style="111" customWidth="1"/>
    <col min="2824" max="2824" width="1.5546875" style="111" customWidth="1"/>
    <col min="2825" max="2825" width="1.6640625" style="111" customWidth="1"/>
    <col min="2826" max="2826" width="4.88671875" style="111" customWidth="1"/>
    <col min="2827" max="2827" width="3.109375" style="111" customWidth="1"/>
    <col min="2828" max="2828" width="4.6640625" style="111" customWidth="1"/>
    <col min="2829" max="2829" width="5.88671875" style="111" bestFit="1" customWidth="1"/>
    <col min="2830" max="2830" width="1.6640625" style="111" customWidth="1"/>
    <col min="2831" max="2831" width="7.33203125" style="111" customWidth="1"/>
    <col min="2832" max="2832" width="1.6640625" style="111" customWidth="1"/>
    <col min="2833" max="2833" width="5.33203125" style="111" customWidth="1"/>
    <col min="2834" max="2834" width="2.6640625" style="111" customWidth="1"/>
    <col min="2835" max="2835" width="1.6640625" style="111" customWidth="1"/>
    <col min="2836" max="2836" width="4.5546875" style="111" customWidth="1"/>
    <col min="2837" max="2837" width="2.5546875" style="111" customWidth="1"/>
    <col min="2838" max="2838" width="4.5546875" style="111" customWidth="1"/>
    <col min="2839" max="2839" width="7.44140625" style="111" customWidth="1"/>
    <col min="2840" max="2841" width="1.6640625" style="111" customWidth="1"/>
    <col min="2842" max="2842" width="7.109375" style="111" customWidth="1"/>
    <col min="2843" max="2843" width="2.88671875" style="111" customWidth="1"/>
    <col min="2844" max="2845" width="4.5546875" style="111" customWidth="1"/>
    <col min="2846" max="2846" width="1.6640625" style="111" customWidth="1"/>
    <col min="2847" max="2847" width="2.5546875" style="111" customWidth="1"/>
    <col min="2848" max="2848" width="2.109375" style="111" customWidth="1"/>
    <col min="2849" max="2849" width="5.109375" style="111" customWidth="1"/>
    <col min="2850" max="2850" width="9.109375" style="111" customWidth="1"/>
    <col min="2851" max="2851" width="4" style="111" customWidth="1"/>
    <col min="2852" max="2852" width="12.109375" style="111" customWidth="1"/>
    <col min="2853" max="2853" width="3.5546875" style="111" customWidth="1"/>
    <col min="2854" max="2854" width="6.33203125" style="111" customWidth="1"/>
    <col min="2855" max="2856" width="2.33203125" style="111" customWidth="1"/>
    <col min="2857" max="2857" width="2.5546875" style="111" customWidth="1"/>
    <col min="2858" max="2858" width="1.6640625" style="111" customWidth="1"/>
    <col min="2859" max="2859" width="6.88671875" style="111" customWidth="1"/>
    <col min="2860" max="2860" width="6.5546875" style="111" customWidth="1"/>
    <col min="2861" max="3074" width="11.44140625" style="111"/>
    <col min="3075" max="3075" width="1.44140625" style="111" customWidth="1"/>
    <col min="3076" max="3076" width="22.88671875" style="111" customWidth="1"/>
    <col min="3077" max="3077" width="5.44140625" style="111" customWidth="1"/>
    <col min="3078" max="3078" width="4.33203125" style="111" customWidth="1"/>
    <col min="3079" max="3079" width="4.44140625" style="111" customWidth="1"/>
    <col min="3080" max="3080" width="1.5546875" style="111" customWidth="1"/>
    <col min="3081" max="3081" width="1.6640625" style="111" customWidth="1"/>
    <col min="3082" max="3082" width="4.88671875" style="111" customWidth="1"/>
    <col min="3083" max="3083" width="3.109375" style="111" customWidth="1"/>
    <col min="3084" max="3084" width="4.6640625" style="111" customWidth="1"/>
    <col min="3085" max="3085" width="5.88671875" style="111" bestFit="1" customWidth="1"/>
    <col min="3086" max="3086" width="1.6640625" style="111" customWidth="1"/>
    <col min="3087" max="3087" width="7.33203125" style="111" customWidth="1"/>
    <col min="3088" max="3088" width="1.6640625" style="111" customWidth="1"/>
    <col min="3089" max="3089" width="5.33203125" style="111" customWidth="1"/>
    <col min="3090" max="3090" width="2.6640625" style="111" customWidth="1"/>
    <col min="3091" max="3091" width="1.6640625" style="111" customWidth="1"/>
    <col min="3092" max="3092" width="4.5546875" style="111" customWidth="1"/>
    <col min="3093" max="3093" width="2.5546875" style="111" customWidth="1"/>
    <col min="3094" max="3094" width="4.5546875" style="111" customWidth="1"/>
    <col min="3095" max="3095" width="7.44140625" style="111" customWidth="1"/>
    <col min="3096" max="3097" width="1.6640625" style="111" customWidth="1"/>
    <col min="3098" max="3098" width="7.109375" style="111" customWidth="1"/>
    <col min="3099" max="3099" width="2.88671875" style="111" customWidth="1"/>
    <col min="3100" max="3101" width="4.5546875" style="111" customWidth="1"/>
    <col min="3102" max="3102" width="1.6640625" style="111" customWidth="1"/>
    <col min="3103" max="3103" width="2.5546875" style="111" customWidth="1"/>
    <col min="3104" max="3104" width="2.109375" style="111" customWidth="1"/>
    <col min="3105" max="3105" width="5.109375" style="111" customWidth="1"/>
    <col min="3106" max="3106" width="9.109375" style="111" customWidth="1"/>
    <col min="3107" max="3107" width="4" style="111" customWidth="1"/>
    <col min="3108" max="3108" width="12.109375" style="111" customWidth="1"/>
    <col min="3109" max="3109" width="3.5546875" style="111" customWidth="1"/>
    <col min="3110" max="3110" width="6.33203125" style="111" customWidth="1"/>
    <col min="3111" max="3112" width="2.33203125" style="111" customWidth="1"/>
    <col min="3113" max="3113" width="2.5546875" style="111" customWidth="1"/>
    <col min="3114" max="3114" width="1.6640625" style="111" customWidth="1"/>
    <col min="3115" max="3115" width="6.88671875" style="111" customWidth="1"/>
    <col min="3116" max="3116" width="6.5546875" style="111" customWidth="1"/>
    <col min="3117" max="3330" width="11.44140625" style="111"/>
    <col min="3331" max="3331" width="1.44140625" style="111" customWidth="1"/>
    <col min="3332" max="3332" width="22.88671875" style="111" customWidth="1"/>
    <col min="3333" max="3333" width="5.44140625" style="111" customWidth="1"/>
    <col min="3334" max="3334" width="4.33203125" style="111" customWidth="1"/>
    <col min="3335" max="3335" width="4.44140625" style="111" customWidth="1"/>
    <col min="3336" max="3336" width="1.5546875" style="111" customWidth="1"/>
    <col min="3337" max="3337" width="1.6640625" style="111" customWidth="1"/>
    <col min="3338" max="3338" width="4.88671875" style="111" customWidth="1"/>
    <col min="3339" max="3339" width="3.109375" style="111" customWidth="1"/>
    <col min="3340" max="3340" width="4.6640625" style="111" customWidth="1"/>
    <col min="3341" max="3341" width="5.88671875" style="111" bestFit="1" customWidth="1"/>
    <col min="3342" max="3342" width="1.6640625" style="111" customWidth="1"/>
    <col min="3343" max="3343" width="7.33203125" style="111" customWidth="1"/>
    <col min="3344" max="3344" width="1.6640625" style="111" customWidth="1"/>
    <col min="3345" max="3345" width="5.33203125" style="111" customWidth="1"/>
    <col min="3346" max="3346" width="2.6640625" style="111" customWidth="1"/>
    <col min="3347" max="3347" width="1.6640625" style="111" customWidth="1"/>
    <col min="3348" max="3348" width="4.5546875" style="111" customWidth="1"/>
    <col min="3349" max="3349" width="2.5546875" style="111" customWidth="1"/>
    <col min="3350" max="3350" width="4.5546875" style="111" customWidth="1"/>
    <col min="3351" max="3351" width="7.44140625" style="111" customWidth="1"/>
    <col min="3352" max="3353" width="1.6640625" style="111" customWidth="1"/>
    <col min="3354" max="3354" width="7.109375" style="111" customWidth="1"/>
    <col min="3355" max="3355" width="2.88671875" style="111" customWidth="1"/>
    <col min="3356" max="3357" width="4.5546875" style="111" customWidth="1"/>
    <col min="3358" max="3358" width="1.6640625" style="111" customWidth="1"/>
    <col min="3359" max="3359" width="2.5546875" style="111" customWidth="1"/>
    <col min="3360" max="3360" width="2.109375" style="111" customWidth="1"/>
    <col min="3361" max="3361" width="5.109375" style="111" customWidth="1"/>
    <col min="3362" max="3362" width="9.109375" style="111" customWidth="1"/>
    <col min="3363" max="3363" width="4" style="111" customWidth="1"/>
    <col min="3364" max="3364" width="12.109375" style="111" customWidth="1"/>
    <col min="3365" max="3365" width="3.5546875" style="111" customWidth="1"/>
    <col min="3366" max="3366" width="6.33203125" style="111" customWidth="1"/>
    <col min="3367" max="3368" width="2.33203125" style="111" customWidth="1"/>
    <col min="3369" max="3369" width="2.5546875" style="111" customWidth="1"/>
    <col min="3370" max="3370" width="1.6640625" style="111" customWidth="1"/>
    <col min="3371" max="3371" width="6.88671875" style="111" customWidth="1"/>
    <col min="3372" max="3372" width="6.5546875" style="111" customWidth="1"/>
    <col min="3373" max="3586" width="11.44140625" style="111"/>
    <col min="3587" max="3587" width="1.44140625" style="111" customWidth="1"/>
    <col min="3588" max="3588" width="22.88671875" style="111" customWidth="1"/>
    <col min="3589" max="3589" width="5.44140625" style="111" customWidth="1"/>
    <col min="3590" max="3590" width="4.33203125" style="111" customWidth="1"/>
    <col min="3591" max="3591" width="4.44140625" style="111" customWidth="1"/>
    <col min="3592" max="3592" width="1.5546875" style="111" customWidth="1"/>
    <col min="3593" max="3593" width="1.6640625" style="111" customWidth="1"/>
    <col min="3594" max="3594" width="4.88671875" style="111" customWidth="1"/>
    <col min="3595" max="3595" width="3.109375" style="111" customWidth="1"/>
    <col min="3596" max="3596" width="4.6640625" style="111" customWidth="1"/>
    <col min="3597" max="3597" width="5.88671875" style="111" bestFit="1" customWidth="1"/>
    <col min="3598" max="3598" width="1.6640625" style="111" customWidth="1"/>
    <col min="3599" max="3599" width="7.33203125" style="111" customWidth="1"/>
    <col min="3600" max="3600" width="1.6640625" style="111" customWidth="1"/>
    <col min="3601" max="3601" width="5.33203125" style="111" customWidth="1"/>
    <col min="3602" max="3602" width="2.6640625" style="111" customWidth="1"/>
    <col min="3603" max="3603" width="1.6640625" style="111" customWidth="1"/>
    <col min="3604" max="3604" width="4.5546875" style="111" customWidth="1"/>
    <col min="3605" max="3605" width="2.5546875" style="111" customWidth="1"/>
    <col min="3606" max="3606" width="4.5546875" style="111" customWidth="1"/>
    <col min="3607" max="3607" width="7.44140625" style="111" customWidth="1"/>
    <col min="3608" max="3609" width="1.6640625" style="111" customWidth="1"/>
    <col min="3610" max="3610" width="7.109375" style="111" customWidth="1"/>
    <col min="3611" max="3611" width="2.88671875" style="111" customWidth="1"/>
    <col min="3612" max="3613" width="4.5546875" style="111" customWidth="1"/>
    <col min="3614" max="3614" width="1.6640625" style="111" customWidth="1"/>
    <col min="3615" max="3615" width="2.5546875" style="111" customWidth="1"/>
    <col min="3616" max="3616" width="2.109375" style="111" customWidth="1"/>
    <col min="3617" max="3617" width="5.109375" style="111" customWidth="1"/>
    <col min="3618" max="3618" width="9.109375" style="111" customWidth="1"/>
    <col min="3619" max="3619" width="4" style="111" customWidth="1"/>
    <col min="3620" max="3620" width="12.109375" style="111" customWidth="1"/>
    <col min="3621" max="3621" width="3.5546875" style="111" customWidth="1"/>
    <col min="3622" max="3622" width="6.33203125" style="111" customWidth="1"/>
    <col min="3623" max="3624" width="2.33203125" style="111" customWidth="1"/>
    <col min="3625" max="3625" width="2.5546875" style="111" customWidth="1"/>
    <col min="3626" max="3626" width="1.6640625" style="111" customWidth="1"/>
    <col min="3627" max="3627" width="6.88671875" style="111" customWidth="1"/>
    <col min="3628" max="3628" width="6.5546875" style="111" customWidth="1"/>
    <col min="3629" max="3842" width="11.44140625" style="111"/>
    <col min="3843" max="3843" width="1.44140625" style="111" customWidth="1"/>
    <col min="3844" max="3844" width="22.88671875" style="111" customWidth="1"/>
    <col min="3845" max="3845" width="5.44140625" style="111" customWidth="1"/>
    <col min="3846" max="3846" width="4.33203125" style="111" customWidth="1"/>
    <col min="3847" max="3847" width="4.44140625" style="111" customWidth="1"/>
    <col min="3848" max="3848" width="1.5546875" style="111" customWidth="1"/>
    <col min="3849" max="3849" width="1.6640625" style="111" customWidth="1"/>
    <col min="3850" max="3850" width="4.88671875" style="111" customWidth="1"/>
    <col min="3851" max="3851" width="3.109375" style="111" customWidth="1"/>
    <col min="3852" max="3852" width="4.6640625" style="111" customWidth="1"/>
    <col min="3853" max="3853" width="5.88671875" style="111" bestFit="1" customWidth="1"/>
    <col min="3854" max="3854" width="1.6640625" style="111" customWidth="1"/>
    <col min="3855" max="3855" width="7.33203125" style="111" customWidth="1"/>
    <col min="3856" max="3856" width="1.6640625" style="111" customWidth="1"/>
    <col min="3857" max="3857" width="5.33203125" style="111" customWidth="1"/>
    <col min="3858" max="3858" width="2.6640625" style="111" customWidth="1"/>
    <col min="3859" max="3859" width="1.6640625" style="111" customWidth="1"/>
    <col min="3860" max="3860" width="4.5546875" style="111" customWidth="1"/>
    <col min="3861" max="3861" width="2.5546875" style="111" customWidth="1"/>
    <col min="3862" max="3862" width="4.5546875" style="111" customWidth="1"/>
    <col min="3863" max="3863" width="7.44140625" style="111" customWidth="1"/>
    <col min="3864" max="3865" width="1.6640625" style="111" customWidth="1"/>
    <col min="3866" max="3866" width="7.109375" style="111" customWidth="1"/>
    <col min="3867" max="3867" width="2.88671875" style="111" customWidth="1"/>
    <col min="3868" max="3869" width="4.5546875" style="111" customWidth="1"/>
    <col min="3870" max="3870" width="1.6640625" style="111" customWidth="1"/>
    <col min="3871" max="3871" width="2.5546875" style="111" customWidth="1"/>
    <col min="3872" max="3872" width="2.109375" style="111" customWidth="1"/>
    <col min="3873" max="3873" width="5.109375" style="111" customWidth="1"/>
    <col min="3874" max="3874" width="9.109375" style="111" customWidth="1"/>
    <col min="3875" max="3875" width="4" style="111" customWidth="1"/>
    <col min="3876" max="3876" width="12.109375" style="111" customWidth="1"/>
    <col min="3877" max="3877" width="3.5546875" style="111" customWidth="1"/>
    <col min="3878" max="3878" width="6.33203125" style="111" customWidth="1"/>
    <col min="3879" max="3880" width="2.33203125" style="111" customWidth="1"/>
    <col min="3881" max="3881" width="2.5546875" style="111" customWidth="1"/>
    <col min="3882" max="3882" width="1.6640625" style="111" customWidth="1"/>
    <col min="3883" max="3883" width="6.88671875" style="111" customWidth="1"/>
    <col min="3884" max="3884" width="6.5546875" style="111" customWidth="1"/>
    <col min="3885" max="4098" width="11.44140625" style="111"/>
    <col min="4099" max="4099" width="1.44140625" style="111" customWidth="1"/>
    <col min="4100" max="4100" width="22.88671875" style="111" customWidth="1"/>
    <col min="4101" max="4101" width="5.44140625" style="111" customWidth="1"/>
    <col min="4102" max="4102" width="4.33203125" style="111" customWidth="1"/>
    <col min="4103" max="4103" width="4.44140625" style="111" customWidth="1"/>
    <col min="4104" max="4104" width="1.5546875" style="111" customWidth="1"/>
    <col min="4105" max="4105" width="1.6640625" style="111" customWidth="1"/>
    <col min="4106" max="4106" width="4.88671875" style="111" customWidth="1"/>
    <col min="4107" max="4107" width="3.109375" style="111" customWidth="1"/>
    <col min="4108" max="4108" width="4.6640625" style="111" customWidth="1"/>
    <col min="4109" max="4109" width="5.88671875" style="111" bestFit="1" customWidth="1"/>
    <col min="4110" max="4110" width="1.6640625" style="111" customWidth="1"/>
    <col min="4111" max="4111" width="7.33203125" style="111" customWidth="1"/>
    <col min="4112" max="4112" width="1.6640625" style="111" customWidth="1"/>
    <col min="4113" max="4113" width="5.33203125" style="111" customWidth="1"/>
    <col min="4114" max="4114" width="2.6640625" style="111" customWidth="1"/>
    <col min="4115" max="4115" width="1.6640625" style="111" customWidth="1"/>
    <col min="4116" max="4116" width="4.5546875" style="111" customWidth="1"/>
    <col min="4117" max="4117" width="2.5546875" style="111" customWidth="1"/>
    <col min="4118" max="4118" width="4.5546875" style="111" customWidth="1"/>
    <col min="4119" max="4119" width="7.44140625" style="111" customWidth="1"/>
    <col min="4120" max="4121" width="1.6640625" style="111" customWidth="1"/>
    <col min="4122" max="4122" width="7.109375" style="111" customWidth="1"/>
    <col min="4123" max="4123" width="2.88671875" style="111" customWidth="1"/>
    <col min="4124" max="4125" width="4.5546875" style="111" customWidth="1"/>
    <col min="4126" max="4126" width="1.6640625" style="111" customWidth="1"/>
    <col min="4127" max="4127" width="2.5546875" style="111" customWidth="1"/>
    <col min="4128" max="4128" width="2.109375" style="111" customWidth="1"/>
    <col min="4129" max="4129" width="5.109375" style="111" customWidth="1"/>
    <col min="4130" max="4130" width="9.109375" style="111" customWidth="1"/>
    <col min="4131" max="4131" width="4" style="111" customWidth="1"/>
    <col min="4132" max="4132" width="12.109375" style="111" customWidth="1"/>
    <col min="4133" max="4133" width="3.5546875" style="111" customWidth="1"/>
    <col min="4134" max="4134" width="6.33203125" style="111" customWidth="1"/>
    <col min="4135" max="4136" width="2.33203125" style="111" customWidth="1"/>
    <col min="4137" max="4137" width="2.5546875" style="111" customWidth="1"/>
    <col min="4138" max="4138" width="1.6640625" style="111" customWidth="1"/>
    <col min="4139" max="4139" width="6.88671875" style="111" customWidth="1"/>
    <col min="4140" max="4140" width="6.5546875" style="111" customWidth="1"/>
    <col min="4141" max="4354" width="11.44140625" style="111"/>
    <col min="4355" max="4355" width="1.44140625" style="111" customWidth="1"/>
    <col min="4356" max="4356" width="22.88671875" style="111" customWidth="1"/>
    <col min="4357" max="4357" width="5.44140625" style="111" customWidth="1"/>
    <col min="4358" max="4358" width="4.33203125" style="111" customWidth="1"/>
    <col min="4359" max="4359" width="4.44140625" style="111" customWidth="1"/>
    <col min="4360" max="4360" width="1.5546875" style="111" customWidth="1"/>
    <col min="4361" max="4361" width="1.6640625" style="111" customWidth="1"/>
    <col min="4362" max="4362" width="4.88671875" style="111" customWidth="1"/>
    <col min="4363" max="4363" width="3.109375" style="111" customWidth="1"/>
    <col min="4364" max="4364" width="4.6640625" style="111" customWidth="1"/>
    <col min="4365" max="4365" width="5.88671875" style="111" bestFit="1" customWidth="1"/>
    <col min="4366" max="4366" width="1.6640625" style="111" customWidth="1"/>
    <col min="4367" max="4367" width="7.33203125" style="111" customWidth="1"/>
    <col min="4368" max="4368" width="1.6640625" style="111" customWidth="1"/>
    <col min="4369" max="4369" width="5.33203125" style="111" customWidth="1"/>
    <col min="4370" max="4370" width="2.6640625" style="111" customWidth="1"/>
    <col min="4371" max="4371" width="1.6640625" style="111" customWidth="1"/>
    <col min="4372" max="4372" width="4.5546875" style="111" customWidth="1"/>
    <col min="4373" max="4373" width="2.5546875" style="111" customWidth="1"/>
    <col min="4374" max="4374" width="4.5546875" style="111" customWidth="1"/>
    <col min="4375" max="4375" width="7.44140625" style="111" customWidth="1"/>
    <col min="4376" max="4377" width="1.6640625" style="111" customWidth="1"/>
    <col min="4378" max="4378" width="7.109375" style="111" customWidth="1"/>
    <col min="4379" max="4379" width="2.88671875" style="111" customWidth="1"/>
    <col min="4380" max="4381" width="4.5546875" style="111" customWidth="1"/>
    <col min="4382" max="4382" width="1.6640625" style="111" customWidth="1"/>
    <col min="4383" max="4383" width="2.5546875" style="111" customWidth="1"/>
    <col min="4384" max="4384" width="2.109375" style="111" customWidth="1"/>
    <col min="4385" max="4385" width="5.109375" style="111" customWidth="1"/>
    <col min="4386" max="4386" width="9.109375" style="111" customWidth="1"/>
    <col min="4387" max="4387" width="4" style="111" customWidth="1"/>
    <col min="4388" max="4388" width="12.109375" style="111" customWidth="1"/>
    <col min="4389" max="4389" width="3.5546875" style="111" customWidth="1"/>
    <col min="4390" max="4390" width="6.33203125" style="111" customWidth="1"/>
    <col min="4391" max="4392" width="2.33203125" style="111" customWidth="1"/>
    <col min="4393" max="4393" width="2.5546875" style="111" customWidth="1"/>
    <col min="4394" max="4394" width="1.6640625" style="111" customWidth="1"/>
    <col min="4395" max="4395" width="6.88671875" style="111" customWidth="1"/>
    <col min="4396" max="4396" width="6.5546875" style="111" customWidth="1"/>
    <col min="4397" max="4610" width="11.44140625" style="111"/>
    <col min="4611" max="4611" width="1.44140625" style="111" customWidth="1"/>
    <col min="4612" max="4612" width="22.88671875" style="111" customWidth="1"/>
    <col min="4613" max="4613" width="5.44140625" style="111" customWidth="1"/>
    <col min="4614" max="4614" width="4.33203125" style="111" customWidth="1"/>
    <col min="4615" max="4615" width="4.44140625" style="111" customWidth="1"/>
    <col min="4616" max="4616" width="1.5546875" style="111" customWidth="1"/>
    <col min="4617" max="4617" width="1.6640625" style="111" customWidth="1"/>
    <col min="4618" max="4618" width="4.88671875" style="111" customWidth="1"/>
    <col min="4619" max="4619" width="3.109375" style="111" customWidth="1"/>
    <col min="4620" max="4620" width="4.6640625" style="111" customWidth="1"/>
    <col min="4621" max="4621" width="5.88671875" style="111" bestFit="1" customWidth="1"/>
    <col min="4622" max="4622" width="1.6640625" style="111" customWidth="1"/>
    <col min="4623" max="4623" width="7.33203125" style="111" customWidth="1"/>
    <col min="4624" max="4624" width="1.6640625" style="111" customWidth="1"/>
    <col min="4625" max="4625" width="5.33203125" style="111" customWidth="1"/>
    <col min="4626" max="4626" width="2.6640625" style="111" customWidth="1"/>
    <col min="4627" max="4627" width="1.6640625" style="111" customWidth="1"/>
    <col min="4628" max="4628" width="4.5546875" style="111" customWidth="1"/>
    <col min="4629" max="4629" width="2.5546875" style="111" customWidth="1"/>
    <col min="4630" max="4630" width="4.5546875" style="111" customWidth="1"/>
    <col min="4631" max="4631" width="7.44140625" style="111" customWidth="1"/>
    <col min="4632" max="4633" width="1.6640625" style="111" customWidth="1"/>
    <col min="4634" max="4634" width="7.109375" style="111" customWidth="1"/>
    <col min="4635" max="4635" width="2.88671875" style="111" customWidth="1"/>
    <col min="4636" max="4637" width="4.5546875" style="111" customWidth="1"/>
    <col min="4638" max="4638" width="1.6640625" style="111" customWidth="1"/>
    <col min="4639" max="4639" width="2.5546875" style="111" customWidth="1"/>
    <col min="4640" max="4640" width="2.109375" style="111" customWidth="1"/>
    <col min="4641" max="4641" width="5.109375" style="111" customWidth="1"/>
    <col min="4642" max="4642" width="9.109375" style="111" customWidth="1"/>
    <col min="4643" max="4643" width="4" style="111" customWidth="1"/>
    <col min="4644" max="4644" width="12.109375" style="111" customWidth="1"/>
    <col min="4645" max="4645" width="3.5546875" style="111" customWidth="1"/>
    <col min="4646" max="4646" width="6.33203125" style="111" customWidth="1"/>
    <col min="4647" max="4648" width="2.33203125" style="111" customWidth="1"/>
    <col min="4649" max="4649" width="2.5546875" style="111" customWidth="1"/>
    <col min="4650" max="4650" width="1.6640625" style="111" customWidth="1"/>
    <col min="4651" max="4651" width="6.88671875" style="111" customWidth="1"/>
    <col min="4652" max="4652" width="6.5546875" style="111" customWidth="1"/>
    <col min="4653" max="4866" width="11.44140625" style="111"/>
    <col min="4867" max="4867" width="1.44140625" style="111" customWidth="1"/>
    <col min="4868" max="4868" width="22.88671875" style="111" customWidth="1"/>
    <col min="4869" max="4869" width="5.44140625" style="111" customWidth="1"/>
    <col min="4870" max="4870" width="4.33203125" style="111" customWidth="1"/>
    <col min="4871" max="4871" width="4.44140625" style="111" customWidth="1"/>
    <col min="4872" max="4872" width="1.5546875" style="111" customWidth="1"/>
    <col min="4873" max="4873" width="1.6640625" style="111" customWidth="1"/>
    <col min="4874" max="4874" width="4.88671875" style="111" customWidth="1"/>
    <col min="4875" max="4875" width="3.109375" style="111" customWidth="1"/>
    <col min="4876" max="4876" width="4.6640625" style="111" customWidth="1"/>
    <col min="4877" max="4877" width="5.88671875" style="111" bestFit="1" customWidth="1"/>
    <col min="4878" max="4878" width="1.6640625" style="111" customWidth="1"/>
    <col min="4879" max="4879" width="7.33203125" style="111" customWidth="1"/>
    <col min="4880" max="4880" width="1.6640625" style="111" customWidth="1"/>
    <col min="4881" max="4881" width="5.33203125" style="111" customWidth="1"/>
    <col min="4882" max="4882" width="2.6640625" style="111" customWidth="1"/>
    <col min="4883" max="4883" width="1.6640625" style="111" customWidth="1"/>
    <col min="4884" max="4884" width="4.5546875" style="111" customWidth="1"/>
    <col min="4885" max="4885" width="2.5546875" style="111" customWidth="1"/>
    <col min="4886" max="4886" width="4.5546875" style="111" customWidth="1"/>
    <col min="4887" max="4887" width="7.44140625" style="111" customWidth="1"/>
    <col min="4888" max="4889" width="1.6640625" style="111" customWidth="1"/>
    <col min="4890" max="4890" width="7.109375" style="111" customWidth="1"/>
    <col min="4891" max="4891" width="2.88671875" style="111" customWidth="1"/>
    <col min="4892" max="4893" width="4.5546875" style="111" customWidth="1"/>
    <col min="4894" max="4894" width="1.6640625" style="111" customWidth="1"/>
    <col min="4895" max="4895" width="2.5546875" style="111" customWidth="1"/>
    <col min="4896" max="4896" width="2.109375" style="111" customWidth="1"/>
    <col min="4897" max="4897" width="5.109375" style="111" customWidth="1"/>
    <col min="4898" max="4898" width="9.109375" style="111" customWidth="1"/>
    <col min="4899" max="4899" width="4" style="111" customWidth="1"/>
    <col min="4900" max="4900" width="12.109375" style="111" customWidth="1"/>
    <col min="4901" max="4901" width="3.5546875" style="111" customWidth="1"/>
    <col min="4902" max="4902" width="6.33203125" style="111" customWidth="1"/>
    <col min="4903" max="4904" width="2.33203125" style="111" customWidth="1"/>
    <col min="4905" max="4905" width="2.5546875" style="111" customWidth="1"/>
    <col min="4906" max="4906" width="1.6640625" style="111" customWidth="1"/>
    <col min="4907" max="4907" width="6.88671875" style="111" customWidth="1"/>
    <col min="4908" max="4908" width="6.5546875" style="111" customWidth="1"/>
    <col min="4909" max="5122" width="11.44140625" style="111"/>
    <col min="5123" max="5123" width="1.44140625" style="111" customWidth="1"/>
    <col min="5124" max="5124" width="22.88671875" style="111" customWidth="1"/>
    <col min="5125" max="5125" width="5.44140625" style="111" customWidth="1"/>
    <col min="5126" max="5126" width="4.33203125" style="111" customWidth="1"/>
    <col min="5127" max="5127" width="4.44140625" style="111" customWidth="1"/>
    <col min="5128" max="5128" width="1.5546875" style="111" customWidth="1"/>
    <col min="5129" max="5129" width="1.6640625" style="111" customWidth="1"/>
    <col min="5130" max="5130" width="4.88671875" style="111" customWidth="1"/>
    <col min="5131" max="5131" width="3.109375" style="111" customWidth="1"/>
    <col min="5132" max="5132" width="4.6640625" style="111" customWidth="1"/>
    <col min="5133" max="5133" width="5.88671875" style="111" bestFit="1" customWidth="1"/>
    <col min="5134" max="5134" width="1.6640625" style="111" customWidth="1"/>
    <col min="5135" max="5135" width="7.33203125" style="111" customWidth="1"/>
    <col min="5136" max="5136" width="1.6640625" style="111" customWidth="1"/>
    <col min="5137" max="5137" width="5.33203125" style="111" customWidth="1"/>
    <col min="5138" max="5138" width="2.6640625" style="111" customWidth="1"/>
    <col min="5139" max="5139" width="1.6640625" style="111" customWidth="1"/>
    <col min="5140" max="5140" width="4.5546875" style="111" customWidth="1"/>
    <col min="5141" max="5141" width="2.5546875" style="111" customWidth="1"/>
    <col min="5142" max="5142" width="4.5546875" style="111" customWidth="1"/>
    <col min="5143" max="5143" width="7.44140625" style="111" customWidth="1"/>
    <col min="5144" max="5145" width="1.6640625" style="111" customWidth="1"/>
    <col min="5146" max="5146" width="7.109375" style="111" customWidth="1"/>
    <col min="5147" max="5147" width="2.88671875" style="111" customWidth="1"/>
    <col min="5148" max="5149" width="4.5546875" style="111" customWidth="1"/>
    <col min="5150" max="5150" width="1.6640625" style="111" customWidth="1"/>
    <col min="5151" max="5151" width="2.5546875" style="111" customWidth="1"/>
    <col min="5152" max="5152" width="2.109375" style="111" customWidth="1"/>
    <col min="5153" max="5153" width="5.109375" style="111" customWidth="1"/>
    <col min="5154" max="5154" width="9.109375" style="111" customWidth="1"/>
    <col min="5155" max="5155" width="4" style="111" customWidth="1"/>
    <col min="5156" max="5156" width="12.109375" style="111" customWidth="1"/>
    <col min="5157" max="5157" width="3.5546875" style="111" customWidth="1"/>
    <col min="5158" max="5158" width="6.33203125" style="111" customWidth="1"/>
    <col min="5159" max="5160" width="2.33203125" style="111" customWidth="1"/>
    <col min="5161" max="5161" width="2.5546875" style="111" customWidth="1"/>
    <col min="5162" max="5162" width="1.6640625" style="111" customWidth="1"/>
    <col min="5163" max="5163" width="6.88671875" style="111" customWidth="1"/>
    <col min="5164" max="5164" width="6.5546875" style="111" customWidth="1"/>
    <col min="5165" max="5378" width="11.44140625" style="111"/>
    <col min="5379" max="5379" width="1.44140625" style="111" customWidth="1"/>
    <col min="5380" max="5380" width="22.88671875" style="111" customWidth="1"/>
    <col min="5381" max="5381" width="5.44140625" style="111" customWidth="1"/>
    <col min="5382" max="5382" width="4.33203125" style="111" customWidth="1"/>
    <col min="5383" max="5383" width="4.44140625" style="111" customWidth="1"/>
    <col min="5384" max="5384" width="1.5546875" style="111" customWidth="1"/>
    <col min="5385" max="5385" width="1.6640625" style="111" customWidth="1"/>
    <col min="5386" max="5386" width="4.88671875" style="111" customWidth="1"/>
    <col min="5387" max="5387" width="3.109375" style="111" customWidth="1"/>
    <col min="5388" max="5388" width="4.6640625" style="111" customWidth="1"/>
    <col min="5389" max="5389" width="5.88671875" style="111" bestFit="1" customWidth="1"/>
    <col min="5390" max="5390" width="1.6640625" style="111" customWidth="1"/>
    <col min="5391" max="5391" width="7.33203125" style="111" customWidth="1"/>
    <col min="5392" max="5392" width="1.6640625" style="111" customWidth="1"/>
    <col min="5393" max="5393" width="5.33203125" style="111" customWidth="1"/>
    <col min="5394" max="5394" width="2.6640625" style="111" customWidth="1"/>
    <col min="5395" max="5395" width="1.6640625" style="111" customWidth="1"/>
    <col min="5396" max="5396" width="4.5546875" style="111" customWidth="1"/>
    <col min="5397" max="5397" width="2.5546875" style="111" customWidth="1"/>
    <col min="5398" max="5398" width="4.5546875" style="111" customWidth="1"/>
    <col min="5399" max="5399" width="7.44140625" style="111" customWidth="1"/>
    <col min="5400" max="5401" width="1.6640625" style="111" customWidth="1"/>
    <col min="5402" max="5402" width="7.109375" style="111" customWidth="1"/>
    <col min="5403" max="5403" width="2.88671875" style="111" customWidth="1"/>
    <col min="5404" max="5405" width="4.5546875" style="111" customWidth="1"/>
    <col min="5406" max="5406" width="1.6640625" style="111" customWidth="1"/>
    <col min="5407" max="5407" width="2.5546875" style="111" customWidth="1"/>
    <col min="5408" max="5408" width="2.109375" style="111" customWidth="1"/>
    <col min="5409" max="5409" width="5.109375" style="111" customWidth="1"/>
    <col min="5410" max="5410" width="9.109375" style="111" customWidth="1"/>
    <col min="5411" max="5411" width="4" style="111" customWidth="1"/>
    <col min="5412" max="5412" width="12.109375" style="111" customWidth="1"/>
    <col min="5413" max="5413" width="3.5546875" style="111" customWidth="1"/>
    <col min="5414" max="5414" width="6.33203125" style="111" customWidth="1"/>
    <col min="5415" max="5416" width="2.33203125" style="111" customWidth="1"/>
    <col min="5417" max="5417" width="2.5546875" style="111" customWidth="1"/>
    <col min="5418" max="5418" width="1.6640625" style="111" customWidth="1"/>
    <col min="5419" max="5419" width="6.88671875" style="111" customWidth="1"/>
    <col min="5420" max="5420" width="6.5546875" style="111" customWidth="1"/>
    <col min="5421" max="5634" width="11.44140625" style="111"/>
    <col min="5635" max="5635" width="1.44140625" style="111" customWidth="1"/>
    <col min="5636" max="5636" width="22.88671875" style="111" customWidth="1"/>
    <col min="5637" max="5637" width="5.44140625" style="111" customWidth="1"/>
    <col min="5638" max="5638" width="4.33203125" style="111" customWidth="1"/>
    <col min="5639" max="5639" width="4.44140625" style="111" customWidth="1"/>
    <col min="5640" max="5640" width="1.5546875" style="111" customWidth="1"/>
    <col min="5641" max="5641" width="1.6640625" style="111" customWidth="1"/>
    <col min="5642" max="5642" width="4.88671875" style="111" customWidth="1"/>
    <col min="5643" max="5643" width="3.109375" style="111" customWidth="1"/>
    <col min="5644" max="5644" width="4.6640625" style="111" customWidth="1"/>
    <col min="5645" max="5645" width="5.88671875" style="111" bestFit="1" customWidth="1"/>
    <col min="5646" max="5646" width="1.6640625" style="111" customWidth="1"/>
    <col min="5647" max="5647" width="7.33203125" style="111" customWidth="1"/>
    <col min="5648" max="5648" width="1.6640625" style="111" customWidth="1"/>
    <col min="5649" max="5649" width="5.33203125" style="111" customWidth="1"/>
    <col min="5650" max="5650" width="2.6640625" style="111" customWidth="1"/>
    <col min="5651" max="5651" width="1.6640625" style="111" customWidth="1"/>
    <col min="5652" max="5652" width="4.5546875" style="111" customWidth="1"/>
    <col min="5653" max="5653" width="2.5546875" style="111" customWidth="1"/>
    <col min="5654" max="5654" width="4.5546875" style="111" customWidth="1"/>
    <col min="5655" max="5655" width="7.44140625" style="111" customWidth="1"/>
    <col min="5656" max="5657" width="1.6640625" style="111" customWidth="1"/>
    <col min="5658" max="5658" width="7.109375" style="111" customWidth="1"/>
    <col min="5659" max="5659" width="2.88671875" style="111" customWidth="1"/>
    <col min="5660" max="5661" width="4.5546875" style="111" customWidth="1"/>
    <col min="5662" max="5662" width="1.6640625" style="111" customWidth="1"/>
    <col min="5663" max="5663" width="2.5546875" style="111" customWidth="1"/>
    <col min="5664" max="5664" width="2.109375" style="111" customWidth="1"/>
    <col min="5665" max="5665" width="5.109375" style="111" customWidth="1"/>
    <col min="5666" max="5666" width="9.109375" style="111" customWidth="1"/>
    <col min="5667" max="5667" width="4" style="111" customWidth="1"/>
    <col min="5668" max="5668" width="12.109375" style="111" customWidth="1"/>
    <col min="5669" max="5669" width="3.5546875" style="111" customWidth="1"/>
    <col min="5670" max="5670" width="6.33203125" style="111" customWidth="1"/>
    <col min="5671" max="5672" width="2.33203125" style="111" customWidth="1"/>
    <col min="5673" max="5673" width="2.5546875" style="111" customWidth="1"/>
    <col min="5674" max="5674" width="1.6640625" style="111" customWidth="1"/>
    <col min="5675" max="5675" width="6.88671875" style="111" customWidth="1"/>
    <col min="5676" max="5676" width="6.5546875" style="111" customWidth="1"/>
    <col min="5677" max="5890" width="11.44140625" style="111"/>
    <col min="5891" max="5891" width="1.44140625" style="111" customWidth="1"/>
    <col min="5892" max="5892" width="22.88671875" style="111" customWidth="1"/>
    <col min="5893" max="5893" width="5.44140625" style="111" customWidth="1"/>
    <col min="5894" max="5894" width="4.33203125" style="111" customWidth="1"/>
    <col min="5895" max="5895" width="4.44140625" style="111" customWidth="1"/>
    <col min="5896" max="5896" width="1.5546875" style="111" customWidth="1"/>
    <col min="5897" max="5897" width="1.6640625" style="111" customWidth="1"/>
    <col min="5898" max="5898" width="4.88671875" style="111" customWidth="1"/>
    <col min="5899" max="5899" width="3.109375" style="111" customWidth="1"/>
    <col min="5900" max="5900" width="4.6640625" style="111" customWidth="1"/>
    <col min="5901" max="5901" width="5.88671875" style="111" bestFit="1" customWidth="1"/>
    <col min="5902" max="5902" width="1.6640625" style="111" customWidth="1"/>
    <col min="5903" max="5903" width="7.33203125" style="111" customWidth="1"/>
    <col min="5904" max="5904" width="1.6640625" style="111" customWidth="1"/>
    <col min="5905" max="5905" width="5.33203125" style="111" customWidth="1"/>
    <col min="5906" max="5906" width="2.6640625" style="111" customWidth="1"/>
    <col min="5907" max="5907" width="1.6640625" style="111" customWidth="1"/>
    <col min="5908" max="5908" width="4.5546875" style="111" customWidth="1"/>
    <col min="5909" max="5909" width="2.5546875" style="111" customWidth="1"/>
    <col min="5910" max="5910" width="4.5546875" style="111" customWidth="1"/>
    <col min="5911" max="5911" width="7.44140625" style="111" customWidth="1"/>
    <col min="5912" max="5913" width="1.6640625" style="111" customWidth="1"/>
    <col min="5914" max="5914" width="7.109375" style="111" customWidth="1"/>
    <col min="5915" max="5915" width="2.88671875" style="111" customWidth="1"/>
    <col min="5916" max="5917" width="4.5546875" style="111" customWidth="1"/>
    <col min="5918" max="5918" width="1.6640625" style="111" customWidth="1"/>
    <col min="5919" max="5919" width="2.5546875" style="111" customWidth="1"/>
    <col min="5920" max="5920" width="2.109375" style="111" customWidth="1"/>
    <col min="5921" max="5921" width="5.109375" style="111" customWidth="1"/>
    <col min="5922" max="5922" width="9.109375" style="111" customWidth="1"/>
    <col min="5923" max="5923" width="4" style="111" customWidth="1"/>
    <col min="5924" max="5924" width="12.109375" style="111" customWidth="1"/>
    <col min="5925" max="5925" width="3.5546875" style="111" customWidth="1"/>
    <col min="5926" max="5926" width="6.33203125" style="111" customWidth="1"/>
    <col min="5927" max="5928" width="2.33203125" style="111" customWidth="1"/>
    <col min="5929" max="5929" width="2.5546875" style="111" customWidth="1"/>
    <col min="5930" max="5930" width="1.6640625" style="111" customWidth="1"/>
    <col min="5931" max="5931" width="6.88671875" style="111" customWidth="1"/>
    <col min="5932" max="5932" width="6.5546875" style="111" customWidth="1"/>
    <col min="5933" max="6146" width="11.44140625" style="111"/>
    <col min="6147" max="6147" width="1.44140625" style="111" customWidth="1"/>
    <col min="6148" max="6148" width="22.88671875" style="111" customWidth="1"/>
    <col min="6149" max="6149" width="5.44140625" style="111" customWidth="1"/>
    <col min="6150" max="6150" width="4.33203125" style="111" customWidth="1"/>
    <col min="6151" max="6151" width="4.44140625" style="111" customWidth="1"/>
    <col min="6152" max="6152" width="1.5546875" style="111" customWidth="1"/>
    <col min="6153" max="6153" width="1.6640625" style="111" customWidth="1"/>
    <col min="6154" max="6154" width="4.88671875" style="111" customWidth="1"/>
    <col min="6155" max="6155" width="3.109375" style="111" customWidth="1"/>
    <col min="6156" max="6156" width="4.6640625" style="111" customWidth="1"/>
    <col min="6157" max="6157" width="5.88671875" style="111" bestFit="1" customWidth="1"/>
    <col min="6158" max="6158" width="1.6640625" style="111" customWidth="1"/>
    <col min="6159" max="6159" width="7.33203125" style="111" customWidth="1"/>
    <col min="6160" max="6160" width="1.6640625" style="111" customWidth="1"/>
    <col min="6161" max="6161" width="5.33203125" style="111" customWidth="1"/>
    <col min="6162" max="6162" width="2.6640625" style="111" customWidth="1"/>
    <col min="6163" max="6163" width="1.6640625" style="111" customWidth="1"/>
    <col min="6164" max="6164" width="4.5546875" style="111" customWidth="1"/>
    <col min="6165" max="6165" width="2.5546875" style="111" customWidth="1"/>
    <col min="6166" max="6166" width="4.5546875" style="111" customWidth="1"/>
    <col min="6167" max="6167" width="7.44140625" style="111" customWidth="1"/>
    <col min="6168" max="6169" width="1.6640625" style="111" customWidth="1"/>
    <col min="6170" max="6170" width="7.109375" style="111" customWidth="1"/>
    <col min="6171" max="6171" width="2.88671875" style="111" customWidth="1"/>
    <col min="6172" max="6173" width="4.5546875" style="111" customWidth="1"/>
    <col min="6174" max="6174" width="1.6640625" style="111" customWidth="1"/>
    <col min="6175" max="6175" width="2.5546875" style="111" customWidth="1"/>
    <col min="6176" max="6176" width="2.109375" style="111" customWidth="1"/>
    <col min="6177" max="6177" width="5.109375" style="111" customWidth="1"/>
    <col min="6178" max="6178" width="9.109375" style="111" customWidth="1"/>
    <col min="6179" max="6179" width="4" style="111" customWidth="1"/>
    <col min="6180" max="6180" width="12.109375" style="111" customWidth="1"/>
    <col min="6181" max="6181" width="3.5546875" style="111" customWidth="1"/>
    <col min="6182" max="6182" width="6.33203125" style="111" customWidth="1"/>
    <col min="6183" max="6184" width="2.33203125" style="111" customWidth="1"/>
    <col min="6185" max="6185" width="2.5546875" style="111" customWidth="1"/>
    <col min="6186" max="6186" width="1.6640625" style="111" customWidth="1"/>
    <col min="6187" max="6187" width="6.88671875" style="111" customWidth="1"/>
    <col min="6188" max="6188" width="6.5546875" style="111" customWidth="1"/>
    <col min="6189" max="6402" width="11.44140625" style="111"/>
    <col min="6403" max="6403" width="1.44140625" style="111" customWidth="1"/>
    <col min="6404" max="6404" width="22.88671875" style="111" customWidth="1"/>
    <col min="6405" max="6405" width="5.44140625" style="111" customWidth="1"/>
    <col min="6406" max="6406" width="4.33203125" style="111" customWidth="1"/>
    <col min="6407" max="6407" width="4.44140625" style="111" customWidth="1"/>
    <col min="6408" max="6408" width="1.5546875" style="111" customWidth="1"/>
    <col min="6409" max="6409" width="1.6640625" style="111" customWidth="1"/>
    <col min="6410" max="6410" width="4.88671875" style="111" customWidth="1"/>
    <col min="6411" max="6411" width="3.109375" style="111" customWidth="1"/>
    <col min="6412" max="6412" width="4.6640625" style="111" customWidth="1"/>
    <col min="6413" max="6413" width="5.88671875" style="111" bestFit="1" customWidth="1"/>
    <col min="6414" max="6414" width="1.6640625" style="111" customWidth="1"/>
    <col min="6415" max="6415" width="7.33203125" style="111" customWidth="1"/>
    <col min="6416" max="6416" width="1.6640625" style="111" customWidth="1"/>
    <col min="6417" max="6417" width="5.33203125" style="111" customWidth="1"/>
    <col min="6418" max="6418" width="2.6640625" style="111" customWidth="1"/>
    <col min="6419" max="6419" width="1.6640625" style="111" customWidth="1"/>
    <col min="6420" max="6420" width="4.5546875" style="111" customWidth="1"/>
    <col min="6421" max="6421" width="2.5546875" style="111" customWidth="1"/>
    <col min="6422" max="6422" width="4.5546875" style="111" customWidth="1"/>
    <col min="6423" max="6423" width="7.44140625" style="111" customWidth="1"/>
    <col min="6424" max="6425" width="1.6640625" style="111" customWidth="1"/>
    <col min="6426" max="6426" width="7.109375" style="111" customWidth="1"/>
    <col min="6427" max="6427" width="2.88671875" style="111" customWidth="1"/>
    <col min="6428" max="6429" width="4.5546875" style="111" customWidth="1"/>
    <col min="6430" max="6430" width="1.6640625" style="111" customWidth="1"/>
    <col min="6431" max="6431" width="2.5546875" style="111" customWidth="1"/>
    <col min="6432" max="6432" width="2.109375" style="111" customWidth="1"/>
    <col min="6433" max="6433" width="5.109375" style="111" customWidth="1"/>
    <col min="6434" max="6434" width="9.109375" style="111" customWidth="1"/>
    <col min="6435" max="6435" width="4" style="111" customWidth="1"/>
    <col min="6436" max="6436" width="12.109375" style="111" customWidth="1"/>
    <col min="6437" max="6437" width="3.5546875" style="111" customWidth="1"/>
    <col min="6438" max="6438" width="6.33203125" style="111" customWidth="1"/>
    <col min="6439" max="6440" width="2.33203125" style="111" customWidth="1"/>
    <col min="6441" max="6441" width="2.5546875" style="111" customWidth="1"/>
    <col min="6442" max="6442" width="1.6640625" style="111" customWidth="1"/>
    <col min="6443" max="6443" width="6.88671875" style="111" customWidth="1"/>
    <col min="6444" max="6444" width="6.5546875" style="111" customWidth="1"/>
    <col min="6445" max="6658" width="11.44140625" style="111"/>
    <col min="6659" max="6659" width="1.44140625" style="111" customWidth="1"/>
    <col min="6660" max="6660" width="22.88671875" style="111" customWidth="1"/>
    <col min="6661" max="6661" width="5.44140625" style="111" customWidth="1"/>
    <col min="6662" max="6662" width="4.33203125" style="111" customWidth="1"/>
    <col min="6663" max="6663" width="4.44140625" style="111" customWidth="1"/>
    <col min="6664" max="6664" width="1.5546875" style="111" customWidth="1"/>
    <col min="6665" max="6665" width="1.6640625" style="111" customWidth="1"/>
    <col min="6666" max="6666" width="4.88671875" style="111" customWidth="1"/>
    <col min="6667" max="6667" width="3.109375" style="111" customWidth="1"/>
    <col min="6668" max="6668" width="4.6640625" style="111" customWidth="1"/>
    <col min="6669" max="6669" width="5.88671875" style="111" bestFit="1" customWidth="1"/>
    <col min="6670" max="6670" width="1.6640625" style="111" customWidth="1"/>
    <col min="6671" max="6671" width="7.33203125" style="111" customWidth="1"/>
    <col min="6672" max="6672" width="1.6640625" style="111" customWidth="1"/>
    <col min="6673" max="6673" width="5.33203125" style="111" customWidth="1"/>
    <col min="6674" max="6674" width="2.6640625" style="111" customWidth="1"/>
    <col min="6675" max="6675" width="1.6640625" style="111" customWidth="1"/>
    <col min="6676" max="6676" width="4.5546875" style="111" customWidth="1"/>
    <col min="6677" max="6677" width="2.5546875" style="111" customWidth="1"/>
    <col min="6678" max="6678" width="4.5546875" style="111" customWidth="1"/>
    <col min="6679" max="6679" width="7.44140625" style="111" customWidth="1"/>
    <col min="6680" max="6681" width="1.6640625" style="111" customWidth="1"/>
    <col min="6682" max="6682" width="7.109375" style="111" customWidth="1"/>
    <col min="6683" max="6683" width="2.88671875" style="111" customWidth="1"/>
    <col min="6684" max="6685" width="4.5546875" style="111" customWidth="1"/>
    <col min="6686" max="6686" width="1.6640625" style="111" customWidth="1"/>
    <col min="6687" max="6687" width="2.5546875" style="111" customWidth="1"/>
    <col min="6688" max="6688" width="2.109375" style="111" customWidth="1"/>
    <col min="6689" max="6689" width="5.109375" style="111" customWidth="1"/>
    <col min="6690" max="6690" width="9.109375" style="111" customWidth="1"/>
    <col min="6691" max="6691" width="4" style="111" customWidth="1"/>
    <col min="6692" max="6692" width="12.109375" style="111" customWidth="1"/>
    <col min="6693" max="6693" width="3.5546875" style="111" customWidth="1"/>
    <col min="6694" max="6694" width="6.33203125" style="111" customWidth="1"/>
    <col min="6695" max="6696" width="2.33203125" style="111" customWidth="1"/>
    <col min="6697" max="6697" width="2.5546875" style="111" customWidth="1"/>
    <col min="6698" max="6698" width="1.6640625" style="111" customWidth="1"/>
    <col min="6699" max="6699" width="6.88671875" style="111" customWidth="1"/>
    <col min="6700" max="6700" width="6.5546875" style="111" customWidth="1"/>
    <col min="6701" max="6914" width="11.44140625" style="111"/>
    <col min="6915" max="6915" width="1.44140625" style="111" customWidth="1"/>
    <col min="6916" max="6916" width="22.88671875" style="111" customWidth="1"/>
    <col min="6917" max="6917" width="5.44140625" style="111" customWidth="1"/>
    <col min="6918" max="6918" width="4.33203125" style="111" customWidth="1"/>
    <col min="6919" max="6919" width="4.44140625" style="111" customWidth="1"/>
    <col min="6920" max="6920" width="1.5546875" style="111" customWidth="1"/>
    <col min="6921" max="6921" width="1.6640625" style="111" customWidth="1"/>
    <col min="6922" max="6922" width="4.88671875" style="111" customWidth="1"/>
    <col min="6923" max="6923" width="3.109375" style="111" customWidth="1"/>
    <col min="6924" max="6924" width="4.6640625" style="111" customWidth="1"/>
    <col min="6925" max="6925" width="5.88671875" style="111" bestFit="1" customWidth="1"/>
    <col min="6926" max="6926" width="1.6640625" style="111" customWidth="1"/>
    <col min="6927" max="6927" width="7.33203125" style="111" customWidth="1"/>
    <col min="6928" max="6928" width="1.6640625" style="111" customWidth="1"/>
    <col min="6929" max="6929" width="5.33203125" style="111" customWidth="1"/>
    <col min="6930" max="6930" width="2.6640625" style="111" customWidth="1"/>
    <col min="6931" max="6931" width="1.6640625" style="111" customWidth="1"/>
    <col min="6932" max="6932" width="4.5546875" style="111" customWidth="1"/>
    <col min="6933" max="6933" width="2.5546875" style="111" customWidth="1"/>
    <col min="6934" max="6934" width="4.5546875" style="111" customWidth="1"/>
    <col min="6935" max="6935" width="7.44140625" style="111" customWidth="1"/>
    <col min="6936" max="6937" width="1.6640625" style="111" customWidth="1"/>
    <col min="6938" max="6938" width="7.109375" style="111" customWidth="1"/>
    <col min="6939" max="6939" width="2.88671875" style="111" customWidth="1"/>
    <col min="6940" max="6941" width="4.5546875" style="111" customWidth="1"/>
    <col min="6942" max="6942" width="1.6640625" style="111" customWidth="1"/>
    <col min="6943" max="6943" width="2.5546875" style="111" customWidth="1"/>
    <col min="6944" max="6944" width="2.109375" style="111" customWidth="1"/>
    <col min="6945" max="6945" width="5.109375" style="111" customWidth="1"/>
    <col min="6946" max="6946" width="9.109375" style="111" customWidth="1"/>
    <col min="6947" max="6947" width="4" style="111" customWidth="1"/>
    <col min="6948" max="6948" width="12.109375" style="111" customWidth="1"/>
    <col min="6949" max="6949" width="3.5546875" style="111" customWidth="1"/>
    <col min="6950" max="6950" width="6.33203125" style="111" customWidth="1"/>
    <col min="6951" max="6952" width="2.33203125" style="111" customWidth="1"/>
    <col min="6953" max="6953" width="2.5546875" style="111" customWidth="1"/>
    <col min="6954" max="6954" width="1.6640625" style="111" customWidth="1"/>
    <col min="6955" max="6955" width="6.88671875" style="111" customWidth="1"/>
    <col min="6956" max="6956" width="6.5546875" style="111" customWidth="1"/>
    <col min="6957" max="7170" width="11.44140625" style="111"/>
    <col min="7171" max="7171" width="1.44140625" style="111" customWidth="1"/>
    <col min="7172" max="7172" width="22.88671875" style="111" customWidth="1"/>
    <col min="7173" max="7173" width="5.44140625" style="111" customWidth="1"/>
    <col min="7174" max="7174" width="4.33203125" style="111" customWidth="1"/>
    <col min="7175" max="7175" width="4.44140625" style="111" customWidth="1"/>
    <col min="7176" max="7176" width="1.5546875" style="111" customWidth="1"/>
    <col min="7177" max="7177" width="1.6640625" style="111" customWidth="1"/>
    <col min="7178" max="7178" width="4.88671875" style="111" customWidth="1"/>
    <col min="7179" max="7179" width="3.109375" style="111" customWidth="1"/>
    <col min="7180" max="7180" width="4.6640625" style="111" customWidth="1"/>
    <col min="7181" max="7181" width="5.88671875" style="111" bestFit="1" customWidth="1"/>
    <col min="7182" max="7182" width="1.6640625" style="111" customWidth="1"/>
    <col min="7183" max="7183" width="7.33203125" style="111" customWidth="1"/>
    <col min="7184" max="7184" width="1.6640625" style="111" customWidth="1"/>
    <col min="7185" max="7185" width="5.33203125" style="111" customWidth="1"/>
    <col min="7186" max="7186" width="2.6640625" style="111" customWidth="1"/>
    <col min="7187" max="7187" width="1.6640625" style="111" customWidth="1"/>
    <col min="7188" max="7188" width="4.5546875" style="111" customWidth="1"/>
    <col min="7189" max="7189" width="2.5546875" style="111" customWidth="1"/>
    <col min="7190" max="7190" width="4.5546875" style="111" customWidth="1"/>
    <col min="7191" max="7191" width="7.44140625" style="111" customWidth="1"/>
    <col min="7192" max="7193" width="1.6640625" style="111" customWidth="1"/>
    <col min="7194" max="7194" width="7.109375" style="111" customWidth="1"/>
    <col min="7195" max="7195" width="2.88671875" style="111" customWidth="1"/>
    <col min="7196" max="7197" width="4.5546875" style="111" customWidth="1"/>
    <col min="7198" max="7198" width="1.6640625" style="111" customWidth="1"/>
    <col min="7199" max="7199" width="2.5546875" style="111" customWidth="1"/>
    <col min="7200" max="7200" width="2.109375" style="111" customWidth="1"/>
    <col min="7201" max="7201" width="5.109375" style="111" customWidth="1"/>
    <col min="7202" max="7202" width="9.109375" style="111" customWidth="1"/>
    <col min="7203" max="7203" width="4" style="111" customWidth="1"/>
    <col min="7204" max="7204" width="12.109375" style="111" customWidth="1"/>
    <col min="7205" max="7205" width="3.5546875" style="111" customWidth="1"/>
    <col min="7206" max="7206" width="6.33203125" style="111" customWidth="1"/>
    <col min="7207" max="7208" width="2.33203125" style="111" customWidth="1"/>
    <col min="7209" max="7209" width="2.5546875" style="111" customWidth="1"/>
    <col min="7210" max="7210" width="1.6640625" style="111" customWidth="1"/>
    <col min="7211" max="7211" width="6.88671875" style="111" customWidth="1"/>
    <col min="7212" max="7212" width="6.5546875" style="111" customWidth="1"/>
    <col min="7213" max="7426" width="11.44140625" style="111"/>
    <col min="7427" max="7427" width="1.44140625" style="111" customWidth="1"/>
    <col min="7428" max="7428" width="22.88671875" style="111" customWidth="1"/>
    <col min="7429" max="7429" width="5.44140625" style="111" customWidth="1"/>
    <col min="7430" max="7430" width="4.33203125" style="111" customWidth="1"/>
    <col min="7431" max="7431" width="4.44140625" style="111" customWidth="1"/>
    <col min="7432" max="7432" width="1.5546875" style="111" customWidth="1"/>
    <col min="7433" max="7433" width="1.6640625" style="111" customWidth="1"/>
    <col min="7434" max="7434" width="4.88671875" style="111" customWidth="1"/>
    <col min="7435" max="7435" width="3.109375" style="111" customWidth="1"/>
    <col min="7436" max="7436" width="4.6640625" style="111" customWidth="1"/>
    <col min="7437" max="7437" width="5.88671875" style="111" bestFit="1" customWidth="1"/>
    <col min="7438" max="7438" width="1.6640625" style="111" customWidth="1"/>
    <col min="7439" max="7439" width="7.33203125" style="111" customWidth="1"/>
    <col min="7440" max="7440" width="1.6640625" style="111" customWidth="1"/>
    <col min="7441" max="7441" width="5.33203125" style="111" customWidth="1"/>
    <col min="7442" max="7442" width="2.6640625" style="111" customWidth="1"/>
    <col min="7443" max="7443" width="1.6640625" style="111" customWidth="1"/>
    <col min="7444" max="7444" width="4.5546875" style="111" customWidth="1"/>
    <col min="7445" max="7445" width="2.5546875" style="111" customWidth="1"/>
    <col min="7446" max="7446" width="4.5546875" style="111" customWidth="1"/>
    <col min="7447" max="7447" width="7.44140625" style="111" customWidth="1"/>
    <col min="7448" max="7449" width="1.6640625" style="111" customWidth="1"/>
    <col min="7450" max="7450" width="7.109375" style="111" customWidth="1"/>
    <col min="7451" max="7451" width="2.88671875" style="111" customWidth="1"/>
    <col min="7452" max="7453" width="4.5546875" style="111" customWidth="1"/>
    <col min="7454" max="7454" width="1.6640625" style="111" customWidth="1"/>
    <col min="7455" max="7455" width="2.5546875" style="111" customWidth="1"/>
    <col min="7456" max="7456" width="2.109375" style="111" customWidth="1"/>
    <col min="7457" max="7457" width="5.109375" style="111" customWidth="1"/>
    <col min="7458" max="7458" width="9.109375" style="111" customWidth="1"/>
    <col min="7459" max="7459" width="4" style="111" customWidth="1"/>
    <col min="7460" max="7460" width="12.109375" style="111" customWidth="1"/>
    <col min="7461" max="7461" width="3.5546875" style="111" customWidth="1"/>
    <col min="7462" max="7462" width="6.33203125" style="111" customWidth="1"/>
    <col min="7463" max="7464" width="2.33203125" style="111" customWidth="1"/>
    <col min="7465" max="7465" width="2.5546875" style="111" customWidth="1"/>
    <col min="7466" max="7466" width="1.6640625" style="111" customWidth="1"/>
    <col min="7467" max="7467" width="6.88671875" style="111" customWidth="1"/>
    <col min="7468" max="7468" width="6.5546875" style="111" customWidth="1"/>
    <col min="7469" max="7682" width="11.44140625" style="111"/>
    <col min="7683" max="7683" width="1.44140625" style="111" customWidth="1"/>
    <col min="7684" max="7684" width="22.88671875" style="111" customWidth="1"/>
    <col min="7685" max="7685" width="5.44140625" style="111" customWidth="1"/>
    <col min="7686" max="7686" width="4.33203125" style="111" customWidth="1"/>
    <col min="7687" max="7687" width="4.44140625" style="111" customWidth="1"/>
    <col min="7688" max="7688" width="1.5546875" style="111" customWidth="1"/>
    <col min="7689" max="7689" width="1.6640625" style="111" customWidth="1"/>
    <col min="7690" max="7690" width="4.88671875" style="111" customWidth="1"/>
    <col min="7691" max="7691" width="3.109375" style="111" customWidth="1"/>
    <col min="7692" max="7692" width="4.6640625" style="111" customWidth="1"/>
    <col min="7693" max="7693" width="5.88671875" style="111" bestFit="1" customWidth="1"/>
    <col min="7694" max="7694" width="1.6640625" style="111" customWidth="1"/>
    <col min="7695" max="7695" width="7.33203125" style="111" customWidth="1"/>
    <col min="7696" max="7696" width="1.6640625" style="111" customWidth="1"/>
    <col min="7697" max="7697" width="5.33203125" style="111" customWidth="1"/>
    <col min="7698" max="7698" width="2.6640625" style="111" customWidth="1"/>
    <col min="7699" max="7699" width="1.6640625" style="111" customWidth="1"/>
    <col min="7700" max="7700" width="4.5546875" style="111" customWidth="1"/>
    <col min="7701" max="7701" width="2.5546875" style="111" customWidth="1"/>
    <col min="7702" max="7702" width="4.5546875" style="111" customWidth="1"/>
    <col min="7703" max="7703" width="7.44140625" style="111" customWidth="1"/>
    <col min="7704" max="7705" width="1.6640625" style="111" customWidth="1"/>
    <col min="7706" max="7706" width="7.109375" style="111" customWidth="1"/>
    <col min="7707" max="7707" width="2.88671875" style="111" customWidth="1"/>
    <col min="7708" max="7709" width="4.5546875" style="111" customWidth="1"/>
    <col min="7710" max="7710" width="1.6640625" style="111" customWidth="1"/>
    <col min="7711" max="7711" width="2.5546875" style="111" customWidth="1"/>
    <col min="7712" max="7712" width="2.109375" style="111" customWidth="1"/>
    <col min="7713" max="7713" width="5.109375" style="111" customWidth="1"/>
    <col min="7714" max="7714" width="9.109375" style="111" customWidth="1"/>
    <col min="7715" max="7715" width="4" style="111" customWidth="1"/>
    <col min="7716" max="7716" width="12.109375" style="111" customWidth="1"/>
    <col min="7717" max="7717" width="3.5546875" style="111" customWidth="1"/>
    <col min="7718" max="7718" width="6.33203125" style="111" customWidth="1"/>
    <col min="7719" max="7720" width="2.33203125" style="111" customWidth="1"/>
    <col min="7721" max="7721" width="2.5546875" style="111" customWidth="1"/>
    <col min="7722" max="7722" width="1.6640625" style="111" customWidth="1"/>
    <col min="7723" max="7723" width="6.88671875" style="111" customWidth="1"/>
    <col min="7724" max="7724" width="6.5546875" style="111" customWidth="1"/>
    <col min="7725" max="7938" width="11.44140625" style="111"/>
    <col min="7939" max="7939" width="1.44140625" style="111" customWidth="1"/>
    <col min="7940" max="7940" width="22.88671875" style="111" customWidth="1"/>
    <col min="7941" max="7941" width="5.44140625" style="111" customWidth="1"/>
    <col min="7942" max="7942" width="4.33203125" style="111" customWidth="1"/>
    <col min="7943" max="7943" width="4.44140625" style="111" customWidth="1"/>
    <col min="7944" max="7944" width="1.5546875" style="111" customWidth="1"/>
    <col min="7945" max="7945" width="1.6640625" style="111" customWidth="1"/>
    <col min="7946" max="7946" width="4.88671875" style="111" customWidth="1"/>
    <col min="7947" max="7947" width="3.109375" style="111" customWidth="1"/>
    <col min="7948" max="7948" width="4.6640625" style="111" customWidth="1"/>
    <col min="7949" max="7949" width="5.88671875" style="111" bestFit="1" customWidth="1"/>
    <col min="7950" max="7950" width="1.6640625" style="111" customWidth="1"/>
    <col min="7951" max="7951" width="7.33203125" style="111" customWidth="1"/>
    <col min="7952" max="7952" width="1.6640625" style="111" customWidth="1"/>
    <col min="7953" max="7953" width="5.33203125" style="111" customWidth="1"/>
    <col min="7954" max="7954" width="2.6640625" style="111" customWidth="1"/>
    <col min="7955" max="7955" width="1.6640625" style="111" customWidth="1"/>
    <col min="7956" max="7956" width="4.5546875" style="111" customWidth="1"/>
    <col min="7957" max="7957" width="2.5546875" style="111" customWidth="1"/>
    <col min="7958" max="7958" width="4.5546875" style="111" customWidth="1"/>
    <col min="7959" max="7959" width="7.44140625" style="111" customWidth="1"/>
    <col min="7960" max="7961" width="1.6640625" style="111" customWidth="1"/>
    <col min="7962" max="7962" width="7.109375" style="111" customWidth="1"/>
    <col min="7963" max="7963" width="2.88671875" style="111" customWidth="1"/>
    <col min="7964" max="7965" width="4.5546875" style="111" customWidth="1"/>
    <col min="7966" max="7966" width="1.6640625" style="111" customWidth="1"/>
    <col min="7967" max="7967" width="2.5546875" style="111" customWidth="1"/>
    <col min="7968" max="7968" width="2.109375" style="111" customWidth="1"/>
    <col min="7969" max="7969" width="5.109375" style="111" customWidth="1"/>
    <col min="7970" max="7970" width="9.109375" style="111" customWidth="1"/>
    <col min="7971" max="7971" width="4" style="111" customWidth="1"/>
    <col min="7972" max="7972" width="12.109375" style="111" customWidth="1"/>
    <col min="7973" max="7973" width="3.5546875" style="111" customWidth="1"/>
    <col min="7974" max="7974" width="6.33203125" style="111" customWidth="1"/>
    <col min="7975" max="7976" width="2.33203125" style="111" customWidth="1"/>
    <col min="7977" max="7977" width="2.5546875" style="111" customWidth="1"/>
    <col min="7978" max="7978" width="1.6640625" style="111" customWidth="1"/>
    <col min="7979" max="7979" width="6.88671875" style="111" customWidth="1"/>
    <col min="7980" max="7980" width="6.5546875" style="111" customWidth="1"/>
    <col min="7981" max="8194" width="11.44140625" style="111"/>
    <col min="8195" max="8195" width="1.44140625" style="111" customWidth="1"/>
    <col min="8196" max="8196" width="22.88671875" style="111" customWidth="1"/>
    <col min="8197" max="8197" width="5.44140625" style="111" customWidth="1"/>
    <col min="8198" max="8198" width="4.33203125" style="111" customWidth="1"/>
    <col min="8199" max="8199" width="4.44140625" style="111" customWidth="1"/>
    <col min="8200" max="8200" width="1.5546875" style="111" customWidth="1"/>
    <col min="8201" max="8201" width="1.6640625" style="111" customWidth="1"/>
    <col min="8202" max="8202" width="4.88671875" style="111" customWidth="1"/>
    <col min="8203" max="8203" width="3.109375" style="111" customWidth="1"/>
    <col min="8204" max="8204" width="4.6640625" style="111" customWidth="1"/>
    <col min="8205" max="8205" width="5.88671875" style="111" bestFit="1" customWidth="1"/>
    <col min="8206" max="8206" width="1.6640625" style="111" customWidth="1"/>
    <col min="8207" max="8207" width="7.33203125" style="111" customWidth="1"/>
    <col min="8208" max="8208" width="1.6640625" style="111" customWidth="1"/>
    <col min="8209" max="8209" width="5.33203125" style="111" customWidth="1"/>
    <col min="8210" max="8210" width="2.6640625" style="111" customWidth="1"/>
    <col min="8211" max="8211" width="1.6640625" style="111" customWidth="1"/>
    <col min="8212" max="8212" width="4.5546875" style="111" customWidth="1"/>
    <col min="8213" max="8213" width="2.5546875" style="111" customWidth="1"/>
    <col min="8214" max="8214" width="4.5546875" style="111" customWidth="1"/>
    <col min="8215" max="8215" width="7.44140625" style="111" customWidth="1"/>
    <col min="8216" max="8217" width="1.6640625" style="111" customWidth="1"/>
    <col min="8218" max="8218" width="7.109375" style="111" customWidth="1"/>
    <col min="8219" max="8219" width="2.88671875" style="111" customWidth="1"/>
    <col min="8220" max="8221" width="4.5546875" style="111" customWidth="1"/>
    <col min="8222" max="8222" width="1.6640625" style="111" customWidth="1"/>
    <col min="8223" max="8223" width="2.5546875" style="111" customWidth="1"/>
    <col min="8224" max="8224" width="2.109375" style="111" customWidth="1"/>
    <col min="8225" max="8225" width="5.109375" style="111" customWidth="1"/>
    <col min="8226" max="8226" width="9.109375" style="111" customWidth="1"/>
    <col min="8227" max="8227" width="4" style="111" customWidth="1"/>
    <col min="8228" max="8228" width="12.109375" style="111" customWidth="1"/>
    <col min="8229" max="8229" width="3.5546875" style="111" customWidth="1"/>
    <col min="8230" max="8230" width="6.33203125" style="111" customWidth="1"/>
    <col min="8231" max="8232" width="2.33203125" style="111" customWidth="1"/>
    <col min="8233" max="8233" width="2.5546875" style="111" customWidth="1"/>
    <col min="8234" max="8234" width="1.6640625" style="111" customWidth="1"/>
    <col min="8235" max="8235" width="6.88671875" style="111" customWidth="1"/>
    <col min="8236" max="8236" width="6.5546875" style="111" customWidth="1"/>
    <col min="8237" max="8450" width="11.44140625" style="111"/>
    <col min="8451" max="8451" width="1.44140625" style="111" customWidth="1"/>
    <col min="8452" max="8452" width="22.88671875" style="111" customWidth="1"/>
    <col min="8453" max="8453" width="5.44140625" style="111" customWidth="1"/>
    <col min="8454" max="8454" width="4.33203125" style="111" customWidth="1"/>
    <col min="8455" max="8455" width="4.44140625" style="111" customWidth="1"/>
    <col min="8456" max="8456" width="1.5546875" style="111" customWidth="1"/>
    <col min="8457" max="8457" width="1.6640625" style="111" customWidth="1"/>
    <col min="8458" max="8458" width="4.88671875" style="111" customWidth="1"/>
    <col min="8459" max="8459" width="3.109375" style="111" customWidth="1"/>
    <col min="8460" max="8460" width="4.6640625" style="111" customWidth="1"/>
    <col min="8461" max="8461" width="5.88671875" style="111" bestFit="1" customWidth="1"/>
    <col min="8462" max="8462" width="1.6640625" style="111" customWidth="1"/>
    <col min="8463" max="8463" width="7.33203125" style="111" customWidth="1"/>
    <col min="8464" max="8464" width="1.6640625" style="111" customWidth="1"/>
    <col min="8465" max="8465" width="5.33203125" style="111" customWidth="1"/>
    <col min="8466" max="8466" width="2.6640625" style="111" customWidth="1"/>
    <col min="8467" max="8467" width="1.6640625" style="111" customWidth="1"/>
    <col min="8468" max="8468" width="4.5546875" style="111" customWidth="1"/>
    <col min="8469" max="8469" width="2.5546875" style="111" customWidth="1"/>
    <col min="8470" max="8470" width="4.5546875" style="111" customWidth="1"/>
    <col min="8471" max="8471" width="7.44140625" style="111" customWidth="1"/>
    <col min="8472" max="8473" width="1.6640625" style="111" customWidth="1"/>
    <col min="8474" max="8474" width="7.109375" style="111" customWidth="1"/>
    <col min="8475" max="8475" width="2.88671875" style="111" customWidth="1"/>
    <col min="8476" max="8477" width="4.5546875" style="111" customWidth="1"/>
    <col min="8478" max="8478" width="1.6640625" style="111" customWidth="1"/>
    <col min="8479" max="8479" width="2.5546875" style="111" customWidth="1"/>
    <col min="8480" max="8480" width="2.109375" style="111" customWidth="1"/>
    <col min="8481" max="8481" width="5.109375" style="111" customWidth="1"/>
    <col min="8482" max="8482" width="9.109375" style="111" customWidth="1"/>
    <col min="8483" max="8483" width="4" style="111" customWidth="1"/>
    <col min="8484" max="8484" width="12.109375" style="111" customWidth="1"/>
    <col min="8485" max="8485" width="3.5546875" style="111" customWidth="1"/>
    <col min="8486" max="8486" width="6.33203125" style="111" customWidth="1"/>
    <col min="8487" max="8488" width="2.33203125" style="111" customWidth="1"/>
    <col min="8489" max="8489" width="2.5546875" style="111" customWidth="1"/>
    <col min="8490" max="8490" width="1.6640625" style="111" customWidth="1"/>
    <col min="8491" max="8491" width="6.88671875" style="111" customWidth="1"/>
    <col min="8492" max="8492" width="6.5546875" style="111" customWidth="1"/>
    <col min="8493" max="8706" width="11.44140625" style="111"/>
    <col min="8707" max="8707" width="1.44140625" style="111" customWidth="1"/>
    <col min="8708" max="8708" width="22.88671875" style="111" customWidth="1"/>
    <col min="8709" max="8709" width="5.44140625" style="111" customWidth="1"/>
    <col min="8710" max="8710" width="4.33203125" style="111" customWidth="1"/>
    <col min="8711" max="8711" width="4.44140625" style="111" customWidth="1"/>
    <col min="8712" max="8712" width="1.5546875" style="111" customWidth="1"/>
    <col min="8713" max="8713" width="1.6640625" style="111" customWidth="1"/>
    <col min="8714" max="8714" width="4.88671875" style="111" customWidth="1"/>
    <col min="8715" max="8715" width="3.109375" style="111" customWidth="1"/>
    <col min="8716" max="8716" width="4.6640625" style="111" customWidth="1"/>
    <col min="8717" max="8717" width="5.88671875" style="111" bestFit="1" customWidth="1"/>
    <col min="8718" max="8718" width="1.6640625" style="111" customWidth="1"/>
    <col min="8719" max="8719" width="7.33203125" style="111" customWidth="1"/>
    <col min="8720" max="8720" width="1.6640625" style="111" customWidth="1"/>
    <col min="8721" max="8721" width="5.33203125" style="111" customWidth="1"/>
    <col min="8722" max="8722" width="2.6640625" style="111" customWidth="1"/>
    <col min="8723" max="8723" width="1.6640625" style="111" customWidth="1"/>
    <col min="8724" max="8724" width="4.5546875" style="111" customWidth="1"/>
    <col min="8725" max="8725" width="2.5546875" style="111" customWidth="1"/>
    <col min="8726" max="8726" width="4.5546875" style="111" customWidth="1"/>
    <col min="8727" max="8727" width="7.44140625" style="111" customWidth="1"/>
    <col min="8728" max="8729" width="1.6640625" style="111" customWidth="1"/>
    <col min="8730" max="8730" width="7.109375" style="111" customWidth="1"/>
    <col min="8731" max="8731" width="2.88671875" style="111" customWidth="1"/>
    <col min="8732" max="8733" width="4.5546875" style="111" customWidth="1"/>
    <col min="8734" max="8734" width="1.6640625" style="111" customWidth="1"/>
    <col min="8735" max="8735" width="2.5546875" style="111" customWidth="1"/>
    <col min="8736" max="8736" width="2.109375" style="111" customWidth="1"/>
    <col min="8737" max="8737" width="5.109375" style="111" customWidth="1"/>
    <col min="8738" max="8738" width="9.109375" style="111" customWidth="1"/>
    <col min="8739" max="8739" width="4" style="111" customWidth="1"/>
    <col min="8740" max="8740" width="12.109375" style="111" customWidth="1"/>
    <col min="8741" max="8741" width="3.5546875" style="111" customWidth="1"/>
    <col min="8742" max="8742" width="6.33203125" style="111" customWidth="1"/>
    <col min="8743" max="8744" width="2.33203125" style="111" customWidth="1"/>
    <col min="8745" max="8745" width="2.5546875" style="111" customWidth="1"/>
    <col min="8746" max="8746" width="1.6640625" style="111" customWidth="1"/>
    <col min="8747" max="8747" width="6.88671875" style="111" customWidth="1"/>
    <col min="8748" max="8748" width="6.5546875" style="111" customWidth="1"/>
    <col min="8749" max="8962" width="11.44140625" style="111"/>
    <col min="8963" max="8963" width="1.44140625" style="111" customWidth="1"/>
    <col min="8964" max="8964" width="22.88671875" style="111" customWidth="1"/>
    <col min="8965" max="8965" width="5.44140625" style="111" customWidth="1"/>
    <col min="8966" max="8966" width="4.33203125" style="111" customWidth="1"/>
    <col min="8967" max="8967" width="4.44140625" style="111" customWidth="1"/>
    <col min="8968" max="8968" width="1.5546875" style="111" customWidth="1"/>
    <col min="8969" max="8969" width="1.6640625" style="111" customWidth="1"/>
    <col min="8970" max="8970" width="4.88671875" style="111" customWidth="1"/>
    <col min="8971" max="8971" width="3.109375" style="111" customWidth="1"/>
    <col min="8972" max="8972" width="4.6640625" style="111" customWidth="1"/>
    <col min="8973" max="8973" width="5.88671875" style="111" bestFit="1" customWidth="1"/>
    <col min="8974" max="8974" width="1.6640625" style="111" customWidth="1"/>
    <col min="8975" max="8975" width="7.33203125" style="111" customWidth="1"/>
    <col min="8976" max="8976" width="1.6640625" style="111" customWidth="1"/>
    <col min="8977" max="8977" width="5.33203125" style="111" customWidth="1"/>
    <col min="8978" max="8978" width="2.6640625" style="111" customWidth="1"/>
    <col min="8979" max="8979" width="1.6640625" style="111" customWidth="1"/>
    <col min="8980" max="8980" width="4.5546875" style="111" customWidth="1"/>
    <col min="8981" max="8981" width="2.5546875" style="111" customWidth="1"/>
    <col min="8982" max="8982" width="4.5546875" style="111" customWidth="1"/>
    <col min="8983" max="8983" width="7.44140625" style="111" customWidth="1"/>
    <col min="8984" max="8985" width="1.6640625" style="111" customWidth="1"/>
    <col min="8986" max="8986" width="7.109375" style="111" customWidth="1"/>
    <col min="8987" max="8987" width="2.88671875" style="111" customWidth="1"/>
    <col min="8988" max="8989" width="4.5546875" style="111" customWidth="1"/>
    <col min="8990" max="8990" width="1.6640625" style="111" customWidth="1"/>
    <col min="8991" max="8991" width="2.5546875" style="111" customWidth="1"/>
    <col min="8992" max="8992" width="2.109375" style="111" customWidth="1"/>
    <col min="8993" max="8993" width="5.109375" style="111" customWidth="1"/>
    <col min="8994" max="8994" width="9.109375" style="111" customWidth="1"/>
    <col min="8995" max="8995" width="4" style="111" customWidth="1"/>
    <col min="8996" max="8996" width="12.109375" style="111" customWidth="1"/>
    <col min="8997" max="8997" width="3.5546875" style="111" customWidth="1"/>
    <col min="8998" max="8998" width="6.33203125" style="111" customWidth="1"/>
    <col min="8999" max="9000" width="2.33203125" style="111" customWidth="1"/>
    <col min="9001" max="9001" width="2.5546875" style="111" customWidth="1"/>
    <col min="9002" max="9002" width="1.6640625" style="111" customWidth="1"/>
    <col min="9003" max="9003" width="6.88671875" style="111" customWidth="1"/>
    <col min="9004" max="9004" width="6.5546875" style="111" customWidth="1"/>
    <col min="9005" max="9218" width="11.44140625" style="111"/>
    <col min="9219" max="9219" width="1.44140625" style="111" customWidth="1"/>
    <col min="9220" max="9220" width="22.88671875" style="111" customWidth="1"/>
    <col min="9221" max="9221" width="5.44140625" style="111" customWidth="1"/>
    <col min="9222" max="9222" width="4.33203125" style="111" customWidth="1"/>
    <col min="9223" max="9223" width="4.44140625" style="111" customWidth="1"/>
    <col min="9224" max="9224" width="1.5546875" style="111" customWidth="1"/>
    <col min="9225" max="9225" width="1.6640625" style="111" customWidth="1"/>
    <col min="9226" max="9226" width="4.88671875" style="111" customWidth="1"/>
    <col min="9227" max="9227" width="3.109375" style="111" customWidth="1"/>
    <col min="9228" max="9228" width="4.6640625" style="111" customWidth="1"/>
    <col min="9229" max="9229" width="5.88671875" style="111" bestFit="1" customWidth="1"/>
    <col min="9230" max="9230" width="1.6640625" style="111" customWidth="1"/>
    <col min="9231" max="9231" width="7.33203125" style="111" customWidth="1"/>
    <col min="9232" max="9232" width="1.6640625" style="111" customWidth="1"/>
    <col min="9233" max="9233" width="5.33203125" style="111" customWidth="1"/>
    <col min="9234" max="9234" width="2.6640625" style="111" customWidth="1"/>
    <col min="9235" max="9235" width="1.6640625" style="111" customWidth="1"/>
    <col min="9236" max="9236" width="4.5546875" style="111" customWidth="1"/>
    <col min="9237" max="9237" width="2.5546875" style="111" customWidth="1"/>
    <col min="9238" max="9238" width="4.5546875" style="111" customWidth="1"/>
    <col min="9239" max="9239" width="7.44140625" style="111" customWidth="1"/>
    <col min="9240" max="9241" width="1.6640625" style="111" customWidth="1"/>
    <col min="9242" max="9242" width="7.109375" style="111" customWidth="1"/>
    <col min="9243" max="9243" width="2.88671875" style="111" customWidth="1"/>
    <col min="9244" max="9245" width="4.5546875" style="111" customWidth="1"/>
    <col min="9246" max="9246" width="1.6640625" style="111" customWidth="1"/>
    <col min="9247" max="9247" width="2.5546875" style="111" customWidth="1"/>
    <col min="9248" max="9248" width="2.109375" style="111" customWidth="1"/>
    <col min="9249" max="9249" width="5.109375" style="111" customWidth="1"/>
    <col min="9250" max="9250" width="9.109375" style="111" customWidth="1"/>
    <col min="9251" max="9251" width="4" style="111" customWidth="1"/>
    <col min="9252" max="9252" width="12.109375" style="111" customWidth="1"/>
    <col min="9253" max="9253" width="3.5546875" style="111" customWidth="1"/>
    <col min="9254" max="9254" width="6.33203125" style="111" customWidth="1"/>
    <col min="9255" max="9256" width="2.33203125" style="111" customWidth="1"/>
    <col min="9257" max="9257" width="2.5546875" style="111" customWidth="1"/>
    <col min="9258" max="9258" width="1.6640625" style="111" customWidth="1"/>
    <col min="9259" max="9259" width="6.88671875" style="111" customWidth="1"/>
    <col min="9260" max="9260" width="6.5546875" style="111" customWidth="1"/>
    <col min="9261" max="9474" width="11.44140625" style="111"/>
    <col min="9475" max="9475" width="1.44140625" style="111" customWidth="1"/>
    <col min="9476" max="9476" width="22.88671875" style="111" customWidth="1"/>
    <col min="9477" max="9477" width="5.44140625" style="111" customWidth="1"/>
    <col min="9478" max="9478" width="4.33203125" style="111" customWidth="1"/>
    <col min="9479" max="9479" width="4.44140625" style="111" customWidth="1"/>
    <col min="9480" max="9480" width="1.5546875" style="111" customWidth="1"/>
    <col min="9481" max="9481" width="1.6640625" style="111" customWidth="1"/>
    <col min="9482" max="9482" width="4.88671875" style="111" customWidth="1"/>
    <col min="9483" max="9483" width="3.109375" style="111" customWidth="1"/>
    <col min="9484" max="9484" width="4.6640625" style="111" customWidth="1"/>
    <col min="9485" max="9485" width="5.88671875" style="111" bestFit="1" customWidth="1"/>
    <col min="9486" max="9486" width="1.6640625" style="111" customWidth="1"/>
    <col min="9487" max="9487" width="7.33203125" style="111" customWidth="1"/>
    <col min="9488" max="9488" width="1.6640625" style="111" customWidth="1"/>
    <col min="9489" max="9489" width="5.33203125" style="111" customWidth="1"/>
    <col min="9490" max="9490" width="2.6640625" style="111" customWidth="1"/>
    <col min="9491" max="9491" width="1.6640625" style="111" customWidth="1"/>
    <col min="9492" max="9492" width="4.5546875" style="111" customWidth="1"/>
    <col min="9493" max="9493" width="2.5546875" style="111" customWidth="1"/>
    <col min="9494" max="9494" width="4.5546875" style="111" customWidth="1"/>
    <col min="9495" max="9495" width="7.44140625" style="111" customWidth="1"/>
    <col min="9496" max="9497" width="1.6640625" style="111" customWidth="1"/>
    <col min="9498" max="9498" width="7.109375" style="111" customWidth="1"/>
    <col min="9499" max="9499" width="2.88671875" style="111" customWidth="1"/>
    <col min="9500" max="9501" width="4.5546875" style="111" customWidth="1"/>
    <col min="9502" max="9502" width="1.6640625" style="111" customWidth="1"/>
    <col min="9503" max="9503" width="2.5546875" style="111" customWidth="1"/>
    <col min="9504" max="9504" width="2.109375" style="111" customWidth="1"/>
    <col min="9505" max="9505" width="5.109375" style="111" customWidth="1"/>
    <col min="9506" max="9506" width="9.109375" style="111" customWidth="1"/>
    <col min="9507" max="9507" width="4" style="111" customWidth="1"/>
    <col min="9508" max="9508" width="12.109375" style="111" customWidth="1"/>
    <col min="9509" max="9509" width="3.5546875" style="111" customWidth="1"/>
    <col min="9510" max="9510" width="6.33203125" style="111" customWidth="1"/>
    <col min="9511" max="9512" width="2.33203125" style="111" customWidth="1"/>
    <col min="9513" max="9513" width="2.5546875" style="111" customWidth="1"/>
    <col min="9514" max="9514" width="1.6640625" style="111" customWidth="1"/>
    <col min="9515" max="9515" width="6.88671875" style="111" customWidth="1"/>
    <col min="9516" max="9516" width="6.5546875" style="111" customWidth="1"/>
    <col min="9517" max="9730" width="11.44140625" style="111"/>
    <col min="9731" max="9731" width="1.44140625" style="111" customWidth="1"/>
    <col min="9732" max="9732" width="22.88671875" style="111" customWidth="1"/>
    <col min="9733" max="9733" width="5.44140625" style="111" customWidth="1"/>
    <col min="9734" max="9734" width="4.33203125" style="111" customWidth="1"/>
    <col min="9735" max="9735" width="4.44140625" style="111" customWidth="1"/>
    <col min="9736" max="9736" width="1.5546875" style="111" customWidth="1"/>
    <col min="9737" max="9737" width="1.6640625" style="111" customWidth="1"/>
    <col min="9738" max="9738" width="4.88671875" style="111" customWidth="1"/>
    <col min="9739" max="9739" width="3.109375" style="111" customWidth="1"/>
    <col min="9740" max="9740" width="4.6640625" style="111" customWidth="1"/>
    <col min="9741" max="9741" width="5.88671875" style="111" bestFit="1" customWidth="1"/>
    <col min="9742" max="9742" width="1.6640625" style="111" customWidth="1"/>
    <col min="9743" max="9743" width="7.33203125" style="111" customWidth="1"/>
    <col min="9744" max="9744" width="1.6640625" style="111" customWidth="1"/>
    <col min="9745" max="9745" width="5.33203125" style="111" customWidth="1"/>
    <col min="9746" max="9746" width="2.6640625" style="111" customWidth="1"/>
    <col min="9747" max="9747" width="1.6640625" style="111" customWidth="1"/>
    <col min="9748" max="9748" width="4.5546875" style="111" customWidth="1"/>
    <col min="9749" max="9749" width="2.5546875" style="111" customWidth="1"/>
    <col min="9750" max="9750" width="4.5546875" style="111" customWidth="1"/>
    <col min="9751" max="9751" width="7.44140625" style="111" customWidth="1"/>
    <col min="9752" max="9753" width="1.6640625" style="111" customWidth="1"/>
    <col min="9754" max="9754" width="7.109375" style="111" customWidth="1"/>
    <col min="9755" max="9755" width="2.88671875" style="111" customWidth="1"/>
    <col min="9756" max="9757" width="4.5546875" style="111" customWidth="1"/>
    <col min="9758" max="9758" width="1.6640625" style="111" customWidth="1"/>
    <col min="9759" max="9759" width="2.5546875" style="111" customWidth="1"/>
    <col min="9760" max="9760" width="2.109375" style="111" customWidth="1"/>
    <col min="9761" max="9761" width="5.109375" style="111" customWidth="1"/>
    <col min="9762" max="9762" width="9.109375" style="111" customWidth="1"/>
    <col min="9763" max="9763" width="4" style="111" customWidth="1"/>
    <col min="9764" max="9764" width="12.109375" style="111" customWidth="1"/>
    <col min="9765" max="9765" width="3.5546875" style="111" customWidth="1"/>
    <col min="9766" max="9766" width="6.33203125" style="111" customWidth="1"/>
    <col min="9767" max="9768" width="2.33203125" style="111" customWidth="1"/>
    <col min="9769" max="9769" width="2.5546875" style="111" customWidth="1"/>
    <col min="9770" max="9770" width="1.6640625" style="111" customWidth="1"/>
    <col min="9771" max="9771" width="6.88671875" style="111" customWidth="1"/>
    <col min="9772" max="9772" width="6.5546875" style="111" customWidth="1"/>
    <col min="9773" max="9986" width="11.44140625" style="111"/>
    <col min="9987" max="9987" width="1.44140625" style="111" customWidth="1"/>
    <col min="9988" max="9988" width="22.88671875" style="111" customWidth="1"/>
    <col min="9989" max="9989" width="5.44140625" style="111" customWidth="1"/>
    <col min="9990" max="9990" width="4.33203125" style="111" customWidth="1"/>
    <col min="9991" max="9991" width="4.44140625" style="111" customWidth="1"/>
    <col min="9992" max="9992" width="1.5546875" style="111" customWidth="1"/>
    <col min="9993" max="9993" width="1.6640625" style="111" customWidth="1"/>
    <col min="9994" max="9994" width="4.88671875" style="111" customWidth="1"/>
    <col min="9995" max="9995" width="3.109375" style="111" customWidth="1"/>
    <col min="9996" max="9996" width="4.6640625" style="111" customWidth="1"/>
    <col min="9997" max="9997" width="5.88671875" style="111" bestFit="1" customWidth="1"/>
    <col min="9998" max="9998" width="1.6640625" style="111" customWidth="1"/>
    <col min="9999" max="9999" width="7.33203125" style="111" customWidth="1"/>
    <col min="10000" max="10000" width="1.6640625" style="111" customWidth="1"/>
    <col min="10001" max="10001" width="5.33203125" style="111" customWidth="1"/>
    <col min="10002" max="10002" width="2.6640625" style="111" customWidth="1"/>
    <col min="10003" max="10003" width="1.6640625" style="111" customWidth="1"/>
    <col min="10004" max="10004" width="4.5546875" style="111" customWidth="1"/>
    <col min="10005" max="10005" width="2.5546875" style="111" customWidth="1"/>
    <col min="10006" max="10006" width="4.5546875" style="111" customWidth="1"/>
    <col min="10007" max="10007" width="7.44140625" style="111" customWidth="1"/>
    <col min="10008" max="10009" width="1.6640625" style="111" customWidth="1"/>
    <col min="10010" max="10010" width="7.109375" style="111" customWidth="1"/>
    <col min="10011" max="10011" width="2.88671875" style="111" customWidth="1"/>
    <col min="10012" max="10013" width="4.5546875" style="111" customWidth="1"/>
    <col min="10014" max="10014" width="1.6640625" style="111" customWidth="1"/>
    <col min="10015" max="10015" width="2.5546875" style="111" customWidth="1"/>
    <col min="10016" max="10016" width="2.109375" style="111" customWidth="1"/>
    <col min="10017" max="10017" width="5.109375" style="111" customWidth="1"/>
    <col min="10018" max="10018" width="9.109375" style="111" customWidth="1"/>
    <col min="10019" max="10019" width="4" style="111" customWidth="1"/>
    <col min="10020" max="10020" width="12.109375" style="111" customWidth="1"/>
    <col min="10021" max="10021" width="3.5546875" style="111" customWidth="1"/>
    <col min="10022" max="10022" width="6.33203125" style="111" customWidth="1"/>
    <col min="10023" max="10024" width="2.33203125" style="111" customWidth="1"/>
    <col min="10025" max="10025" width="2.5546875" style="111" customWidth="1"/>
    <col min="10026" max="10026" width="1.6640625" style="111" customWidth="1"/>
    <col min="10027" max="10027" width="6.88671875" style="111" customWidth="1"/>
    <col min="10028" max="10028" width="6.5546875" style="111" customWidth="1"/>
    <col min="10029" max="10242" width="11.44140625" style="111"/>
    <col min="10243" max="10243" width="1.44140625" style="111" customWidth="1"/>
    <col min="10244" max="10244" width="22.88671875" style="111" customWidth="1"/>
    <col min="10245" max="10245" width="5.44140625" style="111" customWidth="1"/>
    <col min="10246" max="10246" width="4.33203125" style="111" customWidth="1"/>
    <col min="10247" max="10247" width="4.44140625" style="111" customWidth="1"/>
    <col min="10248" max="10248" width="1.5546875" style="111" customWidth="1"/>
    <col min="10249" max="10249" width="1.6640625" style="111" customWidth="1"/>
    <col min="10250" max="10250" width="4.88671875" style="111" customWidth="1"/>
    <col min="10251" max="10251" width="3.109375" style="111" customWidth="1"/>
    <col min="10252" max="10252" width="4.6640625" style="111" customWidth="1"/>
    <col min="10253" max="10253" width="5.88671875" style="111" bestFit="1" customWidth="1"/>
    <col min="10254" max="10254" width="1.6640625" style="111" customWidth="1"/>
    <col min="10255" max="10255" width="7.33203125" style="111" customWidth="1"/>
    <col min="10256" max="10256" width="1.6640625" style="111" customWidth="1"/>
    <col min="10257" max="10257" width="5.33203125" style="111" customWidth="1"/>
    <col min="10258" max="10258" width="2.6640625" style="111" customWidth="1"/>
    <col min="10259" max="10259" width="1.6640625" style="111" customWidth="1"/>
    <col min="10260" max="10260" width="4.5546875" style="111" customWidth="1"/>
    <col min="10261" max="10261" width="2.5546875" style="111" customWidth="1"/>
    <col min="10262" max="10262" width="4.5546875" style="111" customWidth="1"/>
    <col min="10263" max="10263" width="7.44140625" style="111" customWidth="1"/>
    <col min="10264" max="10265" width="1.6640625" style="111" customWidth="1"/>
    <col min="10266" max="10266" width="7.109375" style="111" customWidth="1"/>
    <col min="10267" max="10267" width="2.88671875" style="111" customWidth="1"/>
    <col min="10268" max="10269" width="4.5546875" style="111" customWidth="1"/>
    <col min="10270" max="10270" width="1.6640625" style="111" customWidth="1"/>
    <col min="10271" max="10271" width="2.5546875" style="111" customWidth="1"/>
    <col min="10272" max="10272" width="2.109375" style="111" customWidth="1"/>
    <col min="10273" max="10273" width="5.109375" style="111" customWidth="1"/>
    <col min="10274" max="10274" width="9.109375" style="111" customWidth="1"/>
    <col min="10275" max="10275" width="4" style="111" customWidth="1"/>
    <col min="10276" max="10276" width="12.109375" style="111" customWidth="1"/>
    <col min="10277" max="10277" width="3.5546875" style="111" customWidth="1"/>
    <col min="10278" max="10278" width="6.33203125" style="111" customWidth="1"/>
    <col min="10279" max="10280" width="2.33203125" style="111" customWidth="1"/>
    <col min="10281" max="10281" width="2.5546875" style="111" customWidth="1"/>
    <col min="10282" max="10282" width="1.6640625" style="111" customWidth="1"/>
    <col min="10283" max="10283" width="6.88671875" style="111" customWidth="1"/>
    <col min="10284" max="10284" width="6.5546875" style="111" customWidth="1"/>
    <col min="10285" max="10498" width="11.44140625" style="111"/>
    <col min="10499" max="10499" width="1.44140625" style="111" customWidth="1"/>
    <col min="10500" max="10500" width="22.88671875" style="111" customWidth="1"/>
    <col min="10501" max="10501" width="5.44140625" style="111" customWidth="1"/>
    <col min="10502" max="10502" width="4.33203125" style="111" customWidth="1"/>
    <col min="10503" max="10503" width="4.44140625" style="111" customWidth="1"/>
    <col min="10504" max="10504" width="1.5546875" style="111" customWidth="1"/>
    <col min="10505" max="10505" width="1.6640625" style="111" customWidth="1"/>
    <col min="10506" max="10506" width="4.88671875" style="111" customWidth="1"/>
    <col min="10507" max="10507" width="3.109375" style="111" customWidth="1"/>
    <col min="10508" max="10508" width="4.6640625" style="111" customWidth="1"/>
    <col min="10509" max="10509" width="5.88671875" style="111" bestFit="1" customWidth="1"/>
    <col min="10510" max="10510" width="1.6640625" style="111" customWidth="1"/>
    <col min="10511" max="10511" width="7.33203125" style="111" customWidth="1"/>
    <col min="10512" max="10512" width="1.6640625" style="111" customWidth="1"/>
    <col min="10513" max="10513" width="5.33203125" style="111" customWidth="1"/>
    <col min="10514" max="10514" width="2.6640625" style="111" customWidth="1"/>
    <col min="10515" max="10515" width="1.6640625" style="111" customWidth="1"/>
    <col min="10516" max="10516" width="4.5546875" style="111" customWidth="1"/>
    <col min="10517" max="10517" width="2.5546875" style="111" customWidth="1"/>
    <col min="10518" max="10518" width="4.5546875" style="111" customWidth="1"/>
    <col min="10519" max="10519" width="7.44140625" style="111" customWidth="1"/>
    <col min="10520" max="10521" width="1.6640625" style="111" customWidth="1"/>
    <col min="10522" max="10522" width="7.109375" style="111" customWidth="1"/>
    <col min="10523" max="10523" width="2.88671875" style="111" customWidth="1"/>
    <col min="10524" max="10525" width="4.5546875" style="111" customWidth="1"/>
    <col min="10526" max="10526" width="1.6640625" style="111" customWidth="1"/>
    <col min="10527" max="10527" width="2.5546875" style="111" customWidth="1"/>
    <col min="10528" max="10528" width="2.109375" style="111" customWidth="1"/>
    <col min="10529" max="10529" width="5.109375" style="111" customWidth="1"/>
    <col min="10530" max="10530" width="9.109375" style="111" customWidth="1"/>
    <col min="10531" max="10531" width="4" style="111" customWidth="1"/>
    <col min="10532" max="10532" width="12.109375" style="111" customWidth="1"/>
    <col min="10533" max="10533" width="3.5546875" style="111" customWidth="1"/>
    <col min="10534" max="10534" width="6.33203125" style="111" customWidth="1"/>
    <col min="10535" max="10536" width="2.33203125" style="111" customWidth="1"/>
    <col min="10537" max="10537" width="2.5546875" style="111" customWidth="1"/>
    <col min="10538" max="10538" width="1.6640625" style="111" customWidth="1"/>
    <col min="10539" max="10539" width="6.88671875" style="111" customWidth="1"/>
    <col min="10540" max="10540" width="6.5546875" style="111" customWidth="1"/>
    <col min="10541" max="10754" width="11.44140625" style="111"/>
    <col min="10755" max="10755" width="1.44140625" style="111" customWidth="1"/>
    <col min="10756" max="10756" width="22.88671875" style="111" customWidth="1"/>
    <col min="10757" max="10757" width="5.44140625" style="111" customWidth="1"/>
    <col min="10758" max="10758" width="4.33203125" style="111" customWidth="1"/>
    <col min="10759" max="10759" width="4.44140625" style="111" customWidth="1"/>
    <col min="10760" max="10760" width="1.5546875" style="111" customWidth="1"/>
    <col min="10761" max="10761" width="1.6640625" style="111" customWidth="1"/>
    <col min="10762" max="10762" width="4.88671875" style="111" customWidth="1"/>
    <col min="10763" max="10763" width="3.109375" style="111" customWidth="1"/>
    <col min="10764" max="10764" width="4.6640625" style="111" customWidth="1"/>
    <col min="10765" max="10765" width="5.88671875" style="111" bestFit="1" customWidth="1"/>
    <col min="10766" max="10766" width="1.6640625" style="111" customWidth="1"/>
    <col min="10767" max="10767" width="7.33203125" style="111" customWidth="1"/>
    <col min="10768" max="10768" width="1.6640625" style="111" customWidth="1"/>
    <col min="10769" max="10769" width="5.33203125" style="111" customWidth="1"/>
    <col min="10770" max="10770" width="2.6640625" style="111" customWidth="1"/>
    <col min="10771" max="10771" width="1.6640625" style="111" customWidth="1"/>
    <col min="10772" max="10772" width="4.5546875" style="111" customWidth="1"/>
    <col min="10773" max="10773" width="2.5546875" style="111" customWidth="1"/>
    <col min="10774" max="10774" width="4.5546875" style="111" customWidth="1"/>
    <col min="10775" max="10775" width="7.44140625" style="111" customWidth="1"/>
    <col min="10776" max="10777" width="1.6640625" style="111" customWidth="1"/>
    <col min="10778" max="10778" width="7.109375" style="111" customWidth="1"/>
    <col min="10779" max="10779" width="2.88671875" style="111" customWidth="1"/>
    <col min="10780" max="10781" width="4.5546875" style="111" customWidth="1"/>
    <col min="10782" max="10782" width="1.6640625" style="111" customWidth="1"/>
    <col min="10783" max="10783" width="2.5546875" style="111" customWidth="1"/>
    <col min="10784" max="10784" width="2.109375" style="111" customWidth="1"/>
    <col min="10785" max="10785" width="5.109375" style="111" customWidth="1"/>
    <col min="10786" max="10786" width="9.109375" style="111" customWidth="1"/>
    <col min="10787" max="10787" width="4" style="111" customWidth="1"/>
    <col min="10788" max="10788" width="12.109375" style="111" customWidth="1"/>
    <col min="10789" max="10789" width="3.5546875" style="111" customWidth="1"/>
    <col min="10790" max="10790" width="6.33203125" style="111" customWidth="1"/>
    <col min="10791" max="10792" width="2.33203125" style="111" customWidth="1"/>
    <col min="10793" max="10793" width="2.5546875" style="111" customWidth="1"/>
    <col min="10794" max="10794" width="1.6640625" style="111" customWidth="1"/>
    <col min="10795" max="10795" width="6.88671875" style="111" customWidth="1"/>
    <col min="10796" max="10796" width="6.5546875" style="111" customWidth="1"/>
    <col min="10797" max="11010" width="11.44140625" style="111"/>
    <col min="11011" max="11011" width="1.44140625" style="111" customWidth="1"/>
    <col min="11012" max="11012" width="22.88671875" style="111" customWidth="1"/>
    <col min="11013" max="11013" width="5.44140625" style="111" customWidth="1"/>
    <col min="11014" max="11014" width="4.33203125" style="111" customWidth="1"/>
    <col min="11015" max="11015" width="4.44140625" style="111" customWidth="1"/>
    <col min="11016" max="11016" width="1.5546875" style="111" customWidth="1"/>
    <col min="11017" max="11017" width="1.6640625" style="111" customWidth="1"/>
    <col min="11018" max="11018" width="4.88671875" style="111" customWidth="1"/>
    <col min="11019" max="11019" width="3.109375" style="111" customWidth="1"/>
    <col min="11020" max="11020" width="4.6640625" style="111" customWidth="1"/>
    <col min="11021" max="11021" width="5.88671875" style="111" bestFit="1" customWidth="1"/>
    <col min="11022" max="11022" width="1.6640625" style="111" customWidth="1"/>
    <col min="11023" max="11023" width="7.33203125" style="111" customWidth="1"/>
    <col min="11024" max="11024" width="1.6640625" style="111" customWidth="1"/>
    <col min="11025" max="11025" width="5.33203125" style="111" customWidth="1"/>
    <col min="11026" max="11026" width="2.6640625" style="111" customWidth="1"/>
    <col min="11027" max="11027" width="1.6640625" style="111" customWidth="1"/>
    <col min="11028" max="11028" width="4.5546875" style="111" customWidth="1"/>
    <col min="11029" max="11029" width="2.5546875" style="111" customWidth="1"/>
    <col min="11030" max="11030" width="4.5546875" style="111" customWidth="1"/>
    <col min="11031" max="11031" width="7.44140625" style="111" customWidth="1"/>
    <col min="11032" max="11033" width="1.6640625" style="111" customWidth="1"/>
    <col min="11034" max="11034" width="7.109375" style="111" customWidth="1"/>
    <col min="11035" max="11035" width="2.88671875" style="111" customWidth="1"/>
    <col min="11036" max="11037" width="4.5546875" style="111" customWidth="1"/>
    <col min="11038" max="11038" width="1.6640625" style="111" customWidth="1"/>
    <col min="11039" max="11039" width="2.5546875" style="111" customWidth="1"/>
    <col min="11040" max="11040" width="2.109375" style="111" customWidth="1"/>
    <col min="11041" max="11041" width="5.109375" style="111" customWidth="1"/>
    <col min="11042" max="11042" width="9.109375" style="111" customWidth="1"/>
    <col min="11043" max="11043" width="4" style="111" customWidth="1"/>
    <col min="11044" max="11044" width="12.109375" style="111" customWidth="1"/>
    <col min="11045" max="11045" width="3.5546875" style="111" customWidth="1"/>
    <col min="11046" max="11046" width="6.33203125" style="111" customWidth="1"/>
    <col min="11047" max="11048" width="2.33203125" style="111" customWidth="1"/>
    <col min="11049" max="11049" width="2.5546875" style="111" customWidth="1"/>
    <col min="11050" max="11050" width="1.6640625" style="111" customWidth="1"/>
    <col min="11051" max="11051" width="6.88671875" style="111" customWidth="1"/>
    <col min="11052" max="11052" width="6.5546875" style="111" customWidth="1"/>
    <col min="11053" max="11266" width="11.44140625" style="111"/>
    <col min="11267" max="11267" width="1.44140625" style="111" customWidth="1"/>
    <col min="11268" max="11268" width="22.88671875" style="111" customWidth="1"/>
    <col min="11269" max="11269" width="5.44140625" style="111" customWidth="1"/>
    <col min="11270" max="11270" width="4.33203125" style="111" customWidth="1"/>
    <col min="11271" max="11271" width="4.44140625" style="111" customWidth="1"/>
    <col min="11272" max="11272" width="1.5546875" style="111" customWidth="1"/>
    <col min="11273" max="11273" width="1.6640625" style="111" customWidth="1"/>
    <col min="11274" max="11274" width="4.88671875" style="111" customWidth="1"/>
    <col min="11275" max="11275" width="3.109375" style="111" customWidth="1"/>
    <col min="11276" max="11276" width="4.6640625" style="111" customWidth="1"/>
    <col min="11277" max="11277" width="5.88671875" style="111" bestFit="1" customWidth="1"/>
    <col min="11278" max="11278" width="1.6640625" style="111" customWidth="1"/>
    <col min="11279" max="11279" width="7.33203125" style="111" customWidth="1"/>
    <col min="11280" max="11280" width="1.6640625" style="111" customWidth="1"/>
    <col min="11281" max="11281" width="5.33203125" style="111" customWidth="1"/>
    <col min="11282" max="11282" width="2.6640625" style="111" customWidth="1"/>
    <col min="11283" max="11283" width="1.6640625" style="111" customWidth="1"/>
    <col min="11284" max="11284" width="4.5546875" style="111" customWidth="1"/>
    <col min="11285" max="11285" width="2.5546875" style="111" customWidth="1"/>
    <col min="11286" max="11286" width="4.5546875" style="111" customWidth="1"/>
    <col min="11287" max="11287" width="7.44140625" style="111" customWidth="1"/>
    <col min="11288" max="11289" width="1.6640625" style="111" customWidth="1"/>
    <col min="11290" max="11290" width="7.109375" style="111" customWidth="1"/>
    <col min="11291" max="11291" width="2.88671875" style="111" customWidth="1"/>
    <col min="11292" max="11293" width="4.5546875" style="111" customWidth="1"/>
    <col min="11294" max="11294" width="1.6640625" style="111" customWidth="1"/>
    <col min="11295" max="11295" width="2.5546875" style="111" customWidth="1"/>
    <col min="11296" max="11296" width="2.109375" style="111" customWidth="1"/>
    <col min="11297" max="11297" width="5.109375" style="111" customWidth="1"/>
    <col min="11298" max="11298" width="9.109375" style="111" customWidth="1"/>
    <col min="11299" max="11299" width="4" style="111" customWidth="1"/>
    <col min="11300" max="11300" width="12.109375" style="111" customWidth="1"/>
    <col min="11301" max="11301" width="3.5546875" style="111" customWidth="1"/>
    <col min="11302" max="11302" width="6.33203125" style="111" customWidth="1"/>
    <col min="11303" max="11304" width="2.33203125" style="111" customWidth="1"/>
    <col min="11305" max="11305" width="2.5546875" style="111" customWidth="1"/>
    <col min="11306" max="11306" width="1.6640625" style="111" customWidth="1"/>
    <col min="11307" max="11307" width="6.88671875" style="111" customWidth="1"/>
    <col min="11308" max="11308" width="6.5546875" style="111" customWidth="1"/>
    <col min="11309" max="11522" width="11.44140625" style="111"/>
    <col min="11523" max="11523" width="1.44140625" style="111" customWidth="1"/>
    <col min="11524" max="11524" width="22.88671875" style="111" customWidth="1"/>
    <col min="11525" max="11525" width="5.44140625" style="111" customWidth="1"/>
    <col min="11526" max="11526" width="4.33203125" style="111" customWidth="1"/>
    <col min="11527" max="11527" width="4.44140625" style="111" customWidth="1"/>
    <col min="11528" max="11528" width="1.5546875" style="111" customWidth="1"/>
    <col min="11529" max="11529" width="1.6640625" style="111" customWidth="1"/>
    <col min="11530" max="11530" width="4.88671875" style="111" customWidth="1"/>
    <col min="11531" max="11531" width="3.109375" style="111" customWidth="1"/>
    <col min="11532" max="11532" width="4.6640625" style="111" customWidth="1"/>
    <col min="11533" max="11533" width="5.88671875" style="111" bestFit="1" customWidth="1"/>
    <col min="11534" max="11534" width="1.6640625" style="111" customWidth="1"/>
    <col min="11535" max="11535" width="7.33203125" style="111" customWidth="1"/>
    <col min="11536" max="11536" width="1.6640625" style="111" customWidth="1"/>
    <col min="11537" max="11537" width="5.33203125" style="111" customWidth="1"/>
    <col min="11538" max="11538" width="2.6640625" style="111" customWidth="1"/>
    <col min="11539" max="11539" width="1.6640625" style="111" customWidth="1"/>
    <col min="11540" max="11540" width="4.5546875" style="111" customWidth="1"/>
    <col min="11541" max="11541" width="2.5546875" style="111" customWidth="1"/>
    <col min="11542" max="11542" width="4.5546875" style="111" customWidth="1"/>
    <col min="11543" max="11543" width="7.44140625" style="111" customWidth="1"/>
    <col min="11544" max="11545" width="1.6640625" style="111" customWidth="1"/>
    <col min="11546" max="11546" width="7.109375" style="111" customWidth="1"/>
    <col min="11547" max="11547" width="2.88671875" style="111" customWidth="1"/>
    <col min="11548" max="11549" width="4.5546875" style="111" customWidth="1"/>
    <col min="11550" max="11550" width="1.6640625" style="111" customWidth="1"/>
    <col min="11551" max="11551" width="2.5546875" style="111" customWidth="1"/>
    <col min="11552" max="11552" width="2.109375" style="111" customWidth="1"/>
    <col min="11553" max="11553" width="5.109375" style="111" customWidth="1"/>
    <col min="11554" max="11554" width="9.109375" style="111" customWidth="1"/>
    <col min="11555" max="11555" width="4" style="111" customWidth="1"/>
    <col min="11556" max="11556" width="12.109375" style="111" customWidth="1"/>
    <col min="11557" max="11557" width="3.5546875" style="111" customWidth="1"/>
    <col min="11558" max="11558" width="6.33203125" style="111" customWidth="1"/>
    <col min="11559" max="11560" width="2.33203125" style="111" customWidth="1"/>
    <col min="11561" max="11561" width="2.5546875" style="111" customWidth="1"/>
    <col min="11562" max="11562" width="1.6640625" style="111" customWidth="1"/>
    <col min="11563" max="11563" width="6.88671875" style="111" customWidth="1"/>
    <col min="11564" max="11564" width="6.5546875" style="111" customWidth="1"/>
    <col min="11565" max="11778" width="11.44140625" style="111"/>
    <col min="11779" max="11779" width="1.44140625" style="111" customWidth="1"/>
    <col min="11780" max="11780" width="22.88671875" style="111" customWidth="1"/>
    <col min="11781" max="11781" width="5.44140625" style="111" customWidth="1"/>
    <col min="11782" max="11782" width="4.33203125" style="111" customWidth="1"/>
    <col min="11783" max="11783" width="4.44140625" style="111" customWidth="1"/>
    <col min="11784" max="11784" width="1.5546875" style="111" customWidth="1"/>
    <col min="11785" max="11785" width="1.6640625" style="111" customWidth="1"/>
    <col min="11786" max="11786" width="4.88671875" style="111" customWidth="1"/>
    <col min="11787" max="11787" width="3.109375" style="111" customWidth="1"/>
    <col min="11788" max="11788" width="4.6640625" style="111" customWidth="1"/>
    <col min="11789" max="11789" width="5.88671875" style="111" bestFit="1" customWidth="1"/>
    <col min="11790" max="11790" width="1.6640625" style="111" customWidth="1"/>
    <col min="11791" max="11791" width="7.33203125" style="111" customWidth="1"/>
    <col min="11792" max="11792" width="1.6640625" style="111" customWidth="1"/>
    <col min="11793" max="11793" width="5.33203125" style="111" customWidth="1"/>
    <col min="11794" max="11794" width="2.6640625" style="111" customWidth="1"/>
    <col min="11795" max="11795" width="1.6640625" style="111" customWidth="1"/>
    <col min="11796" max="11796" width="4.5546875" style="111" customWidth="1"/>
    <col min="11797" max="11797" width="2.5546875" style="111" customWidth="1"/>
    <col min="11798" max="11798" width="4.5546875" style="111" customWidth="1"/>
    <col min="11799" max="11799" width="7.44140625" style="111" customWidth="1"/>
    <col min="11800" max="11801" width="1.6640625" style="111" customWidth="1"/>
    <col min="11802" max="11802" width="7.109375" style="111" customWidth="1"/>
    <col min="11803" max="11803" width="2.88671875" style="111" customWidth="1"/>
    <col min="11804" max="11805" width="4.5546875" style="111" customWidth="1"/>
    <col min="11806" max="11806" width="1.6640625" style="111" customWidth="1"/>
    <col min="11807" max="11807" width="2.5546875" style="111" customWidth="1"/>
    <col min="11808" max="11808" width="2.109375" style="111" customWidth="1"/>
    <col min="11809" max="11809" width="5.109375" style="111" customWidth="1"/>
    <col min="11810" max="11810" width="9.109375" style="111" customWidth="1"/>
    <col min="11811" max="11811" width="4" style="111" customWidth="1"/>
    <col min="11812" max="11812" width="12.109375" style="111" customWidth="1"/>
    <col min="11813" max="11813" width="3.5546875" style="111" customWidth="1"/>
    <col min="11814" max="11814" width="6.33203125" style="111" customWidth="1"/>
    <col min="11815" max="11816" width="2.33203125" style="111" customWidth="1"/>
    <col min="11817" max="11817" width="2.5546875" style="111" customWidth="1"/>
    <col min="11818" max="11818" width="1.6640625" style="111" customWidth="1"/>
    <col min="11819" max="11819" width="6.88671875" style="111" customWidth="1"/>
    <col min="11820" max="11820" width="6.5546875" style="111" customWidth="1"/>
    <col min="11821" max="12034" width="11.44140625" style="111"/>
    <col min="12035" max="12035" width="1.44140625" style="111" customWidth="1"/>
    <col min="12036" max="12036" width="22.88671875" style="111" customWidth="1"/>
    <col min="12037" max="12037" width="5.44140625" style="111" customWidth="1"/>
    <col min="12038" max="12038" width="4.33203125" style="111" customWidth="1"/>
    <col min="12039" max="12039" width="4.44140625" style="111" customWidth="1"/>
    <col min="12040" max="12040" width="1.5546875" style="111" customWidth="1"/>
    <col min="12041" max="12041" width="1.6640625" style="111" customWidth="1"/>
    <col min="12042" max="12042" width="4.88671875" style="111" customWidth="1"/>
    <col min="12043" max="12043" width="3.109375" style="111" customWidth="1"/>
    <col min="12044" max="12044" width="4.6640625" style="111" customWidth="1"/>
    <col min="12045" max="12045" width="5.88671875" style="111" bestFit="1" customWidth="1"/>
    <col min="12046" max="12046" width="1.6640625" style="111" customWidth="1"/>
    <col min="12047" max="12047" width="7.33203125" style="111" customWidth="1"/>
    <col min="12048" max="12048" width="1.6640625" style="111" customWidth="1"/>
    <col min="12049" max="12049" width="5.33203125" style="111" customWidth="1"/>
    <col min="12050" max="12050" width="2.6640625" style="111" customWidth="1"/>
    <col min="12051" max="12051" width="1.6640625" style="111" customWidth="1"/>
    <col min="12052" max="12052" width="4.5546875" style="111" customWidth="1"/>
    <col min="12053" max="12053" width="2.5546875" style="111" customWidth="1"/>
    <col min="12054" max="12054" width="4.5546875" style="111" customWidth="1"/>
    <col min="12055" max="12055" width="7.44140625" style="111" customWidth="1"/>
    <col min="12056" max="12057" width="1.6640625" style="111" customWidth="1"/>
    <col min="12058" max="12058" width="7.109375" style="111" customWidth="1"/>
    <col min="12059" max="12059" width="2.88671875" style="111" customWidth="1"/>
    <col min="12060" max="12061" width="4.5546875" style="111" customWidth="1"/>
    <col min="12062" max="12062" width="1.6640625" style="111" customWidth="1"/>
    <col min="12063" max="12063" width="2.5546875" style="111" customWidth="1"/>
    <col min="12064" max="12064" width="2.109375" style="111" customWidth="1"/>
    <col min="12065" max="12065" width="5.109375" style="111" customWidth="1"/>
    <col min="12066" max="12066" width="9.109375" style="111" customWidth="1"/>
    <col min="12067" max="12067" width="4" style="111" customWidth="1"/>
    <col min="12068" max="12068" width="12.109375" style="111" customWidth="1"/>
    <col min="12069" max="12069" width="3.5546875" style="111" customWidth="1"/>
    <col min="12070" max="12070" width="6.33203125" style="111" customWidth="1"/>
    <col min="12071" max="12072" width="2.33203125" style="111" customWidth="1"/>
    <col min="12073" max="12073" width="2.5546875" style="111" customWidth="1"/>
    <col min="12074" max="12074" width="1.6640625" style="111" customWidth="1"/>
    <col min="12075" max="12075" width="6.88671875" style="111" customWidth="1"/>
    <col min="12076" max="12076" width="6.5546875" style="111" customWidth="1"/>
    <col min="12077" max="12290" width="11.44140625" style="111"/>
    <col min="12291" max="12291" width="1.44140625" style="111" customWidth="1"/>
    <col min="12292" max="12292" width="22.88671875" style="111" customWidth="1"/>
    <col min="12293" max="12293" width="5.44140625" style="111" customWidth="1"/>
    <col min="12294" max="12294" width="4.33203125" style="111" customWidth="1"/>
    <col min="12295" max="12295" width="4.44140625" style="111" customWidth="1"/>
    <col min="12296" max="12296" width="1.5546875" style="111" customWidth="1"/>
    <col min="12297" max="12297" width="1.6640625" style="111" customWidth="1"/>
    <col min="12298" max="12298" width="4.88671875" style="111" customWidth="1"/>
    <col min="12299" max="12299" width="3.109375" style="111" customWidth="1"/>
    <col min="12300" max="12300" width="4.6640625" style="111" customWidth="1"/>
    <col min="12301" max="12301" width="5.88671875" style="111" bestFit="1" customWidth="1"/>
    <col min="12302" max="12302" width="1.6640625" style="111" customWidth="1"/>
    <col min="12303" max="12303" width="7.33203125" style="111" customWidth="1"/>
    <col min="12304" max="12304" width="1.6640625" style="111" customWidth="1"/>
    <col min="12305" max="12305" width="5.33203125" style="111" customWidth="1"/>
    <col min="12306" max="12306" width="2.6640625" style="111" customWidth="1"/>
    <col min="12307" max="12307" width="1.6640625" style="111" customWidth="1"/>
    <col min="12308" max="12308" width="4.5546875" style="111" customWidth="1"/>
    <col min="12309" max="12309" width="2.5546875" style="111" customWidth="1"/>
    <col min="12310" max="12310" width="4.5546875" style="111" customWidth="1"/>
    <col min="12311" max="12311" width="7.44140625" style="111" customWidth="1"/>
    <col min="12312" max="12313" width="1.6640625" style="111" customWidth="1"/>
    <col min="12314" max="12314" width="7.109375" style="111" customWidth="1"/>
    <col min="12315" max="12315" width="2.88671875" style="111" customWidth="1"/>
    <col min="12316" max="12317" width="4.5546875" style="111" customWidth="1"/>
    <col min="12318" max="12318" width="1.6640625" style="111" customWidth="1"/>
    <col min="12319" max="12319" width="2.5546875" style="111" customWidth="1"/>
    <col min="12320" max="12320" width="2.109375" style="111" customWidth="1"/>
    <col min="12321" max="12321" width="5.109375" style="111" customWidth="1"/>
    <col min="12322" max="12322" width="9.109375" style="111" customWidth="1"/>
    <col min="12323" max="12323" width="4" style="111" customWidth="1"/>
    <col min="12324" max="12324" width="12.109375" style="111" customWidth="1"/>
    <col min="12325" max="12325" width="3.5546875" style="111" customWidth="1"/>
    <col min="12326" max="12326" width="6.33203125" style="111" customWidth="1"/>
    <col min="12327" max="12328" width="2.33203125" style="111" customWidth="1"/>
    <col min="12329" max="12329" width="2.5546875" style="111" customWidth="1"/>
    <col min="12330" max="12330" width="1.6640625" style="111" customWidth="1"/>
    <col min="12331" max="12331" width="6.88671875" style="111" customWidth="1"/>
    <col min="12332" max="12332" width="6.5546875" style="111" customWidth="1"/>
    <col min="12333" max="12546" width="11.44140625" style="111"/>
    <col min="12547" max="12547" width="1.44140625" style="111" customWidth="1"/>
    <col min="12548" max="12548" width="22.88671875" style="111" customWidth="1"/>
    <col min="12549" max="12549" width="5.44140625" style="111" customWidth="1"/>
    <col min="12550" max="12550" width="4.33203125" style="111" customWidth="1"/>
    <col min="12551" max="12551" width="4.44140625" style="111" customWidth="1"/>
    <col min="12552" max="12552" width="1.5546875" style="111" customWidth="1"/>
    <col min="12553" max="12553" width="1.6640625" style="111" customWidth="1"/>
    <col min="12554" max="12554" width="4.88671875" style="111" customWidth="1"/>
    <col min="12555" max="12555" width="3.109375" style="111" customWidth="1"/>
    <col min="12556" max="12556" width="4.6640625" style="111" customWidth="1"/>
    <col min="12557" max="12557" width="5.88671875" style="111" bestFit="1" customWidth="1"/>
    <col min="12558" max="12558" width="1.6640625" style="111" customWidth="1"/>
    <col min="12559" max="12559" width="7.33203125" style="111" customWidth="1"/>
    <col min="12560" max="12560" width="1.6640625" style="111" customWidth="1"/>
    <col min="12561" max="12561" width="5.33203125" style="111" customWidth="1"/>
    <col min="12562" max="12562" width="2.6640625" style="111" customWidth="1"/>
    <col min="12563" max="12563" width="1.6640625" style="111" customWidth="1"/>
    <col min="12564" max="12564" width="4.5546875" style="111" customWidth="1"/>
    <col min="12565" max="12565" width="2.5546875" style="111" customWidth="1"/>
    <col min="12566" max="12566" width="4.5546875" style="111" customWidth="1"/>
    <col min="12567" max="12567" width="7.44140625" style="111" customWidth="1"/>
    <col min="12568" max="12569" width="1.6640625" style="111" customWidth="1"/>
    <col min="12570" max="12570" width="7.109375" style="111" customWidth="1"/>
    <col min="12571" max="12571" width="2.88671875" style="111" customWidth="1"/>
    <col min="12572" max="12573" width="4.5546875" style="111" customWidth="1"/>
    <col min="12574" max="12574" width="1.6640625" style="111" customWidth="1"/>
    <col min="12575" max="12575" width="2.5546875" style="111" customWidth="1"/>
    <col min="12576" max="12576" width="2.109375" style="111" customWidth="1"/>
    <col min="12577" max="12577" width="5.109375" style="111" customWidth="1"/>
    <col min="12578" max="12578" width="9.109375" style="111" customWidth="1"/>
    <col min="12579" max="12579" width="4" style="111" customWidth="1"/>
    <col min="12580" max="12580" width="12.109375" style="111" customWidth="1"/>
    <col min="12581" max="12581" width="3.5546875" style="111" customWidth="1"/>
    <col min="12582" max="12582" width="6.33203125" style="111" customWidth="1"/>
    <col min="12583" max="12584" width="2.33203125" style="111" customWidth="1"/>
    <col min="12585" max="12585" width="2.5546875" style="111" customWidth="1"/>
    <col min="12586" max="12586" width="1.6640625" style="111" customWidth="1"/>
    <col min="12587" max="12587" width="6.88671875" style="111" customWidth="1"/>
    <col min="12588" max="12588" width="6.5546875" style="111" customWidth="1"/>
    <col min="12589" max="12802" width="11.44140625" style="111"/>
    <col min="12803" max="12803" width="1.44140625" style="111" customWidth="1"/>
    <col min="12804" max="12804" width="22.88671875" style="111" customWidth="1"/>
    <col min="12805" max="12805" width="5.44140625" style="111" customWidth="1"/>
    <col min="12806" max="12806" width="4.33203125" style="111" customWidth="1"/>
    <col min="12807" max="12807" width="4.44140625" style="111" customWidth="1"/>
    <col min="12808" max="12808" width="1.5546875" style="111" customWidth="1"/>
    <col min="12809" max="12809" width="1.6640625" style="111" customWidth="1"/>
    <col min="12810" max="12810" width="4.88671875" style="111" customWidth="1"/>
    <col min="12811" max="12811" width="3.109375" style="111" customWidth="1"/>
    <col min="12812" max="12812" width="4.6640625" style="111" customWidth="1"/>
    <col min="12813" max="12813" width="5.88671875" style="111" bestFit="1" customWidth="1"/>
    <col min="12814" max="12814" width="1.6640625" style="111" customWidth="1"/>
    <col min="12815" max="12815" width="7.33203125" style="111" customWidth="1"/>
    <col min="12816" max="12816" width="1.6640625" style="111" customWidth="1"/>
    <col min="12817" max="12817" width="5.33203125" style="111" customWidth="1"/>
    <col min="12818" max="12818" width="2.6640625" style="111" customWidth="1"/>
    <col min="12819" max="12819" width="1.6640625" style="111" customWidth="1"/>
    <col min="12820" max="12820" width="4.5546875" style="111" customWidth="1"/>
    <col min="12821" max="12821" width="2.5546875" style="111" customWidth="1"/>
    <col min="12822" max="12822" width="4.5546875" style="111" customWidth="1"/>
    <col min="12823" max="12823" width="7.44140625" style="111" customWidth="1"/>
    <col min="12824" max="12825" width="1.6640625" style="111" customWidth="1"/>
    <col min="12826" max="12826" width="7.109375" style="111" customWidth="1"/>
    <col min="12827" max="12827" width="2.88671875" style="111" customWidth="1"/>
    <col min="12828" max="12829" width="4.5546875" style="111" customWidth="1"/>
    <col min="12830" max="12830" width="1.6640625" style="111" customWidth="1"/>
    <col min="12831" max="12831" width="2.5546875" style="111" customWidth="1"/>
    <col min="12832" max="12832" width="2.109375" style="111" customWidth="1"/>
    <col min="12833" max="12833" width="5.109375" style="111" customWidth="1"/>
    <col min="12834" max="12834" width="9.109375" style="111" customWidth="1"/>
    <col min="12835" max="12835" width="4" style="111" customWidth="1"/>
    <col min="12836" max="12836" width="12.109375" style="111" customWidth="1"/>
    <col min="12837" max="12837" width="3.5546875" style="111" customWidth="1"/>
    <col min="12838" max="12838" width="6.33203125" style="111" customWidth="1"/>
    <col min="12839" max="12840" width="2.33203125" style="111" customWidth="1"/>
    <col min="12841" max="12841" width="2.5546875" style="111" customWidth="1"/>
    <col min="12842" max="12842" width="1.6640625" style="111" customWidth="1"/>
    <col min="12843" max="12843" width="6.88671875" style="111" customWidth="1"/>
    <col min="12844" max="12844" width="6.5546875" style="111" customWidth="1"/>
    <col min="12845" max="13058" width="11.44140625" style="111"/>
    <col min="13059" max="13059" width="1.44140625" style="111" customWidth="1"/>
    <col min="13060" max="13060" width="22.88671875" style="111" customWidth="1"/>
    <col min="13061" max="13061" width="5.44140625" style="111" customWidth="1"/>
    <col min="13062" max="13062" width="4.33203125" style="111" customWidth="1"/>
    <col min="13063" max="13063" width="4.44140625" style="111" customWidth="1"/>
    <col min="13064" max="13064" width="1.5546875" style="111" customWidth="1"/>
    <col min="13065" max="13065" width="1.6640625" style="111" customWidth="1"/>
    <col min="13066" max="13066" width="4.88671875" style="111" customWidth="1"/>
    <col min="13067" max="13067" width="3.109375" style="111" customWidth="1"/>
    <col min="13068" max="13068" width="4.6640625" style="111" customWidth="1"/>
    <col min="13069" max="13069" width="5.88671875" style="111" bestFit="1" customWidth="1"/>
    <col min="13070" max="13070" width="1.6640625" style="111" customWidth="1"/>
    <col min="13071" max="13071" width="7.33203125" style="111" customWidth="1"/>
    <col min="13072" max="13072" width="1.6640625" style="111" customWidth="1"/>
    <col min="13073" max="13073" width="5.33203125" style="111" customWidth="1"/>
    <col min="13074" max="13074" width="2.6640625" style="111" customWidth="1"/>
    <col min="13075" max="13075" width="1.6640625" style="111" customWidth="1"/>
    <col min="13076" max="13076" width="4.5546875" style="111" customWidth="1"/>
    <col min="13077" max="13077" width="2.5546875" style="111" customWidth="1"/>
    <col min="13078" max="13078" width="4.5546875" style="111" customWidth="1"/>
    <col min="13079" max="13079" width="7.44140625" style="111" customWidth="1"/>
    <col min="13080" max="13081" width="1.6640625" style="111" customWidth="1"/>
    <col min="13082" max="13082" width="7.109375" style="111" customWidth="1"/>
    <col min="13083" max="13083" width="2.88671875" style="111" customWidth="1"/>
    <col min="13084" max="13085" width="4.5546875" style="111" customWidth="1"/>
    <col min="13086" max="13086" width="1.6640625" style="111" customWidth="1"/>
    <col min="13087" max="13087" width="2.5546875" style="111" customWidth="1"/>
    <col min="13088" max="13088" width="2.109375" style="111" customWidth="1"/>
    <col min="13089" max="13089" width="5.109375" style="111" customWidth="1"/>
    <col min="13090" max="13090" width="9.109375" style="111" customWidth="1"/>
    <col min="13091" max="13091" width="4" style="111" customWidth="1"/>
    <col min="13092" max="13092" width="12.109375" style="111" customWidth="1"/>
    <col min="13093" max="13093" width="3.5546875" style="111" customWidth="1"/>
    <col min="13094" max="13094" width="6.33203125" style="111" customWidth="1"/>
    <col min="13095" max="13096" width="2.33203125" style="111" customWidth="1"/>
    <col min="13097" max="13097" width="2.5546875" style="111" customWidth="1"/>
    <col min="13098" max="13098" width="1.6640625" style="111" customWidth="1"/>
    <col min="13099" max="13099" width="6.88671875" style="111" customWidth="1"/>
    <col min="13100" max="13100" width="6.5546875" style="111" customWidth="1"/>
    <col min="13101" max="13314" width="11.44140625" style="111"/>
    <col min="13315" max="13315" width="1.44140625" style="111" customWidth="1"/>
    <col min="13316" max="13316" width="22.88671875" style="111" customWidth="1"/>
    <col min="13317" max="13317" width="5.44140625" style="111" customWidth="1"/>
    <col min="13318" max="13318" width="4.33203125" style="111" customWidth="1"/>
    <col min="13319" max="13319" width="4.44140625" style="111" customWidth="1"/>
    <col min="13320" max="13320" width="1.5546875" style="111" customWidth="1"/>
    <col min="13321" max="13321" width="1.6640625" style="111" customWidth="1"/>
    <col min="13322" max="13322" width="4.88671875" style="111" customWidth="1"/>
    <col min="13323" max="13323" width="3.109375" style="111" customWidth="1"/>
    <col min="13324" max="13324" width="4.6640625" style="111" customWidth="1"/>
    <col min="13325" max="13325" width="5.88671875" style="111" bestFit="1" customWidth="1"/>
    <col min="13326" max="13326" width="1.6640625" style="111" customWidth="1"/>
    <col min="13327" max="13327" width="7.33203125" style="111" customWidth="1"/>
    <col min="13328" max="13328" width="1.6640625" style="111" customWidth="1"/>
    <col min="13329" max="13329" width="5.33203125" style="111" customWidth="1"/>
    <col min="13330" max="13330" width="2.6640625" style="111" customWidth="1"/>
    <col min="13331" max="13331" width="1.6640625" style="111" customWidth="1"/>
    <col min="13332" max="13332" width="4.5546875" style="111" customWidth="1"/>
    <col min="13333" max="13333" width="2.5546875" style="111" customWidth="1"/>
    <col min="13334" max="13334" width="4.5546875" style="111" customWidth="1"/>
    <col min="13335" max="13335" width="7.44140625" style="111" customWidth="1"/>
    <col min="13336" max="13337" width="1.6640625" style="111" customWidth="1"/>
    <col min="13338" max="13338" width="7.109375" style="111" customWidth="1"/>
    <col min="13339" max="13339" width="2.88671875" style="111" customWidth="1"/>
    <col min="13340" max="13341" width="4.5546875" style="111" customWidth="1"/>
    <col min="13342" max="13342" width="1.6640625" style="111" customWidth="1"/>
    <col min="13343" max="13343" width="2.5546875" style="111" customWidth="1"/>
    <col min="13344" max="13344" width="2.109375" style="111" customWidth="1"/>
    <col min="13345" max="13345" width="5.109375" style="111" customWidth="1"/>
    <col min="13346" max="13346" width="9.109375" style="111" customWidth="1"/>
    <col min="13347" max="13347" width="4" style="111" customWidth="1"/>
    <col min="13348" max="13348" width="12.109375" style="111" customWidth="1"/>
    <col min="13349" max="13349" width="3.5546875" style="111" customWidth="1"/>
    <col min="13350" max="13350" width="6.33203125" style="111" customWidth="1"/>
    <col min="13351" max="13352" width="2.33203125" style="111" customWidth="1"/>
    <col min="13353" max="13353" width="2.5546875" style="111" customWidth="1"/>
    <col min="13354" max="13354" width="1.6640625" style="111" customWidth="1"/>
    <col min="13355" max="13355" width="6.88671875" style="111" customWidth="1"/>
    <col min="13356" max="13356" width="6.5546875" style="111" customWidth="1"/>
    <col min="13357" max="13570" width="11.44140625" style="111"/>
    <col min="13571" max="13571" width="1.44140625" style="111" customWidth="1"/>
    <col min="13572" max="13572" width="22.88671875" style="111" customWidth="1"/>
    <col min="13573" max="13573" width="5.44140625" style="111" customWidth="1"/>
    <col min="13574" max="13574" width="4.33203125" style="111" customWidth="1"/>
    <col min="13575" max="13575" width="4.44140625" style="111" customWidth="1"/>
    <col min="13576" max="13576" width="1.5546875" style="111" customWidth="1"/>
    <col min="13577" max="13577" width="1.6640625" style="111" customWidth="1"/>
    <col min="13578" max="13578" width="4.88671875" style="111" customWidth="1"/>
    <col min="13579" max="13579" width="3.109375" style="111" customWidth="1"/>
    <col min="13580" max="13580" width="4.6640625" style="111" customWidth="1"/>
    <col min="13581" max="13581" width="5.88671875" style="111" bestFit="1" customWidth="1"/>
    <col min="13582" max="13582" width="1.6640625" style="111" customWidth="1"/>
    <col min="13583" max="13583" width="7.33203125" style="111" customWidth="1"/>
    <col min="13584" max="13584" width="1.6640625" style="111" customWidth="1"/>
    <col min="13585" max="13585" width="5.33203125" style="111" customWidth="1"/>
    <col min="13586" max="13586" width="2.6640625" style="111" customWidth="1"/>
    <col min="13587" max="13587" width="1.6640625" style="111" customWidth="1"/>
    <col min="13588" max="13588" width="4.5546875" style="111" customWidth="1"/>
    <col min="13589" max="13589" width="2.5546875" style="111" customWidth="1"/>
    <col min="13590" max="13590" width="4.5546875" style="111" customWidth="1"/>
    <col min="13591" max="13591" width="7.44140625" style="111" customWidth="1"/>
    <col min="13592" max="13593" width="1.6640625" style="111" customWidth="1"/>
    <col min="13594" max="13594" width="7.109375" style="111" customWidth="1"/>
    <col min="13595" max="13595" width="2.88671875" style="111" customWidth="1"/>
    <col min="13596" max="13597" width="4.5546875" style="111" customWidth="1"/>
    <col min="13598" max="13598" width="1.6640625" style="111" customWidth="1"/>
    <col min="13599" max="13599" width="2.5546875" style="111" customWidth="1"/>
    <col min="13600" max="13600" width="2.109375" style="111" customWidth="1"/>
    <col min="13601" max="13601" width="5.109375" style="111" customWidth="1"/>
    <col min="13602" max="13602" width="9.109375" style="111" customWidth="1"/>
    <col min="13603" max="13603" width="4" style="111" customWidth="1"/>
    <col min="13604" max="13604" width="12.109375" style="111" customWidth="1"/>
    <col min="13605" max="13605" width="3.5546875" style="111" customWidth="1"/>
    <col min="13606" max="13606" width="6.33203125" style="111" customWidth="1"/>
    <col min="13607" max="13608" width="2.33203125" style="111" customWidth="1"/>
    <col min="13609" max="13609" width="2.5546875" style="111" customWidth="1"/>
    <col min="13610" max="13610" width="1.6640625" style="111" customWidth="1"/>
    <col min="13611" max="13611" width="6.88671875" style="111" customWidth="1"/>
    <col min="13612" max="13612" width="6.5546875" style="111" customWidth="1"/>
    <col min="13613" max="13826" width="11.44140625" style="111"/>
    <col min="13827" max="13827" width="1.44140625" style="111" customWidth="1"/>
    <col min="13828" max="13828" width="22.88671875" style="111" customWidth="1"/>
    <col min="13829" max="13829" width="5.44140625" style="111" customWidth="1"/>
    <col min="13830" max="13830" width="4.33203125" style="111" customWidth="1"/>
    <col min="13831" max="13831" width="4.44140625" style="111" customWidth="1"/>
    <col min="13832" max="13832" width="1.5546875" style="111" customWidth="1"/>
    <col min="13833" max="13833" width="1.6640625" style="111" customWidth="1"/>
    <col min="13834" max="13834" width="4.88671875" style="111" customWidth="1"/>
    <col min="13835" max="13835" width="3.109375" style="111" customWidth="1"/>
    <col min="13836" max="13836" width="4.6640625" style="111" customWidth="1"/>
    <col min="13837" max="13837" width="5.88671875" style="111" bestFit="1" customWidth="1"/>
    <col min="13838" max="13838" width="1.6640625" style="111" customWidth="1"/>
    <col min="13839" max="13839" width="7.33203125" style="111" customWidth="1"/>
    <col min="13840" max="13840" width="1.6640625" style="111" customWidth="1"/>
    <col min="13841" max="13841" width="5.33203125" style="111" customWidth="1"/>
    <col min="13842" max="13842" width="2.6640625" style="111" customWidth="1"/>
    <col min="13843" max="13843" width="1.6640625" style="111" customWidth="1"/>
    <col min="13844" max="13844" width="4.5546875" style="111" customWidth="1"/>
    <col min="13845" max="13845" width="2.5546875" style="111" customWidth="1"/>
    <col min="13846" max="13846" width="4.5546875" style="111" customWidth="1"/>
    <col min="13847" max="13847" width="7.44140625" style="111" customWidth="1"/>
    <col min="13848" max="13849" width="1.6640625" style="111" customWidth="1"/>
    <col min="13850" max="13850" width="7.109375" style="111" customWidth="1"/>
    <col min="13851" max="13851" width="2.88671875" style="111" customWidth="1"/>
    <col min="13852" max="13853" width="4.5546875" style="111" customWidth="1"/>
    <col min="13854" max="13854" width="1.6640625" style="111" customWidth="1"/>
    <col min="13855" max="13855" width="2.5546875" style="111" customWidth="1"/>
    <col min="13856" max="13856" width="2.109375" style="111" customWidth="1"/>
    <col min="13857" max="13857" width="5.109375" style="111" customWidth="1"/>
    <col min="13858" max="13858" width="9.109375" style="111" customWidth="1"/>
    <col min="13859" max="13859" width="4" style="111" customWidth="1"/>
    <col min="13860" max="13860" width="12.109375" style="111" customWidth="1"/>
    <col min="13861" max="13861" width="3.5546875" style="111" customWidth="1"/>
    <col min="13862" max="13862" width="6.33203125" style="111" customWidth="1"/>
    <col min="13863" max="13864" width="2.33203125" style="111" customWidth="1"/>
    <col min="13865" max="13865" width="2.5546875" style="111" customWidth="1"/>
    <col min="13866" max="13866" width="1.6640625" style="111" customWidth="1"/>
    <col min="13867" max="13867" width="6.88671875" style="111" customWidth="1"/>
    <col min="13868" max="13868" width="6.5546875" style="111" customWidth="1"/>
    <col min="13869" max="14082" width="11.44140625" style="111"/>
    <col min="14083" max="14083" width="1.44140625" style="111" customWidth="1"/>
    <col min="14084" max="14084" width="22.88671875" style="111" customWidth="1"/>
    <col min="14085" max="14085" width="5.44140625" style="111" customWidth="1"/>
    <col min="14086" max="14086" width="4.33203125" style="111" customWidth="1"/>
    <col min="14087" max="14087" width="4.44140625" style="111" customWidth="1"/>
    <col min="14088" max="14088" width="1.5546875" style="111" customWidth="1"/>
    <col min="14089" max="14089" width="1.6640625" style="111" customWidth="1"/>
    <col min="14090" max="14090" width="4.88671875" style="111" customWidth="1"/>
    <col min="14091" max="14091" width="3.109375" style="111" customWidth="1"/>
    <col min="14092" max="14092" width="4.6640625" style="111" customWidth="1"/>
    <col min="14093" max="14093" width="5.88671875" style="111" bestFit="1" customWidth="1"/>
    <col min="14094" max="14094" width="1.6640625" style="111" customWidth="1"/>
    <col min="14095" max="14095" width="7.33203125" style="111" customWidth="1"/>
    <col min="14096" max="14096" width="1.6640625" style="111" customWidth="1"/>
    <col min="14097" max="14097" width="5.33203125" style="111" customWidth="1"/>
    <col min="14098" max="14098" width="2.6640625" style="111" customWidth="1"/>
    <col min="14099" max="14099" width="1.6640625" style="111" customWidth="1"/>
    <col min="14100" max="14100" width="4.5546875" style="111" customWidth="1"/>
    <col min="14101" max="14101" width="2.5546875" style="111" customWidth="1"/>
    <col min="14102" max="14102" width="4.5546875" style="111" customWidth="1"/>
    <col min="14103" max="14103" width="7.44140625" style="111" customWidth="1"/>
    <col min="14104" max="14105" width="1.6640625" style="111" customWidth="1"/>
    <col min="14106" max="14106" width="7.109375" style="111" customWidth="1"/>
    <col min="14107" max="14107" width="2.88671875" style="111" customWidth="1"/>
    <col min="14108" max="14109" width="4.5546875" style="111" customWidth="1"/>
    <col min="14110" max="14110" width="1.6640625" style="111" customWidth="1"/>
    <col min="14111" max="14111" width="2.5546875" style="111" customWidth="1"/>
    <col min="14112" max="14112" width="2.109375" style="111" customWidth="1"/>
    <col min="14113" max="14113" width="5.109375" style="111" customWidth="1"/>
    <col min="14114" max="14114" width="9.109375" style="111" customWidth="1"/>
    <col min="14115" max="14115" width="4" style="111" customWidth="1"/>
    <col min="14116" max="14116" width="12.109375" style="111" customWidth="1"/>
    <col min="14117" max="14117" width="3.5546875" style="111" customWidth="1"/>
    <col min="14118" max="14118" width="6.33203125" style="111" customWidth="1"/>
    <col min="14119" max="14120" width="2.33203125" style="111" customWidth="1"/>
    <col min="14121" max="14121" width="2.5546875" style="111" customWidth="1"/>
    <col min="14122" max="14122" width="1.6640625" style="111" customWidth="1"/>
    <col min="14123" max="14123" width="6.88671875" style="111" customWidth="1"/>
    <col min="14124" max="14124" width="6.5546875" style="111" customWidth="1"/>
    <col min="14125" max="14338" width="11.44140625" style="111"/>
    <col min="14339" max="14339" width="1.44140625" style="111" customWidth="1"/>
    <col min="14340" max="14340" width="22.88671875" style="111" customWidth="1"/>
    <col min="14341" max="14341" width="5.44140625" style="111" customWidth="1"/>
    <col min="14342" max="14342" width="4.33203125" style="111" customWidth="1"/>
    <col min="14343" max="14343" width="4.44140625" style="111" customWidth="1"/>
    <col min="14344" max="14344" width="1.5546875" style="111" customWidth="1"/>
    <col min="14345" max="14345" width="1.6640625" style="111" customWidth="1"/>
    <col min="14346" max="14346" width="4.88671875" style="111" customWidth="1"/>
    <col min="14347" max="14347" width="3.109375" style="111" customWidth="1"/>
    <col min="14348" max="14348" width="4.6640625" style="111" customWidth="1"/>
    <col min="14349" max="14349" width="5.88671875" style="111" bestFit="1" customWidth="1"/>
    <col min="14350" max="14350" width="1.6640625" style="111" customWidth="1"/>
    <col min="14351" max="14351" width="7.33203125" style="111" customWidth="1"/>
    <col min="14352" max="14352" width="1.6640625" style="111" customWidth="1"/>
    <col min="14353" max="14353" width="5.33203125" style="111" customWidth="1"/>
    <col min="14354" max="14354" width="2.6640625" style="111" customWidth="1"/>
    <col min="14355" max="14355" width="1.6640625" style="111" customWidth="1"/>
    <col min="14356" max="14356" width="4.5546875" style="111" customWidth="1"/>
    <col min="14357" max="14357" width="2.5546875" style="111" customWidth="1"/>
    <col min="14358" max="14358" width="4.5546875" style="111" customWidth="1"/>
    <col min="14359" max="14359" width="7.44140625" style="111" customWidth="1"/>
    <col min="14360" max="14361" width="1.6640625" style="111" customWidth="1"/>
    <col min="14362" max="14362" width="7.109375" style="111" customWidth="1"/>
    <col min="14363" max="14363" width="2.88671875" style="111" customWidth="1"/>
    <col min="14364" max="14365" width="4.5546875" style="111" customWidth="1"/>
    <col min="14366" max="14366" width="1.6640625" style="111" customWidth="1"/>
    <col min="14367" max="14367" width="2.5546875" style="111" customWidth="1"/>
    <col min="14368" max="14368" width="2.109375" style="111" customWidth="1"/>
    <col min="14369" max="14369" width="5.109375" style="111" customWidth="1"/>
    <col min="14370" max="14370" width="9.109375" style="111" customWidth="1"/>
    <col min="14371" max="14371" width="4" style="111" customWidth="1"/>
    <col min="14372" max="14372" width="12.109375" style="111" customWidth="1"/>
    <col min="14373" max="14373" width="3.5546875" style="111" customWidth="1"/>
    <col min="14374" max="14374" width="6.33203125" style="111" customWidth="1"/>
    <col min="14375" max="14376" width="2.33203125" style="111" customWidth="1"/>
    <col min="14377" max="14377" width="2.5546875" style="111" customWidth="1"/>
    <col min="14378" max="14378" width="1.6640625" style="111" customWidth="1"/>
    <col min="14379" max="14379" width="6.88671875" style="111" customWidth="1"/>
    <col min="14380" max="14380" width="6.5546875" style="111" customWidth="1"/>
    <col min="14381" max="14594" width="11.44140625" style="111"/>
    <col min="14595" max="14595" width="1.44140625" style="111" customWidth="1"/>
    <col min="14596" max="14596" width="22.88671875" style="111" customWidth="1"/>
    <col min="14597" max="14597" width="5.44140625" style="111" customWidth="1"/>
    <col min="14598" max="14598" width="4.33203125" style="111" customWidth="1"/>
    <col min="14599" max="14599" width="4.44140625" style="111" customWidth="1"/>
    <col min="14600" max="14600" width="1.5546875" style="111" customWidth="1"/>
    <col min="14601" max="14601" width="1.6640625" style="111" customWidth="1"/>
    <col min="14602" max="14602" width="4.88671875" style="111" customWidth="1"/>
    <col min="14603" max="14603" width="3.109375" style="111" customWidth="1"/>
    <col min="14604" max="14604" width="4.6640625" style="111" customWidth="1"/>
    <col min="14605" max="14605" width="5.88671875" style="111" bestFit="1" customWidth="1"/>
    <col min="14606" max="14606" width="1.6640625" style="111" customWidth="1"/>
    <col min="14607" max="14607" width="7.33203125" style="111" customWidth="1"/>
    <col min="14608" max="14608" width="1.6640625" style="111" customWidth="1"/>
    <col min="14609" max="14609" width="5.33203125" style="111" customWidth="1"/>
    <col min="14610" max="14610" width="2.6640625" style="111" customWidth="1"/>
    <col min="14611" max="14611" width="1.6640625" style="111" customWidth="1"/>
    <col min="14612" max="14612" width="4.5546875" style="111" customWidth="1"/>
    <col min="14613" max="14613" width="2.5546875" style="111" customWidth="1"/>
    <col min="14614" max="14614" width="4.5546875" style="111" customWidth="1"/>
    <col min="14615" max="14615" width="7.44140625" style="111" customWidth="1"/>
    <col min="14616" max="14617" width="1.6640625" style="111" customWidth="1"/>
    <col min="14618" max="14618" width="7.109375" style="111" customWidth="1"/>
    <col min="14619" max="14619" width="2.88671875" style="111" customWidth="1"/>
    <col min="14620" max="14621" width="4.5546875" style="111" customWidth="1"/>
    <col min="14622" max="14622" width="1.6640625" style="111" customWidth="1"/>
    <col min="14623" max="14623" width="2.5546875" style="111" customWidth="1"/>
    <col min="14624" max="14624" width="2.109375" style="111" customWidth="1"/>
    <col min="14625" max="14625" width="5.109375" style="111" customWidth="1"/>
    <col min="14626" max="14626" width="9.109375" style="111" customWidth="1"/>
    <col min="14627" max="14627" width="4" style="111" customWidth="1"/>
    <col min="14628" max="14628" width="12.109375" style="111" customWidth="1"/>
    <col min="14629" max="14629" width="3.5546875" style="111" customWidth="1"/>
    <col min="14630" max="14630" width="6.33203125" style="111" customWidth="1"/>
    <col min="14631" max="14632" width="2.33203125" style="111" customWidth="1"/>
    <col min="14633" max="14633" width="2.5546875" style="111" customWidth="1"/>
    <col min="14634" max="14634" width="1.6640625" style="111" customWidth="1"/>
    <col min="14635" max="14635" width="6.88671875" style="111" customWidth="1"/>
    <col min="14636" max="14636" width="6.5546875" style="111" customWidth="1"/>
    <col min="14637" max="14850" width="11.44140625" style="111"/>
    <col min="14851" max="14851" width="1.44140625" style="111" customWidth="1"/>
    <col min="14852" max="14852" width="22.88671875" style="111" customWidth="1"/>
    <col min="14853" max="14853" width="5.44140625" style="111" customWidth="1"/>
    <col min="14854" max="14854" width="4.33203125" style="111" customWidth="1"/>
    <col min="14855" max="14855" width="4.44140625" style="111" customWidth="1"/>
    <col min="14856" max="14856" width="1.5546875" style="111" customWidth="1"/>
    <col min="14857" max="14857" width="1.6640625" style="111" customWidth="1"/>
    <col min="14858" max="14858" width="4.88671875" style="111" customWidth="1"/>
    <col min="14859" max="14859" width="3.109375" style="111" customWidth="1"/>
    <col min="14860" max="14860" width="4.6640625" style="111" customWidth="1"/>
    <col min="14861" max="14861" width="5.88671875" style="111" bestFit="1" customWidth="1"/>
    <col min="14862" max="14862" width="1.6640625" style="111" customWidth="1"/>
    <col min="14863" max="14863" width="7.33203125" style="111" customWidth="1"/>
    <col min="14864" max="14864" width="1.6640625" style="111" customWidth="1"/>
    <col min="14865" max="14865" width="5.33203125" style="111" customWidth="1"/>
    <col min="14866" max="14866" width="2.6640625" style="111" customWidth="1"/>
    <col min="14867" max="14867" width="1.6640625" style="111" customWidth="1"/>
    <col min="14868" max="14868" width="4.5546875" style="111" customWidth="1"/>
    <col min="14869" max="14869" width="2.5546875" style="111" customWidth="1"/>
    <col min="14870" max="14870" width="4.5546875" style="111" customWidth="1"/>
    <col min="14871" max="14871" width="7.44140625" style="111" customWidth="1"/>
    <col min="14872" max="14873" width="1.6640625" style="111" customWidth="1"/>
    <col min="14874" max="14874" width="7.109375" style="111" customWidth="1"/>
    <col min="14875" max="14875" width="2.88671875" style="111" customWidth="1"/>
    <col min="14876" max="14877" width="4.5546875" style="111" customWidth="1"/>
    <col min="14878" max="14878" width="1.6640625" style="111" customWidth="1"/>
    <col min="14879" max="14879" width="2.5546875" style="111" customWidth="1"/>
    <col min="14880" max="14880" width="2.109375" style="111" customWidth="1"/>
    <col min="14881" max="14881" width="5.109375" style="111" customWidth="1"/>
    <col min="14882" max="14882" width="9.109375" style="111" customWidth="1"/>
    <col min="14883" max="14883" width="4" style="111" customWidth="1"/>
    <col min="14884" max="14884" width="12.109375" style="111" customWidth="1"/>
    <col min="14885" max="14885" width="3.5546875" style="111" customWidth="1"/>
    <col min="14886" max="14886" width="6.33203125" style="111" customWidth="1"/>
    <col min="14887" max="14888" width="2.33203125" style="111" customWidth="1"/>
    <col min="14889" max="14889" width="2.5546875" style="111" customWidth="1"/>
    <col min="14890" max="14890" width="1.6640625" style="111" customWidth="1"/>
    <col min="14891" max="14891" width="6.88671875" style="111" customWidth="1"/>
    <col min="14892" max="14892" width="6.5546875" style="111" customWidth="1"/>
    <col min="14893" max="15106" width="11.44140625" style="111"/>
    <col min="15107" max="15107" width="1.44140625" style="111" customWidth="1"/>
    <col min="15108" max="15108" width="22.88671875" style="111" customWidth="1"/>
    <col min="15109" max="15109" width="5.44140625" style="111" customWidth="1"/>
    <col min="15110" max="15110" width="4.33203125" style="111" customWidth="1"/>
    <col min="15111" max="15111" width="4.44140625" style="111" customWidth="1"/>
    <col min="15112" max="15112" width="1.5546875" style="111" customWidth="1"/>
    <col min="15113" max="15113" width="1.6640625" style="111" customWidth="1"/>
    <col min="15114" max="15114" width="4.88671875" style="111" customWidth="1"/>
    <col min="15115" max="15115" width="3.109375" style="111" customWidth="1"/>
    <col min="15116" max="15116" width="4.6640625" style="111" customWidth="1"/>
    <col min="15117" max="15117" width="5.88671875" style="111" bestFit="1" customWidth="1"/>
    <col min="15118" max="15118" width="1.6640625" style="111" customWidth="1"/>
    <col min="15119" max="15119" width="7.33203125" style="111" customWidth="1"/>
    <col min="15120" max="15120" width="1.6640625" style="111" customWidth="1"/>
    <col min="15121" max="15121" width="5.33203125" style="111" customWidth="1"/>
    <col min="15122" max="15122" width="2.6640625" style="111" customWidth="1"/>
    <col min="15123" max="15123" width="1.6640625" style="111" customWidth="1"/>
    <col min="15124" max="15124" width="4.5546875" style="111" customWidth="1"/>
    <col min="15125" max="15125" width="2.5546875" style="111" customWidth="1"/>
    <col min="15126" max="15126" width="4.5546875" style="111" customWidth="1"/>
    <col min="15127" max="15127" width="7.44140625" style="111" customWidth="1"/>
    <col min="15128" max="15129" width="1.6640625" style="111" customWidth="1"/>
    <col min="15130" max="15130" width="7.109375" style="111" customWidth="1"/>
    <col min="15131" max="15131" width="2.88671875" style="111" customWidth="1"/>
    <col min="15132" max="15133" width="4.5546875" style="111" customWidth="1"/>
    <col min="15134" max="15134" width="1.6640625" style="111" customWidth="1"/>
    <col min="15135" max="15135" width="2.5546875" style="111" customWidth="1"/>
    <col min="15136" max="15136" width="2.109375" style="111" customWidth="1"/>
    <col min="15137" max="15137" width="5.109375" style="111" customWidth="1"/>
    <col min="15138" max="15138" width="9.109375" style="111" customWidth="1"/>
    <col min="15139" max="15139" width="4" style="111" customWidth="1"/>
    <col min="15140" max="15140" width="12.109375" style="111" customWidth="1"/>
    <col min="15141" max="15141" width="3.5546875" style="111" customWidth="1"/>
    <col min="15142" max="15142" width="6.33203125" style="111" customWidth="1"/>
    <col min="15143" max="15144" width="2.33203125" style="111" customWidth="1"/>
    <col min="15145" max="15145" width="2.5546875" style="111" customWidth="1"/>
    <col min="15146" max="15146" width="1.6640625" style="111" customWidth="1"/>
    <col min="15147" max="15147" width="6.88671875" style="111" customWidth="1"/>
    <col min="15148" max="15148" width="6.5546875" style="111" customWidth="1"/>
    <col min="15149" max="15362" width="11.44140625" style="111"/>
    <col min="15363" max="15363" width="1.44140625" style="111" customWidth="1"/>
    <col min="15364" max="15364" width="22.88671875" style="111" customWidth="1"/>
    <col min="15365" max="15365" width="5.44140625" style="111" customWidth="1"/>
    <col min="15366" max="15366" width="4.33203125" style="111" customWidth="1"/>
    <col min="15367" max="15367" width="4.44140625" style="111" customWidth="1"/>
    <col min="15368" max="15368" width="1.5546875" style="111" customWidth="1"/>
    <col min="15369" max="15369" width="1.6640625" style="111" customWidth="1"/>
    <col min="15370" max="15370" width="4.88671875" style="111" customWidth="1"/>
    <col min="15371" max="15371" width="3.109375" style="111" customWidth="1"/>
    <col min="15372" max="15372" width="4.6640625" style="111" customWidth="1"/>
    <col min="15373" max="15373" width="5.88671875" style="111" bestFit="1" customWidth="1"/>
    <col min="15374" max="15374" width="1.6640625" style="111" customWidth="1"/>
    <col min="15375" max="15375" width="7.33203125" style="111" customWidth="1"/>
    <col min="15376" max="15376" width="1.6640625" style="111" customWidth="1"/>
    <col min="15377" max="15377" width="5.33203125" style="111" customWidth="1"/>
    <col min="15378" max="15378" width="2.6640625" style="111" customWidth="1"/>
    <col min="15379" max="15379" width="1.6640625" style="111" customWidth="1"/>
    <col min="15380" max="15380" width="4.5546875" style="111" customWidth="1"/>
    <col min="15381" max="15381" width="2.5546875" style="111" customWidth="1"/>
    <col min="15382" max="15382" width="4.5546875" style="111" customWidth="1"/>
    <col min="15383" max="15383" width="7.44140625" style="111" customWidth="1"/>
    <col min="15384" max="15385" width="1.6640625" style="111" customWidth="1"/>
    <col min="15386" max="15386" width="7.109375" style="111" customWidth="1"/>
    <col min="15387" max="15387" width="2.88671875" style="111" customWidth="1"/>
    <col min="15388" max="15389" width="4.5546875" style="111" customWidth="1"/>
    <col min="15390" max="15390" width="1.6640625" style="111" customWidth="1"/>
    <col min="15391" max="15391" width="2.5546875" style="111" customWidth="1"/>
    <col min="15392" max="15392" width="2.109375" style="111" customWidth="1"/>
    <col min="15393" max="15393" width="5.109375" style="111" customWidth="1"/>
    <col min="15394" max="15394" width="9.109375" style="111" customWidth="1"/>
    <col min="15395" max="15395" width="4" style="111" customWidth="1"/>
    <col min="15396" max="15396" width="12.109375" style="111" customWidth="1"/>
    <col min="15397" max="15397" width="3.5546875" style="111" customWidth="1"/>
    <col min="15398" max="15398" width="6.33203125" style="111" customWidth="1"/>
    <col min="15399" max="15400" width="2.33203125" style="111" customWidth="1"/>
    <col min="15401" max="15401" width="2.5546875" style="111" customWidth="1"/>
    <col min="15402" max="15402" width="1.6640625" style="111" customWidth="1"/>
    <col min="15403" max="15403" width="6.88671875" style="111" customWidth="1"/>
    <col min="15404" max="15404" width="6.5546875" style="111" customWidth="1"/>
    <col min="15405" max="15618" width="11.44140625" style="111"/>
    <col min="15619" max="15619" width="1.44140625" style="111" customWidth="1"/>
    <col min="15620" max="15620" width="22.88671875" style="111" customWidth="1"/>
    <col min="15621" max="15621" width="5.44140625" style="111" customWidth="1"/>
    <col min="15622" max="15622" width="4.33203125" style="111" customWidth="1"/>
    <col min="15623" max="15623" width="4.44140625" style="111" customWidth="1"/>
    <col min="15624" max="15624" width="1.5546875" style="111" customWidth="1"/>
    <col min="15625" max="15625" width="1.6640625" style="111" customWidth="1"/>
    <col min="15626" max="15626" width="4.88671875" style="111" customWidth="1"/>
    <col min="15627" max="15627" width="3.109375" style="111" customWidth="1"/>
    <col min="15628" max="15628" width="4.6640625" style="111" customWidth="1"/>
    <col min="15629" max="15629" width="5.88671875" style="111" bestFit="1" customWidth="1"/>
    <col min="15630" max="15630" width="1.6640625" style="111" customWidth="1"/>
    <col min="15631" max="15631" width="7.33203125" style="111" customWidth="1"/>
    <col min="15632" max="15632" width="1.6640625" style="111" customWidth="1"/>
    <col min="15633" max="15633" width="5.33203125" style="111" customWidth="1"/>
    <col min="15634" max="15634" width="2.6640625" style="111" customWidth="1"/>
    <col min="15635" max="15635" width="1.6640625" style="111" customWidth="1"/>
    <col min="15636" max="15636" width="4.5546875" style="111" customWidth="1"/>
    <col min="15637" max="15637" width="2.5546875" style="111" customWidth="1"/>
    <col min="15638" max="15638" width="4.5546875" style="111" customWidth="1"/>
    <col min="15639" max="15639" width="7.44140625" style="111" customWidth="1"/>
    <col min="15640" max="15641" width="1.6640625" style="111" customWidth="1"/>
    <col min="15642" max="15642" width="7.109375" style="111" customWidth="1"/>
    <col min="15643" max="15643" width="2.88671875" style="111" customWidth="1"/>
    <col min="15644" max="15645" width="4.5546875" style="111" customWidth="1"/>
    <col min="15646" max="15646" width="1.6640625" style="111" customWidth="1"/>
    <col min="15647" max="15647" width="2.5546875" style="111" customWidth="1"/>
    <col min="15648" max="15648" width="2.109375" style="111" customWidth="1"/>
    <col min="15649" max="15649" width="5.109375" style="111" customWidth="1"/>
    <col min="15650" max="15650" width="9.109375" style="111" customWidth="1"/>
    <col min="15651" max="15651" width="4" style="111" customWidth="1"/>
    <col min="15652" max="15652" width="12.109375" style="111" customWidth="1"/>
    <col min="15653" max="15653" width="3.5546875" style="111" customWidth="1"/>
    <col min="15654" max="15654" width="6.33203125" style="111" customWidth="1"/>
    <col min="15655" max="15656" width="2.33203125" style="111" customWidth="1"/>
    <col min="15657" max="15657" width="2.5546875" style="111" customWidth="1"/>
    <col min="15658" max="15658" width="1.6640625" style="111" customWidth="1"/>
    <col min="15659" max="15659" width="6.88671875" style="111" customWidth="1"/>
    <col min="15660" max="15660" width="6.5546875" style="111" customWidth="1"/>
    <col min="15661" max="15874" width="11.44140625" style="111"/>
    <col min="15875" max="15875" width="1.44140625" style="111" customWidth="1"/>
    <col min="15876" max="15876" width="22.88671875" style="111" customWidth="1"/>
    <col min="15877" max="15877" width="5.44140625" style="111" customWidth="1"/>
    <col min="15878" max="15878" width="4.33203125" style="111" customWidth="1"/>
    <col min="15879" max="15879" width="4.44140625" style="111" customWidth="1"/>
    <col min="15880" max="15880" width="1.5546875" style="111" customWidth="1"/>
    <col min="15881" max="15881" width="1.6640625" style="111" customWidth="1"/>
    <col min="15882" max="15882" width="4.88671875" style="111" customWidth="1"/>
    <col min="15883" max="15883" width="3.109375" style="111" customWidth="1"/>
    <col min="15884" max="15884" width="4.6640625" style="111" customWidth="1"/>
    <col min="15885" max="15885" width="5.88671875" style="111" bestFit="1" customWidth="1"/>
    <col min="15886" max="15886" width="1.6640625" style="111" customWidth="1"/>
    <col min="15887" max="15887" width="7.33203125" style="111" customWidth="1"/>
    <col min="15888" max="15888" width="1.6640625" style="111" customWidth="1"/>
    <col min="15889" max="15889" width="5.33203125" style="111" customWidth="1"/>
    <col min="15890" max="15890" width="2.6640625" style="111" customWidth="1"/>
    <col min="15891" max="15891" width="1.6640625" style="111" customWidth="1"/>
    <col min="15892" max="15892" width="4.5546875" style="111" customWidth="1"/>
    <col min="15893" max="15893" width="2.5546875" style="111" customWidth="1"/>
    <col min="15894" max="15894" width="4.5546875" style="111" customWidth="1"/>
    <col min="15895" max="15895" width="7.44140625" style="111" customWidth="1"/>
    <col min="15896" max="15897" width="1.6640625" style="111" customWidth="1"/>
    <col min="15898" max="15898" width="7.109375" style="111" customWidth="1"/>
    <col min="15899" max="15899" width="2.88671875" style="111" customWidth="1"/>
    <col min="15900" max="15901" width="4.5546875" style="111" customWidth="1"/>
    <col min="15902" max="15902" width="1.6640625" style="111" customWidth="1"/>
    <col min="15903" max="15903" width="2.5546875" style="111" customWidth="1"/>
    <col min="15904" max="15904" width="2.109375" style="111" customWidth="1"/>
    <col min="15905" max="15905" width="5.109375" style="111" customWidth="1"/>
    <col min="15906" max="15906" width="9.109375" style="111" customWidth="1"/>
    <col min="15907" max="15907" width="4" style="111" customWidth="1"/>
    <col min="15908" max="15908" width="12.109375" style="111" customWidth="1"/>
    <col min="15909" max="15909" width="3.5546875" style="111" customWidth="1"/>
    <col min="15910" max="15910" width="6.33203125" style="111" customWidth="1"/>
    <col min="15911" max="15912" width="2.33203125" style="111" customWidth="1"/>
    <col min="15913" max="15913" width="2.5546875" style="111" customWidth="1"/>
    <col min="15914" max="15914" width="1.6640625" style="111" customWidth="1"/>
    <col min="15915" max="15915" width="6.88671875" style="111" customWidth="1"/>
    <col min="15916" max="15916" width="6.5546875" style="111" customWidth="1"/>
    <col min="15917" max="16130" width="11.44140625" style="111"/>
    <col min="16131" max="16131" width="1.44140625" style="111" customWidth="1"/>
    <col min="16132" max="16132" width="22.88671875" style="111" customWidth="1"/>
    <col min="16133" max="16133" width="5.44140625" style="111" customWidth="1"/>
    <col min="16134" max="16134" width="4.33203125" style="111" customWidth="1"/>
    <col min="16135" max="16135" width="4.44140625" style="111" customWidth="1"/>
    <col min="16136" max="16136" width="1.5546875" style="111" customWidth="1"/>
    <col min="16137" max="16137" width="1.6640625" style="111" customWidth="1"/>
    <col min="16138" max="16138" width="4.88671875" style="111" customWidth="1"/>
    <col min="16139" max="16139" width="3.109375" style="111" customWidth="1"/>
    <col min="16140" max="16140" width="4.6640625" style="111" customWidth="1"/>
    <col min="16141" max="16141" width="5.88671875" style="111" bestFit="1" customWidth="1"/>
    <col min="16142" max="16142" width="1.6640625" style="111" customWidth="1"/>
    <col min="16143" max="16143" width="7.33203125" style="111" customWidth="1"/>
    <col min="16144" max="16144" width="1.6640625" style="111" customWidth="1"/>
    <col min="16145" max="16145" width="5.33203125" style="111" customWidth="1"/>
    <col min="16146" max="16146" width="2.6640625" style="111" customWidth="1"/>
    <col min="16147" max="16147" width="1.6640625" style="111" customWidth="1"/>
    <col min="16148" max="16148" width="4.5546875" style="111" customWidth="1"/>
    <col min="16149" max="16149" width="2.5546875" style="111" customWidth="1"/>
    <col min="16150" max="16150" width="4.5546875" style="111" customWidth="1"/>
    <col min="16151" max="16151" width="7.44140625" style="111" customWidth="1"/>
    <col min="16152" max="16153" width="1.6640625" style="111" customWidth="1"/>
    <col min="16154" max="16154" width="7.109375" style="111" customWidth="1"/>
    <col min="16155" max="16155" width="2.88671875" style="111" customWidth="1"/>
    <col min="16156" max="16157" width="4.5546875" style="111" customWidth="1"/>
    <col min="16158" max="16158" width="1.6640625" style="111" customWidth="1"/>
    <col min="16159" max="16159" width="2.5546875" style="111" customWidth="1"/>
    <col min="16160" max="16160" width="2.109375" style="111" customWidth="1"/>
    <col min="16161" max="16161" width="5.109375" style="111" customWidth="1"/>
    <col min="16162" max="16162" width="9.109375" style="111" customWidth="1"/>
    <col min="16163" max="16163" width="4" style="111" customWidth="1"/>
    <col min="16164" max="16164" width="12.109375" style="111" customWidth="1"/>
    <col min="16165" max="16165" width="3.5546875" style="111" customWidth="1"/>
    <col min="16166" max="16166" width="6.33203125" style="111" customWidth="1"/>
    <col min="16167" max="16168" width="2.33203125" style="111" customWidth="1"/>
    <col min="16169" max="16169" width="2.5546875" style="111" customWidth="1"/>
    <col min="16170" max="16170" width="1.6640625" style="111" customWidth="1"/>
    <col min="16171" max="16171" width="6.88671875" style="111" customWidth="1"/>
    <col min="16172" max="16172" width="6.5546875" style="111" customWidth="1"/>
    <col min="16173" max="16384" width="11.44140625" style="111"/>
  </cols>
  <sheetData>
    <row r="1" spans="2:38" x14ac:dyDescent="0.25">
      <c r="B1" s="102" t="s">
        <v>163</v>
      </c>
      <c r="C1" s="103" t="s">
        <v>161</v>
      </c>
      <c r="D1" s="104"/>
      <c r="E1" s="105"/>
      <c r="F1" s="105"/>
      <c r="G1" s="106"/>
      <c r="H1" s="106"/>
      <c r="I1" s="106"/>
      <c r="J1" s="106"/>
      <c r="K1" s="106"/>
      <c r="L1" s="106"/>
      <c r="M1" s="106"/>
      <c r="N1" s="106"/>
      <c r="O1" s="107" t="s">
        <v>162</v>
      </c>
      <c r="P1" s="107"/>
      <c r="Q1" s="106"/>
      <c r="R1" s="106"/>
      <c r="S1" s="106"/>
      <c r="T1" s="106"/>
      <c r="U1" s="106"/>
      <c r="V1" s="106"/>
      <c r="W1" s="108"/>
      <c r="X1" s="108"/>
      <c r="Y1" s="108"/>
      <c r="Z1" s="108"/>
      <c r="AA1" s="108"/>
      <c r="AB1" s="108"/>
      <c r="AC1" s="108"/>
      <c r="AD1" s="108"/>
      <c r="AE1" s="108"/>
      <c r="AF1" s="108"/>
      <c r="AG1" s="108"/>
      <c r="AH1" s="108"/>
      <c r="AI1" s="108"/>
      <c r="AJ1" s="109"/>
      <c r="AK1" s="110"/>
      <c r="AL1" s="110"/>
    </row>
    <row r="2" spans="2:38" x14ac:dyDescent="0.25">
      <c r="B2" s="112"/>
      <c r="C2" s="113"/>
      <c r="D2" s="114" t="s">
        <v>7</v>
      </c>
      <c r="E2" s="114" t="s">
        <v>5</v>
      </c>
      <c r="F2" s="115"/>
      <c r="H2" s="116"/>
      <c r="I2" s="117" t="s">
        <v>11</v>
      </c>
      <c r="J2" s="117" t="s">
        <v>9</v>
      </c>
      <c r="K2" s="118"/>
      <c r="M2" s="119"/>
      <c r="N2" s="120" t="s">
        <v>15</v>
      </c>
      <c r="O2" s="120" t="s">
        <v>13</v>
      </c>
      <c r="P2" s="121"/>
      <c r="R2" s="122"/>
      <c r="S2" s="123" t="s">
        <v>2</v>
      </c>
      <c r="T2" s="123" t="s">
        <v>18</v>
      </c>
      <c r="U2" s="124"/>
      <c r="Y2" s="125" t="s">
        <v>24</v>
      </c>
      <c r="Z2" s="126" t="s">
        <v>26</v>
      </c>
      <c r="AA2" s="126" t="s">
        <v>28</v>
      </c>
      <c r="AB2" s="127" t="s">
        <v>22</v>
      </c>
      <c r="AC2" s="128"/>
      <c r="AE2" s="119" t="s">
        <v>30</v>
      </c>
      <c r="AF2" s="120" t="s">
        <v>31</v>
      </c>
      <c r="AG2" s="120" t="s">
        <v>32</v>
      </c>
      <c r="AH2" s="121" t="s">
        <v>20</v>
      </c>
      <c r="AJ2" s="109"/>
      <c r="AK2" s="110"/>
      <c r="AL2" s="110"/>
    </row>
    <row r="3" spans="2:38" x14ac:dyDescent="0.2">
      <c r="B3" s="129" t="str">
        <f t="array" aca="1" ref="B3" ca="1">INDEX(Club2,MATCH(MIN(IF(COUNTIF(B$2:B2,Club2)=0,IF(Club2&lt;&gt;"",IF(Club2&lt;&gt;"Club2",COUNTIF(Club2,"&lt;"&amp;Club2),"")))),IF(COUNTIF(B$2:B2,Club2)=0,IF(Club2&lt;&gt;"",IF(Club2&lt;&gt;"Club2",COUNTIF(Club2,"&lt;"&amp;Club2),""))),0))</f>
        <v>AJACCIO</v>
      </c>
      <c r="C3" s="130">
        <f t="array" aca="1" ref="C3" ca="1">IF(SUM((Club2=$B3)*(Catégorie1=C$2:E$2)*(Discipline=$B$1))=0,0,SUM(LARGE(IF((Club2=$B3)*(Catégorie1=C$2:E$2)*(Discipline=$B$1),Totaux3),ROW(INDIRECT("1:"&amp;MIN(3,SUM((Club2=$B3)*(Catégorie1=C$2:E$2)*(Discipline=$B$1))))))))</f>
        <v>0</v>
      </c>
      <c r="D3" s="131">
        <f t="array" aca="1" ref="D3" ca="1">IF(SUM((Club2=$B3)*(Catégorie1=D$2)*(Discipline=$B$1))=0,0,SUM(LARGE(IF((Club2=$B3)*(Catégorie1=D$2)*(Discipline=$B$1),Totaux3),ROW(INDIRECT("1:"&amp;MIN(3,SUM((Club2=$B3)*(Catégorie1=D$2)*(Discipline=$B$1))))))))</f>
        <v>0</v>
      </c>
      <c r="E3" s="131">
        <f t="array" aca="1" ref="E3" ca="1">IF(SUM((Club2=$B3)*(Catégorie1=E$2)*(Discipline=$B$1))=0,0,SUM(LARGE(IF((Club2=$B3)*(Catégorie1=E$2)*(Discipline=$B$1),Totaux3),ROW(INDIRECT("1:"&amp;MIN(3,SUM((Club2=$B3)*(Catégorie1=E$2)*(Discipline=$B$1))))))))</f>
        <v>0</v>
      </c>
      <c r="F3" s="132">
        <f t="array" aca="1" ref="F3" ca="1">IF(SUM((Club2=$B3)*(Catégorie1=F$2)*(Discipline=$B1))=0,0,SUM(LARGE(IF((Club2=$B3)*(Catégorie1=F$2)*(Discipline=$B1),Totaux3),ROW(INDIRECT("1:"&amp;MIN(3,SUM((Club2=$B3)*(Catégorie1=F$2)*(Discipline=$B1))))))))</f>
        <v>0</v>
      </c>
      <c r="H3" s="130">
        <f t="array" aca="1" ref="H3" ca="1">IF(SUM((Club2=$B3)*(Catégorie1=H$2:K$2)*(Discipline=$B$1))=0,0,SUM(LARGE(IF((Club2=$B3)*(Catégorie1=H$2:K$2)*(Discipline=$B$1),Totaux3),ROW(INDIRECT("1:"&amp;MIN(3,SUM((Club2=$B3)*(Catégorie1=H$2:K$2)*(Discipline=$B$1))))))))</f>
        <v>0</v>
      </c>
      <c r="I3" s="131">
        <f t="array" aca="1" ref="I3" ca="1">IF(SUM((Club2=$B3)*(Catégorie1=I$2)*(Discipline=$B$1))=0,0,SUM(LARGE(IF((Club2=$B3)*(Catégorie1=I$2)*(Discipline=$B$1),Totaux3),ROW(INDIRECT("1:"&amp;MIN(3,SUM((Club2=$B3)*(Catégorie1=I$2)*(Discipline=$B$1))))))))</f>
        <v>0</v>
      </c>
      <c r="J3" s="131">
        <f t="array" aca="1" ref="J3" ca="1">IF(SUM((Club2=$B3)*(Catégorie1=J$2)*(Discipline=$B$1))=0,0,SUM(LARGE(IF((Club2=$B3)*(Catégorie1=J$2)*(Discipline=$B$1),Totaux3),ROW(INDIRECT("1:"&amp;MIN(3,SUM((Club2=$B3)*(Catégorie1=J$2)*(Discipline=$B$1))))))))</f>
        <v>0</v>
      </c>
      <c r="K3" s="132">
        <f t="array" aca="1" ref="K3" ca="1">IF(SUM((Club2=$B3)*(Catégorie1=K$2)*(Discipline=$B1))=0,0,SUM(LARGE(IF((Club2=$B3)*(Catégorie1=K$2)*(Discipline=$B1),Totaux3),ROW(INDIRECT("1:"&amp;MIN(3,SUM((Club2=$B3)*(Catégorie1=K$2)*(Discipline=$B1))))))))</f>
        <v>0</v>
      </c>
      <c r="M3" s="130">
        <f t="array" aca="1" ref="M3" ca="1">IF(SUM((Club2=$B3)*(Catégorie1=M$2:O$2)*(Discipline=$B$1))=0,0,SUM(LARGE(IF((Club2=$B3)*(Catégorie1=M$2:O$2)*(Discipline=$B$1),Totaux3),ROW(INDIRECT("1:"&amp;MIN(3,SUM((Club2=$B3)*(Catégorie1=M$2:O$2)*(Discipline=$B$1))))))))</f>
        <v>0</v>
      </c>
      <c r="N3" s="131">
        <f t="array" aca="1" ref="N3" ca="1">IF(SUM((Club2=$B3)*(Catégorie1=N$2)*(Discipline=$B$1))=0,0,SUM(LARGE(IF((Club2=$B3)*(Catégorie1=N$2)*(Discipline=$B$1),Totaux3),ROW(INDIRECT("1:"&amp;MIN(3,SUM((Club2=$B3)*(Catégorie1=N$2)*(Discipline=$B$1))))))))</f>
        <v>0</v>
      </c>
      <c r="O3" s="131">
        <f t="array" aca="1" ref="O3" ca="1">IF(SUM((Club2=$B3)*(Catégorie1=O$2)*(Discipline=$B$1))=0,0,SUM(LARGE(IF((Club2=$B3)*(Catégorie1=O$2)*(Discipline=$B$1),Totaux3),ROW(INDIRECT("1:"&amp;MIN(3,SUM((Club2=$B3)*(Catégorie1=O$2)*(Discipline=$B$1))))))))</f>
        <v>0</v>
      </c>
      <c r="P3" s="132">
        <f t="array" aca="1" ref="P3" ca="1">IF(SUM((Club2=$B3)*(Catégorie1=P$2)*(Discipline=$B1))=0,0,SUM(LARGE(IF((Club2=$B3)*(Catégorie1=P$2)*(Discipline=$B1),Totaux3),ROW(INDIRECT("1:"&amp;MIN(3,SUM((Club2=$B3)*(Catégorie1=P$2)*(Discipline=$B1))))))))</f>
        <v>0</v>
      </c>
      <c r="R3" s="130">
        <f t="array" aca="1" ref="R3" ca="1">IF(SUM((Club2=$B3)*(Catégorie1=R$2:U$2)*(Discipline=$B$1))=0,0,SUM(LARGE(IF((Club2=$B3)*(Catégorie1=R$2:U$2)*(Discipline=$B$1),Totaux3),ROW(INDIRECT("1:"&amp;MIN(3,SUM((Club2=$B3)*(Catégorie1=R$2:U$2)*(Discipline=$B$1))))))))</f>
        <v>0</v>
      </c>
      <c r="S3" s="131">
        <f t="array" aca="1" ref="S3" ca="1">IF(SUM((Club2=$B3)*(Catégorie1=S$2)*(Discipline=$B$1))=0,0,SUM(LARGE(IF((Club2=$B3)*(Catégorie1=S$2)*(Discipline=$B$1),Totaux3),ROW(INDIRECT("1:"&amp;MIN(3,SUM((Club2=$B3)*(Catégorie1=S$2)*(Discipline=$B$1))))))))</f>
        <v>0</v>
      </c>
      <c r="T3" s="131">
        <f t="array" aca="1" ref="T3" ca="1">IF(SUM((Club2=$B3)*(Catégorie1=T$2)*(Discipline=$B$1))=0,0,SUM(LARGE(IF((Club2=$B3)*(Catégorie1=T$2)*(Discipline=$B$1),Totaux3),ROW(INDIRECT("1:"&amp;MIN(3,SUM((Club2=$B3)*(Catégorie1=T$2)*(Discipline=$B$1))))))))</f>
        <v>0</v>
      </c>
      <c r="U3" s="132">
        <f t="array" aca="1" ref="U3" ca="1">IF(SUM((Club2=$B3)*(Catégorie1=U$2)*(Discipline=$B1))=0,0,SUM(LARGE(IF((Club2=$B3)*(Catégorie1=U$2)*(Discipline=$B1),Totaux3),ROW(INDIRECT("1:"&amp;MIN(3,SUM((Club2=$B3)*(Catégorie1=U$2)*(Discipline=$B1))))))))</f>
        <v>0</v>
      </c>
      <c r="X3" s="130">
        <f t="array" aca="1" ref="X3" ca="1">IF(SUM((Club2=$B3)*(Catégorie1=X$2:AB$2)*(Discipline=$B$1))=0,0,SUM(LARGE(IF((Club2=$B3)*(Catégorie1=X$2:AB$2)*(Discipline=$B$1),Totaux3),ROW(INDIRECT("1:"&amp;MIN(3,SUM((Club2=$B3)*(Catégorie1=X$2:AB$2)*(Discipline=$B$1))))))))</f>
        <v>0</v>
      </c>
      <c r="Y3" s="131">
        <f t="array" aca="1" ref="Y3" ca="1">IF(SUM((Club2=$B3)*(Catégorie1=Y$2)*(Discipline=$B$1))=0,0,SUM(LARGE(IF((Club2=$B3)*(Catégorie1=Y$2)*(Discipline=$B$1),Totaux3),ROW(INDIRECT("1:"&amp;MIN(3,SUM((Club2=$B3)*(Catégorie1=Y$2)*(Discipline=$B$1))))))))</f>
        <v>0</v>
      </c>
      <c r="Z3" s="131">
        <f t="array" aca="1" ref="Z3" ca="1">IF(SUM((Club2=$B3)*(Catégorie1=Z$2)*(Discipline=$B$1))=0,0,SUM(LARGE(IF((Club2=$B3)*(Catégorie1=Z$2)*(Discipline=$B$1),Totaux3),ROW(INDIRECT("1:"&amp;MIN(3,SUM((Club2=$B3)*(Catégorie1=Z$2)*(Discipline=$B$1))))))))</f>
        <v>0</v>
      </c>
      <c r="AA3" s="132">
        <f t="array" aca="1" ref="AA3" ca="1">IF(SUM((Club2=$B3)*(Catégorie1=AA$2)*(Discipline=$B1))=0,0,SUM(LARGE(IF((Club2=$B3)*(Catégorie1=AA$2)*(Discipline=$B1),Totaux3),ROW(INDIRECT("1:"&amp;MIN(3,SUM((Club2=$B3)*(Catégorie1=AA$2)*(Discipline=$B1))))))))</f>
        <v>0</v>
      </c>
      <c r="AB3" s="133"/>
      <c r="AC3" s="134"/>
      <c r="AD3" s="130">
        <f t="array" aca="1" ref="AD3" ca="1">IF(SUM((Club2=$B3)*(Catégorie1=AE$2:AH$2)*(Discipline=$B$1))=0,0,SUM(LARGE(IF((Club2=$B3)*(Catégorie1=AE$2:AH$2)*(Discipline=$B$1),Totaux3),ROW(INDIRECT("1:"&amp;MIN(3,SUM((Club2=$B3)*(Catégorie1=AE$2:AH$2)*(Discipline=$B$1))))))))</f>
        <v>0</v>
      </c>
      <c r="AE3" s="131">
        <f t="array" aca="1" ref="AE3" ca="1">IF(SUM((Club2=$B3)*(Catégorie1=AE$2)*(Discipline=$B$1))=0,0,SUM(LARGE(IF((Club2=$B3)*(Catégorie1=AE$2)*(Discipline=$B$1),Totaux3),ROW(INDIRECT("1:"&amp;MIN(3,SUM((Club2=$B3)*(Catégorie1=AE$2)*(Discipline=$B$1))))))))</f>
        <v>0</v>
      </c>
      <c r="AF3" s="131">
        <f t="array" aca="1" ref="AF3" ca="1">IF(SUM((Club2=$B3)*(Catégorie1=AF$2)*(Discipline=$B$1))=0,0,SUM(LARGE(IF((Club2=$B3)*(Catégorie1=AF$2)*(Discipline=$B$1),Totaux3),ROW(INDIRECT("1:"&amp;MIN(3,SUM((Club2=$B3)*(Catégorie1=AF$2)*(Discipline=$B$1))))))))</f>
        <v>0</v>
      </c>
      <c r="AG3" s="135">
        <f t="array" aca="1" ref="AG3" ca="1">IF(SUM((Club2=$B3)*(Catégorie1=AG$2)*(Discipline=B$1))=0,0,SUM(LARGE(IF((Club2=$B3)*(Catégorie1=AG$2)*(Discipline=B$1),Totaux3),ROW(INDIRECT("1:"&amp;MIN(3,SUM((Club2=$B3)*(Catégorie1=AG$2)*(Discipline=B$1))))))))</f>
        <v>0</v>
      </c>
      <c r="AH3" s="132">
        <f t="array" aca="1" ref="AH3" ca="1">IF(SUM((Club2=$B3)*(Catégorie1=AH$2)*(Discipline=$B1))=0,0,SUM(LARGE(IF((Club2=$B3)*(Catégorie1=AH$2)*(Discipline=$B1),Totaux3),ROW(INDIRECT("1:"&amp;MIN(3,SUM((Club2=$B3)*(Catégorie1=AH$2)*(Discipline=$B1))))))))</f>
        <v>0</v>
      </c>
      <c r="AJ3" s="109"/>
      <c r="AK3" s="110"/>
      <c r="AL3" s="110"/>
    </row>
    <row r="4" spans="2:38" x14ac:dyDescent="0.2">
      <c r="B4" s="129" t="str">
        <f t="array" aca="1" ref="B4" ca="1">INDEX(Club2,MATCH(MIN(IF(COUNTIF(B$2:B3,Club2)=0,IF(Club2&lt;&gt;"",IF(Club2&lt;&gt;"Club2",COUNTIF(Club2,"&lt;"&amp;Club2),"")))),IF(COUNTIF(B$2:B3,Club2)=0,IF(Club2&lt;&gt;"",IF(Club2&lt;&gt;"Club2",COUNTIF(Club2,"&lt;"&amp;Club2),""))),0))</f>
        <v>BORDEAUX</v>
      </c>
      <c r="C4" s="130">
        <f t="array" aca="1" ref="C4" ca="1">IF(SUM((Club2=$B4)*(Catégorie1=C$2:E$2)*(Discipline=$B$1))=0,0,SUM(LARGE(IF((Club2=$B4)*(Catégorie1=C$2:E$2)*(Discipline=$B$1),Totaux3),ROW(INDIRECT("1:"&amp;MIN(3,SUM((Club2=$B4)*(Catégorie1=C$2:E$2)*(Discipline=$B$1))))))))</f>
        <v>272</v>
      </c>
      <c r="D4" s="136">
        <f t="array" aca="1" ref="D4" ca="1">IF(SUM((Club2=$B4)*(Catégorie1=D$2)*(Discipline=$B$1))=0,0,SUM(LARGE(IF((Club2=$B4)*(Catégorie1=D$2)*(Discipline=$B$1),Totaux3),ROW(INDIRECT("1:"&amp;MIN(3,SUM((Club2=$B4)*(Catégorie1=D$2)*(Discipline=$B$1))))))))</f>
        <v>0</v>
      </c>
      <c r="E4" s="136">
        <f t="array" aca="1" ref="E4" ca="1">IF(SUM((Club2=$B4)*(Catégorie1=E$2)*(Discipline=$B$1))=0,0,SUM(LARGE(IF((Club2=$B4)*(Catégorie1=E$2)*(Discipline=$B$1),Totaux3),ROW(INDIRECT("1:"&amp;MIN(3,SUM((Club2=$B4)*(Catégorie1=E$2)*(Discipline=$B$1))))))))</f>
        <v>272</v>
      </c>
      <c r="F4" s="135">
        <f t="array" aca="1" ref="F4" ca="1">IF(SUM((Club2=$B4)*(Catégorie1=F$2)*(Discipline=$B2))=0,0,SUM(LARGE(IF((Club2=$B4)*(Catégorie1=F$2)*(Discipline=$B2),Totaux3),ROW(INDIRECT("1:"&amp;MIN(3,SUM((Club2=$B4)*(Catégorie1=F$2)*(Discipline=$B2))))))))</f>
        <v>0</v>
      </c>
      <c r="H4" s="130">
        <f t="array" aca="1" ref="H4" ca="1">IF(SUM((Club2=$B4)*(Catégorie1=H$2:K$2)*(Discipline=$B$1))=0,0,SUM(LARGE(IF((Club2=$B4)*(Catégorie1=H$2:K$2)*(Discipline=$B$1),Totaux3),ROW(INDIRECT("1:"&amp;MIN(3,SUM((Club2=$B4)*(Catégorie1=H$2:K$2)*(Discipline=$B$1))))))))</f>
        <v>0</v>
      </c>
      <c r="I4" s="136">
        <f t="array" aca="1" ref="I4" ca="1">IF(SUM((Club2=$B4)*(Catégorie1=I$2)*(Discipline=$B$1))=0,0,SUM(LARGE(IF((Club2=$B4)*(Catégorie1=I$2)*(Discipline=$B$1),Totaux3),ROW(INDIRECT("1:"&amp;MIN(3,SUM((Club2=$B4)*(Catégorie1=I$2)*(Discipline=$B$1))))))))</f>
        <v>0</v>
      </c>
      <c r="J4" s="136">
        <f t="array" aca="1" ref="J4" ca="1">IF(SUM((Club2=$B4)*(Catégorie1=J$2)*(Discipline=$B$1))=0,0,SUM(LARGE(IF((Club2=$B4)*(Catégorie1=J$2)*(Discipline=$B$1),Totaux3),ROW(INDIRECT("1:"&amp;MIN(3,SUM((Club2=$B4)*(Catégorie1=J$2)*(Discipline=$B$1))))))))</f>
        <v>0</v>
      </c>
      <c r="K4" s="135">
        <f t="array" aca="1" ref="K4" ca="1">IF(SUM((Club2=$B4)*(Catégorie1=K$2)*(Discipline=$B2))=0,0,SUM(LARGE(IF((Club2=$B4)*(Catégorie1=K$2)*(Discipline=$B2),Totaux3),ROW(INDIRECT("1:"&amp;MIN(3,SUM((Club2=$B4)*(Catégorie1=K$2)*(Discipline=$B2))))))))</f>
        <v>0</v>
      </c>
      <c r="M4" s="130">
        <f t="array" aca="1" ref="M4" ca="1">IF(SUM((Club2=$B4)*(Catégorie1=M$2:O$2)*(Discipline=$B$1))=0,0,SUM(LARGE(IF((Club2=$B4)*(Catégorie1=M$2:O$2)*(Discipline=$B$1),Totaux3),ROW(INDIRECT("1:"&amp;MIN(3,SUM((Club2=$B4)*(Catégorie1=M$2:O$2)*(Discipline=$B$1))))))))</f>
        <v>0</v>
      </c>
      <c r="N4" s="136">
        <f t="array" aca="1" ref="N4" ca="1">IF(SUM((Club2=$B4)*(Catégorie1=N$2)*(Discipline=$B$1))=0,0,SUM(LARGE(IF((Club2=$B4)*(Catégorie1=N$2)*(Discipline=$B$1),Totaux3),ROW(INDIRECT("1:"&amp;MIN(3,SUM((Club2=$B4)*(Catégorie1=N$2)*(Discipline=$B$1))))))))</f>
        <v>0</v>
      </c>
      <c r="O4" s="136">
        <f t="array" aca="1" ref="O4" ca="1">IF(SUM((Club2=$B4)*(Catégorie1=O$2)*(Discipline=$B$1))=0,0,SUM(LARGE(IF((Club2=$B4)*(Catégorie1=O$2)*(Discipline=$B$1),Totaux3),ROW(INDIRECT("1:"&amp;MIN(3,SUM((Club2=$B4)*(Catégorie1=O$2)*(Discipline=$B$1))))))))</f>
        <v>0</v>
      </c>
      <c r="P4" s="135">
        <f t="array" aca="1" ref="P4" ca="1">IF(SUM((Club2=$B4)*(Catégorie1=P$2)*(Discipline=$B2))=0,0,SUM(LARGE(IF((Club2=$B4)*(Catégorie1=P$2)*(Discipline=$B2),Totaux3),ROW(INDIRECT("1:"&amp;MIN(3,SUM((Club2=$B4)*(Catégorie1=P$2)*(Discipline=$B2))))))))</f>
        <v>0</v>
      </c>
      <c r="R4" s="130">
        <f t="array" aca="1" ref="R4" ca="1">IF(SUM((Club2=$B4)*(Catégorie1=R$2:T$2)*(Discipline=$B$1))=0,0,SUM(LARGE(IF((Club2=$B4)*(Catégorie1=R$2:T$2)*(Discipline=$B$1),Totaux3),ROW(INDIRECT("1:"&amp;MIN(3,SUM((Club2=$B4)*(Catégorie1=R$2:T$2)*(Discipline=$B$1))))))))</f>
        <v>0</v>
      </c>
      <c r="S4" s="136">
        <f t="array" aca="1" ref="S4" ca="1">IF(SUM((Club2=$B4)*(Catégorie1=S$2)*(Discipline=$B$1))=0,0,SUM(LARGE(IF((Club2=$B4)*(Catégorie1=S$2)*(Discipline=$B$1),Totaux3),ROW(INDIRECT("1:"&amp;MIN(3,SUM((Club2=$B4)*(Catégorie1=S$2)*(Discipline=$B$1))))))))</f>
        <v>0</v>
      </c>
      <c r="T4" s="136">
        <f t="array" aca="1" ref="T4" ca="1">IF(SUM((Club2=$B4)*(Catégorie1=T$2)*(Discipline=$B$1))=0,0,SUM(LARGE(IF((Club2=$B4)*(Catégorie1=T$2)*(Discipline=$B$1),Totaux3),ROW(INDIRECT("1:"&amp;MIN(3,SUM((Club2=$B4)*(Catégorie1=T$2)*(Discipline=$B$1))))))))</f>
        <v>0</v>
      </c>
      <c r="U4" s="135">
        <f t="array" aca="1" ref="U4" ca="1">IF(SUM((Club2=$B4)*(Catégorie1=U$2)*(Discipline=$B2))=0,0,SUM(LARGE(IF((Club2=$B4)*(Catégorie1=U$2)*(Discipline=$B2),Totaux3),ROW(INDIRECT("1:"&amp;MIN(3,SUM((Club2=$B4)*(Catégorie1=U$2)*(Discipline=$B2))))))))</f>
        <v>0</v>
      </c>
      <c r="X4" s="130">
        <f t="array" aca="1" ref="X4" ca="1">IF(SUM((Club2=$B4)*(Catégorie1=X$2:AB$2)*(Discipline=$B$1))=0,0,SUM(LARGE(IF((Club2=$B4)*(Catégorie1=X$2:AB$2)*(Discipline=$B$1),Totaux3),ROW(INDIRECT("1:"&amp;MIN(3,SUM((Club2=$B4)*(Catégorie1=X$2:AB$2)*(Discipline=$B$1))))))))</f>
        <v>0</v>
      </c>
      <c r="Y4" s="136">
        <f t="array" aca="1" ref="Y4" ca="1">IF(SUM((Club2=$B4)*(Catégorie1=Y$2)*(Discipline=$B$1))=0,0,SUM(LARGE(IF((Club2=$B4)*(Catégorie1=Y$2)*(Discipline=$B$1),Totaux3),ROW(INDIRECT("1:"&amp;MIN(3,SUM((Club2=$B4)*(Catégorie1=Y$2)*(Discipline=$B$1))))))))</f>
        <v>0</v>
      </c>
      <c r="Z4" s="136">
        <f t="array" aca="1" ref="Z4" ca="1">IF(SUM((Club2=$B4)*(Catégorie1=Z$2)*(Discipline=$B$1))=0,0,SUM(LARGE(IF((Club2=$B4)*(Catégorie1=Z$2)*(Discipline=$B$1),Totaux3),ROW(INDIRECT("1:"&amp;MIN(3,SUM((Club2=$B4)*(Catégorie1=Z$2)*(Discipline=$B$1))))))))</f>
        <v>0</v>
      </c>
      <c r="AA4" s="135">
        <f t="array" aca="1" ref="AA4" ca="1">IF(SUM((Club2=$B4)*(Catégorie1=AA$2)*(Discipline=$B2))=0,0,SUM(LARGE(IF((Club2=$B4)*(Catégorie1=AA$2)*(Discipline=$B2),Totaux3),ROW(INDIRECT("1:"&amp;MIN(3,SUM((Club2=$B4)*(Catégorie1=AA$2)*(Discipline=$B2))))))))</f>
        <v>0</v>
      </c>
      <c r="AB4" s="137"/>
      <c r="AC4" s="134"/>
      <c r="AD4" s="130">
        <f t="array" aca="1" ref="AD4" ca="1">IF(SUM((Club2=$B4)*(Catégorie1=AE$2:AH$2)*(Discipline=$B$1))=0,0,SUM(LARGE(IF((Club2=$B4)*(Catégorie1=AE$2:AH$2)*(Discipline=$B$1),Totaux3),ROW(INDIRECT("1:"&amp;MIN(3,SUM((Club2=$B4)*(Catégorie1=AE$2:AH$2)*(Discipline=$B$1))))))))</f>
        <v>0</v>
      </c>
      <c r="AE4" s="131">
        <f t="array" aca="1" ref="AE4" ca="1">IF(SUM((Club2=$B4)*(Catégorie1=AE$2)*(Discipline=$B$1))=0,0,SUM(LARGE(IF((Club2=$B4)*(Catégorie1=AE$2)*(Discipline=$B$1),Totaux3),ROW(INDIRECT("1:"&amp;MIN(3,SUM((Club2=$B4)*(Catégorie1=AE$2)*(Discipline=$B$1))))))))</f>
        <v>0</v>
      </c>
      <c r="AF4" s="136">
        <f t="array" aca="1" ref="AF4" ca="1">IF(SUM((Club2=$B4)*(Catégorie1=AF$2)*(Discipline=$B$1))=0,0,SUM(LARGE(IF((Club2=$B4)*(Catégorie1=AF$2)*(Discipline=$B$1),Totaux3),ROW(INDIRECT("1:"&amp;MIN(3,SUM((Club2=$B4)*(Catégorie1=AF$2)*(Discipline=$B$1))))))))</f>
        <v>0</v>
      </c>
      <c r="AG4" s="135">
        <f t="array" aca="1" ref="AG4" ca="1">IF(SUM((Club2=$B4)*(Catégorie1=AG$2)*(Discipline=$B1))=0,0,SUM(LARGE(IF((Club2=$B4)*(Catégorie1=AG$2)*(Discipline=$B1),Totaux3),ROW(INDIRECT("1:"&amp;MIN(3,SUM((Club2=$B4)*(Catégorie1=AG$2)*(Discipline=$B1))))))))</f>
        <v>0</v>
      </c>
      <c r="AH4" s="132">
        <f t="array" aca="1" ref="AH4" ca="1">IF(SUM((Club2=$B4)*(Catégorie1=AH$2)*(Discipline=$B2))=0,0,SUM(LARGE(IF((Club2=$B4)*(Catégorie1=AH$2)*(Discipline=$B2),Totaux3),ROW(INDIRECT("1:"&amp;MIN(3,SUM((Club2=$B4)*(Catégorie1=AH$2)*(Discipline=$B2))))))))</f>
        <v>0</v>
      </c>
      <c r="AJ4" s="109"/>
      <c r="AK4" s="110"/>
      <c r="AL4" s="110"/>
    </row>
    <row r="5" spans="2:38" x14ac:dyDescent="0.2">
      <c r="B5" s="129" t="str">
        <f t="array" aca="1" ref="B5" ca="1">INDEX(Club2,MATCH(MIN(IF(COUNTIF(B$2:B4,Club2)=0,IF(Club2&lt;&gt;"",IF(Club2&lt;&gt;"Club2",COUNTIF(Club2,"&lt;"&amp;Club2),"")))),IF(COUNTIF(B$2:B4,Club2)=0,IF(Club2&lt;&gt;"",IF(Club2&lt;&gt;"Club2",COUNTIF(Club2,"&lt;"&amp;Club2),""))),0))</f>
        <v>BOURGES</v>
      </c>
      <c r="C5" s="130">
        <f t="array" aca="1" ref="C5" ca="1">IF(SUM((Club2=$B5)*(Catégorie1=C$2:E$2)*(Discipline=$B$1))=0,0,SUM(LARGE(IF((Club2=$B5)*(Catégorie1=C$2:E$2)*(Discipline=$B$1),Totaux3),ROW(INDIRECT("1:"&amp;MIN(3,SUM((Club2=$B5)*(Catégorie1=C$2:E$2)*(Discipline=$B$1))))))))</f>
        <v>0</v>
      </c>
      <c r="D5" s="136">
        <f t="array" aca="1" ref="D5" ca="1">IF(SUM((Club2=$B5)*(Catégorie1=D$2)*(Discipline=$B$1))=0,0,SUM(LARGE(IF((Club2=$B5)*(Catégorie1=D$2)*(Discipline=$B$1),Totaux3),ROW(INDIRECT("1:"&amp;MIN(3,SUM((Club2=$B5)*(Catégorie1=D$2)*(Discipline=$B$1))))))))</f>
        <v>0</v>
      </c>
      <c r="E5" s="136">
        <f t="array" aca="1" ref="E5" ca="1">IF(SUM((Club2=$B5)*(Catégorie1=E$2)*(Discipline=$B$1))=0,0,SUM(LARGE(IF((Club2=$B5)*(Catégorie1=E$2)*(Discipline=$B$1),Totaux3),ROW(INDIRECT("1:"&amp;MIN(3,SUM((Club2=$B5)*(Catégorie1=E$2)*(Discipline=$B$1))))))))</f>
        <v>0</v>
      </c>
      <c r="F5" s="135">
        <f t="array" aca="1" ref="F5" ca="1">IF(SUM((Club2=$B5)*(Catégorie1=F$2)*(Discipline=$B3))=0,0,SUM(LARGE(IF((Club2=$B5)*(Catégorie1=F$2)*(Discipline=$B3),Totaux3),ROW(INDIRECT("1:"&amp;MIN(3,SUM((Club2=$B5)*(Catégorie1=F$2)*(Discipline=$B3))))))))</f>
        <v>0</v>
      </c>
      <c r="H5" s="130">
        <f t="array" aca="1" ref="H5" ca="1">IF(SUM((Club2=$B5)*(Catégorie1=H$2:K$2)*(Discipline=$B$1))=0,0,SUM(LARGE(IF((Club2=$B5)*(Catégorie1=H$2:K$2)*(Discipline=$B$1),Totaux3),ROW(INDIRECT("1:"&amp;MIN(3,SUM((Club2=$B5)*(Catégorie1=H$2:K$2)*(Discipline=$B$1))))))))</f>
        <v>0</v>
      </c>
      <c r="I5" s="136">
        <f t="array" aca="1" ref="I5" ca="1">IF(SUM((Club2=$B5)*(Catégorie1=I$2)*(Discipline=$B$1))=0,0,SUM(LARGE(IF((Club2=$B5)*(Catégorie1=I$2)*(Discipline=$B$1),Totaux3),ROW(INDIRECT("1:"&amp;MIN(3,SUM((Club2=$B5)*(Catégorie1=I$2)*(Discipline=$B$1))))))))</f>
        <v>0</v>
      </c>
      <c r="J5" s="136">
        <f t="array" aca="1" ref="J5" ca="1">IF(SUM((Club2=$B5)*(Catégorie1=J$2)*(Discipline=$B$1))=0,0,SUM(LARGE(IF((Club2=$B5)*(Catégorie1=J$2)*(Discipline=$B$1),Totaux3),ROW(INDIRECT("1:"&amp;MIN(3,SUM((Club2=$B5)*(Catégorie1=J$2)*(Discipline=$B$1))))))))</f>
        <v>0</v>
      </c>
      <c r="K5" s="135">
        <f t="array" aca="1" ref="K5" ca="1">IF(SUM((Club2=$B5)*(Catégorie1=K$2)*(Discipline=$B3))=0,0,SUM(LARGE(IF((Club2=$B5)*(Catégorie1=K$2)*(Discipline=$B3),Totaux3),ROW(INDIRECT("1:"&amp;MIN(3,SUM((Club2=$B5)*(Catégorie1=K$2)*(Discipline=$B3))))))))</f>
        <v>0</v>
      </c>
      <c r="M5" s="130">
        <f t="array" aca="1" ref="M5" ca="1">IF(SUM((Club2=$B5)*(Catégorie1=M$2:O$2)*(Discipline=$B$1))=0,0,SUM(LARGE(IF((Club2=$B5)*(Catégorie1=M$2:O$2)*(Discipline=$B$1),Totaux3),ROW(INDIRECT("1:"&amp;MIN(3,SUM((Club2=$B5)*(Catégorie1=M$2:O$2)*(Discipline=$B$1))))))))</f>
        <v>0</v>
      </c>
      <c r="N5" s="136">
        <f t="array" aca="1" ref="N5" ca="1">IF(SUM((Club2=$B5)*(Catégorie1=N$2)*(Discipline=$B$1))=0,0,SUM(LARGE(IF((Club2=$B5)*(Catégorie1=N$2)*(Discipline=$B$1),Totaux3),ROW(INDIRECT("1:"&amp;MIN(3,SUM((Club2=$B5)*(Catégorie1=N$2)*(Discipline=$B$1))))))))</f>
        <v>0</v>
      </c>
      <c r="O5" s="136">
        <f t="array" aca="1" ref="O5" ca="1">IF(SUM((Club2=$B5)*(Catégorie1=O$2)*(Discipline=$B$1))=0,0,SUM(LARGE(IF((Club2=$B5)*(Catégorie1=O$2)*(Discipline=$B$1),Totaux3),ROW(INDIRECT("1:"&amp;MIN(3,SUM((Club2=$B5)*(Catégorie1=O$2)*(Discipline=$B$1))))))))</f>
        <v>0</v>
      </c>
      <c r="P5" s="135">
        <f t="array" aca="1" ref="P5" ca="1">IF(SUM((Club2=$B5)*(Catégorie1=P$2)*(Discipline=$B3))=0,0,SUM(LARGE(IF((Club2=$B5)*(Catégorie1=P$2)*(Discipline=$B3),Totaux3),ROW(INDIRECT("1:"&amp;MIN(3,SUM((Club2=$B5)*(Catégorie1=P$2)*(Discipline=$B3))))))))</f>
        <v>0</v>
      </c>
      <c r="R5" s="130">
        <f t="array" aca="1" ref="R5" ca="1">IF(SUM((Club2=$B5)*(Catégorie1=R$2:T$2)*(Discipline=$B$1))=0,0,SUM(LARGE(IF((Club2=$B5)*(Catégorie1=R$2:T$2)*(Discipline=$B$1),Totaux3),ROW(INDIRECT("1:"&amp;MIN(3,SUM((Club2=$B5)*(Catégorie1=R$2:T$2)*(Discipline=$B$1))))))))</f>
        <v>0</v>
      </c>
      <c r="S5" s="136">
        <f t="array" aca="1" ref="S5" ca="1">IF(SUM((Club2=$B5)*(Catégorie1=S$2)*(Discipline=$B$1))=0,0,SUM(LARGE(IF((Club2=$B5)*(Catégorie1=S$2)*(Discipline=$B$1),Totaux3),ROW(INDIRECT("1:"&amp;MIN(3,SUM((Club2=$B5)*(Catégorie1=S$2)*(Discipline=$B$1))))))))</f>
        <v>0</v>
      </c>
      <c r="T5" s="136">
        <f t="array" aca="1" ref="T5" ca="1">IF(SUM((Club2=$B5)*(Catégorie1=T$2)*(Discipline=$B$1))=0,0,SUM(LARGE(IF((Club2=$B5)*(Catégorie1=T$2)*(Discipline=$B$1),Totaux3),ROW(INDIRECT("1:"&amp;MIN(3,SUM((Club2=$B5)*(Catégorie1=T$2)*(Discipline=$B$1))))))))</f>
        <v>0</v>
      </c>
      <c r="U5" s="135">
        <f t="array" aca="1" ref="U5" ca="1">IF(SUM((Club2=$B5)*(Catégorie1=U$2)*(Discipline=$B3))=0,0,SUM(LARGE(IF((Club2=$B5)*(Catégorie1=U$2)*(Discipline=$B3),Totaux3),ROW(INDIRECT("1:"&amp;MIN(3,SUM((Club2=$B5)*(Catégorie1=U$2)*(Discipline=$B3))))))))</f>
        <v>0</v>
      </c>
      <c r="X5" s="130">
        <f t="array" aca="1" ref="X5" ca="1">IF(SUM((Club2=$B5)*(Catégorie1=X$2:AB$2)*(Discipline=$B$1))=0,0,SUM(LARGE(IF((Club2=$B5)*(Catégorie1=X$2:AB$2)*(Discipline=$B$1),Totaux3),ROW(INDIRECT("1:"&amp;MIN(3,SUM((Club2=$B5)*(Catégorie1=X$2:AB$2)*(Discipline=$B$1))))))))</f>
        <v>0</v>
      </c>
      <c r="Y5" s="136">
        <f t="array" aca="1" ref="Y5" ca="1">IF(SUM((Club2=$B5)*(Catégorie1=Y$2)*(Discipline=$B$1))=0,0,SUM(LARGE(IF((Club2=$B5)*(Catégorie1=Y$2)*(Discipline=$B$1),Totaux3),ROW(INDIRECT("1:"&amp;MIN(3,SUM((Club2=$B5)*(Catégorie1=Y$2)*(Discipline=$B$1))))))))</f>
        <v>0</v>
      </c>
      <c r="Z5" s="136">
        <f t="array" aca="1" ref="Z5" ca="1">IF(SUM((Club2=$B5)*(Catégorie1=Z$2)*(Discipline=$B$1))=0,0,SUM(LARGE(IF((Club2=$B5)*(Catégorie1=Z$2)*(Discipline=$B$1),Totaux3),ROW(INDIRECT("1:"&amp;MIN(3,SUM((Club2=$B5)*(Catégorie1=Z$2)*(Discipline=$B$1))))))))</f>
        <v>0</v>
      </c>
      <c r="AA5" s="135">
        <f t="array" aca="1" ref="AA5" ca="1">IF(SUM((Club2=$B5)*(Catégorie1=AA$2)*(Discipline=$B3))=0,0,SUM(LARGE(IF((Club2=$B5)*(Catégorie1=AA$2)*(Discipline=$B3),Totaux3),ROW(INDIRECT("1:"&amp;MIN(3,SUM((Club2=$B5)*(Catégorie1=AA$2)*(Discipline=$B3))))))))</f>
        <v>0</v>
      </c>
      <c r="AB5" s="137"/>
      <c r="AC5" s="134"/>
      <c r="AD5" s="130">
        <f t="array" aca="1" ref="AD5" ca="1">IF(SUM((Club2=$B5)*(Catégorie1=AE$2:AH$2)*(Discipline=$B$1))=0,0,SUM(LARGE(IF((Club2=$B5)*(Catégorie1=AE$2:AH$2)*(Discipline=$B$1),Totaux3),ROW(INDIRECT("1:"&amp;MIN(3,SUM((Club2=$B5)*(Catégorie1=AE$2:AH$2)*(Discipline=$B$1))))))))</f>
        <v>0</v>
      </c>
      <c r="AE5" s="131">
        <f t="array" aca="1" ref="AE5" ca="1">IF(SUM((Club2=$B5)*(Catégorie1=AE$2)*(Discipline=$B$1))=0,0,SUM(LARGE(IF((Club2=$B5)*(Catégorie1=AE$2)*(Discipline=$B$1),Totaux3),ROW(INDIRECT("1:"&amp;MIN(3,SUM((Club2=$B5)*(Catégorie1=AE$2)*(Discipline=$B$1))))))))</f>
        <v>0</v>
      </c>
      <c r="AF5" s="136">
        <f t="array" aca="1" ref="AF5" ca="1">IF(SUM((Club2=$B5)*(Catégorie1=AF$2)*(Discipline=$B$1))=0,0,SUM(LARGE(IF((Club2=$B5)*(Catégorie1=AF$2)*(Discipline=$B$1),Totaux3),ROW(INDIRECT("1:"&amp;MIN(3,SUM((Club2=$B5)*(Catégorie1=AF$2)*(Discipline=$B$1))))))))</f>
        <v>0</v>
      </c>
      <c r="AG5" s="135">
        <f t="array" aca="1" ref="AG5" ca="1">IF(SUM((Club2=$B5)*(Catégorie1=AG$2)*(Discipline=$B1))=0,0,SUM(LARGE(IF((Club2=$B5)*(Catégorie1=AG$2)*(Discipline=$B1),Totaux3),ROW(INDIRECT("1:"&amp;MIN(3,SUM((Club2=$B5)*(Catégorie1=AG$2)*(Discipline=$B1))))))))</f>
        <v>0</v>
      </c>
      <c r="AH5" s="132">
        <f t="array" aca="1" ref="AH5" ca="1">IF(SUM((Club2=$B5)*(Catégorie1=AH$2)*(Discipline=$B3))=0,0,SUM(LARGE(IF((Club2=$B5)*(Catégorie1=AH$2)*(Discipline=$B3),Totaux3),ROW(INDIRECT("1:"&amp;MIN(3,SUM((Club2=$B5)*(Catégorie1=AH$2)*(Discipline=$B3))))))))</f>
        <v>0</v>
      </c>
      <c r="AJ5" s="109"/>
      <c r="AK5" s="110"/>
      <c r="AL5" s="110"/>
    </row>
    <row r="6" spans="2:38" x14ac:dyDescent="0.2">
      <c r="B6" s="129" t="str">
        <f t="array" aca="1" ref="B6" ca="1">INDEX(Club2,MATCH(MIN(IF(COUNTIF(B$2:B5,Club2)=0,IF(Club2&lt;&gt;"",IF(Club2&lt;&gt;"Club2",COUNTIF(Club2,"&lt;"&amp;Club2),"")))),IF(COUNTIF(B$2:B5,Club2)=0,IF(Club2&lt;&gt;"",IF(Club2&lt;&gt;"Club2",COUNTIF(Club2,"&lt;"&amp;Club2),""))),0))</f>
        <v>CAEN</v>
      </c>
      <c r="C6" s="130">
        <f t="array" aca="1" ref="C6" ca="1">IF(SUM((Club2=$B6)*(Catégorie1=C$2:E$2)*(Discipline=$B$1))=0,0,SUM(LARGE(IF((Club2=$B6)*(Catégorie1=C$2:E$2)*(Discipline=$B$1),Totaux3),ROW(INDIRECT("1:"&amp;MIN(3,SUM((Club2=$B6)*(Catégorie1=C$2:E$2)*(Discipline=$B$1))))))))</f>
        <v>206</v>
      </c>
      <c r="D6" s="136">
        <f t="array" aca="1" ref="D6" ca="1">IF(SUM((Club2=$B6)*(Catégorie1=D$2)*(Discipline=$B$1))=0,0,SUM(LARGE(IF((Club2=$B6)*(Catégorie1=D$2)*(Discipline=$B$1),Totaux3),ROW(INDIRECT("1:"&amp;MIN(3,SUM((Club2=$B6)*(Catégorie1=D$2)*(Discipline=$B$1))))))))</f>
        <v>206</v>
      </c>
      <c r="E6" s="136">
        <f t="array" aca="1" ref="E6" ca="1">IF(SUM((Club2=$B6)*(Catégorie1=E$2)*(Discipline=$B$1))=0,0,SUM(LARGE(IF((Club2=$B6)*(Catégorie1=E$2)*(Discipline=$B$1),Totaux3),ROW(INDIRECT("1:"&amp;MIN(3,SUM((Club2=$B6)*(Catégorie1=E$2)*(Discipline=$B$1))))))))</f>
        <v>0</v>
      </c>
      <c r="F6" s="135">
        <f t="array" aca="1" ref="F6" ca="1">IF(SUM((Club2=$B6)*(Catégorie1=F$2)*(Discipline=$B4))=0,0,SUM(LARGE(IF((Club2=$B6)*(Catégorie1=F$2)*(Discipline=$B4),Totaux3),ROW(INDIRECT("1:"&amp;MIN(3,SUM((Club2=$B6)*(Catégorie1=F$2)*(Discipline=$B4))))))))</f>
        <v>0</v>
      </c>
      <c r="H6" s="130">
        <f t="array" aca="1" ref="H6" ca="1">IF(SUM((Club2=$B6)*(Catégorie1=H$2:K$2)*(Discipline=$B$1))=0,0,SUM(LARGE(IF((Club2=$B6)*(Catégorie1=H$2:K$2)*(Discipline=$B$1),Totaux3),ROW(INDIRECT("1:"&amp;MIN(3,SUM((Club2=$B6)*(Catégorie1=H$2:K$2)*(Discipline=$B$1))))))))</f>
        <v>0</v>
      </c>
      <c r="I6" s="136">
        <f t="array" aca="1" ref="I6" ca="1">IF(SUM((Club2=$B6)*(Catégorie1=I$2)*(Discipline=$B$1))=0,0,SUM(LARGE(IF((Club2=$B6)*(Catégorie1=I$2)*(Discipline=$B$1),Totaux3),ROW(INDIRECT("1:"&amp;MIN(3,SUM((Club2=$B6)*(Catégorie1=I$2)*(Discipline=$B$1))))))))</f>
        <v>0</v>
      </c>
      <c r="J6" s="136">
        <f t="array" aca="1" ref="J6" ca="1">IF(SUM((Club2=$B6)*(Catégorie1=J$2)*(Discipline=$B$1))=0,0,SUM(LARGE(IF((Club2=$B6)*(Catégorie1=J$2)*(Discipline=$B$1),Totaux3),ROW(INDIRECT("1:"&amp;MIN(3,SUM((Club2=$B6)*(Catégorie1=J$2)*(Discipline=$B$1))))))))</f>
        <v>0</v>
      </c>
      <c r="K6" s="135">
        <f t="array" aca="1" ref="K6" ca="1">IF(SUM((Club2=$B6)*(Catégorie1=K$2)*(Discipline=$B4))=0,0,SUM(LARGE(IF((Club2=$B6)*(Catégorie1=K$2)*(Discipline=$B4),Totaux3),ROW(INDIRECT("1:"&amp;MIN(3,SUM((Club2=$B6)*(Catégorie1=K$2)*(Discipline=$B4))))))))</f>
        <v>0</v>
      </c>
      <c r="M6" s="130">
        <f t="array" aca="1" ref="M6" ca="1">IF(SUM((Club2=$B6)*(Catégorie1=M$2:O$2)*(Discipline=$B$1))=0,0,SUM(LARGE(IF((Club2=$B6)*(Catégorie1=M$2:O$2)*(Discipline=$B$1),Totaux3),ROW(INDIRECT("1:"&amp;MIN(3,SUM((Club2=$B6)*(Catégorie1=M$2:O$2)*(Discipline=$B$1))))))))</f>
        <v>0</v>
      </c>
      <c r="N6" s="136">
        <f t="array" aca="1" ref="N6" ca="1">IF(SUM((Club2=$B6)*(Catégorie1=N$2)*(Discipline=$B$1))=0,0,SUM(LARGE(IF((Club2=$B6)*(Catégorie1=N$2)*(Discipline=$B$1),Totaux3),ROW(INDIRECT("1:"&amp;MIN(3,SUM((Club2=$B6)*(Catégorie1=N$2)*(Discipline=$B$1))))))))</f>
        <v>0</v>
      </c>
      <c r="O6" s="136">
        <f t="array" aca="1" ref="O6" ca="1">IF(SUM((Club2=$B6)*(Catégorie1=O$2)*(Discipline=$B$1))=0,0,SUM(LARGE(IF((Club2=$B6)*(Catégorie1=O$2)*(Discipline=$B$1),Totaux3),ROW(INDIRECT("1:"&amp;MIN(3,SUM((Club2=$B6)*(Catégorie1=O$2)*(Discipline=$B$1))))))))</f>
        <v>0</v>
      </c>
      <c r="P6" s="135">
        <f t="array" aca="1" ref="P6" ca="1">IF(SUM((Club2=$B6)*(Catégorie1=P$2)*(Discipline=$B4))=0,0,SUM(LARGE(IF((Club2=$B6)*(Catégorie1=P$2)*(Discipline=$B4),Totaux3),ROW(INDIRECT("1:"&amp;MIN(3,SUM((Club2=$B6)*(Catégorie1=P$2)*(Discipline=$B4))))))))</f>
        <v>0</v>
      </c>
      <c r="R6" s="130">
        <f t="array" aca="1" ref="R6" ca="1">IF(SUM((Club2=$B6)*(Catégorie1=R$2:T$2)*(Discipline=$B$1))=0,0,SUM(LARGE(IF((Club2=$B6)*(Catégorie1=R$2:T$2)*(Discipline=$B$1),Totaux3),ROW(INDIRECT("1:"&amp;MIN(3,SUM((Club2=$B6)*(Catégorie1=R$2:T$2)*(Discipline=$B$1))))))))</f>
        <v>0</v>
      </c>
      <c r="S6" s="136">
        <f t="array" aca="1" ref="S6" ca="1">IF(SUM((Club2=$B6)*(Catégorie1=S$2)*(Discipline=$B$1))=0,0,SUM(LARGE(IF((Club2=$B6)*(Catégorie1=S$2)*(Discipline=$B$1),Totaux3),ROW(INDIRECT("1:"&amp;MIN(3,SUM((Club2=$B6)*(Catégorie1=S$2)*(Discipline=$B$1))))))))</f>
        <v>0</v>
      </c>
      <c r="T6" s="136">
        <f t="array" aca="1" ref="T6" ca="1">IF(SUM((Club2=$B6)*(Catégorie1=T$2)*(Discipline=$B$1))=0,0,SUM(LARGE(IF((Club2=$B6)*(Catégorie1=T$2)*(Discipline=$B$1),Totaux3),ROW(INDIRECT("1:"&amp;MIN(3,SUM((Club2=$B6)*(Catégorie1=T$2)*(Discipline=$B$1))))))))</f>
        <v>0</v>
      </c>
      <c r="U6" s="135">
        <f t="array" aca="1" ref="U6" ca="1">IF(SUM((Club2=$B6)*(Catégorie1=U$2)*(Discipline=$B4))=0,0,SUM(LARGE(IF((Club2=$B6)*(Catégorie1=U$2)*(Discipline=$B4),Totaux3),ROW(INDIRECT("1:"&amp;MIN(3,SUM((Club2=$B6)*(Catégorie1=U$2)*(Discipline=$B4))))))))</f>
        <v>0</v>
      </c>
      <c r="X6" s="130">
        <f t="array" aca="1" ref="X6" ca="1">IF(SUM((Club2=$B6)*(Catégorie1=X$2:AB$2)*(Discipline=$B$1))=0,0,SUM(LARGE(IF((Club2=$B6)*(Catégorie1=X$2:AB$2)*(Discipline=$B$1),Totaux3),ROW(INDIRECT("1:"&amp;MIN(3,SUM((Club2=$B6)*(Catégorie1=X$2:AB$2)*(Discipline=$B$1))))))))</f>
        <v>0</v>
      </c>
      <c r="Y6" s="136">
        <f t="array" aca="1" ref="Y6" ca="1">IF(SUM((Club2=$B6)*(Catégorie1=Y$2)*(Discipline=$B$1))=0,0,SUM(LARGE(IF((Club2=$B6)*(Catégorie1=Y$2)*(Discipline=$B$1),Totaux3),ROW(INDIRECT("1:"&amp;MIN(3,SUM((Club2=$B6)*(Catégorie1=Y$2)*(Discipline=$B$1))))))))</f>
        <v>0</v>
      </c>
      <c r="Z6" s="136">
        <f t="array" aca="1" ref="Z6" ca="1">IF(SUM((Club2=$B6)*(Catégorie1=Z$2)*(Discipline=$B$1))=0,0,SUM(LARGE(IF((Club2=$B6)*(Catégorie1=Z$2)*(Discipline=$B$1),Totaux3),ROW(INDIRECT("1:"&amp;MIN(3,SUM((Club2=$B6)*(Catégorie1=Z$2)*(Discipline=$B$1))))))))</f>
        <v>0</v>
      </c>
      <c r="AA6" s="135">
        <f t="array" aca="1" ref="AA6" ca="1">IF(SUM((Club2=$B6)*(Catégorie1=AA$2)*(Discipline=$B4))=0,0,SUM(LARGE(IF((Club2=$B6)*(Catégorie1=AA$2)*(Discipline=$B4),Totaux3),ROW(INDIRECT("1:"&amp;MIN(3,SUM((Club2=$B6)*(Catégorie1=AA$2)*(Discipline=$B4))))))))</f>
        <v>0</v>
      </c>
      <c r="AB6" s="137"/>
      <c r="AC6" s="134"/>
      <c r="AD6" s="130">
        <f t="array" aca="1" ref="AD6" ca="1">IF(SUM((Club2=$B6)*(Catégorie1=AE$2:AH$2)*(Discipline=$B$1))=0,0,SUM(LARGE(IF((Club2=$B6)*(Catégorie1=AE$2:AH$2)*(Discipline=$B$1),Totaux3),ROW(INDIRECT("1:"&amp;MIN(3,SUM((Club2=$B6)*(Catégorie1=AE$2:AH$2)*(Discipline=$B$1))))))))</f>
        <v>0</v>
      </c>
      <c r="AE6" s="131">
        <f t="array" aca="1" ref="AE6" ca="1">IF(SUM((Club2=$B6)*(Catégorie1=AE$2)*(Discipline=$B$1))=0,0,SUM(LARGE(IF((Club2=$B6)*(Catégorie1=AE$2)*(Discipline=$B$1),Totaux3),ROW(INDIRECT("1:"&amp;MIN(3,SUM((Club2=$B6)*(Catégorie1=AE$2)*(Discipline=$B$1))))))))</f>
        <v>0</v>
      </c>
      <c r="AF6" s="136">
        <f t="array" aca="1" ref="AF6" ca="1">IF(SUM((Club2=$B6)*(Catégorie1=AF$2)*(Discipline=$B$1))=0,0,SUM(LARGE(IF((Club2=$B6)*(Catégorie1=AF$2)*(Discipline=$B$1),Totaux3),ROW(INDIRECT("1:"&amp;MIN(3,SUM((Club2=$B6)*(Catégorie1=AF$2)*(Discipline=$B$1))))))))</f>
        <v>0</v>
      </c>
      <c r="AG6" s="135">
        <f t="array" aca="1" ref="AG6" ca="1">IF(SUM((Club2=$B6)*(Catégorie1=AG$2)*(Discipline=$B2))=0,0,SUM(LARGE(IF((Club2=$B6)*(Catégorie1=AG$2)*(Discipline=$B2),Totaux3),ROW(INDIRECT("1:"&amp;MIN(3,SUM((Club2=$B6)*(Catégorie1=AG$2)*(Discipline=$B2))))))))</f>
        <v>0</v>
      </c>
      <c r="AH6" s="132">
        <f t="array" aca="1" ref="AH6" ca="1">IF(SUM((Club2=$B6)*(Catégorie1=AH$2)*(Discipline=$B4))=0,0,SUM(LARGE(IF((Club2=$B6)*(Catégorie1=AH$2)*(Discipline=$B4),Totaux3),ROW(INDIRECT("1:"&amp;MIN(3,SUM((Club2=$B6)*(Catégorie1=AH$2)*(Discipline=$B4))))))))</f>
        <v>0</v>
      </c>
      <c r="AJ6" s="109"/>
      <c r="AK6" s="110"/>
      <c r="AL6" s="110"/>
    </row>
    <row r="7" spans="2:38" x14ac:dyDescent="0.2">
      <c r="B7" s="129" t="str">
        <f t="array" aca="1" ref="B7" ca="1">INDEX(Club2,MATCH(MIN(IF(COUNTIF(B$2:B6,Club2)=0,IF(Club2&lt;&gt;"",IF(Club2&lt;&gt;"Club2",COUNTIF(Club2,"&lt;"&amp;Club2),"")))),IF(COUNTIF(B$2:B6,Club2)=0,IF(Club2&lt;&gt;"",IF(Club2&lt;&gt;"Club2",COUNTIF(Club2,"&lt;"&amp;Club2),""))),0))</f>
        <v>DEOLS</v>
      </c>
      <c r="C7" s="130">
        <f t="array" aca="1" ref="C7" ca="1">IF(SUM((Club2=$B7)*(Catégorie1=C$2:E$2)*(Discipline=$B$1))=0,0,SUM(LARGE(IF((Club2=$B7)*(Catégorie1=C$2:E$2)*(Discipline=$B$1),Totaux3),ROW(INDIRECT("1:"&amp;MIN(3,SUM((Club2=$B7)*(Catégorie1=C$2:E$2)*(Discipline=$B$1))))))))</f>
        <v>0</v>
      </c>
      <c r="D7" s="136">
        <f t="array" aca="1" ref="D7" ca="1">IF(SUM((Club2=$B7)*(Catégorie1=D$2)*(Discipline=$B$1))=0,0,SUM(LARGE(IF((Club2=$B7)*(Catégorie1=D$2)*(Discipline=$B$1),Totaux3),ROW(INDIRECT("1:"&amp;MIN(3,SUM((Club2=$B7)*(Catégorie1=D$2)*(Discipline=$B$1))))))))</f>
        <v>0</v>
      </c>
      <c r="E7" s="136">
        <f t="array" aca="1" ref="E7" ca="1">IF(SUM((Club2=$B7)*(Catégorie1=E$2)*(Discipline=$B$1))=0,0,SUM(LARGE(IF((Club2=$B7)*(Catégorie1=E$2)*(Discipline=$B$1),Totaux3),ROW(INDIRECT("1:"&amp;MIN(3,SUM((Club2=$B7)*(Catégorie1=E$2)*(Discipline=$B$1))))))))</f>
        <v>0</v>
      </c>
      <c r="F7" s="135">
        <f t="array" aca="1" ref="F7" ca="1">IF(SUM((Club2=$B7)*(Catégorie1=F$2)*(Discipline=$B5))=0,0,SUM(LARGE(IF((Club2=$B7)*(Catégorie1=F$2)*(Discipline=$B5),Totaux3),ROW(INDIRECT("1:"&amp;MIN(3,SUM((Club2=$B7)*(Catégorie1=F$2)*(Discipline=$B5))))))))</f>
        <v>0</v>
      </c>
      <c r="H7" s="130">
        <f t="array" aca="1" ref="H7" ca="1">IF(SUM((Club2=$B7)*(Catégorie1=H$2:K$2)*(Discipline=$B$1))=0,0,SUM(LARGE(IF((Club2=$B7)*(Catégorie1=H$2:K$2)*(Discipline=$B$1),Totaux3),ROW(INDIRECT("1:"&amp;MIN(3,SUM((Club2=$B7)*(Catégorie1=H$2:K$2)*(Discipline=$B$1))))))))</f>
        <v>0</v>
      </c>
      <c r="I7" s="136">
        <f t="array" aca="1" ref="I7" ca="1">IF(SUM((Club2=$B7)*(Catégorie1=I$2)*(Discipline=$B$1))=0,0,SUM(LARGE(IF((Club2=$B7)*(Catégorie1=I$2)*(Discipline=$B$1),Totaux3),ROW(INDIRECT("1:"&amp;MIN(3,SUM((Club2=$B7)*(Catégorie1=I$2)*(Discipline=$B$1))))))))</f>
        <v>0</v>
      </c>
      <c r="J7" s="136">
        <f t="array" aca="1" ref="J7" ca="1">IF(SUM((Club2=$B7)*(Catégorie1=J$2)*(Discipline=$B$1))=0,0,SUM(LARGE(IF((Club2=$B7)*(Catégorie1=J$2)*(Discipline=$B$1),Totaux3),ROW(INDIRECT("1:"&amp;MIN(3,SUM((Club2=$B7)*(Catégorie1=J$2)*(Discipline=$B$1))))))))</f>
        <v>0</v>
      </c>
      <c r="K7" s="135">
        <f t="array" aca="1" ref="K7" ca="1">IF(SUM((Club2=$B7)*(Catégorie1=K$2)*(Discipline=$B5))=0,0,SUM(LARGE(IF((Club2=$B7)*(Catégorie1=K$2)*(Discipline=$B5),Totaux3),ROW(INDIRECT("1:"&amp;MIN(3,SUM((Club2=$B7)*(Catégorie1=K$2)*(Discipline=$B5))))))))</f>
        <v>0</v>
      </c>
      <c r="M7" s="130">
        <f t="array" aca="1" ref="M7" ca="1">IF(SUM((Club2=$B7)*(Catégorie1=M$2:O$2)*(Discipline=$B$1))=0,0,SUM(LARGE(IF((Club2=$B7)*(Catégorie1=M$2:O$2)*(Discipline=$B$1),Totaux3),ROW(INDIRECT("1:"&amp;MIN(3,SUM((Club2=$B7)*(Catégorie1=M$2:O$2)*(Discipline=$B$1))))))))</f>
        <v>0</v>
      </c>
      <c r="N7" s="136">
        <f t="array" aca="1" ref="N7" ca="1">IF(SUM((Club2=$B7)*(Catégorie1=N$2)*(Discipline=$B$1))=0,0,SUM(LARGE(IF((Club2=$B7)*(Catégorie1=N$2)*(Discipline=$B$1),Totaux3),ROW(INDIRECT("1:"&amp;MIN(3,SUM((Club2=$B7)*(Catégorie1=N$2)*(Discipline=$B$1))))))))</f>
        <v>0</v>
      </c>
      <c r="O7" s="136">
        <f t="array" aca="1" ref="O7" ca="1">IF(SUM((Club2=$B7)*(Catégorie1=O$2)*(Discipline=$B$1))=0,0,SUM(LARGE(IF((Club2=$B7)*(Catégorie1=O$2)*(Discipline=$B$1),Totaux3),ROW(INDIRECT("1:"&amp;MIN(3,SUM((Club2=$B7)*(Catégorie1=O$2)*(Discipline=$B$1))))))))</f>
        <v>0</v>
      </c>
      <c r="P7" s="135">
        <f t="array" aca="1" ref="P7" ca="1">IF(SUM((Club2=$B7)*(Catégorie1=P$2)*(Discipline=$B5))=0,0,SUM(LARGE(IF((Club2=$B7)*(Catégorie1=P$2)*(Discipline=$B5),Totaux3),ROW(INDIRECT("1:"&amp;MIN(3,SUM((Club2=$B7)*(Catégorie1=P$2)*(Discipline=$B5))))))))</f>
        <v>0</v>
      </c>
      <c r="R7" s="130">
        <f t="array" aca="1" ref="R7" ca="1">IF(SUM((Club2=$B7)*(Catégorie1=R$2:T$2)*(Discipline=$B$1))=0,0,SUM(LARGE(IF((Club2=$B7)*(Catégorie1=R$2:T$2)*(Discipline=$B$1),Totaux3),ROW(INDIRECT("1:"&amp;MIN(3,SUM((Club2=$B7)*(Catégorie1=R$2:T$2)*(Discipline=$B$1))))))))</f>
        <v>0</v>
      </c>
      <c r="S7" s="136">
        <f t="array" aca="1" ref="S7" ca="1">IF(SUM((Club2=$B7)*(Catégorie1=S$2)*(Discipline=$B$1))=0,0,SUM(LARGE(IF((Club2=$B7)*(Catégorie1=S$2)*(Discipline=$B$1),Totaux3),ROW(INDIRECT("1:"&amp;MIN(3,SUM((Club2=$B7)*(Catégorie1=S$2)*(Discipline=$B$1))))))))</f>
        <v>0</v>
      </c>
      <c r="T7" s="136">
        <f t="array" aca="1" ref="T7" ca="1">IF(SUM((Club2=$B7)*(Catégorie1=T$2)*(Discipline=$B$1))=0,0,SUM(LARGE(IF((Club2=$B7)*(Catégorie1=T$2)*(Discipline=$B$1),Totaux3),ROW(INDIRECT("1:"&amp;MIN(3,SUM((Club2=$B7)*(Catégorie1=T$2)*(Discipline=$B$1))))))))</f>
        <v>0</v>
      </c>
      <c r="U7" s="135">
        <f t="array" aca="1" ref="U7" ca="1">IF(SUM((Club2=$B7)*(Catégorie1=U$2)*(Discipline=$B5))=0,0,SUM(LARGE(IF((Club2=$B7)*(Catégorie1=U$2)*(Discipline=$B5),Totaux3),ROW(INDIRECT("1:"&amp;MIN(3,SUM((Club2=$B7)*(Catégorie1=U$2)*(Discipline=$B5))))))))</f>
        <v>0</v>
      </c>
      <c r="X7" s="130">
        <f t="array" aca="1" ref="X7" ca="1">IF(SUM((Club2=$B7)*(Catégorie1=X$2:AB$2)*(Discipline=$B$1))=0,0,SUM(LARGE(IF((Club2=$B7)*(Catégorie1=X$2:AB$2)*(Discipline=$B$1),Totaux3),ROW(INDIRECT("1:"&amp;MIN(3,SUM((Club2=$B7)*(Catégorie1=X$2:AB$2)*(Discipline=$B$1))))))))</f>
        <v>0</v>
      </c>
      <c r="Y7" s="136">
        <f t="array" aca="1" ref="Y7" ca="1">IF(SUM((Club2=$B7)*(Catégorie1=Y$2)*(Discipline=$B$1))=0,0,SUM(LARGE(IF((Club2=$B7)*(Catégorie1=Y$2)*(Discipline=$B$1),Totaux3),ROW(INDIRECT("1:"&amp;MIN(3,SUM((Club2=$B7)*(Catégorie1=Y$2)*(Discipline=$B$1))))))))</f>
        <v>0</v>
      </c>
      <c r="Z7" s="136">
        <f t="array" aca="1" ref="Z7" ca="1">IF(SUM((Club2=$B7)*(Catégorie1=Z$2)*(Discipline=$B$1))=0,0,SUM(LARGE(IF((Club2=$B7)*(Catégorie1=Z$2)*(Discipline=$B$1),Totaux3),ROW(INDIRECT("1:"&amp;MIN(3,SUM((Club2=$B7)*(Catégorie1=Z$2)*(Discipline=$B$1))))))))</f>
        <v>0</v>
      </c>
      <c r="AA7" s="135">
        <f t="array" aca="1" ref="AA7" ca="1">IF(SUM((Club2=$B7)*(Catégorie1=AA$2)*(Discipline=$B5))=0,0,SUM(LARGE(IF((Club2=$B7)*(Catégorie1=AA$2)*(Discipline=$B5),Totaux3),ROW(INDIRECT("1:"&amp;MIN(3,SUM((Club2=$B7)*(Catégorie1=AA$2)*(Discipline=$B5))))))))</f>
        <v>0</v>
      </c>
      <c r="AB7" s="137"/>
      <c r="AC7" s="134"/>
      <c r="AD7" s="130">
        <f t="array" aca="1" ref="AD7" ca="1">IF(SUM((Club2=$B7)*(Catégorie1=AE$2:AH$2)*(Discipline=$B$1))=0,0,SUM(LARGE(IF((Club2=$B7)*(Catégorie1=AE$2:AH$2)*(Discipline=$B$1),Totaux3),ROW(INDIRECT("1:"&amp;MIN(3,SUM((Club2=$B7)*(Catégorie1=AE$2:AH$2)*(Discipline=$B$1))))))))</f>
        <v>0</v>
      </c>
      <c r="AE7" s="131">
        <f t="array" aca="1" ref="AE7" ca="1">IF(SUM((Club2=$B7)*(Catégorie1=AE$2)*(Discipline=$B$1))=0,0,SUM(LARGE(IF((Club2=$B7)*(Catégorie1=AE$2)*(Discipline=$B$1),Totaux3),ROW(INDIRECT("1:"&amp;MIN(3,SUM((Club2=$B7)*(Catégorie1=AE$2)*(Discipline=$B$1))))))))</f>
        <v>0</v>
      </c>
      <c r="AF7" s="136">
        <f t="array" aca="1" ref="AF7" ca="1">IF(SUM((Club2=$B7)*(Catégorie1=AF$2)*(Discipline=$B$1))=0,0,SUM(LARGE(IF((Club2=$B7)*(Catégorie1=AF$2)*(Discipline=$B$1),Totaux3),ROW(INDIRECT("1:"&amp;MIN(3,SUM((Club2=$B7)*(Catégorie1=AF$2)*(Discipline=$B$1))))))))</f>
        <v>0</v>
      </c>
      <c r="AG7" s="135">
        <f t="array" aca="1" ref="AG7" ca="1">IF(SUM((Club2=$B7)*(Catégorie1=AG$2)*(Discipline=$B3))=0,0,SUM(LARGE(IF((Club2=$B7)*(Catégorie1=AG$2)*(Discipline=$B3),Totaux3),ROW(INDIRECT("1:"&amp;MIN(3,SUM((Club2=$B7)*(Catégorie1=AG$2)*(Discipline=$B3))))))))</f>
        <v>0</v>
      </c>
      <c r="AH7" s="132">
        <f t="array" aca="1" ref="AH7" ca="1">IF(SUM((Club2=$B7)*(Catégorie1=AH$2)*(Discipline=$B5))=0,0,SUM(LARGE(IF((Club2=$B7)*(Catégorie1=AH$2)*(Discipline=$B5),Totaux3),ROW(INDIRECT("1:"&amp;MIN(3,SUM((Club2=$B7)*(Catégorie1=AH$2)*(Discipline=$B5))))))))</f>
        <v>0</v>
      </c>
      <c r="AJ7" s="109"/>
      <c r="AK7" s="110"/>
      <c r="AL7" s="110"/>
    </row>
    <row r="8" spans="2:38" x14ac:dyDescent="0.2">
      <c r="B8" s="129" t="str">
        <f t="array" aca="1" ref="B8" ca="1">INDEX(Club2,MATCH(MIN(IF(COUNTIF(B$2:B7,Club2)=0,IF(Club2&lt;&gt;"",IF(Club2&lt;&gt;"Club2",COUNTIF(Club2,"&lt;"&amp;Club2),"")))),IF(COUNTIF(B$2:B7,Club2)=0,IF(Club2&lt;&gt;"",IF(Club2&lt;&gt;"Club2",COUNTIF(Club2,"&lt;"&amp;Club2),""))),0))</f>
        <v>LYON</v>
      </c>
      <c r="C8" s="130">
        <f t="array" aca="1" ref="C8" ca="1">IF(SUM((Club2=$B8)*(Catégorie1=C$2:E$2)*(Discipline=$B$1))=0,0,SUM(LARGE(IF((Club2=$B8)*(Catégorie1=C$2:E$2)*(Discipline=$B$1),Totaux3),ROW(INDIRECT("1:"&amp;MIN(3,SUM((Club2=$B8)*(Catégorie1=C$2:E$2)*(Discipline=$B$1))))))))</f>
        <v>272</v>
      </c>
      <c r="D8" s="136">
        <f t="array" aca="1" ref="D8" ca="1">IF(SUM((Club2=$B8)*(Catégorie1=D$2)*(Discipline=$B$1))=0,0,SUM(LARGE(IF((Club2=$B8)*(Catégorie1=D$2)*(Discipline=$B$1),Totaux3),ROW(INDIRECT("1:"&amp;MIN(3,SUM((Club2=$B8)*(Catégorie1=D$2)*(Discipline=$B$1))))))))</f>
        <v>0</v>
      </c>
      <c r="E8" s="136">
        <f t="array" aca="1" ref="E8" ca="1">IF(SUM((Club2=$B8)*(Catégorie1=E$2)*(Discipline=$B$1))=0,0,SUM(LARGE(IF((Club2=$B8)*(Catégorie1=E$2)*(Discipline=$B$1),Totaux3),ROW(INDIRECT("1:"&amp;MIN(3,SUM((Club2=$B8)*(Catégorie1=E$2)*(Discipline=$B$1))))))))</f>
        <v>272</v>
      </c>
      <c r="F8" s="135">
        <f t="array" aca="1" ref="F8" ca="1">IF(SUM((Club2=$B8)*(Catégorie1=F$2)*(Discipline=$B6))=0,0,SUM(LARGE(IF((Club2=$B8)*(Catégorie1=F$2)*(Discipline=$B6),Totaux3),ROW(INDIRECT("1:"&amp;MIN(3,SUM((Club2=$B8)*(Catégorie1=F$2)*(Discipline=$B6))))))))</f>
        <v>0</v>
      </c>
      <c r="H8" s="130">
        <f t="array" aca="1" ref="H8" ca="1">IF(SUM((Club2=$B8)*(Catégorie1=H$2:K$2)*(Discipline=$B$1))=0,0,SUM(LARGE(IF((Club2=$B8)*(Catégorie1=H$2:K$2)*(Discipline=$B$1),Totaux3),ROW(INDIRECT("1:"&amp;MIN(3,SUM((Club2=$B8)*(Catégorie1=H$2:K$2)*(Discipline=$B$1))))))))</f>
        <v>0</v>
      </c>
      <c r="I8" s="136">
        <f t="array" aca="1" ref="I8" ca="1">IF(SUM((Club2=$B8)*(Catégorie1=I$2)*(Discipline=$B$1))=0,0,SUM(LARGE(IF((Club2=$B8)*(Catégorie1=I$2)*(Discipline=$B$1),Totaux3),ROW(INDIRECT("1:"&amp;MIN(3,SUM((Club2=$B8)*(Catégorie1=I$2)*(Discipline=$B$1))))))))</f>
        <v>0</v>
      </c>
      <c r="J8" s="136">
        <f t="array" aca="1" ref="J8" ca="1">IF(SUM((Club2=$B8)*(Catégorie1=J$2)*(Discipline=$B$1))=0,0,SUM(LARGE(IF((Club2=$B8)*(Catégorie1=J$2)*(Discipline=$B$1),Totaux3),ROW(INDIRECT("1:"&amp;MIN(3,SUM((Club2=$B8)*(Catégorie1=J$2)*(Discipline=$B$1))))))))</f>
        <v>0</v>
      </c>
      <c r="K8" s="135">
        <f t="array" aca="1" ref="K8" ca="1">IF(SUM((Club2=$B8)*(Catégorie1=K$2)*(Discipline=$B6))=0,0,SUM(LARGE(IF((Club2=$B8)*(Catégorie1=K$2)*(Discipline=$B6),Totaux3),ROW(INDIRECT("1:"&amp;MIN(3,SUM((Club2=$B8)*(Catégorie1=K$2)*(Discipline=$B6))))))))</f>
        <v>0</v>
      </c>
      <c r="M8" s="130">
        <f t="array" aca="1" ref="M8" ca="1">IF(SUM((Club2=$B8)*(Catégorie1=M$2:O$2)*(Discipline=$B$1))=0,0,SUM(LARGE(IF((Club2=$B8)*(Catégorie1=M$2:O$2)*(Discipline=$B$1),Totaux3),ROW(INDIRECT("1:"&amp;MIN(3,SUM((Club2=$B8)*(Catégorie1=M$2:O$2)*(Discipline=$B$1))))))))</f>
        <v>0</v>
      </c>
      <c r="N8" s="136">
        <f t="array" aca="1" ref="N8" ca="1">IF(SUM((Club2=$B8)*(Catégorie1=N$2)*(Discipline=$B$1))=0,0,SUM(LARGE(IF((Club2=$B8)*(Catégorie1=N$2)*(Discipline=$B$1),Totaux3),ROW(INDIRECT("1:"&amp;MIN(3,SUM((Club2=$B8)*(Catégorie1=N$2)*(Discipline=$B$1))))))))</f>
        <v>0</v>
      </c>
      <c r="O8" s="136">
        <f t="array" aca="1" ref="O8" ca="1">IF(SUM((Club2=$B8)*(Catégorie1=O$2)*(Discipline=$B$1))=0,0,SUM(LARGE(IF((Club2=$B8)*(Catégorie1=O$2)*(Discipline=$B$1),Totaux3),ROW(INDIRECT("1:"&amp;MIN(3,SUM((Club2=$B8)*(Catégorie1=O$2)*(Discipline=$B$1))))))))</f>
        <v>0</v>
      </c>
      <c r="P8" s="135">
        <f t="array" aca="1" ref="P8" ca="1">IF(SUM((Club2=$B8)*(Catégorie1=P$2)*(Discipline=$B6))=0,0,SUM(LARGE(IF((Club2=$B8)*(Catégorie1=P$2)*(Discipline=$B6),Totaux3),ROW(INDIRECT("1:"&amp;MIN(3,SUM((Club2=$B8)*(Catégorie1=P$2)*(Discipline=$B6))))))))</f>
        <v>0</v>
      </c>
      <c r="R8" s="130">
        <f t="array" aca="1" ref="R8" ca="1">IF(SUM((Club2=$B8)*(Catégorie1=R$2:T$2)*(Discipline=$B$1))=0,0,SUM(LARGE(IF((Club2=$B8)*(Catégorie1=R$2:T$2)*(Discipline=$B$1),Totaux3),ROW(INDIRECT("1:"&amp;MIN(3,SUM((Club2=$B8)*(Catégorie1=R$2:T$2)*(Discipline=$B$1))))))))</f>
        <v>0</v>
      </c>
      <c r="S8" s="136">
        <f t="array" aca="1" ref="S8" ca="1">IF(SUM((Club2=$B8)*(Catégorie1=S$2)*(Discipline=$B$1))=0,0,SUM(LARGE(IF((Club2=$B8)*(Catégorie1=S$2)*(Discipline=$B$1),Totaux3),ROW(INDIRECT("1:"&amp;MIN(3,SUM((Club2=$B8)*(Catégorie1=S$2)*(Discipline=$B$1))))))))</f>
        <v>0</v>
      </c>
      <c r="T8" s="136">
        <f t="array" aca="1" ref="T8" ca="1">IF(SUM((Club2=$B8)*(Catégorie1=T$2)*(Discipline=$B$1))=0,0,SUM(LARGE(IF((Club2=$B8)*(Catégorie1=T$2)*(Discipline=$B$1),Totaux3),ROW(INDIRECT("1:"&amp;MIN(3,SUM((Club2=$B8)*(Catégorie1=T$2)*(Discipline=$B$1))))))))</f>
        <v>0</v>
      </c>
      <c r="U8" s="135">
        <f t="array" aca="1" ref="U8" ca="1">IF(SUM((Club2=$B8)*(Catégorie1=U$2)*(Discipline=$B6))=0,0,SUM(LARGE(IF((Club2=$B8)*(Catégorie1=U$2)*(Discipline=$B6),Totaux3),ROW(INDIRECT("1:"&amp;MIN(3,SUM((Club2=$B8)*(Catégorie1=U$2)*(Discipline=$B6))))))))</f>
        <v>0</v>
      </c>
      <c r="X8" s="130">
        <f t="array" aca="1" ref="X8" ca="1">IF(SUM((Club2=$B8)*(Catégorie1=X$2:AB$2)*(Discipline=$B$1))=0,0,SUM(LARGE(IF((Club2=$B8)*(Catégorie1=X$2:AB$2)*(Discipline=$B$1),Totaux3),ROW(INDIRECT("1:"&amp;MIN(3,SUM((Club2=$B8)*(Catégorie1=X$2:AB$2)*(Discipline=$B$1))))))))</f>
        <v>0</v>
      </c>
      <c r="Y8" s="136">
        <f t="array" aca="1" ref="Y8" ca="1">IF(SUM((Club2=$B8)*(Catégorie1=Y$2)*(Discipline=$B$1))=0,0,SUM(LARGE(IF((Club2=$B8)*(Catégorie1=Y$2)*(Discipline=$B$1),Totaux3),ROW(INDIRECT("1:"&amp;MIN(3,SUM((Club2=$B8)*(Catégorie1=Y$2)*(Discipline=$B$1))))))))</f>
        <v>0</v>
      </c>
      <c r="Z8" s="136">
        <f t="array" aca="1" ref="Z8" ca="1">IF(SUM((Club2=$B8)*(Catégorie1=Z$2)*(Discipline=$B$1))=0,0,SUM(LARGE(IF((Club2=$B8)*(Catégorie1=Z$2)*(Discipline=$B$1),Totaux3),ROW(INDIRECT("1:"&amp;MIN(3,SUM((Club2=$B8)*(Catégorie1=Z$2)*(Discipline=$B$1))))))))</f>
        <v>0</v>
      </c>
      <c r="AA8" s="135">
        <f t="array" aca="1" ref="AA8" ca="1">IF(SUM((Club2=$B8)*(Catégorie1=AA$2)*(Discipline=$B6))=0,0,SUM(LARGE(IF((Club2=$B8)*(Catégorie1=AA$2)*(Discipline=$B6),Totaux3),ROW(INDIRECT("1:"&amp;MIN(3,SUM((Club2=$B8)*(Catégorie1=AA$2)*(Discipline=$B6))))))))</f>
        <v>0</v>
      </c>
      <c r="AB8" s="137"/>
      <c r="AC8" s="134"/>
      <c r="AD8" s="130">
        <f t="array" aca="1" ref="AD8" ca="1">IF(SUM((Club2=$B8)*(Catégorie1=AE$2:AH$2)*(Discipline=$B$1))=0,0,SUM(LARGE(IF((Club2=$B8)*(Catégorie1=AE$2:AH$2)*(Discipline=$B$1),Totaux3),ROW(INDIRECT("1:"&amp;MIN(3,SUM((Club2=$B8)*(Catégorie1=AE$2:AH$2)*(Discipline=$B$1))))))))</f>
        <v>0</v>
      </c>
      <c r="AE8" s="131">
        <f t="array" aca="1" ref="AE8" ca="1">IF(SUM((Club2=$B8)*(Catégorie1=AE$2)*(Discipline=$B$1))=0,0,SUM(LARGE(IF((Club2=$B8)*(Catégorie1=AE$2)*(Discipline=$B$1),Totaux3),ROW(INDIRECT("1:"&amp;MIN(3,SUM((Club2=$B8)*(Catégorie1=AE$2)*(Discipline=$B$1))))))))</f>
        <v>0</v>
      </c>
      <c r="AF8" s="136">
        <f t="array" aca="1" ref="AF8" ca="1">IF(SUM((Club2=$B8)*(Catégorie1=AF$2)*(Discipline=$B$1))=0,0,SUM(LARGE(IF((Club2=$B8)*(Catégorie1=AF$2)*(Discipline=$B$1),Totaux3),ROW(INDIRECT("1:"&amp;MIN(3,SUM((Club2=$B8)*(Catégorie1=AF$2)*(Discipline=$B$1))))))))</f>
        <v>0</v>
      </c>
      <c r="AG8" s="135">
        <f t="array" aca="1" ref="AG8" ca="1">IF(SUM((Club2=$B8)*(Catégorie1=AG$2)*(Discipline=$B4))=0,0,SUM(LARGE(IF((Club2=$B8)*(Catégorie1=AG$2)*(Discipline=$B4),Totaux3),ROW(INDIRECT("1:"&amp;MIN(3,SUM((Club2=$B8)*(Catégorie1=AG$2)*(Discipline=$B4))))))))</f>
        <v>0</v>
      </c>
      <c r="AH8" s="132">
        <f t="array" aca="1" ref="AH8" ca="1">IF(SUM((Club2=$B8)*(Catégorie1=AH$2)*(Discipline=$B6))=0,0,SUM(LARGE(IF((Club2=$B8)*(Catégorie1=AH$2)*(Discipline=$B6),Totaux3),ROW(INDIRECT("1:"&amp;MIN(3,SUM((Club2=$B8)*(Catégorie1=AH$2)*(Discipline=$B6))))))))</f>
        <v>0</v>
      </c>
      <c r="AJ8" s="109"/>
      <c r="AK8" s="110"/>
      <c r="AL8" s="110"/>
    </row>
    <row r="9" spans="2:38" x14ac:dyDescent="0.2">
      <c r="B9" s="129" t="str">
        <f t="array" aca="1" ref="B9" ca="1">INDEX(Club2,MATCH(MIN(IF(COUNTIF(B$2:B8,Club2)=0,IF(Club2&lt;&gt;"",IF(Club2&lt;&gt;"Club2",COUNTIF(Club2,"&lt;"&amp;Club2),"")))),IF(COUNTIF(B$2:B8,Club2)=0,IF(Club2&lt;&gt;"",IF(Club2&lt;&gt;"Club2",COUNTIF(Club2,"&lt;"&amp;Club2),""))),0))</f>
        <v>MARSEILLE</v>
      </c>
      <c r="C9" s="130">
        <f t="array" aca="1" ref="C9" ca="1">IF(SUM((Club2=$B9)*(Catégorie1=C$2:E$2)*(Discipline=$B$1))=0,0,SUM(LARGE(IF((Club2=$B9)*(Catégorie1=C$2:E$2)*(Discipline=$B$1),Totaux3),ROW(INDIRECT("1:"&amp;MIN(3,SUM((Club2=$B9)*(Catégorie1=C$2:E$2)*(Discipline=$B$1))))))))</f>
        <v>206</v>
      </c>
      <c r="D9" s="136">
        <f t="array" aca="1" ref="D9" ca="1">IF(SUM((Club2=$B9)*(Catégorie1=D$2)*(Discipline=$B$1))=0,0,SUM(LARGE(IF((Club2=$B9)*(Catégorie1=D$2)*(Discipline=$B$1),Totaux3),ROW(INDIRECT("1:"&amp;MIN(3,SUM((Club2=$B9)*(Catégorie1=D$2)*(Discipline=$B$1))))))))</f>
        <v>206</v>
      </c>
      <c r="E9" s="136">
        <f t="array" aca="1" ref="E9" ca="1">IF(SUM((Club2=$B9)*(Catégorie1=E$2)*(Discipline=$B$1))=0,0,SUM(LARGE(IF((Club2=$B9)*(Catégorie1=E$2)*(Discipline=$B$1),Totaux3),ROW(INDIRECT("1:"&amp;MIN(3,SUM((Club2=$B9)*(Catégorie1=E$2)*(Discipline=$B$1))))))))</f>
        <v>0</v>
      </c>
      <c r="F9" s="135">
        <f t="array" aca="1" ref="F9" ca="1">IF(SUM((Club2=$B9)*(Catégorie1=F$2)*(Discipline=$B7))=0,0,SUM(LARGE(IF((Club2=$B9)*(Catégorie1=F$2)*(Discipline=$B7),Totaux3),ROW(INDIRECT("1:"&amp;MIN(3,SUM((Club2=$B9)*(Catégorie1=F$2)*(Discipline=$B7))))))))</f>
        <v>0</v>
      </c>
      <c r="G9" s="138"/>
      <c r="H9" s="130">
        <f t="array" aca="1" ref="H9" ca="1">IF(SUM((Club2=$B9)*(Catégorie1=H$2:K$2)*(Discipline=$B$1))=0,0,SUM(LARGE(IF((Club2=$B9)*(Catégorie1=H$2:K$2)*(Discipline=$B$1),Totaux3),ROW(INDIRECT("1:"&amp;MIN(3,SUM((Club2=$B9)*(Catégorie1=H$2:K$2)*(Discipline=$B$1))))))))</f>
        <v>0</v>
      </c>
      <c r="I9" s="136">
        <f t="array" aca="1" ref="I9" ca="1">IF(SUM((Club2=$B9)*(Catégorie1=I$2)*(Discipline=$B$1))=0,0,SUM(LARGE(IF((Club2=$B9)*(Catégorie1=I$2)*(Discipline=$B$1),Totaux3),ROW(INDIRECT("1:"&amp;MIN(3,SUM((Club2=$B9)*(Catégorie1=I$2)*(Discipline=$B$1))))))))</f>
        <v>0</v>
      </c>
      <c r="J9" s="136">
        <f t="array" aca="1" ref="J9" ca="1">IF(SUM((Club2=$B9)*(Catégorie1=J$2)*(Discipline=$B$1))=0,0,SUM(LARGE(IF((Club2=$B9)*(Catégorie1=J$2)*(Discipline=$B$1),Totaux3),ROW(INDIRECT("1:"&amp;MIN(3,SUM((Club2=$B9)*(Catégorie1=J$2)*(Discipline=$B$1))))))))</f>
        <v>0</v>
      </c>
      <c r="K9" s="135">
        <f t="array" aca="1" ref="K9" ca="1">IF(SUM((Club2=$B9)*(Catégorie1=K$2)*(Discipline=$B7))=0,0,SUM(LARGE(IF((Club2=$B9)*(Catégorie1=K$2)*(Discipline=$B7),Totaux3),ROW(INDIRECT("1:"&amp;MIN(3,SUM((Club2=$B9)*(Catégorie1=K$2)*(Discipline=$B7))))))))</f>
        <v>0</v>
      </c>
      <c r="L9" s="138"/>
      <c r="M9" s="130">
        <f t="array" aca="1" ref="M9" ca="1">IF(SUM((Club2=$B9)*(Catégorie1=M$2:O$2)*(Discipline=$B$1))=0,0,SUM(LARGE(IF((Club2=$B9)*(Catégorie1=M$2:O$2)*(Discipline=$B$1),Totaux3),ROW(INDIRECT("1:"&amp;MIN(3,SUM((Club2=$B9)*(Catégorie1=M$2:O$2)*(Discipline=$B$1))))))))</f>
        <v>0</v>
      </c>
      <c r="N9" s="136">
        <f t="array" aca="1" ref="N9" ca="1">IF(SUM((Club2=$B9)*(Catégorie1=N$2)*(Discipline=$B$1))=0,0,SUM(LARGE(IF((Club2=$B9)*(Catégorie1=N$2)*(Discipline=$B$1),Totaux3),ROW(INDIRECT("1:"&amp;MIN(3,SUM((Club2=$B9)*(Catégorie1=N$2)*(Discipline=$B$1))))))))</f>
        <v>0</v>
      </c>
      <c r="O9" s="136">
        <f t="array" aca="1" ref="O9" ca="1">IF(SUM((Club2=$B9)*(Catégorie1=O$2)*(Discipline=$B$1))=0,0,SUM(LARGE(IF((Club2=$B9)*(Catégorie1=O$2)*(Discipline=$B$1),Totaux3),ROW(INDIRECT("1:"&amp;MIN(3,SUM((Club2=$B9)*(Catégorie1=O$2)*(Discipline=$B$1))))))))</f>
        <v>0</v>
      </c>
      <c r="P9" s="135">
        <f t="array" aca="1" ref="P9" ca="1">IF(SUM((Club2=$B9)*(Catégorie1=P$2)*(Discipline=$B7))=0,0,SUM(LARGE(IF((Club2=$B9)*(Catégorie1=P$2)*(Discipline=$B7),Totaux3),ROW(INDIRECT("1:"&amp;MIN(3,SUM((Club2=$B9)*(Catégorie1=P$2)*(Discipline=$B7))))))))</f>
        <v>0</v>
      </c>
      <c r="Q9" s="138"/>
      <c r="R9" s="130">
        <f t="array" aca="1" ref="R9" ca="1">IF(SUM((Club2=$B9)*(Catégorie1=R$2:T$2)*(Discipline=$B$1))=0,0,SUM(LARGE(IF((Club2=$B9)*(Catégorie1=R$2:T$2)*(Discipline=$B$1),Totaux3),ROW(INDIRECT("1:"&amp;MIN(3,SUM((Club2=$B9)*(Catégorie1=R$2:T$2)*(Discipline=$B$1))))))))</f>
        <v>0</v>
      </c>
      <c r="S9" s="136">
        <f t="array" aca="1" ref="S9" ca="1">IF(SUM((Club2=$B9)*(Catégorie1=S$2)*(Discipline=$B$1))=0,0,SUM(LARGE(IF((Club2=$B9)*(Catégorie1=S$2)*(Discipline=$B$1),Totaux3),ROW(INDIRECT("1:"&amp;MIN(3,SUM((Club2=$B9)*(Catégorie1=S$2)*(Discipline=$B$1))))))))</f>
        <v>0</v>
      </c>
      <c r="T9" s="136">
        <f t="array" aca="1" ref="T9" ca="1">IF(SUM((Club2=$B9)*(Catégorie1=T$2)*(Discipline=$B$1))=0,0,SUM(LARGE(IF((Club2=$B9)*(Catégorie1=T$2)*(Discipline=$B$1),Totaux3),ROW(INDIRECT("1:"&amp;MIN(3,SUM((Club2=$B9)*(Catégorie1=T$2)*(Discipline=$B$1))))))))</f>
        <v>0</v>
      </c>
      <c r="U9" s="135">
        <f t="array" aca="1" ref="U9" ca="1">IF(SUM((Club2=$B9)*(Catégorie1=U$2)*(Discipline=$B7))=0,0,SUM(LARGE(IF((Club2=$B9)*(Catégorie1=U$2)*(Discipline=$B7),Totaux3),ROW(INDIRECT("1:"&amp;MIN(3,SUM((Club2=$B9)*(Catégorie1=U$2)*(Discipline=$B7))))))))</f>
        <v>0</v>
      </c>
      <c r="V9" s="138"/>
      <c r="W9" s="138"/>
      <c r="X9" s="130">
        <f t="array" aca="1" ref="X9" ca="1">IF(SUM((Club2=$B9)*(Catégorie1=X$2:AB$2)*(Discipline=$B$1))=0,0,SUM(LARGE(IF((Club2=$B9)*(Catégorie1=X$2:AB$2)*(Discipline=$B$1),Totaux3),ROW(INDIRECT("1:"&amp;MIN(3,SUM((Club2=$B9)*(Catégorie1=X$2:AB$2)*(Discipline=$B$1))))))))</f>
        <v>0</v>
      </c>
      <c r="Y9" s="136">
        <f t="array" aca="1" ref="Y9" ca="1">IF(SUM((Club2=$B9)*(Catégorie1=Y$2)*(Discipline=$B$1))=0,0,SUM(LARGE(IF((Club2=$B9)*(Catégorie1=Y$2)*(Discipline=$B$1),Totaux3),ROW(INDIRECT("1:"&amp;MIN(3,SUM((Club2=$B9)*(Catégorie1=Y$2)*(Discipline=$B$1))))))))</f>
        <v>0</v>
      </c>
      <c r="Z9" s="136">
        <f t="array" aca="1" ref="Z9" ca="1">IF(SUM((Club2=$B9)*(Catégorie1=Z$2)*(Discipline=$B$1))=0,0,SUM(LARGE(IF((Club2=$B9)*(Catégorie1=Z$2)*(Discipline=$B$1),Totaux3),ROW(INDIRECT("1:"&amp;MIN(3,SUM((Club2=$B9)*(Catégorie1=Z$2)*(Discipline=$B$1))))))))</f>
        <v>0</v>
      </c>
      <c r="AA9" s="135">
        <f t="array" aca="1" ref="AA9" ca="1">IF(SUM((Club2=$B9)*(Catégorie1=AA$2)*(Discipline=$B7))=0,0,SUM(LARGE(IF((Club2=$B9)*(Catégorie1=AA$2)*(Discipline=$B7),Totaux3),ROW(INDIRECT("1:"&amp;MIN(3,SUM((Club2=$B9)*(Catégorie1=AA$2)*(Discipline=$B7))))))))</f>
        <v>0</v>
      </c>
      <c r="AB9" s="137"/>
      <c r="AC9" s="134"/>
      <c r="AD9" s="130">
        <f t="array" aca="1" ref="AD9" ca="1">IF(SUM((Club2=$B9)*(Catégorie1=AE$2:AH$2)*(Discipline=$B$1))=0,0,SUM(LARGE(IF((Club2=$B9)*(Catégorie1=AE$2:AH$2)*(Discipline=$B$1),Totaux3),ROW(INDIRECT("1:"&amp;MIN(3,SUM((Club2=$B9)*(Catégorie1=AE$2:AH$2)*(Discipline=$B$1))))))))</f>
        <v>361</v>
      </c>
      <c r="AE9" s="131">
        <f t="array" aca="1" ref="AE9" ca="1">IF(SUM((Club2=$B9)*(Catégorie1=AE$2)*(Discipline=$B$1))=0,0,SUM(LARGE(IF((Club2=$B9)*(Catégorie1=AE$2)*(Discipline=$B$1),Totaux3),ROW(INDIRECT("1:"&amp;MIN(3,SUM((Club2=$B9)*(Catégorie1=AE$2)*(Discipline=$B$1))))))))</f>
        <v>361</v>
      </c>
      <c r="AF9" s="136">
        <f t="array" aca="1" ref="AF9" ca="1">IF(SUM((Club2=$B9)*(Catégorie1=AF$2)*(Discipline=$B$1))=0,0,SUM(LARGE(IF((Club2=$B9)*(Catégorie1=AF$2)*(Discipline=$B$1),Totaux3),ROW(INDIRECT("1:"&amp;MIN(3,SUM((Club2=$B9)*(Catégorie1=AF$2)*(Discipline=$B$1))))))))</f>
        <v>0</v>
      </c>
      <c r="AG9" s="135">
        <f t="array" aca="1" ref="AG9" ca="1">IF(SUM((Club2=$B9)*(Catégorie1=AG$2)*(Discipline=$B5))=0,0,SUM(LARGE(IF((Club2=$B9)*(Catégorie1=AG$2)*(Discipline=$B5),Totaux3),ROW(INDIRECT("1:"&amp;MIN(3,SUM((Club2=$B9)*(Catégorie1=AG$2)*(Discipline=$B5))))))))</f>
        <v>0</v>
      </c>
      <c r="AH9" s="132">
        <f t="array" aca="1" ref="AH9" ca="1">IF(SUM((Club2=$B9)*(Catégorie1=AH$2)*(Discipline=$B7))=0,0,SUM(LARGE(IF((Club2=$B9)*(Catégorie1=AH$2)*(Discipline=$B7),Totaux3),ROW(INDIRECT("1:"&amp;MIN(3,SUM((Club2=$B9)*(Catégorie1=AH$2)*(Discipline=$B7))))))))</f>
        <v>0</v>
      </c>
      <c r="AJ9" s="109"/>
      <c r="AK9" s="110"/>
      <c r="AL9" s="110"/>
    </row>
    <row r="10" spans="2:38" x14ac:dyDescent="0.2">
      <c r="B10" s="129" t="str">
        <f t="array" aca="1" ref="B10" ca="1">INDEX(Club2,MATCH(MIN(IF(COUNTIF(B$2:B9,Club2)=0,IF(Club2&lt;&gt;"",IF(Club2&lt;&gt;"Club2",COUNTIF(Club2,"&lt;"&amp;Club2),"")))),IF(COUNTIF(B$2:B9,Club2)=0,IF(Club2&lt;&gt;"",IF(Club2&lt;&gt;"Club2",COUNTIF(Club2,"&lt;"&amp;Club2),""))),0))</f>
        <v>METZ</v>
      </c>
      <c r="C10" s="130">
        <f t="array" aca="1" ref="C10" ca="1">IF(SUM((Club2=$B10)*(Catégorie1=C$2:E$2)*(Discipline=$B$1))=0,0,SUM(LARGE(IF((Club2=$B10)*(Catégorie1=C$2:E$2)*(Discipline=$B$1),Totaux3),ROW(INDIRECT("1:"&amp;MIN(3,SUM((Club2=$B10)*(Catégorie1=C$2:E$2)*(Discipline=$B$1))))))))</f>
        <v>206</v>
      </c>
      <c r="D10" s="136">
        <f t="array" aca="1" ref="D10" ca="1">IF(SUM((Club2=$B10)*(Catégorie1=D$2)*(Discipline=$B$1))=0,0,SUM(LARGE(IF((Club2=$B10)*(Catégorie1=D$2)*(Discipline=$B$1),Totaux3),ROW(INDIRECT("1:"&amp;MIN(3,SUM((Club2=$B10)*(Catégorie1=D$2)*(Discipline=$B$1))))))))</f>
        <v>206</v>
      </c>
      <c r="E10" s="136">
        <f t="array" aca="1" ref="E10" ca="1">IF(SUM((Club2=$B10)*(Catégorie1=E$2)*(Discipline=$B$1))=0,0,SUM(LARGE(IF((Club2=$B10)*(Catégorie1=E$2)*(Discipline=$B$1),Totaux3),ROW(INDIRECT("1:"&amp;MIN(3,SUM((Club2=$B10)*(Catégorie1=E$2)*(Discipline=$B$1))))))))</f>
        <v>0</v>
      </c>
      <c r="F10" s="139"/>
      <c r="H10" s="130">
        <f t="array" aca="1" ref="H10" ca="1">IF(SUM((Club2=$B10)*(Catégorie1=H$2:K$2)*(Discipline=$B$1))=0,0,SUM(LARGE(IF((Club2=$B10)*(Catégorie1=H$2:K$2)*(Discipline=$B$1),Totaux3),ROW(INDIRECT("1:"&amp;MIN(3,SUM((Club2=$B10)*(Catégorie1=H$2:K$2)*(Discipline=$B$1))))))))</f>
        <v>0</v>
      </c>
      <c r="I10" s="136">
        <f t="array" aca="1" ref="I10" ca="1">IF(SUM((Club2=$B10)*(Catégorie1=I$2)*(Discipline=$B$1))=0,0,SUM(LARGE(IF((Club2=$B10)*(Catégorie1=I$2)*(Discipline=$B$1),Totaux3),ROW(INDIRECT("1:"&amp;MIN(3,SUM((Club2=$B10)*(Catégorie1=I$2)*(Discipline=$B$1))))))))</f>
        <v>0</v>
      </c>
      <c r="J10" s="136">
        <f t="array" aca="1" ref="J10" ca="1">IF(SUM((Club2=$B10)*(Catégorie1=J$2)*(Discipline=$B$1))=0,0,SUM(LARGE(IF((Club2=$B10)*(Catégorie1=J$2)*(Discipline=$B$1),Totaux3),ROW(INDIRECT("1:"&amp;MIN(3,SUM((Club2=$B10)*(Catégorie1=J$2)*(Discipline=$B$1))))))))</f>
        <v>0</v>
      </c>
      <c r="K10" s="139"/>
      <c r="M10" s="130">
        <f t="array" aca="1" ref="M10" ca="1">IF(SUM((Club2=$B10)*(Catégorie1=M$2:O$2)*(Discipline=$B$1))=0,0,SUM(LARGE(IF((Club2=$B10)*(Catégorie1=M$2:O$2)*(Discipline=$B$1),Totaux3),ROW(INDIRECT("1:"&amp;MIN(3,SUM((Club2=$B10)*(Catégorie1=M$2:O$2)*(Discipline=$B$1))))))))</f>
        <v>0</v>
      </c>
      <c r="N10" s="136">
        <f t="array" aca="1" ref="N10" ca="1">IF(SUM((Club2=$B10)*(Catégorie1=N$2)*(Discipline=$B$1))=0,0,SUM(LARGE(IF((Club2=$B10)*(Catégorie1=N$2)*(Discipline=$B$1),Totaux3),ROW(INDIRECT("1:"&amp;MIN(3,SUM((Club2=$B10)*(Catégorie1=N$2)*(Discipline=$B$1))))))))</f>
        <v>0</v>
      </c>
      <c r="O10" s="136">
        <f t="array" aca="1" ref="O10" ca="1">IF(SUM((Club2=$B10)*(Catégorie1=O$2)*(Discipline=$B$1))=0,0,SUM(LARGE(IF((Club2=$B10)*(Catégorie1=O$2)*(Discipline=$B$1),Totaux3),ROW(INDIRECT("1:"&amp;MIN(3,SUM((Club2=$B10)*(Catégorie1=O$2)*(Discipline=$B$1))))))))</f>
        <v>0</v>
      </c>
      <c r="P10" s="139"/>
      <c r="R10" s="130">
        <f t="array" aca="1" ref="R10" ca="1">IF(SUM((Club2=$B10)*(Catégorie1=R$2:T$2)*(Discipline=$B$1))=0,0,SUM(LARGE(IF((Club2=$B10)*(Catégorie1=R$2:T$2)*(Discipline=$B$1),Totaux3),ROW(INDIRECT("1:"&amp;MIN(3,SUM((Club2=$B10)*(Catégorie1=R$2:T$2)*(Discipline=$B$1))))))))</f>
        <v>0</v>
      </c>
      <c r="S10" s="136">
        <f t="array" aca="1" ref="S10" ca="1">IF(SUM((Club2=$B10)*(Catégorie1=S$2)*(Discipline=$B$1))=0,0,SUM(LARGE(IF((Club2=$B10)*(Catégorie1=S$2)*(Discipline=$B$1),Totaux3),ROW(INDIRECT("1:"&amp;MIN(3,SUM((Club2=$B10)*(Catégorie1=S$2)*(Discipline=$B$1))))))))</f>
        <v>0</v>
      </c>
      <c r="T10" s="136">
        <f t="array" aca="1" ref="T10" ca="1">IF(SUM((Club2=$B10)*(Catégorie1=T$2)*(Discipline=$B$1))=0,0,SUM(LARGE(IF((Club2=$B10)*(Catégorie1=T$2)*(Discipline=$B$1),Totaux3),ROW(INDIRECT("1:"&amp;MIN(3,SUM((Club2=$B10)*(Catégorie1=T$2)*(Discipline=$B$1))))))))</f>
        <v>0</v>
      </c>
      <c r="U10" s="139"/>
      <c r="X10" s="130">
        <f t="array" aca="1" ref="X10" ca="1">IF(SUM((Club2=$B10)*(Catégorie1=X$2:AB$2)*(Discipline=$B$1))=0,0,SUM(LARGE(IF((Club2=$B10)*(Catégorie1=X$2:AB$2)*(Discipline=$B$1),Totaux3),ROW(INDIRECT("1:"&amp;MIN(3,SUM((Club2=$B10)*(Catégorie1=X$2:AB$2)*(Discipline=$B$1))))))))</f>
        <v>0</v>
      </c>
      <c r="Y10" s="136">
        <f t="array" aca="1" ref="Y10" ca="1">IF(SUM((Club2=$B10)*(Catégorie1=Y$2)*(Discipline=$B$1))=0,0,SUM(LARGE(IF((Club2=$B10)*(Catégorie1=Y$2)*(Discipline=$B$1),Totaux3),ROW(INDIRECT("1:"&amp;MIN(3,SUM((Club2=$B10)*(Catégorie1=Y$2)*(Discipline=$B$1))))))))</f>
        <v>0</v>
      </c>
      <c r="Z10" s="136">
        <f t="array" aca="1" ref="Z10" ca="1">IF(SUM((Club2=$B10)*(Catégorie1=Z$2)*(Discipline=$B$1))=0,0,SUM(LARGE(IF((Club2=$B10)*(Catégorie1=Z$2)*(Discipline=$B$1),Totaux3),ROW(INDIRECT("1:"&amp;MIN(3,SUM((Club2=$B10)*(Catégorie1=Z$2)*(Discipline=$B$1))))))))</f>
        <v>0</v>
      </c>
      <c r="AA10" s="139"/>
      <c r="AB10" s="139"/>
      <c r="AD10" s="130">
        <f t="array" aca="1" ref="AD10" ca="1">IF(SUM((Club2=$B10)*(Catégorie1=AE$2:AH$2)*(Discipline=$B$1))=0,0,SUM(LARGE(IF((Club2=$B10)*(Catégorie1=AE$2:AH$2)*(Discipline=$B$1),Totaux3),ROW(INDIRECT("1:"&amp;MIN(3,SUM((Club2=$B10)*(Catégorie1=AE$2:AH$2)*(Discipline=$B$1))))))))</f>
        <v>0</v>
      </c>
      <c r="AE10" s="131">
        <f t="array" aca="1" ref="AE10" ca="1">IF(SUM((Club2=$B10)*(Catégorie1=AE$2)*(Discipline=$B$1))=0,0,SUM(LARGE(IF((Club2=$B10)*(Catégorie1=AE$2)*(Discipline=$B$1),Totaux3),ROW(INDIRECT("1:"&amp;MIN(3,SUM((Club2=$B10)*(Catégorie1=AE$2)*(Discipline=$B$1))))))))</f>
        <v>0</v>
      </c>
      <c r="AF10" s="136">
        <f t="array" aca="1" ref="AF10" ca="1">IF(SUM((Club2=$B10)*(Catégorie1=AF$2)*(Discipline=$B$1))=0,0,SUM(LARGE(IF((Club2=$B10)*(Catégorie1=AF$2)*(Discipline=$B$1),Totaux3),ROW(INDIRECT("1:"&amp;MIN(3,SUM((Club2=$B10)*(Catégorie1=AF$2)*(Discipline=$B$1))))))))</f>
        <v>0</v>
      </c>
      <c r="AG10" s="135">
        <f t="array" aca="1" ref="AG10" ca="1">IF(SUM((Club2=$B10)*(Catégorie1=AG$2)*(Discipline=$B6))=0,0,SUM(LARGE(IF((Club2=$B10)*(Catégorie1=AG$2)*(Discipline=$B6),Totaux3),ROW(INDIRECT("1:"&amp;MIN(3,SUM((Club2=$B10)*(Catégorie1=AG$2)*(Discipline=$B6))))))))</f>
        <v>0</v>
      </c>
      <c r="AH10" s="132">
        <f t="array" aca="1" ref="AH10" ca="1">IF(SUM((Club2=$B10)*(Catégorie1=AH$2)*(Discipline=$B8))=0,0,SUM(LARGE(IF((Club2=$B10)*(Catégorie1=AH$2)*(Discipline=$B8),Totaux3),ROW(INDIRECT("1:"&amp;MIN(3,SUM((Club2=$B10)*(Catégorie1=AH$2)*(Discipline=$B8))))))))</f>
        <v>0</v>
      </c>
    </row>
    <row r="11" spans="2:38" x14ac:dyDescent="0.2">
      <c r="B11" s="129" t="str">
        <f t="array" aca="1" ref="B11" ca="1">INDEX(Club2,MATCH(MIN(IF(COUNTIF(B$2:B10,Club2)=0,IF(Club2&lt;&gt;"",IF(Club2&lt;&gt;"Club2",COUNTIF(Club2,"&lt;"&amp;Club2),"")))),IF(COUNTIF(B$2:B10,Club2)=0,IF(Club2&lt;&gt;"",IF(Club2&lt;&gt;"Club2",COUNTIF(Club2,"&lt;"&amp;Club2),""))),0))</f>
        <v>NIMES</v>
      </c>
      <c r="C11" s="130">
        <f t="array" aca="1" ref="C11" ca="1">IF(SUM((Club2=$B11)*(Catégorie1=C$2:E$2)*(Discipline=$B$1))=0,0,SUM(LARGE(IF((Club2=$B11)*(Catégorie1=C$2:E$2)*(Discipline=$B$1),Totaux3),ROW(INDIRECT("1:"&amp;MIN(3,SUM((Club2=$B11)*(Catégorie1=C$2:E$2)*(Discipline=$B$1))))))))</f>
        <v>0</v>
      </c>
      <c r="D11" s="136">
        <f t="array" aca="1" ref="D11" ca="1">IF(SUM((Club2=$B11)*(Catégorie1=D$2)*(Discipline=$B$1))=0,0,SUM(LARGE(IF((Club2=$B11)*(Catégorie1=D$2)*(Discipline=$B$1),Totaux3),ROW(INDIRECT("1:"&amp;MIN(3,SUM((Club2=$B11)*(Catégorie1=D$2)*(Discipline=$B$1))))))))</f>
        <v>0</v>
      </c>
      <c r="E11" s="136">
        <f t="array" aca="1" ref="E11" ca="1">IF(SUM((Club2=$B11)*(Catégorie1=E$2)*(Discipline=$B$1))=0,0,SUM(LARGE(IF((Club2=$B11)*(Catégorie1=E$2)*(Discipline=$B$1),Totaux3),ROW(INDIRECT("1:"&amp;MIN(3,SUM((Club2=$B11)*(Catégorie1=E$2)*(Discipline=$B$1))))))))</f>
        <v>0</v>
      </c>
      <c r="F11" s="139"/>
      <c r="H11" s="130">
        <f t="array" aca="1" ref="H11" ca="1">IF(SUM((Club2=$B11)*(Catégorie1=H$2:K$2)*(Discipline=$B$1))=0,0,SUM(LARGE(IF((Club2=$B11)*(Catégorie1=H$2:K$2)*(Discipline=$B$1),Totaux3),ROW(INDIRECT("1:"&amp;MIN(3,SUM((Club2=$B11)*(Catégorie1=H$2:K$2)*(Discipline=$B$1))))))))</f>
        <v>0</v>
      </c>
      <c r="I11" s="136">
        <f t="array" aca="1" ref="I11" ca="1">IF(SUM((Club2=$B11)*(Catégorie1=I$2)*(Discipline=$B$1))=0,0,SUM(LARGE(IF((Club2=$B11)*(Catégorie1=I$2)*(Discipline=$B$1),Totaux3),ROW(INDIRECT("1:"&amp;MIN(3,SUM((Club2=$B11)*(Catégorie1=I$2)*(Discipline=$B$1))))))))</f>
        <v>0</v>
      </c>
      <c r="J11" s="136">
        <f t="array" aca="1" ref="J11" ca="1">IF(SUM((Club2=$B11)*(Catégorie1=J$2)*(Discipline=$B$1))=0,0,SUM(LARGE(IF((Club2=$B11)*(Catégorie1=J$2)*(Discipline=$B$1),Totaux3),ROW(INDIRECT("1:"&amp;MIN(3,SUM((Club2=$B11)*(Catégorie1=J$2)*(Discipline=$B$1))))))))</f>
        <v>0</v>
      </c>
      <c r="K11" s="139"/>
      <c r="M11" s="130">
        <f t="array" aca="1" ref="M11" ca="1">IF(SUM((Club2=$B11)*(Catégorie1=M$2:O$2)*(Discipline=$B$1))=0,0,SUM(LARGE(IF((Club2=$B11)*(Catégorie1=M$2:O$2)*(Discipline=$B$1),Totaux3),ROW(INDIRECT("1:"&amp;MIN(3,SUM((Club2=$B11)*(Catégorie1=M$2:O$2)*(Discipline=$B$1))))))))</f>
        <v>0</v>
      </c>
      <c r="N11" s="136">
        <f t="array" aca="1" ref="N11" ca="1">IF(SUM((Club2=$B11)*(Catégorie1=N$2)*(Discipline=$B$1))=0,0,SUM(LARGE(IF((Club2=$B11)*(Catégorie1=N$2)*(Discipline=$B$1),Totaux3),ROW(INDIRECT("1:"&amp;MIN(3,SUM((Club2=$B11)*(Catégorie1=N$2)*(Discipline=$B$1))))))))</f>
        <v>0</v>
      </c>
      <c r="O11" s="136">
        <f t="array" aca="1" ref="O11" ca="1">IF(SUM((Club2=$B11)*(Catégorie1=O$2)*(Discipline=$B$1))=0,0,SUM(LARGE(IF((Club2=$B11)*(Catégorie1=O$2)*(Discipline=$B$1),Totaux3),ROW(INDIRECT("1:"&amp;MIN(3,SUM((Club2=$B11)*(Catégorie1=O$2)*(Discipline=$B$1))))))))</f>
        <v>0</v>
      </c>
      <c r="P11" s="139"/>
      <c r="R11" s="130">
        <f t="array" aca="1" ref="R11" ca="1">IF(SUM((Club2=$B11)*(Catégorie1=R$2:T$2)*(Discipline=$B$1))=0,0,SUM(LARGE(IF((Club2=$B11)*(Catégorie1=R$2:T$2)*(Discipline=$B$1),Totaux3),ROW(INDIRECT("1:"&amp;MIN(3,SUM((Club2=$B11)*(Catégorie1=R$2:T$2)*(Discipline=$B$1))))))))</f>
        <v>0</v>
      </c>
      <c r="S11" s="136">
        <f t="array" aca="1" ref="S11" ca="1">IF(SUM((Club2=$B11)*(Catégorie1=S$2)*(Discipline=$B$1))=0,0,SUM(LARGE(IF((Club2=$B11)*(Catégorie1=S$2)*(Discipline=$B$1),Totaux3),ROW(INDIRECT("1:"&amp;MIN(3,SUM((Club2=$B11)*(Catégorie1=S$2)*(Discipline=$B$1))))))))</f>
        <v>0</v>
      </c>
      <c r="T11" s="136">
        <f t="array" aca="1" ref="T11" ca="1">IF(SUM((Club2=$B11)*(Catégorie1=T$2)*(Discipline=$B$1))=0,0,SUM(LARGE(IF((Club2=$B11)*(Catégorie1=T$2)*(Discipline=$B$1),Totaux3),ROW(INDIRECT("1:"&amp;MIN(3,SUM((Club2=$B11)*(Catégorie1=T$2)*(Discipline=$B$1))))))))</f>
        <v>0</v>
      </c>
      <c r="U11" s="139"/>
      <c r="X11" s="130">
        <f t="array" aca="1" ref="X11" ca="1">IF(SUM((Club2=$B11)*(Catégorie1=X$2:AB$2)*(Discipline=$B$1))=0,0,SUM(LARGE(IF((Club2=$B11)*(Catégorie1=X$2:AB$2)*(Discipline=$B$1),Totaux3),ROW(INDIRECT("1:"&amp;MIN(3,SUM((Club2=$B11)*(Catégorie1=X$2:AB$2)*(Discipline=$B$1))))))))</f>
        <v>0</v>
      </c>
      <c r="Y11" s="136">
        <f t="array" aca="1" ref="Y11" ca="1">IF(SUM((Club2=$B11)*(Catégorie1=Y$2)*(Discipline=$B$1))=0,0,SUM(LARGE(IF((Club2=$B11)*(Catégorie1=Y$2)*(Discipline=$B$1),Totaux3),ROW(INDIRECT("1:"&amp;MIN(3,SUM((Club2=$B11)*(Catégorie1=Y$2)*(Discipline=$B$1))))))))</f>
        <v>0</v>
      </c>
      <c r="Z11" s="136">
        <f t="array" aca="1" ref="Z11" ca="1">IF(SUM((Club2=$B11)*(Catégorie1=Z$2)*(Discipline=$B$1))=0,0,SUM(LARGE(IF((Club2=$B11)*(Catégorie1=Z$2)*(Discipline=$B$1),Totaux3),ROW(INDIRECT("1:"&amp;MIN(3,SUM((Club2=$B11)*(Catégorie1=Z$2)*(Discipline=$B$1))))))))</f>
        <v>0</v>
      </c>
      <c r="AA11" s="139"/>
      <c r="AB11" s="139"/>
      <c r="AD11" s="130">
        <f t="array" aca="1" ref="AD11" ca="1">IF(SUM((Club2=$B11)*(Catégorie1=AE$2:AH$2)*(Discipline=$B$1))=0,0,SUM(LARGE(IF((Club2=$B11)*(Catégorie1=AE$2:AH$2)*(Discipline=$B$1),Totaux3),ROW(INDIRECT("1:"&amp;MIN(3,SUM((Club2=$B11)*(Catégorie1=AE$2:AH$2)*(Discipline=$B$1))))))))</f>
        <v>0</v>
      </c>
      <c r="AE11" s="131">
        <f t="array" aca="1" ref="AE11" ca="1">IF(SUM((Club2=$B11)*(Catégorie1=AE$2)*(Discipline=$B$1))=0,0,SUM(LARGE(IF((Club2=$B11)*(Catégorie1=AE$2)*(Discipline=$B$1),Totaux3),ROW(INDIRECT("1:"&amp;MIN(3,SUM((Club2=$B11)*(Catégorie1=AE$2)*(Discipline=$B$1))))))))</f>
        <v>0</v>
      </c>
      <c r="AF11" s="136">
        <f t="array" aca="1" ref="AF11" ca="1">IF(SUM((Club2=$B11)*(Catégorie1=AF$2)*(Discipline=$B$1))=0,0,SUM(LARGE(IF((Club2=$B11)*(Catégorie1=AF$2)*(Discipline=$B$1),Totaux3),ROW(INDIRECT("1:"&amp;MIN(3,SUM((Club2=$B11)*(Catégorie1=AF$2)*(Discipline=$B$1))))))))</f>
        <v>0</v>
      </c>
      <c r="AG11" s="135">
        <f t="array" aca="1" ref="AG11" ca="1">IF(SUM((Club2=$B11)*(Catégorie1=AG$2)*(Discipline=$B7))=0,0,SUM(LARGE(IF((Club2=$B11)*(Catégorie1=AG$2)*(Discipline=$B7),Totaux3),ROW(INDIRECT("1:"&amp;MIN(3,SUM((Club2=$B11)*(Catégorie1=AG$2)*(Discipline=$B7))))))))</f>
        <v>0</v>
      </c>
      <c r="AH11" s="132">
        <f t="array" aca="1" ref="AH11" ca="1">IF(SUM((Club2=$B11)*(Catégorie1=AH$2)*(Discipline=$B9))=0,0,SUM(LARGE(IF((Club2=$B11)*(Catégorie1=AH$2)*(Discipline=$B9),Totaux3),ROW(INDIRECT("1:"&amp;MIN(3,SUM((Club2=$B11)*(Catégorie1=AH$2)*(Discipline=$B9))))))))</f>
        <v>0</v>
      </c>
    </row>
    <row r="12" spans="2:38" x14ac:dyDescent="0.2">
      <c r="B12" s="129" t="str">
        <f t="array" aca="1" ref="B12" ca="1">INDEX(Club2,MATCH(MIN(IF(COUNTIF(B$2:B11,Club2)=0,IF(Club2&lt;&gt;"",IF(Club2&lt;&gt;"Club2",COUNTIF(Club2,"&lt;"&amp;Club2),"")))),IF(COUNTIF(B$2:B11,Club2)=0,IF(Club2&lt;&gt;"",IF(Club2&lt;&gt;"Club2",COUNTIF(Club2,"&lt;"&amp;Club2),""))),0))</f>
        <v>ORLEANS</v>
      </c>
      <c r="C12" s="130">
        <f t="array" aca="1" ref="C12" ca="1">IF(SUM((Club2=$B12)*(Catégorie1=C$2:E$2)*(Discipline=$B$1))=0,0,SUM(LARGE(IF((Club2=$B12)*(Catégorie1=C$2:E$2)*(Discipline=$B$1),Totaux3),ROW(INDIRECT("1:"&amp;MIN(3,SUM((Club2=$B12)*(Catégorie1=C$2:E$2)*(Discipline=$B$1))))))))</f>
        <v>275</v>
      </c>
      <c r="D12" s="136">
        <f t="array" aca="1" ref="D12" ca="1">IF(SUM((Club2=$B12)*(Catégorie1=D$2)*(Discipline=$B$1))=0,0,SUM(LARGE(IF((Club2=$B12)*(Catégorie1=D$2)*(Discipline=$B$1),Totaux3),ROW(INDIRECT("1:"&amp;MIN(3,SUM((Club2=$B12)*(Catégorie1=D$2)*(Discipline=$B$1))))))))</f>
        <v>0</v>
      </c>
      <c r="E12" s="136">
        <f t="array" aca="1" ref="E12" ca="1">IF(SUM((Club2=$B12)*(Catégorie1=E$2)*(Discipline=$B$1))=0,0,SUM(LARGE(IF((Club2=$B12)*(Catégorie1=E$2)*(Discipline=$B$1),Totaux3),ROW(INDIRECT("1:"&amp;MIN(3,SUM((Club2=$B12)*(Catégorie1=E$2)*(Discipline=$B$1))))))))</f>
        <v>275</v>
      </c>
      <c r="F12" s="139"/>
      <c r="H12" s="130">
        <f t="array" aca="1" ref="H12" ca="1">IF(SUM((Club2=$B12)*(Catégorie1=H$2:K$2)*(Discipline=$B$1))=0,0,SUM(LARGE(IF((Club2=$B12)*(Catégorie1=H$2:K$2)*(Discipline=$B$1),Totaux3),ROW(INDIRECT("1:"&amp;MIN(3,SUM((Club2=$B12)*(Catégorie1=H$2:K$2)*(Discipline=$B$1))))))))</f>
        <v>0</v>
      </c>
      <c r="I12" s="136">
        <f t="array" aca="1" ref="I12" ca="1">IF(SUM((Club2=$B12)*(Catégorie1=I$2)*(Discipline=$B$1))=0,0,SUM(LARGE(IF((Club2=$B12)*(Catégorie1=I$2)*(Discipline=$B$1),Totaux3),ROW(INDIRECT("1:"&amp;MIN(3,SUM((Club2=$B12)*(Catégorie1=I$2)*(Discipline=$B$1))))))))</f>
        <v>0</v>
      </c>
      <c r="J12" s="136">
        <f t="array" aca="1" ref="J12" ca="1">IF(SUM((Club2=$B12)*(Catégorie1=J$2)*(Discipline=$B$1))=0,0,SUM(LARGE(IF((Club2=$B12)*(Catégorie1=J$2)*(Discipline=$B$1),Totaux3),ROW(INDIRECT("1:"&amp;MIN(3,SUM((Club2=$B12)*(Catégorie1=J$2)*(Discipline=$B$1))))))))</f>
        <v>0</v>
      </c>
      <c r="K12" s="139"/>
      <c r="M12" s="130">
        <f t="array" aca="1" ref="M12" ca="1">IF(SUM((Club2=$B12)*(Catégorie1=M$2:O$2)*(Discipline=$B$1))=0,0,SUM(LARGE(IF((Club2=$B12)*(Catégorie1=M$2:O$2)*(Discipline=$B$1),Totaux3),ROW(INDIRECT("1:"&amp;MIN(3,SUM((Club2=$B12)*(Catégorie1=M$2:O$2)*(Discipline=$B$1))))))))</f>
        <v>0</v>
      </c>
      <c r="N12" s="136">
        <f t="array" aca="1" ref="N12" ca="1">IF(SUM((Club2=$B12)*(Catégorie1=N$2)*(Discipline=$B$1))=0,0,SUM(LARGE(IF((Club2=$B12)*(Catégorie1=N$2)*(Discipline=$B$1),Totaux3),ROW(INDIRECT("1:"&amp;MIN(3,SUM((Club2=$B12)*(Catégorie1=N$2)*(Discipline=$B$1))))))))</f>
        <v>0</v>
      </c>
      <c r="O12" s="136">
        <f t="array" aca="1" ref="O12" ca="1">IF(SUM((Club2=$B12)*(Catégorie1=O$2)*(Discipline=$B$1))=0,0,SUM(LARGE(IF((Club2=$B12)*(Catégorie1=O$2)*(Discipline=$B$1),Totaux3),ROW(INDIRECT("1:"&amp;MIN(3,SUM((Club2=$B12)*(Catégorie1=O$2)*(Discipline=$B$1))))))))</f>
        <v>0</v>
      </c>
      <c r="P12" s="139"/>
      <c r="R12" s="130">
        <f t="array" aca="1" ref="R12" ca="1">IF(SUM((Club2=$B12)*(Catégorie1=R$2:T$2)*(Discipline=$B$1))=0,0,SUM(LARGE(IF((Club2=$B12)*(Catégorie1=R$2:T$2)*(Discipline=$B$1),Totaux3),ROW(INDIRECT("1:"&amp;MIN(3,SUM((Club2=$B12)*(Catégorie1=R$2:T$2)*(Discipline=$B$1))))))))</f>
        <v>0</v>
      </c>
      <c r="S12" s="136">
        <f t="array" aca="1" ref="S12" ca="1">IF(SUM((Club2=$B12)*(Catégorie1=S$2)*(Discipline=$B$1))=0,0,SUM(LARGE(IF((Club2=$B12)*(Catégorie1=S$2)*(Discipline=$B$1),Totaux3),ROW(INDIRECT("1:"&amp;MIN(3,SUM((Club2=$B12)*(Catégorie1=S$2)*(Discipline=$B$1))))))))</f>
        <v>0</v>
      </c>
      <c r="T12" s="136">
        <f t="array" aca="1" ref="T12" ca="1">IF(SUM((Club2=$B12)*(Catégorie1=T$2)*(Discipline=$B$1))=0,0,SUM(LARGE(IF((Club2=$B12)*(Catégorie1=T$2)*(Discipline=$B$1),Totaux3),ROW(INDIRECT("1:"&amp;MIN(3,SUM((Club2=$B12)*(Catégorie1=T$2)*(Discipline=$B$1))))))))</f>
        <v>0</v>
      </c>
      <c r="U12" s="139"/>
      <c r="X12" s="130">
        <f t="array" aca="1" ref="X12" ca="1">IF(SUM((Club2=$B12)*(Catégorie1=X$2:AB$2)*(Discipline=$B$1))=0,0,SUM(LARGE(IF((Club2=$B12)*(Catégorie1=X$2:AB$2)*(Discipline=$B$1),Totaux3),ROW(INDIRECT("1:"&amp;MIN(3,SUM((Club2=$B12)*(Catégorie1=X$2:AB$2)*(Discipline=$B$1))))))))</f>
        <v>0</v>
      </c>
      <c r="Y12" s="136">
        <f t="array" aca="1" ref="Y12" ca="1">IF(SUM((Club2=$B12)*(Catégorie1=Y$2)*(Discipline=$B$1))=0,0,SUM(LARGE(IF((Club2=$B12)*(Catégorie1=Y$2)*(Discipline=$B$1),Totaux3),ROW(INDIRECT("1:"&amp;MIN(3,SUM((Club2=$B12)*(Catégorie1=Y$2)*(Discipline=$B$1))))))))</f>
        <v>0</v>
      </c>
      <c r="Z12" s="136">
        <f t="array" aca="1" ref="Z12" ca="1">IF(SUM((Club2=$B12)*(Catégorie1=Z$2)*(Discipline=$B$1))=0,0,SUM(LARGE(IF((Club2=$B12)*(Catégorie1=Z$2)*(Discipline=$B$1),Totaux3),ROW(INDIRECT("1:"&amp;MIN(3,SUM((Club2=$B12)*(Catégorie1=Z$2)*(Discipline=$B$1))))))))</f>
        <v>0</v>
      </c>
      <c r="AA12" s="139"/>
      <c r="AB12" s="139"/>
      <c r="AD12" s="130">
        <f t="array" aca="1" ref="AD12" ca="1">IF(SUM((Club2=$B12)*(Catégorie1=AE$2:AH$2)*(Discipline=$B$1))=0,0,SUM(LARGE(IF((Club2=$B12)*(Catégorie1=AE$2:AH$2)*(Discipline=$B$1),Totaux3),ROW(INDIRECT("1:"&amp;MIN(3,SUM((Club2=$B12)*(Catégorie1=AE$2:AH$2)*(Discipline=$B$1))))))))</f>
        <v>0</v>
      </c>
      <c r="AE12" s="131">
        <f t="array" aca="1" ref="AE12" ca="1">IF(SUM((Club2=$B12)*(Catégorie1=AE$2)*(Discipline=$B$1))=0,0,SUM(LARGE(IF((Club2=$B12)*(Catégorie1=AE$2)*(Discipline=$B$1),Totaux3),ROW(INDIRECT("1:"&amp;MIN(3,SUM((Club2=$B12)*(Catégorie1=AE$2)*(Discipline=$B$1))))))))</f>
        <v>0</v>
      </c>
      <c r="AF12" s="136">
        <f t="array" aca="1" ref="AF12" ca="1">IF(SUM((Club2=$B12)*(Catégorie1=AF$2)*(Discipline=$B$1))=0,0,SUM(LARGE(IF((Club2=$B12)*(Catégorie1=AF$2)*(Discipline=$B$1),Totaux3),ROW(INDIRECT("1:"&amp;MIN(3,SUM((Club2=$B12)*(Catégorie1=AF$2)*(Discipline=$B$1))))))))</f>
        <v>0</v>
      </c>
      <c r="AG12" s="135">
        <f t="array" aca="1" ref="AG12" ca="1">IF(SUM((Club2=$B12)*(Catégorie1=AG$2)*(Discipline=$B8))=0,0,SUM(LARGE(IF((Club2=$B12)*(Catégorie1=AG$2)*(Discipline=$B8),Totaux3),ROW(INDIRECT("1:"&amp;MIN(3,SUM((Club2=$B12)*(Catégorie1=AG$2)*(Discipline=$B8))))))))</f>
        <v>0</v>
      </c>
      <c r="AH12" s="132">
        <f t="array" aca="1" ref="AH12" ca="1">IF(SUM((Club2=$B12)*(Catégorie1=AH$2)*(Discipline=$B10))=0,0,SUM(LARGE(IF((Club2=$B12)*(Catégorie1=AH$2)*(Discipline=$B10),Totaux3),ROW(INDIRECT("1:"&amp;MIN(3,SUM((Club2=$B12)*(Catégorie1=AH$2)*(Discipline=$B10))))))))</f>
        <v>0</v>
      </c>
    </row>
    <row r="13" spans="2:38" x14ac:dyDescent="0.2">
      <c r="B13" s="129" t="str">
        <f t="array" aca="1" ref="B13" ca="1">INDEX(Club2,MATCH(MIN(IF(COUNTIF(B$2:B12,Club2)=0,IF(Club2&lt;&gt;"",IF(Club2&lt;&gt;"Club2",COUNTIF(Club2,"&lt;"&amp;Club2),"")))),IF(COUNTIF(B$2:B12,Club2)=0,IF(Club2&lt;&gt;"",IF(Club2&lt;&gt;"Club2",COUNTIF(Club2,"&lt;"&amp;Club2),""))),0))</f>
        <v>TOULOUSE</v>
      </c>
      <c r="C13" s="130">
        <f t="array" aca="1" ref="C13" ca="1">IF(SUM((Club2=$B13)*(Catégorie1=C$2:E$2)*(Discipline=$B$1))=0,0,SUM(LARGE(IF((Club2=$B13)*(Catégorie1=C$2:E$2)*(Discipline=$B$1),Totaux3),ROW(INDIRECT("1:"&amp;MIN(3,SUM((Club2=$B13)*(Catégorie1=C$2:E$2)*(Discipline=$B$1))))))))</f>
        <v>0</v>
      </c>
      <c r="D13" s="140">
        <f t="array" aca="1" ref="D13" ca="1">IF(SUM((Club2=$B13)*(Catégorie1=D$2)*(Discipline=$B$1))=0,0,SUM(LARGE(IF((Club2=$B13)*(Catégorie1=D$2)*(Discipline=$B$1),Totaux3),ROW(INDIRECT("1:"&amp;MIN(3,SUM((Club2=$B13)*(Catégorie1=D$2)*(Discipline=$B$1))))))))</f>
        <v>0</v>
      </c>
      <c r="E13" s="140">
        <f t="array" aca="1" ref="E13" ca="1">IF(SUM((Club2=$B13)*(Catégorie1=E$2)*(Discipline=$B$1))=0,0,SUM(LARGE(IF((Club2=$B13)*(Catégorie1=E$2)*(Discipline=$B$1),Totaux3),ROW(INDIRECT("1:"&amp;MIN(3,SUM((Club2=$B13)*(Catégorie1=E$2)*(Discipline=$B$1))))))))</f>
        <v>0</v>
      </c>
      <c r="F13" s="141"/>
      <c r="H13" s="130">
        <f t="array" aca="1" ref="H13" ca="1">IF(SUM((Club2=$B13)*(Catégorie1=H$2:K$2)*(Discipline=$B$1))=0,0,SUM(LARGE(IF((Club2=$B13)*(Catégorie1=H$2:K$2)*(Discipline=$B$1),Totaux3),ROW(INDIRECT("1:"&amp;MIN(3,SUM((Club2=$B13)*(Catégorie1=H$2:K$2)*(Discipline=$B$1))))))))</f>
        <v>0</v>
      </c>
      <c r="I13" s="140">
        <f t="array" aca="1" ref="I13" ca="1">IF(SUM((Club2=$B13)*(Catégorie1=I$2)*(Discipline=$B$1))=0,0,SUM(LARGE(IF((Club2=$B13)*(Catégorie1=I$2)*(Discipline=$B$1),Totaux3),ROW(INDIRECT("1:"&amp;MIN(3,SUM((Club2=$B13)*(Catégorie1=I$2)*(Discipline=$B$1))))))))</f>
        <v>0</v>
      </c>
      <c r="J13" s="140">
        <f t="array" aca="1" ref="J13" ca="1">IF(SUM((Club2=$B13)*(Catégorie1=J$2)*(Discipline=$B$1))=0,0,SUM(LARGE(IF((Club2=$B13)*(Catégorie1=J$2)*(Discipline=$B$1),Totaux3),ROW(INDIRECT("1:"&amp;MIN(3,SUM((Club2=$B13)*(Catégorie1=J$2)*(Discipline=$B$1))))))))</f>
        <v>0</v>
      </c>
      <c r="K13" s="141"/>
      <c r="M13" s="130">
        <f t="array" aca="1" ref="M13" ca="1">IF(SUM((Club2=$B13)*(Catégorie1=M$2:O$2)*(Discipline=$B$1))=0,0,SUM(LARGE(IF((Club2=$B13)*(Catégorie1=M$2:O$2)*(Discipline=$B$1),Totaux3),ROW(INDIRECT("1:"&amp;MIN(3,SUM((Club2=$B13)*(Catégorie1=M$2:O$2)*(Discipline=$B$1))))))))</f>
        <v>0</v>
      </c>
      <c r="N13" s="140">
        <f t="array" aca="1" ref="N13" ca="1">IF(SUM((Club2=$B13)*(Catégorie1=N$2)*(Discipline=$B$1))=0,0,SUM(LARGE(IF((Club2=$B13)*(Catégorie1=N$2)*(Discipline=$B$1),Totaux3),ROW(INDIRECT("1:"&amp;MIN(3,SUM((Club2=$B13)*(Catégorie1=N$2)*(Discipline=$B$1))))))))</f>
        <v>0</v>
      </c>
      <c r="O13" s="140">
        <f t="array" aca="1" ref="O13" ca="1">IF(SUM((Club2=$B13)*(Catégorie1=O$2)*(Discipline=$B$1))=0,0,SUM(LARGE(IF((Club2=$B13)*(Catégorie1=O$2)*(Discipline=$B$1),Totaux3),ROW(INDIRECT("1:"&amp;MIN(3,SUM((Club2=$B13)*(Catégorie1=O$2)*(Discipline=$B$1))))))))</f>
        <v>0</v>
      </c>
      <c r="P13" s="141"/>
      <c r="R13" s="130">
        <f t="array" aca="1" ref="R13" ca="1">IF(SUM((Club2=$B13)*(Catégorie1=R$2:T$2)*(Discipline=$B$1))=0,0,SUM(LARGE(IF((Club2=$B13)*(Catégorie1=R$2:T$2)*(Discipline=$B$1),Totaux3),ROW(INDIRECT("1:"&amp;MIN(3,SUM((Club2=$B13)*(Catégorie1=R$2:T$2)*(Discipline=$B$1))))))))</f>
        <v>0</v>
      </c>
      <c r="S13" s="140">
        <f t="array" aca="1" ref="S13" ca="1">IF(SUM((Club2=$B13)*(Catégorie1=S$2)*(Discipline=$B$1))=0,0,SUM(LARGE(IF((Club2=$B13)*(Catégorie1=S$2)*(Discipline=$B$1),Totaux3),ROW(INDIRECT("1:"&amp;MIN(3,SUM((Club2=$B13)*(Catégorie1=S$2)*(Discipline=$B$1))))))))</f>
        <v>0</v>
      </c>
      <c r="T13" s="140">
        <f t="array" aca="1" ref="T13" ca="1">IF(SUM((Club2=$B13)*(Catégorie1=T$2)*(Discipline=$B$1))=0,0,SUM(LARGE(IF((Club2=$B13)*(Catégorie1=T$2)*(Discipline=$B$1),Totaux3),ROW(INDIRECT("1:"&amp;MIN(3,SUM((Club2=$B13)*(Catégorie1=T$2)*(Discipline=$B$1))))))))</f>
        <v>0</v>
      </c>
      <c r="U13" s="141"/>
      <c r="X13" s="130">
        <f t="array" aca="1" ref="X13" ca="1">IF(SUM((Club2=$B13)*(Catégorie1=X$2:AB$2)*(Discipline=$B$1))=0,0,SUM(LARGE(IF((Club2=$B13)*(Catégorie1=X$2:AB$2)*(Discipline=$B$1),Totaux3),ROW(INDIRECT("1:"&amp;MIN(3,SUM((Club2=$B13)*(Catégorie1=X$2:AB$2)*(Discipline=$B$1))))))))</f>
        <v>0</v>
      </c>
      <c r="Y13" s="140">
        <f t="array" aca="1" ref="Y13" ca="1">IF(SUM((Club2=$B13)*(Catégorie1=Y$2)*(Discipline=$B$1))=0,0,SUM(LARGE(IF((Club2=$B13)*(Catégorie1=Y$2)*(Discipline=$B$1),Totaux3),ROW(INDIRECT("1:"&amp;MIN(3,SUM((Club2=$B13)*(Catégorie1=Y$2)*(Discipline=$B$1))))))))</f>
        <v>0</v>
      </c>
      <c r="Z13" s="140">
        <f t="array" aca="1" ref="Z13" ca="1">IF(SUM((Club2=$B13)*(Catégorie1=Z$2)*(Discipline=$B$1))=0,0,SUM(LARGE(IF((Club2=$B13)*(Catégorie1=Z$2)*(Discipline=$B$1),Totaux3),ROW(INDIRECT("1:"&amp;MIN(3,SUM((Club2=$B13)*(Catégorie1=Z$2)*(Discipline=$B$1))))))))</f>
        <v>0</v>
      </c>
      <c r="AA13" s="141"/>
      <c r="AB13" s="141"/>
      <c r="AD13" s="130">
        <f t="array" aca="1" ref="AD13" ca="1">IF(SUM((Club2=$B13)*(Catégorie1=AD$2:AH$2)*(Discipline=$B$1))=0,0,SUM(LARGE(IF((Club2=$B13)*(Catégorie1=AD$2:AH$2)*(Discipline=$B$1),Totaux3),ROW(INDIRECT("1:"&amp;MIN(3,SUM((Club2=$B13)*(Catégorie1=AD$2:AH$2)*(Discipline=$B$1))))))))</f>
        <v>0</v>
      </c>
      <c r="AE13" s="131">
        <f t="array" aca="1" ref="AE13" ca="1">IF(SUM((Club2=$B13)*(Catégorie1=AE$2)*(Discipline=$B$1))=0,0,SUM(LARGE(IF((Club2=$B13)*(Catégorie1=AE$2)*(Discipline=$B$1),Totaux3),ROW(INDIRECT("1:"&amp;MIN(3,SUM((Club2=$B13)*(Catégorie1=AE$2)*(Discipline=$B$1))))))))</f>
        <v>0</v>
      </c>
      <c r="AF13" s="140">
        <f t="array" aca="1" ref="AF13" ca="1">IF(SUM((Club2=$B13)*(Catégorie1=AF$2)*(Discipline=$B$1))=0,0,SUM(LARGE(IF((Club2=$B13)*(Catégorie1=AF$2)*(Discipline=$B$1),Totaux3),ROW(INDIRECT("1:"&amp;MIN(3,SUM((Club2=$B13)*(Catégorie1=AF$2)*(Discipline=$B$1))))))))</f>
        <v>0</v>
      </c>
      <c r="AG13" s="135">
        <f t="array" aca="1" ref="AG13" ca="1">IF(SUM((Club2=$B13)*(Catégorie1=AG$2)*(Discipline=$B9))=0,0,SUM(LARGE(IF((Club2=$B13)*(Catégorie1=AG$2)*(Discipline=$B9),Totaux3),ROW(INDIRECT("1:"&amp;MIN(3,SUM((Club2=$B13)*(Catégorie1=AG$2)*(Discipline=$B9))))))))</f>
        <v>0</v>
      </c>
      <c r="AH13" s="132">
        <f t="array" aca="1" ref="AH13" ca="1">IF(SUM((Club2=$B13)*(Catégorie1=AH$2)*(Discipline=$B11))=0,0,SUM(LARGE(IF((Club2=$B13)*(Catégorie1=AH$2)*(Discipline=$B11),Totaux3),ROW(INDIRECT("1:"&amp;MIN(3,SUM((Club2=$B13)*(Catégorie1=AH$2)*(Discipline=$B11))))))))</f>
        <v>0</v>
      </c>
    </row>
    <row r="14" spans="2:38" x14ac:dyDescent="0.2">
      <c r="B14" s="129" t="e">
        <f t="array" aca="1" ref="B14" ca="1">INDEX(Club2,MATCH(MIN(IF(COUNTIF(B$2:B13,Club2)=0,IF(Club2&lt;&gt;"",IF(Club2&lt;&gt;"Club2",COUNTIF(Club2,"&lt;"&amp;Club2),"")))),IF(COUNTIF(B$2:B13,Club2)=0,IF(Club2&lt;&gt;"",IF(Club2&lt;&gt;"Club2",COUNTIF(Club2,"&lt;"&amp;Club2),""))),0))</f>
        <v>#N/A</v>
      </c>
      <c r="C14" s="130" t="e">
        <f t="array" aca="1" ref="C14" ca="1">IF(SUM((Club2=$B14)*(Catégorie1=C$2:E$2)*(Discipline=$B$1))=0,0,SUM(LARGE(IF((Club2=$B14)*(Catégorie1=C$2:E$2)*(Discipline=$B$1),Totaux3),ROW(INDIRECT("1:"&amp;MIN(3,SUM((Club2=$B14)*(Catégorie1=C$2:E$2)*(Discipline=$B$1))))))))</f>
        <v>#N/A</v>
      </c>
      <c r="D14" s="140" t="e">
        <f t="array" aca="1" ref="D14" ca="1">IF(SUM((Club2=$B14)*(Catégorie1=D$2)*(Discipline=$B$1))=0,0,SUM(LARGE(IF((Club2=$B14)*(Catégorie1=D$2)*(Discipline=$B$1),Totaux3),ROW(INDIRECT("1:"&amp;MIN(3,SUM((Club2=$B14)*(Catégorie1=D$2)*(Discipline=$B$1))))))))</f>
        <v>#N/A</v>
      </c>
      <c r="E14" s="140" t="e">
        <f t="array" aca="1" ref="E14" ca="1">IF(SUM((Club2=$B14)*(Catégorie1=E$2)*(Discipline=$B$1))=0,0,SUM(LARGE(IF((Club2=$B14)*(Catégorie1=E$2)*(Discipline=$B$1),Totaux3),ROW(INDIRECT("1:"&amp;MIN(3,SUM((Club2=$B14)*(Catégorie1=E$2)*(Discipline=$B$1))))))))</f>
        <v>#N/A</v>
      </c>
      <c r="F14" s="141"/>
      <c r="H14" s="130" t="e">
        <f t="array" aca="1" ref="H14" ca="1">IF(SUM((Club2=$B14)*(Catégorie1=H$2:K$2)*(Discipline=$B$1))=0,0,SUM(LARGE(IF((Club2=$B14)*(Catégorie1=H$2:K$2)*(Discipline=$B$1),Totaux3),ROW(INDIRECT("1:"&amp;MIN(3,SUM((Club2=$B14)*(Catégorie1=H$2:K$2)*(Discipline=$B$1))))))))</f>
        <v>#N/A</v>
      </c>
      <c r="I14" s="140" t="e">
        <f t="array" aca="1" ref="I14" ca="1">IF(SUM((Club2=$B14)*(Catégorie1=I$2)*(Discipline=$B$1))=0,0,SUM(LARGE(IF((Club2=$B14)*(Catégorie1=I$2)*(Discipline=$B$1),Totaux3),ROW(INDIRECT("1:"&amp;MIN(3,SUM((Club2=$B14)*(Catégorie1=I$2)*(Discipline=$B$1))))))))</f>
        <v>#N/A</v>
      </c>
      <c r="J14" s="140" t="e">
        <f t="array" aca="1" ref="J14" ca="1">IF(SUM((Club2=$B14)*(Catégorie1=J$2)*(Discipline=$B$1))=0,0,SUM(LARGE(IF((Club2=$B14)*(Catégorie1=J$2)*(Discipline=$B$1),Totaux3),ROW(INDIRECT("1:"&amp;MIN(3,SUM((Club2=$B14)*(Catégorie1=J$2)*(Discipline=$B$1))))))))</f>
        <v>#N/A</v>
      </c>
      <c r="K14" s="141"/>
      <c r="M14" s="130" t="e">
        <f t="array" aca="1" ref="M14" ca="1">IF(SUM((Club2=$B14)*(Catégorie1=M$2:O$2)*(Discipline=$B$1))=0,0,SUM(LARGE(IF((Club2=$B14)*(Catégorie1=M$2:O$2)*(Discipline=$B$1),Totaux3),ROW(INDIRECT("1:"&amp;MIN(3,SUM((Club2=$B14)*(Catégorie1=M$2:O$2)*(Discipline=$B$1))))))))</f>
        <v>#N/A</v>
      </c>
      <c r="N14" s="140" t="e">
        <f t="array" aca="1" ref="N14" ca="1">IF(SUM((Club2=$B14)*(Catégorie1=N$2)*(Discipline=$B$1))=0,0,SUM(LARGE(IF((Club2=$B14)*(Catégorie1=N$2)*(Discipline=$B$1),Totaux3),ROW(INDIRECT("1:"&amp;MIN(3,SUM((Club2=$B14)*(Catégorie1=N$2)*(Discipline=$B$1))))))))</f>
        <v>#N/A</v>
      </c>
      <c r="O14" s="140" t="e">
        <f t="array" aca="1" ref="O14" ca="1">IF(SUM((Club2=$B14)*(Catégorie1=O$2)*(Discipline=$B$1))=0,0,SUM(LARGE(IF((Club2=$B14)*(Catégorie1=O$2)*(Discipline=$B$1),Totaux3),ROW(INDIRECT("1:"&amp;MIN(3,SUM((Club2=$B14)*(Catégorie1=O$2)*(Discipline=$B$1))))))))</f>
        <v>#N/A</v>
      </c>
      <c r="P14" s="141"/>
      <c r="R14" s="130" t="e">
        <f t="array" aca="1" ref="R14" ca="1">IF(SUM((Club2=$B14)*(Catégorie1=R$2:T$2)*(Discipline=$B$1))=0,0,SUM(LARGE(IF((Club2=$B14)*(Catégorie1=R$2:T$2)*(Discipline=$B$1),Totaux3),ROW(INDIRECT("1:"&amp;MIN(3,SUM((Club2=$B14)*(Catégorie1=R$2:T$2)*(Discipline=$B$1))))))))</f>
        <v>#N/A</v>
      </c>
      <c r="S14" s="140" t="e">
        <f t="array" aca="1" ref="S14" ca="1">IF(SUM((Club2=$B14)*(Catégorie1=S$2)*(Discipline=$B$1))=0,0,SUM(LARGE(IF((Club2=$B14)*(Catégorie1=S$2)*(Discipline=$B$1),Totaux3),ROW(INDIRECT("1:"&amp;MIN(3,SUM((Club2=$B14)*(Catégorie1=S$2)*(Discipline=$B$1))))))))</f>
        <v>#N/A</v>
      </c>
      <c r="T14" s="140" t="e">
        <f t="array" aca="1" ref="T14" ca="1">IF(SUM((Club2=$B14)*(Catégorie1=T$2)*(Discipline=$B$1))=0,0,SUM(LARGE(IF((Club2=$B14)*(Catégorie1=T$2)*(Discipline=$B$1),Totaux3),ROW(INDIRECT("1:"&amp;MIN(3,SUM((Club2=$B14)*(Catégorie1=T$2)*(Discipline=$B$1))))))))</f>
        <v>#N/A</v>
      </c>
      <c r="U14" s="141"/>
      <c r="X14" s="130" t="e">
        <f t="array" aca="1" ref="X14" ca="1">IF(SUM((Club2=$B14)*(Catégorie1=X$2:AB$2)*(Discipline=$B$1))=0,0,SUM(LARGE(IF((Club2=$B14)*(Catégorie1=X$2:AB$2)*(Discipline=$B$1),Totaux3),ROW(INDIRECT("1:"&amp;MIN(3,SUM((Club2=$B14)*(Catégorie1=X$2:AB$2)*(Discipline=$B$1))))))))</f>
        <v>#N/A</v>
      </c>
      <c r="Y14" s="140" t="e">
        <f t="array" aca="1" ref="Y14" ca="1">IF(SUM((Club2=$B14)*(Catégorie1=Y$2)*(Discipline=$B$1))=0,0,SUM(LARGE(IF((Club2=$B14)*(Catégorie1=Y$2)*(Discipline=$B$1),Totaux3),ROW(INDIRECT("1:"&amp;MIN(3,SUM((Club2=$B14)*(Catégorie1=Y$2)*(Discipline=$B$1))))))))</f>
        <v>#N/A</v>
      </c>
      <c r="Z14" s="140" t="e">
        <f t="array" aca="1" ref="Z14" ca="1">IF(SUM((Club2=$B14)*(Catégorie1=Z$2)*(Discipline=$B$1))=0,0,SUM(LARGE(IF((Club2=$B14)*(Catégorie1=Z$2)*(Discipline=$B$1),Totaux3),ROW(INDIRECT("1:"&amp;MIN(3,SUM((Club2=$B14)*(Catégorie1=Z$2)*(Discipline=$B$1))))))))</f>
        <v>#N/A</v>
      </c>
      <c r="AA14" s="141"/>
      <c r="AB14" s="141"/>
      <c r="AD14" s="130" t="e">
        <f t="array" aca="1" ref="AD14" ca="1">IF(SUM((Club2=$B14)*(Catégorie1=AD$2:AH$2)*(Discipline=$B$1))=0,0,SUM(LARGE(IF((Club2=$B14)*(Catégorie1=AD$2:AH$2)*(Discipline=$B$1),Totaux3),ROW(INDIRECT("1:"&amp;MIN(3,SUM((Club2=$B14)*(Catégorie1=AD$2:AH$2)*(Discipline=$B$1))))))))</f>
        <v>#N/A</v>
      </c>
      <c r="AE14" s="131" t="e">
        <f t="array" aca="1" ref="AE14" ca="1">IF(SUM((Club2=$B14)*(Catégorie1=AE$2)*(Discipline=$B$1))=0,0,SUM(LARGE(IF((Club2=$B14)*(Catégorie1=AE$2)*(Discipline=$B$1),Totaux3),ROW(INDIRECT("1:"&amp;MIN(3,SUM((Club2=$B14)*(Catégorie1=AE$2)*(Discipline=$B$1))))))))</f>
        <v>#N/A</v>
      </c>
      <c r="AF14" s="140" t="e">
        <f t="array" aca="1" ref="AF14" ca="1">IF(SUM((Club2=$B14)*(Catégorie1=AF$2)*(Discipline=$B$1))=0,0,SUM(LARGE(IF((Club2=$B14)*(Catégorie1=AF$2)*(Discipline=$B$1),Totaux3),ROW(INDIRECT("1:"&amp;MIN(3,SUM((Club2=$B14)*(Catégorie1=AF$2)*(Discipline=$B$1))))))))</f>
        <v>#N/A</v>
      </c>
      <c r="AG14" s="135" t="e">
        <f t="array" aca="1" ref="AG14" ca="1">IF(SUM((Club2=$B14)*(Catégorie1=AG$2)*(Discipline=$B10))=0,0,SUM(LARGE(IF((Club2=$B14)*(Catégorie1=AG$2)*(Discipline=$B10),Totaux3),ROW(INDIRECT("1:"&amp;MIN(3,SUM((Club2=$B14)*(Catégorie1=AG$2)*(Discipline=$B10))))))))</f>
        <v>#N/A</v>
      </c>
      <c r="AH14" s="132" t="e">
        <f t="array" aca="1" ref="AH14" ca="1">IF(SUM((Club2=$B14)*(Catégorie1=AH$2)*(Discipline=$B12))=0,0,SUM(LARGE(IF((Club2=$B14)*(Catégorie1=AH$2)*(Discipline=$B12),Totaux3),ROW(INDIRECT("1:"&amp;MIN(3,SUM((Club2=$B14)*(Catégorie1=AH$2)*(Discipline=$B12))))))))</f>
        <v>#N/A</v>
      </c>
    </row>
    <row r="15" spans="2:38" x14ac:dyDescent="0.2">
      <c r="B15" s="129" t="e">
        <f t="array" aca="1" ref="B15" ca="1">INDEX(Club2,MATCH(MIN(IF(COUNTIF(B$2:B14,Club2)=0,IF(Club2&lt;&gt;"",IF(Club2&lt;&gt;"Club2",COUNTIF(Club2,"&lt;"&amp;Club2),"")))),IF(COUNTIF(B$2:B14,Club2)=0,IF(Club2&lt;&gt;"",IF(Club2&lt;&gt;"Club2",COUNTIF(Club2,"&lt;"&amp;Club2),""))),0))</f>
        <v>#N/A</v>
      </c>
      <c r="C15" s="130" t="e">
        <f t="array" aca="1" ref="C15" ca="1">IF(SUM((Club2=$B15)*(Catégorie1=C$2:E$2)*(Discipline=$B$1))=0,0,SUM(LARGE(IF((Club2=$B15)*(Catégorie1=C$2:E$2)*(Discipline=$B$1),Totaux3),ROW(INDIRECT("1:"&amp;MIN(3,SUM((Club2=$B15)*(Catégorie1=C$2:E$2)*(Discipline=$B$1))))))))</f>
        <v>#N/A</v>
      </c>
      <c r="D15" s="140" t="e">
        <f t="array" aca="1" ref="D15" ca="1">IF(SUM((Club2=$B15)*(Catégorie1=D$2)*(Discipline=$B$1))=0,0,SUM(LARGE(IF((Club2=$B15)*(Catégorie1=D$2)*(Discipline=$B$1),Totaux3),ROW(INDIRECT("1:"&amp;MIN(3,SUM((Club2=$B15)*(Catégorie1=D$2)*(Discipline=$B$1))))))))</f>
        <v>#N/A</v>
      </c>
      <c r="E15" s="140" t="e">
        <f t="array" aca="1" ref="E15" ca="1">IF(SUM((Club2=$B15)*(Catégorie1=E$2)*(Discipline=$B$1))=0,0,SUM(LARGE(IF((Club2=$B15)*(Catégorie1=E$2)*(Discipline=$B$1),Totaux3),ROW(INDIRECT("1:"&amp;MIN(3,SUM((Club2=$B15)*(Catégorie1=E$2)*(Discipline=$B$1))))))))</f>
        <v>#N/A</v>
      </c>
      <c r="F15" s="141"/>
      <c r="H15" s="130" t="e">
        <f t="array" aca="1" ref="H15" ca="1">IF(SUM((Club2=$B15)*(Catégorie1=H$2:K$2)*(Discipline=$B$1))=0,0,SUM(LARGE(IF((Club2=$B15)*(Catégorie1=H$2:K$2)*(Discipline=$B$1),Totaux3),ROW(INDIRECT("1:"&amp;MIN(3,SUM((Club2=$B15)*(Catégorie1=H$2:K$2)*(Discipline=$B$1))))))))</f>
        <v>#N/A</v>
      </c>
      <c r="I15" s="140" t="e">
        <f t="array" aca="1" ref="I15" ca="1">IF(SUM((Club2=$B15)*(Catégorie1=I$2)*(Discipline=$B$1))=0,0,SUM(LARGE(IF((Club2=$B15)*(Catégorie1=I$2)*(Discipline=$B$1),Totaux3),ROW(INDIRECT("1:"&amp;MIN(3,SUM((Club2=$B15)*(Catégorie1=I$2)*(Discipline=$B$1))))))))</f>
        <v>#N/A</v>
      </c>
      <c r="J15" s="140" t="e">
        <f t="array" aca="1" ref="J15" ca="1">IF(SUM((Club2=$B15)*(Catégorie1=J$2)*(Discipline=$B$1))=0,0,SUM(LARGE(IF((Club2=$B15)*(Catégorie1=J$2)*(Discipline=$B$1),Totaux3),ROW(INDIRECT("1:"&amp;MIN(3,SUM((Club2=$B15)*(Catégorie1=J$2)*(Discipline=$B$1))))))))</f>
        <v>#N/A</v>
      </c>
      <c r="K15" s="141"/>
      <c r="M15" s="130" t="e">
        <f t="array" aca="1" ref="M15" ca="1">IF(SUM((Club2=$B15)*(Catégorie1=M$2:O$2)*(Discipline=$B$1))=0,0,SUM(LARGE(IF((Club2=$B15)*(Catégorie1=M$2:O$2)*(Discipline=$B$1),Totaux3),ROW(INDIRECT("1:"&amp;MIN(3,SUM((Club2=$B15)*(Catégorie1=M$2:O$2)*(Discipline=$B$1))))))))</f>
        <v>#N/A</v>
      </c>
      <c r="N15" s="140" t="e">
        <f t="array" aca="1" ref="N15" ca="1">IF(SUM((Club2=$B15)*(Catégorie1=N$2)*(Discipline=$B$1))=0,0,SUM(LARGE(IF((Club2=$B15)*(Catégorie1=N$2)*(Discipline=$B$1),Totaux3),ROW(INDIRECT("1:"&amp;MIN(3,SUM((Club2=$B15)*(Catégorie1=N$2)*(Discipline=$B$1))))))))</f>
        <v>#N/A</v>
      </c>
      <c r="O15" s="140" t="e">
        <f t="array" aca="1" ref="O15" ca="1">IF(SUM((Club2=$B15)*(Catégorie1=O$2)*(Discipline=$B$1))=0,0,SUM(LARGE(IF((Club2=$B15)*(Catégorie1=O$2)*(Discipline=$B$1),Totaux3),ROW(INDIRECT("1:"&amp;MIN(3,SUM((Club2=$B15)*(Catégorie1=O$2)*(Discipline=$B$1))))))))</f>
        <v>#N/A</v>
      </c>
      <c r="P15" s="141"/>
      <c r="R15" s="130" t="e">
        <f t="array" aca="1" ref="R15" ca="1">IF(SUM((Club2=$B15)*(Catégorie1=R$2:T$2)*(Discipline=$B$1))=0,0,SUM(LARGE(IF((Club2=$B15)*(Catégorie1=R$2:T$2)*(Discipline=$B$1),Totaux3),ROW(INDIRECT("1:"&amp;MIN(3,SUM((Club2=$B15)*(Catégorie1=R$2:T$2)*(Discipline=$B$1))))))))</f>
        <v>#N/A</v>
      </c>
      <c r="S15" s="140" t="e">
        <f t="array" aca="1" ref="S15" ca="1">IF(SUM((Club2=$B15)*(Catégorie1=S$2)*(Discipline=$B$1))=0,0,SUM(LARGE(IF((Club2=$B15)*(Catégorie1=S$2)*(Discipline=$B$1),Totaux3),ROW(INDIRECT("1:"&amp;MIN(3,SUM((Club2=$B15)*(Catégorie1=S$2)*(Discipline=$B$1))))))))</f>
        <v>#N/A</v>
      </c>
      <c r="T15" s="140" t="e">
        <f t="array" aca="1" ref="T15" ca="1">IF(SUM((Club2=$B15)*(Catégorie1=T$2)*(Discipline=$B$1))=0,0,SUM(LARGE(IF((Club2=$B15)*(Catégorie1=T$2)*(Discipline=$B$1),Totaux3),ROW(INDIRECT("1:"&amp;MIN(3,SUM((Club2=$B15)*(Catégorie1=T$2)*(Discipline=$B$1))))))))</f>
        <v>#N/A</v>
      </c>
      <c r="U15" s="141"/>
      <c r="X15" s="130" t="e">
        <f t="array" aca="1" ref="X15" ca="1">IF(SUM((Club2=$B15)*(Catégorie1=X$2:AB$2)*(Discipline=$B$1))=0,0,SUM(LARGE(IF((Club2=$B15)*(Catégorie1=X$2:AB$2)*(Discipline=$B$1),Totaux3),ROW(INDIRECT("1:"&amp;MIN(3,SUM((Club2=$B15)*(Catégorie1=X$2:AB$2)*(Discipline=$B$1))))))))</f>
        <v>#N/A</v>
      </c>
      <c r="Y15" s="140" t="e">
        <f t="array" aca="1" ref="Y15" ca="1">IF(SUM((Club2=$B15)*(Catégorie1=Y$2)*(Discipline=$B$1))=0,0,SUM(LARGE(IF((Club2=$B15)*(Catégorie1=Y$2)*(Discipline=$B$1),Totaux3),ROW(INDIRECT("1:"&amp;MIN(3,SUM((Club2=$B15)*(Catégorie1=Y$2)*(Discipline=$B$1))))))))</f>
        <v>#N/A</v>
      </c>
      <c r="Z15" s="140" t="e">
        <f t="array" aca="1" ref="Z15" ca="1">IF(SUM((Club2=$B15)*(Catégorie1=Z$2)*(Discipline=$B$1))=0,0,SUM(LARGE(IF((Club2=$B15)*(Catégorie1=Z$2)*(Discipline=$B$1),Totaux3),ROW(INDIRECT("1:"&amp;MIN(3,SUM((Club2=$B15)*(Catégorie1=Z$2)*(Discipline=$B$1))))))))</f>
        <v>#N/A</v>
      </c>
      <c r="AA15" s="141"/>
      <c r="AB15" s="141"/>
      <c r="AD15" s="130" t="e">
        <f t="array" aca="1" ref="AD15" ca="1">IF(SUM((Club2=$B15)*(Catégorie1=AD$2:AH$2)*(Discipline=$B$1))=0,0,SUM(LARGE(IF((Club2=$B15)*(Catégorie1=AD$2:AH$2)*(Discipline=$B$1),Totaux3),ROW(INDIRECT("1:"&amp;MIN(3,SUM((Club2=$B15)*(Catégorie1=AD$2:AH$2)*(Discipline=$B$1))))))))</f>
        <v>#N/A</v>
      </c>
      <c r="AE15" s="131" t="e">
        <f t="array" aca="1" ref="AE15" ca="1">IF(SUM((Club2=$B15)*(Catégorie1=AE$2)*(Discipline=$B$1))=0,0,SUM(LARGE(IF((Club2=$B15)*(Catégorie1=AE$2)*(Discipline=$B$1),Totaux3),ROW(INDIRECT("1:"&amp;MIN(3,SUM((Club2=$B15)*(Catégorie1=AE$2)*(Discipline=$B$1))))))))</f>
        <v>#N/A</v>
      </c>
      <c r="AF15" s="140" t="e">
        <f t="array" aca="1" ref="AF15" ca="1">IF(SUM((Club2=$B15)*(Catégorie1=AF$2)*(Discipline=$B$1))=0,0,SUM(LARGE(IF((Club2=$B15)*(Catégorie1=AF$2)*(Discipline=$B$1),Totaux3),ROW(INDIRECT("1:"&amp;MIN(3,SUM((Club2=$B15)*(Catégorie1=AF$2)*(Discipline=$B$1))))))))</f>
        <v>#N/A</v>
      </c>
      <c r="AG15" s="135" t="e">
        <f t="array" aca="1" ref="AG15" ca="1">IF(SUM((Club2=$B15)*(Catégorie1=AG$2)*(Discipline=$B11))=0,0,SUM(LARGE(IF((Club2=$B15)*(Catégorie1=AG$2)*(Discipline=$B11),Totaux3),ROW(INDIRECT("1:"&amp;MIN(3,SUM((Club2=$B15)*(Catégorie1=AG$2)*(Discipline=$B11))))))))</f>
        <v>#N/A</v>
      </c>
      <c r="AH15" s="132" t="e">
        <f t="array" aca="1" ref="AH15" ca="1">IF(SUM((Club2=$B15)*(Catégorie1=AH$2)*(Discipline=$B13))=0,0,SUM(LARGE(IF((Club2=$B15)*(Catégorie1=AH$2)*(Discipline=$B13),Totaux3),ROW(INDIRECT("1:"&amp;MIN(3,SUM((Club2=$B15)*(Catégorie1=AH$2)*(Discipline=$B13))))))))</f>
        <v>#N/A</v>
      </c>
    </row>
    <row r="16" spans="2:38" x14ac:dyDescent="0.2">
      <c r="B16" s="129" t="e">
        <f t="array" aca="1" ref="B16" ca="1">INDEX(Club2,MATCH(MIN(IF(COUNTIF(B$2:B15,Club2)=0,IF(Club2&lt;&gt;"",IF(Club2&lt;&gt;"Club2",COUNTIF(Club2,"&lt;"&amp;Club2),"")))),IF(COUNTIF(B$2:B15,Club2)=0,IF(Club2&lt;&gt;"",IF(Club2&lt;&gt;"Club2",COUNTIF(Club2,"&lt;"&amp;Club2),""))),0))</f>
        <v>#N/A</v>
      </c>
      <c r="C16" s="130" t="e">
        <f t="array" aca="1" ref="C16" ca="1">IF(SUM((Club2=$B16)*(Catégorie1=C$2:E$2)*(Discipline=$B$1))=0,0,SUM(LARGE(IF((Club2=$B16)*(Catégorie1=C$2:E$2)*(Discipline=$B$1),Totaux3),ROW(INDIRECT("1:"&amp;MIN(3,SUM((Club2=$B16)*(Catégorie1=C$2:E$2)*(Discipline=$B$1))))))))</f>
        <v>#N/A</v>
      </c>
      <c r="D16" s="140" t="e">
        <f t="array" aca="1" ref="D16" ca="1">IF(SUM((Club2=$B16)*(Catégorie1=D$2)*(Discipline=$B$1))=0,0,SUM(LARGE(IF((Club2=$B16)*(Catégorie1=D$2)*(Discipline=$B$1),Totaux3),ROW(INDIRECT("1:"&amp;MIN(3,SUM((Club2=$B16)*(Catégorie1=D$2)*(Discipline=$B$1))))))))</f>
        <v>#N/A</v>
      </c>
      <c r="E16" s="140" t="e">
        <f t="array" aca="1" ref="E16" ca="1">IF(SUM((Club2=$B16)*(Catégorie1=E$2)*(Discipline=$B$1))=0,0,SUM(LARGE(IF((Club2=$B16)*(Catégorie1=E$2)*(Discipline=$B$1),Totaux3),ROW(INDIRECT("1:"&amp;MIN(3,SUM((Club2=$B16)*(Catégorie1=E$2)*(Discipline=$B$1))))))))</f>
        <v>#N/A</v>
      </c>
      <c r="F16" s="141"/>
      <c r="H16" s="130" t="e">
        <f t="array" aca="1" ref="H16" ca="1">IF(SUM((Club2=$B16)*(Catégorie1=H$2:K$2)*(Discipline=$B$1))=0,0,SUM(LARGE(IF((Club2=$B16)*(Catégorie1=H$2:K$2)*(Discipline=$B$1),Totaux3),ROW(INDIRECT("1:"&amp;MIN(3,SUM((Club2=$B16)*(Catégorie1=H$2:K$2)*(Discipline=$B$1))))))))</f>
        <v>#N/A</v>
      </c>
      <c r="I16" s="140" t="e">
        <f t="array" aca="1" ref="I16" ca="1">IF(SUM((Club2=$B16)*(Catégorie1=I$2)*(Discipline=$B$1))=0,0,SUM(LARGE(IF((Club2=$B16)*(Catégorie1=I$2)*(Discipline=$B$1),Totaux3),ROW(INDIRECT("1:"&amp;MIN(3,SUM((Club2=$B16)*(Catégorie1=I$2)*(Discipline=$B$1))))))))</f>
        <v>#N/A</v>
      </c>
      <c r="J16" s="140" t="e">
        <f t="array" aca="1" ref="J16" ca="1">IF(SUM((Club2=$B16)*(Catégorie1=J$2)*(Discipline=$B$1))=0,0,SUM(LARGE(IF((Club2=$B16)*(Catégorie1=J$2)*(Discipline=$B$1),Totaux3),ROW(INDIRECT("1:"&amp;MIN(3,SUM((Club2=$B16)*(Catégorie1=J$2)*(Discipline=$B$1))))))))</f>
        <v>#N/A</v>
      </c>
      <c r="K16" s="141"/>
      <c r="M16" s="130" t="e">
        <f t="array" aca="1" ref="M16" ca="1">IF(SUM((Club2=$B16)*(Catégorie1=M$2:O$2)*(Discipline=$B$1))=0,0,SUM(LARGE(IF((Club2=$B16)*(Catégorie1=M$2:O$2)*(Discipline=$B$1),Totaux3),ROW(INDIRECT("1:"&amp;MIN(3,SUM((Club2=$B16)*(Catégorie1=M$2:O$2)*(Discipline=$B$1))))))))</f>
        <v>#N/A</v>
      </c>
      <c r="N16" s="140" t="e">
        <f t="array" aca="1" ref="N16" ca="1">IF(SUM((Club2=$B16)*(Catégorie1=N$2)*(Discipline=$B$1))=0,0,SUM(LARGE(IF((Club2=$B16)*(Catégorie1=N$2)*(Discipline=$B$1),Totaux3),ROW(INDIRECT("1:"&amp;MIN(3,SUM((Club2=$B16)*(Catégorie1=N$2)*(Discipline=$B$1))))))))</f>
        <v>#N/A</v>
      </c>
      <c r="O16" s="140" t="e">
        <f t="array" aca="1" ref="O16" ca="1">IF(SUM((Club2=$B16)*(Catégorie1=O$2)*(Discipline=$B$1))=0,0,SUM(LARGE(IF((Club2=$B16)*(Catégorie1=O$2)*(Discipline=$B$1),Totaux3),ROW(INDIRECT("1:"&amp;MIN(3,SUM((Club2=$B16)*(Catégorie1=O$2)*(Discipline=$B$1))))))))</f>
        <v>#N/A</v>
      </c>
      <c r="P16" s="141"/>
      <c r="R16" s="130" t="e">
        <f t="array" aca="1" ref="R16" ca="1">IF(SUM((Club2=$B16)*(Catégorie1=R$2:T$2)*(Discipline=$B$1))=0,0,SUM(LARGE(IF((Club2=$B16)*(Catégorie1=R$2:T$2)*(Discipline=$B$1),Totaux3),ROW(INDIRECT("1:"&amp;MIN(3,SUM((Club2=$B16)*(Catégorie1=R$2:T$2)*(Discipline=$B$1))))))))</f>
        <v>#N/A</v>
      </c>
      <c r="S16" s="140" t="e">
        <f t="array" aca="1" ref="S16" ca="1">IF(SUM((Club2=$B16)*(Catégorie1=S$2)*(Discipline=$B$1))=0,0,SUM(LARGE(IF((Club2=$B16)*(Catégorie1=S$2)*(Discipline=$B$1),Totaux3),ROW(INDIRECT("1:"&amp;MIN(3,SUM((Club2=$B16)*(Catégorie1=S$2)*(Discipline=$B$1))))))))</f>
        <v>#N/A</v>
      </c>
      <c r="T16" s="140" t="e">
        <f t="array" aca="1" ref="T16" ca="1">IF(SUM((Club2=$B16)*(Catégorie1=T$2)*(Discipline=$B$1))=0,0,SUM(LARGE(IF((Club2=$B16)*(Catégorie1=T$2)*(Discipline=$B$1),Totaux3),ROW(INDIRECT("1:"&amp;MIN(3,SUM((Club2=$B16)*(Catégorie1=T$2)*(Discipline=$B$1))))))))</f>
        <v>#N/A</v>
      </c>
      <c r="U16" s="141"/>
      <c r="X16" s="130" t="e">
        <f t="array" aca="1" ref="X16" ca="1">IF(SUM((Club2=$B16)*(Catégorie1=X$2:AB$2)*(Discipline=$B$1))=0,0,SUM(LARGE(IF((Club2=$B16)*(Catégorie1=X$2:AB$2)*(Discipline=$B$1),Totaux3),ROW(INDIRECT("1:"&amp;MIN(3,SUM((Club2=$B16)*(Catégorie1=X$2:AB$2)*(Discipline=$B$1))))))))</f>
        <v>#N/A</v>
      </c>
      <c r="Y16" s="140" t="e">
        <f t="array" aca="1" ref="Y16" ca="1">IF(SUM((Club2=$B16)*(Catégorie1=Y$2)*(Discipline=$B$1))=0,0,SUM(LARGE(IF((Club2=$B16)*(Catégorie1=Y$2)*(Discipline=$B$1),Totaux3),ROW(INDIRECT("1:"&amp;MIN(3,SUM((Club2=$B16)*(Catégorie1=Y$2)*(Discipline=$B$1))))))))</f>
        <v>#N/A</v>
      </c>
      <c r="Z16" s="140" t="e">
        <f t="array" aca="1" ref="Z16" ca="1">IF(SUM((Club2=$B16)*(Catégorie1=Z$2)*(Discipline=$B$1))=0,0,SUM(LARGE(IF((Club2=$B16)*(Catégorie1=Z$2)*(Discipline=$B$1),Totaux3),ROW(INDIRECT("1:"&amp;MIN(3,SUM((Club2=$B16)*(Catégorie1=Z$2)*(Discipline=$B$1))))))))</f>
        <v>#N/A</v>
      </c>
      <c r="AA16" s="141"/>
      <c r="AB16" s="141"/>
      <c r="AD16" s="130" t="e">
        <f t="array" aca="1" ref="AD16" ca="1">IF(SUM((Club2=$B16)*(Catégorie1=AD$2:AH$2)*(Discipline=$B$1))=0,0,SUM(LARGE(IF((Club2=$B16)*(Catégorie1=AD$2:AH$2)*(Discipline=$B$1),Totaux3),ROW(INDIRECT("1:"&amp;MIN(3,SUM((Club2=$B16)*(Catégorie1=AD$2:AH$2)*(Discipline=$B$1))))))))</f>
        <v>#N/A</v>
      </c>
      <c r="AE16" s="131" t="e">
        <f t="array" aca="1" ref="AE16" ca="1">IF(SUM((Club2=$B16)*(Catégorie1=AE$2)*(Discipline=$B$1))=0,0,SUM(LARGE(IF((Club2=$B16)*(Catégorie1=AE$2)*(Discipline=$B$1),Totaux3),ROW(INDIRECT("1:"&amp;MIN(3,SUM((Club2=$B16)*(Catégorie1=AE$2)*(Discipline=$B$1))))))))</f>
        <v>#N/A</v>
      </c>
      <c r="AF16" s="140" t="e">
        <f t="array" aca="1" ref="AF16" ca="1">IF(SUM((Club2=$B16)*(Catégorie1=AF$2)*(Discipline=$B$1))=0,0,SUM(LARGE(IF((Club2=$B16)*(Catégorie1=AF$2)*(Discipline=$B$1),Totaux3),ROW(INDIRECT("1:"&amp;MIN(3,SUM((Club2=$B16)*(Catégorie1=AF$2)*(Discipline=$B$1))))))))</f>
        <v>#N/A</v>
      </c>
      <c r="AG16" s="135" t="e">
        <f t="array" aca="1" ref="AG16" ca="1">IF(SUM((Club2=$B16)*(Catégorie1=AG$2)*(Discipline=$B12))=0,0,SUM(LARGE(IF((Club2=$B16)*(Catégorie1=AG$2)*(Discipline=$B12),Totaux3),ROW(INDIRECT("1:"&amp;MIN(3,SUM((Club2=$B16)*(Catégorie1=AG$2)*(Discipline=$B12))))))))</f>
        <v>#N/A</v>
      </c>
      <c r="AH16" s="132" t="e">
        <f t="array" aca="1" ref="AH16" ca="1">IF(SUM((Club2=$B16)*(Catégorie1=AH$2)*(Discipline=$B14))=0,0,SUM(LARGE(IF((Club2=$B16)*(Catégorie1=AH$2)*(Discipline=$B14),Totaux3),ROW(INDIRECT("1:"&amp;MIN(3,SUM((Club2=$B16)*(Catégorie1=AH$2)*(Discipline=$B14))))))))</f>
        <v>#N/A</v>
      </c>
    </row>
    <row r="17" spans="2:34" x14ac:dyDescent="0.2">
      <c r="B17" s="129" t="e">
        <f t="array" aca="1" ref="B17" ca="1">INDEX(Club2,MATCH(MIN(IF(COUNTIF(B$2:B16,Club2)=0,IF(Club2&lt;&gt;"",IF(Club2&lt;&gt;"Club2",COUNTIF(Club2,"&lt;"&amp;Club2),"")))),IF(COUNTIF(B$2:B16,Club2)=0,IF(Club2&lt;&gt;"",IF(Club2&lt;&gt;"Club2",COUNTIF(Club2,"&lt;"&amp;Club2),""))),0))</f>
        <v>#N/A</v>
      </c>
      <c r="C17" s="130" t="e">
        <f t="array" aca="1" ref="C17" ca="1">IF(SUM((Club2=$B17)*(Catégorie1=C$2:E$2)*(Discipline=$B$1))=0,0,SUM(LARGE(IF((Club2=$B17)*(Catégorie1=C$2:E$2)*(Discipline=$B$1),Totaux3),ROW(INDIRECT("1:"&amp;MIN(3,SUM((Club2=$B17)*(Catégorie1=C$2:E$2)*(Discipline=$B$1))))))))</f>
        <v>#N/A</v>
      </c>
      <c r="D17" s="140" t="e">
        <f t="array" aca="1" ref="D17" ca="1">IF(SUM((Club2=$B17)*(Catégorie1=D$2)*(Discipline=$B$1))=0,0,SUM(LARGE(IF((Club2=$B17)*(Catégorie1=D$2)*(Discipline=$B$1),Totaux3),ROW(INDIRECT("1:"&amp;MIN(3,SUM((Club2=$B17)*(Catégorie1=D$2)*(Discipline=$B$1))))))))</f>
        <v>#N/A</v>
      </c>
      <c r="E17" s="140" t="e">
        <f t="array" aca="1" ref="E17" ca="1">IF(SUM((Club2=$B17)*(Catégorie1=E$2)*(Discipline=$B$1))=0,0,SUM(LARGE(IF((Club2=$B17)*(Catégorie1=E$2)*(Discipline=$B$1),Totaux3),ROW(INDIRECT("1:"&amp;MIN(3,SUM((Club2=$B17)*(Catégorie1=E$2)*(Discipline=$B$1))))))))</f>
        <v>#N/A</v>
      </c>
      <c r="F17" s="141"/>
      <c r="H17" s="130" t="e">
        <f t="array" aca="1" ref="H17" ca="1">IF(SUM((Club2=$B17)*(Catégorie1=H$2:K$2)*(Discipline=$B$1))=0,0,SUM(LARGE(IF((Club2=$B17)*(Catégorie1=H$2:K$2)*(Discipline=$B$1),Totaux3),ROW(INDIRECT("1:"&amp;MIN(3,SUM((Club2=$B17)*(Catégorie1=H$2:K$2)*(Discipline=$B$1))))))))</f>
        <v>#N/A</v>
      </c>
      <c r="I17" s="140" t="e">
        <f t="array" aca="1" ref="I17" ca="1">IF(SUM((Club2=$B17)*(Catégorie1=I$2)*(Discipline=$B$1))=0,0,SUM(LARGE(IF((Club2=$B17)*(Catégorie1=I$2)*(Discipline=$B$1),Totaux3),ROW(INDIRECT("1:"&amp;MIN(3,SUM((Club2=$B17)*(Catégorie1=I$2)*(Discipline=$B$1))))))))</f>
        <v>#N/A</v>
      </c>
      <c r="J17" s="140" t="e">
        <f t="array" aca="1" ref="J17" ca="1">IF(SUM((Club2=$B17)*(Catégorie1=J$2)*(Discipline=$B$1))=0,0,SUM(LARGE(IF((Club2=$B17)*(Catégorie1=J$2)*(Discipline=$B$1),Totaux3),ROW(INDIRECT("1:"&amp;MIN(3,SUM((Club2=$B17)*(Catégorie1=J$2)*(Discipline=$B$1))))))))</f>
        <v>#N/A</v>
      </c>
      <c r="K17" s="141"/>
      <c r="M17" s="130" t="e">
        <f t="array" aca="1" ref="M17" ca="1">IF(SUM((Club2=$B17)*(Catégorie1=M$2:O$2)*(Discipline=$B$1))=0,0,SUM(LARGE(IF((Club2=$B17)*(Catégorie1=M$2:O$2)*(Discipline=$B$1),Totaux3),ROW(INDIRECT("1:"&amp;MIN(3,SUM((Club2=$B17)*(Catégorie1=M$2:O$2)*(Discipline=$B$1))))))))</f>
        <v>#N/A</v>
      </c>
      <c r="N17" s="140" t="e">
        <f t="array" aca="1" ref="N17" ca="1">IF(SUM((Club2=$B17)*(Catégorie1=N$2)*(Discipline=$B$1))=0,0,SUM(LARGE(IF((Club2=$B17)*(Catégorie1=N$2)*(Discipline=$B$1),Totaux3),ROW(INDIRECT("1:"&amp;MIN(3,SUM((Club2=$B17)*(Catégorie1=N$2)*(Discipline=$B$1))))))))</f>
        <v>#N/A</v>
      </c>
      <c r="O17" s="140" t="e">
        <f t="array" aca="1" ref="O17" ca="1">IF(SUM((Club2=$B17)*(Catégorie1=O$2)*(Discipline=$B$1))=0,0,SUM(LARGE(IF((Club2=$B17)*(Catégorie1=O$2)*(Discipline=$B$1),Totaux3),ROW(INDIRECT("1:"&amp;MIN(3,SUM((Club2=$B17)*(Catégorie1=O$2)*(Discipline=$B$1))))))))</f>
        <v>#N/A</v>
      </c>
      <c r="P17" s="141"/>
      <c r="R17" s="130" t="e">
        <f t="array" aca="1" ref="R17" ca="1">IF(SUM((Club2=$B17)*(Catégorie1=R$2:T$2)*(Discipline=$B$1))=0,0,SUM(LARGE(IF((Club2=$B17)*(Catégorie1=R$2:T$2)*(Discipline=$B$1),Totaux3),ROW(INDIRECT("1:"&amp;MIN(3,SUM((Club2=$B17)*(Catégorie1=R$2:T$2)*(Discipline=$B$1))))))))</f>
        <v>#N/A</v>
      </c>
      <c r="S17" s="140" t="e">
        <f t="array" aca="1" ref="S17" ca="1">IF(SUM((Club2=$B17)*(Catégorie1=S$2)*(Discipline=$B$1))=0,0,SUM(LARGE(IF((Club2=$B17)*(Catégorie1=S$2)*(Discipline=$B$1),Totaux3),ROW(INDIRECT("1:"&amp;MIN(3,SUM((Club2=$B17)*(Catégorie1=S$2)*(Discipline=$B$1))))))))</f>
        <v>#N/A</v>
      </c>
      <c r="T17" s="140" t="e">
        <f t="array" aca="1" ref="T17" ca="1">IF(SUM((Club2=$B17)*(Catégorie1=T$2)*(Discipline=$B$1))=0,0,SUM(LARGE(IF((Club2=$B17)*(Catégorie1=T$2)*(Discipline=$B$1),Totaux3),ROW(INDIRECT("1:"&amp;MIN(3,SUM((Club2=$B17)*(Catégorie1=T$2)*(Discipline=$B$1))))))))</f>
        <v>#N/A</v>
      </c>
      <c r="U17" s="141"/>
      <c r="X17" s="130" t="e">
        <f t="array" aca="1" ref="X17" ca="1">IF(SUM((Club2=$B17)*(Catégorie1=X$2:AB$2)*(Discipline=$B$1))=0,0,SUM(LARGE(IF((Club2=$B17)*(Catégorie1=X$2:AB$2)*(Discipline=$B$1),Totaux3),ROW(INDIRECT("1:"&amp;MIN(3,SUM((Club2=$B17)*(Catégorie1=X$2:AB$2)*(Discipline=$B$1))))))))</f>
        <v>#N/A</v>
      </c>
      <c r="Y17" s="140" t="e">
        <f t="array" aca="1" ref="Y17" ca="1">IF(SUM((Club2=$B17)*(Catégorie1=Y$2)*(Discipline=$B$1))=0,0,SUM(LARGE(IF((Club2=$B17)*(Catégorie1=Y$2)*(Discipline=$B$1),Totaux3),ROW(INDIRECT("1:"&amp;MIN(3,SUM((Club2=$B17)*(Catégorie1=Y$2)*(Discipline=$B$1))))))))</f>
        <v>#N/A</v>
      </c>
      <c r="Z17" s="140" t="e">
        <f t="array" aca="1" ref="Z17" ca="1">IF(SUM((Club2=$B17)*(Catégorie1=Z$2)*(Discipline=$B$1))=0,0,SUM(LARGE(IF((Club2=$B17)*(Catégorie1=Z$2)*(Discipline=$B$1),Totaux3),ROW(INDIRECT("1:"&amp;MIN(3,SUM((Club2=$B17)*(Catégorie1=Z$2)*(Discipline=$B$1))))))))</f>
        <v>#N/A</v>
      </c>
      <c r="AA17" s="141"/>
      <c r="AB17" s="141"/>
      <c r="AD17" s="130" t="e">
        <f t="array" aca="1" ref="AD17" ca="1">IF(SUM((Club2=$B17)*(Catégorie1=AD$2:AH$2)*(Discipline=$B$1))=0,0,SUM(LARGE(IF((Club2=$B17)*(Catégorie1=AD$2:AH$2)*(Discipline=$B$1),Totaux3),ROW(INDIRECT("1:"&amp;MIN(3,SUM((Club2=$B17)*(Catégorie1=AD$2:AH$2)*(Discipline=$B$1))))))))</f>
        <v>#N/A</v>
      </c>
      <c r="AE17" s="131" t="e">
        <f t="array" aca="1" ref="AE17" ca="1">IF(SUM((Club2=$B17)*(Catégorie1=AE$2)*(Discipline=$B$1))=0,0,SUM(LARGE(IF((Club2=$B17)*(Catégorie1=AE$2)*(Discipline=$B$1),Totaux3),ROW(INDIRECT("1:"&amp;MIN(3,SUM((Club2=$B17)*(Catégorie1=AE$2)*(Discipline=$B$1))))))))</f>
        <v>#N/A</v>
      </c>
      <c r="AF17" s="140" t="e">
        <f t="array" aca="1" ref="AF17" ca="1">IF(SUM((Club2=$B17)*(Catégorie1=AF$2)*(Discipline=$B$1))=0,0,SUM(LARGE(IF((Club2=$B17)*(Catégorie1=AF$2)*(Discipline=$B$1),Totaux3),ROW(INDIRECT("1:"&amp;MIN(3,SUM((Club2=$B17)*(Catégorie1=AF$2)*(Discipline=$B$1))))))))</f>
        <v>#N/A</v>
      </c>
      <c r="AG17" s="135" t="e">
        <f t="array" aca="1" ref="AG17" ca="1">IF(SUM((Club2=$B17)*(Catégorie1=AG$2)*(Discipline=$B13))=0,0,SUM(LARGE(IF((Club2=$B17)*(Catégorie1=AG$2)*(Discipline=$B13),Totaux3),ROW(INDIRECT("1:"&amp;MIN(3,SUM((Club2=$B17)*(Catégorie1=AG$2)*(Discipline=$B13))))))))</f>
        <v>#N/A</v>
      </c>
      <c r="AH17" s="132" t="e">
        <f t="array" aca="1" ref="AH17" ca="1">IF(SUM((Club2=$B17)*(Catégorie1=AH$2)*(Discipline=$B15))=0,0,SUM(LARGE(IF((Club2=$B17)*(Catégorie1=AH$2)*(Discipline=$B15),Totaux3),ROW(INDIRECT("1:"&amp;MIN(3,SUM((Club2=$B17)*(Catégorie1=AH$2)*(Discipline=$B15))))))))</f>
        <v>#N/A</v>
      </c>
    </row>
    <row r="18" spans="2:34" x14ac:dyDescent="0.2">
      <c r="B18" s="129" t="e">
        <f t="array" aca="1" ref="B18" ca="1">INDEX(Club2,MATCH(MIN(IF(COUNTIF(B$2:B17,Club2)=0,IF(Club2&lt;&gt;"",IF(Club2&lt;&gt;"Club2",COUNTIF(Club2,"&lt;"&amp;Club2),"")))),IF(COUNTIF(B$2:B17,Club2)=0,IF(Club2&lt;&gt;"",IF(Club2&lt;&gt;"Club2",COUNTIF(Club2,"&lt;"&amp;Club2),""))),0))</f>
        <v>#N/A</v>
      </c>
      <c r="C18" s="130" t="e">
        <f t="array" aca="1" ref="C18" ca="1">IF(SUM((Club2=$B18)*(Catégorie1=C$2:E$2)*(Discipline=$B$1))=0,0,SUM(LARGE(IF((Club2=$B18)*(Catégorie1=C$2:E$2)*(Discipline=$B$1),Totaux3),ROW(INDIRECT("1:"&amp;MIN(3,SUM((Club2=$B18)*(Catégorie1=C$2:E$2)*(Discipline=$B$1))))))))</f>
        <v>#N/A</v>
      </c>
      <c r="D18" s="140" t="e">
        <f t="array" aca="1" ref="D18" ca="1">IF(SUM((Club2=$B18)*(Catégorie1=D$2)*(Discipline=$B$1))=0,0,SUM(LARGE(IF((Club2=$B18)*(Catégorie1=D$2)*(Discipline=$B$1),Totaux3),ROW(INDIRECT("1:"&amp;MIN(3,SUM((Club2=$B18)*(Catégorie1=D$2)*(Discipline=$B$1))))))))</f>
        <v>#N/A</v>
      </c>
      <c r="E18" s="140" t="e">
        <f t="array" aca="1" ref="E18" ca="1">IF(SUM((Club2=$B18)*(Catégorie1=E$2)*(Discipline=$B$1))=0,0,SUM(LARGE(IF((Club2=$B18)*(Catégorie1=E$2)*(Discipline=$B$1),Totaux3),ROW(INDIRECT("1:"&amp;MIN(3,SUM((Club2=$B18)*(Catégorie1=E$2)*(Discipline=$B$1))))))))</f>
        <v>#N/A</v>
      </c>
      <c r="F18" s="141"/>
      <c r="H18" s="130" t="e">
        <f t="array" aca="1" ref="H18" ca="1">IF(SUM((Club2=$B18)*(Catégorie1=H$2:K$2)*(Discipline=$B$1))=0,0,SUM(LARGE(IF((Club2=$B18)*(Catégorie1=H$2:K$2)*(Discipline=$B$1),Totaux3),ROW(INDIRECT("1:"&amp;MIN(3,SUM((Club2=$B18)*(Catégorie1=H$2:K$2)*(Discipline=$B$1))))))))</f>
        <v>#N/A</v>
      </c>
      <c r="I18" s="140" t="e">
        <f t="array" aca="1" ref="I18" ca="1">IF(SUM((Club2=$B18)*(Catégorie1=I$2)*(Discipline=$B$1))=0,0,SUM(LARGE(IF((Club2=$B18)*(Catégorie1=I$2)*(Discipline=$B$1),Totaux3),ROW(INDIRECT("1:"&amp;MIN(3,SUM((Club2=$B18)*(Catégorie1=I$2)*(Discipline=$B$1))))))))</f>
        <v>#N/A</v>
      </c>
      <c r="J18" s="140" t="e">
        <f t="array" aca="1" ref="J18" ca="1">IF(SUM((Club2=$B18)*(Catégorie1=J$2)*(Discipline=$B$1))=0,0,SUM(LARGE(IF((Club2=$B18)*(Catégorie1=J$2)*(Discipline=$B$1),Totaux3),ROW(INDIRECT("1:"&amp;MIN(3,SUM((Club2=$B18)*(Catégorie1=J$2)*(Discipline=$B$1))))))))</f>
        <v>#N/A</v>
      </c>
      <c r="K18" s="141"/>
      <c r="M18" s="130" t="e">
        <f t="array" aca="1" ref="M18" ca="1">IF(SUM((Club2=$B18)*(Catégorie1=M$2:O$2)*(Discipline=$B$1))=0,0,SUM(LARGE(IF((Club2=$B18)*(Catégorie1=M$2:O$2)*(Discipline=$B$1),Totaux3),ROW(INDIRECT("1:"&amp;MIN(3,SUM((Club2=$B18)*(Catégorie1=M$2:O$2)*(Discipline=$B$1))))))))</f>
        <v>#N/A</v>
      </c>
      <c r="N18" s="140" t="e">
        <f t="array" aca="1" ref="N18" ca="1">IF(SUM((Club2=$B18)*(Catégorie1=N$2)*(Discipline=$B$1))=0,0,SUM(LARGE(IF((Club2=$B18)*(Catégorie1=N$2)*(Discipline=$B$1),Totaux3),ROW(INDIRECT("1:"&amp;MIN(3,SUM((Club2=$B18)*(Catégorie1=N$2)*(Discipline=$B$1))))))))</f>
        <v>#N/A</v>
      </c>
      <c r="O18" s="140" t="e">
        <f t="array" aca="1" ref="O18" ca="1">IF(SUM((Club2=$B18)*(Catégorie1=O$2)*(Discipline=$B$1))=0,0,SUM(LARGE(IF((Club2=$B18)*(Catégorie1=O$2)*(Discipline=$B$1),Totaux3),ROW(INDIRECT("1:"&amp;MIN(3,SUM((Club2=$B18)*(Catégorie1=O$2)*(Discipline=$B$1))))))))</f>
        <v>#N/A</v>
      </c>
      <c r="P18" s="141"/>
      <c r="R18" s="130" t="e">
        <f t="array" aca="1" ref="R18" ca="1">IF(SUM((Club2=$B18)*(Catégorie1=R$2:T$2)*(Discipline=$B$1))=0,0,SUM(LARGE(IF((Club2=$B18)*(Catégorie1=R$2:T$2)*(Discipline=$B$1),Totaux3),ROW(INDIRECT("1:"&amp;MIN(3,SUM((Club2=$B18)*(Catégorie1=R$2:T$2)*(Discipline=$B$1))))))))</f>
        <v>#N/A</v>
      </c>
      <c r="S18" s="140" t="e">
        <f t="array" aca="1" ref="S18" ca="1">IF(SUM((Club2=$B18)*(Catégorie1=S$2)*(Discipline=$B$1))=0,0,SUM(LARGE(IF((Club2=$B18)*(Catégorie1=S$2)*(Discipline=$B$1),Totaux3),ROW(INDIRECT("1:"&amp;MIN(3,SUM((Club2=$B18)*(Catégorie1=S$2)*(Discipline=$B$1))))))))</f>
        <v>#N/A</v>
      </c>
      <c r="T18" s="140" t="e">
        <f t="array" aca="1" ref="T18" ca="1">IF(SUM((Club2=$B18)*(Catégorie1=T$2)*(Discipline=$B$1))=0,0,SUM(LARGE(IF((Club2=$B18)*(Catégorie1=T$2)*(Discipline=$B$1),Totaux3),ROW(INDIRECT("1:"&amp;MIN(3,SUM((Club2=$B18)*(Catégorie1=T$2)*(Discipline=$B$1))))))))</f>
        <v>#N/A</v>
      </c>
      <c r="U18" s="141"/>
      <c r="X18" s="130" t="e">
        <f t="array" aca="1" ref="X18" ca="1">IF(SUM((Club2=$B18)*(Catégorie1=X$2:AB$2)*(Discipline=$B$1))=0,0,SUM(LARGE(IF((Club2=$B18)*(Catégorie1=X$2:AB$2)*(Discipline=$B$1),Totaux3),ROW(INDIRECT("1:"&amp;MIN(3,SUM((Club2=$B18)*(Catégorie1=X$2:AB$2)*(Discipline=$B$1))))))))</f>
        <v>#N/A</v>
      </c>
      <c r="Y18" s="140" t="e">
        <f t="array" aca="1" ref="Y18" ca="1">IF(SUM((Club2=$B18)*(Catégorie1=Y$2)*(Discipline=$B$1))=0,0,SUM(LARGE(IF((Club2=$B18)*(Catégorie1=Y$2)*(Discipline=$B$1),Totaux3),ROW(INDIRECT("1:"&amp;MIN(3,SUM((Club2=$B18)*(Catégorie1=Y$2)*(Discipline=$B$1))))))))</f>
        <v>#N/A</v>
      </c>
      <c r="Z18" s="140" t="e">
        <f t="array" aca="1" ref="Z18" ca="1">IF(SUM((Club2=$B18)*(Catégorie1=Z$2)*(Discipline=$B$1))=0,0,SUM(LARGE(IF((Club2=$B18)*(Catégorie1=Z$2)*(Discipline=$B$1),Totaux3),ROW(INDIRECT("1:"&amp;MIN(3,SUM((Club2=$B18)*(Catégorie1=Z$2)*(Discipline=$B$1))))))))</f>
        <v>#N/A</v>
      </c>
      <c r="AA18" s="141"/>
      <c r="AB18" s="141"/>
      <c r="AD18" s="130" t="e">
        <f t="array" aca="1" ref="AD18" ca="1">IF(SUM((Club2=$B18)*(Catégorie1=AD$2:AH$2)*(Discipline=$B$1))=0,0,SUM(LARGE(IF((Club2=$B18)*(Catégorie1=AD$2:AH$2)*(Discipline=$B$1),Totaux3),ROW(INDIRECT("1:"&amp;MIN(3,SUM((Club2=$B18)*(Catégorie1=AD$2:AH$2)*(Discipline=$B$1))))))))</f>
        <v>#N/A</v>
      </c>
      <c r="AE18" s="131" t="e">
        <f t="array" aca="1" ref="AE18" ca="1">IF(SUM((Club2=$B18)*(Catégorie1=AE$2)*(Discipline=$B$1))=0,0,SUM(LARGE(IF((Club2=$B18)*(Catégorie1=AE$2)*(Discipline=$B$1),Totaux3),ROW(INDIRECT("1:"&amp;MIN(3,SUM((Club2=$B18)*(Catégorie1=AE$2)*(Discipline=$B$1))))))))</f>
        <v>#N/A</v>
      </c>
      <c r="AF18" s="140" t="e">
        <f t="array" aca="1" ref="AF18" ca="1">IF(SUM((Club2=$B18)*(Catégorie1=AF$2)*(Discipline=$B$1))=0,0,SUM(LARGE(IF((Club2=$B18)*(Catégorie1=AF$2)*(Discipline=$B$1),Totaux3),ROW(INDIRECT("1:"&amp;MIN(3,SUM((Club2=$B18)*(Catégorie1=AF$2)*(Discipline=$B$1))))))))</f>
        <v>#N/A</v>
      </c>
      <c r="AG18" s="135" t="e">
        <f t="array" aca="1" ref="AG18" ca="1">IF(SUM((Club2=$B18)*(Catégorie1=AG$2)*(Discipline=$B14))=0,0,SUM(LARGE(IF((Club2=$B18)*(Catégorie1=AG$2)*(Discipline=$B14),Totaux3),ROW(INDIRECT("1:"&amp;MIN(3,SUM((Club2=$B18)*(Catégorie1=AG$2)*(Discipline=$B14))))))))</f>
        <v>#N/A</v>
      </c>
      <c r="AH18" s="132" t="e">
        <f t="array" aca="1" ref="AH18" ca="1">IF(SUM((Club2=$B18)*(Catégorie1=AH$2)*(Discipline=$B16))=0,0,SUM(LARGE(IF((Club2=$B18)*(Catégorie1=AH$2)*(Discipline=$B16),Totaux3),ROW(INDIRECT("1:"&amp;MIN(3,SUM((Club2=$B18)*(Catégorie1=AH$2)*(Discipline=$B16))))))))</f>
        <v>#N/A</v>
      </c>
    </row>
    <row r="19" spans="2:34" x14ac:dyDescent="0.2">
      <c r="B19" s="129" t="e">
        <f t="array" aca="1" ref="B19" ca="1">INDEX(Club2,MATCH(MIN(IF(COUNTIF(B$2:B18,Club2)=0,IF(Club2&lt;&gt;"",IF(Club2&lt;&gt;"Club2",COUNTIF(Club2,"&lt;"&amp;Club2),"")))),IF(COUNTIF(B$2:B18,Club2)=0,IF(Club2&lt;&gt;"",IF(Club2&lt;&gt;"Club2",COUNTIF(Club2,"&lt;"&amp;Club2),""))),0))</f>
        <v>#N/A</v>
      </c>
      <c r="C19" s="130" t="e">
        <f t="array" aca="1" ref="C19" ca="1">IF(SUM((Club2=$B19)*(Catégorie1=C$2:E$2)*(Discipline=$B$1))=0,0,SUM(LARGE(IF((Club2=$B19)*(Catégorie1=C$2:E$2)*(Discipline=$B$1),Totaux3),ROW(INDIRECT("1:"&amp;MIN(3,SUM((Club2=$B19)*(Catégorie1=C$2:E$2)*(Discipline=$B$1))))))))</f>
        <v>#N/A</v>
      </c>
      <c r="D19" s="140" t="e">
        <f t="array" aca="1" ref="D19" ca="1">IF(SUM((Club2=$B19)*(Catégorie1=D$2)*(Discipline=$B$1))=0,0,SUM(LARGE(IF((Club2=$B19)*(Catégorie1=D$2)*(Discipline=$B$1),Totaux3),ROW(INDIRECT("1:"&amp;MIN(3,SUM((Club2=$B19)*(Catégorie1=D$2)*(Discipline=$B$1))))))))</f>
        <v>#N/A</v>
      </c>
      <c r="E19" s="140" t="e">
        <f t="array" aca="1" ref="E19" ca="1">IF(SUM((Club2=$B19)*(Catégorie1=E$2)*(Discipline=$B$1))=0,0,SUM(LARGE(IF((Club2=$B19)*(Catégorie1=E$2)*(Discipline=$B$1),Totaux3),ROW(INDIRECT("1:"&amp;MIN(3,SUM((Club2=$B19)*(Catégorie1=E$2)*(Discipline=$B$1))))))))</f>
        <v>#N/A</v>
      </c>
      <c r="F19" s="141"/>
      <c r="H19" s="130" t="e">
        <f t="array" aca="1" ref="H19" ca="1">IF(SUM((Club2=$B19)*(Catégorie1=H$2:K$2)*(Discipline=$B$1))=0,0,SUM(LARGE(IF((Club2=$B19)*(Catégorie1=H$2:K$2)*(Discipline=$B$1),Totaux3),ROW(INDIRECT("1:"&amp;MIN(3,SUM((Club2=$B19)*(Catégorie1=H$2:K$2)*(Discipline=$B$1))))))))</f>
        <v>#N/A</v>
      </c>
      <c r="I19" s="140" t="e">
        <f t="array" aca="1" ref="I19" ca="1">IF(SUM((Club2=$B19)*(Catégorie1=I$2)*(Discipline=$B$1))=0,0,SUM(LARGE(IF((Club2=$B19)*(Catégorie1=I$2)*(Discipline=$B$1),Totaux3),ROW(INDIRECT("1:"&amp;MIN(3,SUM((Club2=$B19)*(Catégorie1=I$2)*(Discipline=$B$1))))))))</f>
        <v>#N/A</v>
      </c>
      <c r="J19" s="140" t="e">
        <f t="array" aca="1" ref="J19" ca="1">IF(SUM((Club2=$B19)*(Catégorie1=J$2)*(Discipline=$B$1))=0,0,SUM(LARGE(IF((Club2=$B19)*(Catégorie1=J$2)*(Discipline=$B$1),Totaux3),ROW(INDIRECT("1:"&amp;MIN(3,SUM((Club2=$B19)*(Catégorie1=J$2)*(Discipline=$B$1))))))))</f>
        <v>#N/A</v>
      </c>
      <c r="K19" s="141"/>
      <c r="M19" s="130" t="e">
        <f t="array" aca="1" ref="M19" ca="1">IF(SUM((Club2=$B19)*(Catégorie1=M$2:O$2)*(Discipline=$B$1))=0,0,SUM(LARGE(IF((Club2=$B19)*(Catégorie1=M$2:O$2)*(Discipline=$B$1),Totaux3),ROW(INDIRECT("1:"&amp;MIN(3,SUM((Club2=$B19)*(Catégorie1=M$2:O$2)*(Discipline=$B$1))))))))</f>
        <v>#N/A</v>
      </c>
      <c r="N19" s="140" t="e">
        <f t="array" aca="1" ref="N19" ca="1">IF(SUM((Club2=$B19)*(Catégorie1=N$2)*(Discipline=$B$1))=0,0,SUM(LARGE(IF((Club2=$B19)*(Catégorie1=N$2)*(Discipline=$B$1),Totaux3),ROW(INDIRECT("1:"&amp;MIN(3,SUM((Club2=$B19)*(Catégorie1=N$2)*(Discipline=$B$1))))))))</f>
        <v>#N/A</v>
      </c>
      <c r="O19" s="140" t="e">
        <f t="array" aca="1" ref="O19" ca="1">IF(SUM((Club2=$B19)*(Catégorie1=O$2)*(Discipline=$B$1))=0,0,SUM(LARGE(IF((Club2=$B19)*(Catégorie1=O$2)*(Discipline=$B$1),Totaux3),ROW(INDIRECT("1:"&amp;MIN(3,SUM((Club2=$B19)*(Catégorie1=O$2)*(Discipline=$B$1))))))))</f>
        <v>#N/A</v>
      </c>
      <c r="P19" s="141"/>
      <c r="R19" s="130" t="e">
        <f t="array" aca="1" ref="R19" ca="1">IF(SUM((Club2=$B19)*(Catégorie1=R$2:T$2)*(Discipline=$B$1))=0,0,SUM(LARGE(IF((Club2=$B19)*(Catégorie1=R$2:T$2)*(Discipline=$B$1),Totaux3),ROW(INDIRECT("1:"&amp;MIN(3,SUM((Club2=$B19)*(Catégorie1=R$2:T$2)*(Discipline=$B$1))))))))</f>
        <v>#N/A</v>
      </c>
      <c r="S19" s="140" t="e">
        <f t="array" aca="1" ref="S19" ca="1">IF(SUM((Club2=$B19)*(Catégorie1=S$2)*(Discipline=$B$1))=0,0,SUM(LARGE(IF((Club2=$B19)*(Catégorie1=S$2)*(Discipline=$B$1),Totaux3),ROW(INDIRECT("1:"&amp;MIN(3,SUM((Club2=$B19)*(Catégorie1=S$2)*(Discipline=$B$1))))))))</f>
        <v>#N/A</v>
      </c>
      <c r="T19" s="140" t="e">
        <f t="array" aca="1" ref="T19" ca="1">IF(SUM((Club2=$B19)*(Catégorie1=T$2)*(Discipline=$B$1))=0,0,SUM(LARGE(IF((Club2=$B19)*(Catégorie1=T$2)*(Discipline=$B$1),Totaux3),ROW(INDIRECT("1:"&amp;MIN(3,SUM((Club2=$B19)*(Catégorie1=T$2)*(Discipline=$B$1))))))))</f>
        <v>#N/A</v>
      </c>
      <c r="U19" s="141"/>
      <c r="X19" s="130" t="e">
        <f t="array" aca="1" ref="X19" ca="1">IF(SUM((Club2=$B19)*(Catégorie1=X$2:AB$2)*(Discipline=$B$1))=0,0,SUM(LARGE(IF((Club2=$B19)*(Catégorie1=X$2:AB$2)*(Discipline=$B$1),Totaux3),ROW(INDIRECT("1:"&amp;MIN(3,SUM((Club2=$B19)*(Catégorie1=X$2:AB$2)*(Discipline=$B$1))))))))</f>
        <v>#N/A</v>
      </c>
      <c r="Y19" s="140" t="e">
        <f t="array" aca="1" ref="Y19" ca="1">IF(SUM((Club2=$B19)*(Catégorie1=Y$2)*(Discipline=$B$1))=0,0,SUM(LARGE(IF((Club2=$B19)*(Catégorie1=Y$2)*(Discipline=$B$1),Totaux3),ROW(INDIRECT("1:"&amp;MIN(3,SUM((Club2=$B19)*(Catégorie1=Y$2)*(Discipline=$B$1))))))))</f>
        <v>#N/A</v>
      </c>
      <c r="Z19" s="140" t="e">
        <f t="array" aca="1" ref="Z19" ca="1">IF(SUM((Club2=$B19)*(Catégorie1=Z$2)*(Discipline=$B$1))=0,0,SUM(LARGE(IF((Club2=$B19)*(Catégorie1=Z$2)*(Discipline=$B$1),Totaux3),ROW(INDIRECT("1:"&amp;MIN(3,SUM((Club2=$B19)*(Catégorie1=Z$2)*(Discipline=$B$1))))))))</f>
        <v>#N/A</v>
      </c>
      <c r="AA19" s="141"/>
      <c r="AB19" s="141"/>
      <c r="AD19" s="130" t="e">
        <f t="array" aca="1" ref="AD19" ca="1">IF(SUM((Club2=$B19)*(Catégorie1=AD$2:AH$2)*(Discipline=$B$1))=0,0,SUM(LARGE(IF((Club2=$B19)*(Catégorie1=AD$2:AH$2)*(Discipline=$B$1),Totaux3),ROW(INDIRECT("1:"&amp;MIN(3,SUM((Club2=$B19)*(Catégorie1=AD$2:AH$2)*(Discipline=$B$1))))))))</f>
        <v>#N/A</v>
      </c>
      <c r="AE19" s="131" t="e">
        <f t="array" aca="1" ref="AE19" ca="1">IF(SUM((Club2=$B19)*(Catégorie1=AE$2)*(Discipline=$B$1))=0,0,SUM(LARGE(IF((Club2=$B19)*(Catégorie1=AE$2)*(Discipline=$B$1),Totaux3),ROW(INDIRECT("1:"&amp;MIN(3,SUM((Club2=$B19)*(Catégorie1=AE$2)*(Discipline=$B$1))))))))</f>
        <v>#N/A</v>
      </c>
      <c r="AF19" s="140" t="e">
        <f t="array" aca="1" ref="AF19" ca="1">IF(SUM((Club2=$B19)*(Catégorie1=AF$2)*(Discipline=$B$1))=0,0,SUM(LARGE(IF((Club2=$B19)*(Catégorie1=AF$2)*(Discipline=$B$1),Totaux3),ROW(INDIRECT("1:"&amp;MIN(3,SUM((Club2=$B19)*(Catégorie1=AF$2)*(Discipline=$B$1))))))))</f>
        <v>#N/A</v>
      </c>
      <c r="AG19" s="135" t="e">
        <f t="array" aca="1" ref="AG19" ca="1">IF(SUM((Club2=$B19)*(Catégorie1=AG$2)*(Discipline=$B15))=0,0,SUM(LARGE(IF((Club2=$B19)*(Catégorie1=AG$2)*(Discipline=$B15),Totaux3),ROW(INDIRECT("1:"&amp;MIN(3,SUM((Club2=$B19)*(Catégorie1=AG$2)*(Discipline=$B15))))))))</f>
        <v>#N/A</v>
      </c>
      <c r="AH19" s="132" t="e">
        <f t="array" aca="1" ref="AH19" ca="1">IF(SUM((Club2=$B19)*(Catégorie1=AH$2)*(Discipline=$B17))=0,0,SUM(LARGE(IF((Club2=$B19)*(Catégorie1=AH$2)*(Discipline=$B17),Totaux3),ROW(INDIRECT("1:"&amp;MIN(3,SUM((Club2=$B19)*(Catégorie1=AH$2)*(Discipline=$B17))))))))</f>
        <v>#N/A</v>
      </c>
    </row>
    <row r="20" spans="2:34" x14ac:dyDescent="0.2">
      <c r="B20" s="129" t="e">
        <f t="array" aca="1" ref="B20" ca="1">INDEX(Club2,MATCH(MIN(IF(COUNTIF(B$2:B19,Club2)=0,IF(Club2&lt;&gt;"",IF(Club2&lt;&gt;"Club2",COUNTIF(Club2,"&lt;"&amp;Club2),"")))),IF(COUNTIF(B$2:B19,Club2)=0,IF(Club2&lt;&gt;"",IF(Club2&lt;&gt;"Club2",COUNTIF(Club2,"&lt;"&amp;Club2),""))),0))</f>
        <v>#N/A</v>
      </c>
      <c r="C20" s="130" t="e">
        <f t="array" aca="1" ref="C20" ca="1">IF(SUM((Club2=$B20)*(Catégorie1=C$2:E$2)*(Discipline=$B$1))=0,0,SUM(LARGE(IF((Club2=$B20)*(Catégorie1=C$2:E$2)*(Discipline=$B$1),Totaux3),ROW(INDIRECT("1:"&amp;MIN(3,SUM((Club2=$B20)*(Catégorie1=C$2:E$2)*(Discipline=$B$1))))))))</f>
        <v>#N/A</v>
      </c>
      <c r="D20" s="140" t="e">
        <f t="array" aca="1" ref="D20" ca="1">IF(SUM((Club2=$B20)*(Catégorie1=D$2)*(Discipline=$B$1))=0,0,SUM(LARGE(IF((Club2=$B20)*(Catégorie1=D$2)*(Discipline=$B$1),Totaux3),ROW(INDIRECT("1:"&amp;MIN(3,SUM((Club2=$B20)*(Catégorie1=D$2)*(Discipline=$B$1))))))))</f>
        <v>#N/A</v>
      </c>
      <c r="E20" s="140" t="e">
        <f t="array" aca="1" ref="E20" ca="1">IF(SUM((Club2=$B20)*(Catégorie1=E$2)*(Discipline=$B$1))=0,0,SUM(LARGE(IF((Club2=$B20)*(Catégorie1=E$2)*(Discipline=$B$1),Totaux3),ROW(INDIRECT("1:"&amp;MIN(3,SUM((Club2=$B20)*(Catégorie1=E$2)*(Discipline=$B$1))))))))</f>
        <v>#N/A</v>
      </c>
      <c r="F20" s="141"/>
      <c r="H20" s="130" t="e">
        <f t="array" aca="1" ref="H20" ca="1">IF(SUM((Club2=$B20)*(Catégorie1=H$2:K$2)*(Discipline=$B$1))=0,0,SUM(LARGE(IF((Club2=$B20)*(Catégorie1=H$2:K$2)*(Discipline=$B$1),Totaux3),ROW(INDIRECT("1:"&amp;MIN(3,SUM((Club2=$B20)*(Catégorie1=H$2:K$2)*(Discipline=$B$1))))))))</f>
        <v>#N/A</v>
      </c>
      <c r="I20" s="140" t="e">
        <f t="array" aca="1" ref="I20" ca="1">IF(SUM((Club2=$B20)*(Catégorie1=I$2)*(Discipline=$B$1))=0,0,SUM(LARGE(IF((Club2=$B20)*(Catégorie1=I$2)*(Discipline=$B$1),Totaux3),ROW(INDIRECT("1:"&amp;MIN(3,SUM((Club2=$B20)*(Catégorie1=I$2)*(Discipline=$B$1))))))))</f>
        <v>#N/A</v>
      </c>
      <c r="J20" s="140" t="e">
        <f t="array" aca="1" ref="J20" ca="1">IF(SUM((Club2=$B20)*(Catégorie1=J$2)*(Discipline=$B$1))=0,0,SUM(LARGE(IF((Club2=$B20)*(Catégorie1=J$2)*(Discipline=$B$1),Totaux3),ROW(INDIRECT("1:"&amp;MIN(3,SUM((Club2=$B20)*(Catégorie1=J$2)*(Discipline=$B$1))))))))</f>
        <v>#N/A</v>
      </c>
      <c r="K20" s="141"/>
      <c r="M20" s="130" t="e">
        <f t="array" aca="1" ref="M20" ca="1">IF(SUM((Club2=$B20)*(Catégorie1=M$2:O$2)*(Discipline=$B$1))=0,0,SUM(LARGE(IF((Club2=$B20)*(Catégorie1=M$2:O$2)*(Discipline=$B$1),Totaux3),ROW(INDIRECT("1:"&amp;MIN(3,SUM((Club2=$B20)*(Catégorie1=M$2:O$2)*(Discipline=$B$1))))))))</f>
        <v>#N/A</v>
      </c>
      <c r="N20" s="140" t="e">
        <f t="array" aca="1" ref="N20" ca="1">IF(SUM((Club2=$B20)*(Catégorie1=N$2)*(Discipline=$B$1))=0,0,SUM(LARGE(IF((Club2=$B20)*(Catégorie1=N$2)*(Discipline=$B$1),Totaux3),ROW(INDIRECT("1:"&amp;MIN(3,SUM((Club2=$B20)*(Catégorie1=N$2)*(Discipline=$B$1))))))))</f>
        <v>#N/A</v>
      </c>
      <c r="O20" s="140" t="e">
        <f t="array" aca="1" ref="O20" ca="1">IF(SUM((Club2=$B20)*(Catégorie1=O$2)*(Discipline=$B$1))=0,0,SUM(LARGE(IF((Club2=$B20)*(Catégorie1=O$2)*(Discipline=$B$1),Totaux3),ROW(INDIRECT("1:"&amp;MIN(3,SUM((Club2=$B20)*(Catégorie1=O$2)*(Discipline=$B$1))))))))</f>
        <v>#N/A</v>
      </c>
      <c r="P20" s="141"/>
      <c r="R20" s="130" t="e">
        <f t="array" aca="1" ref="R20" ca="1">IF(SUM((Club2=$B20)*(Catégorie1=R$2:T$2)*(Discipline=$B$1))=0,0,SUM(LARGE(IF((Club2=$B20)*(Catégorie1=R$2:T$2)*(Discipline=$B$1),Totaux3),ROW(INDIRECT("1:"&amp;MIN(3,SUM((Club2=$B20)*(Catégorie1=R$2:T$2)*(Discipline=$B$1))))))))</f>
        <v>#N/A</v>
      </c>
      <c r="S20" s="140" t="e">
        <f t="array" aca="1" ref="S20" ca="1">IF(SUM((Club2=$B20)*(Catégorie1=S$2)*(Discipline=$B$1))=0,0,SUM(LARGE(IF((Club2=$B20)*(Catégorie1=S$2)*(Discipline=$B$1),Totaux3),ROW(INDIRECT("1:"&amp;MIN(3,SUM((Club2=$B20)*(Catégorie1=S$2)*(Discipline=$B$1))))))))</f>
        <v>#N/A</v>
      </c>
      <c r="T20" s="140" t="e">
        <f t="array" aca="1" ref="T20" ca="1">IF(SUM((Club2=$B20)*(Catégorie1=T$2)*(Discipline=$B$1))=0,0,SUM(LARGE(IF((Club2=$B20)*(Catégorie1=T$2)*(Discipline=$B$1),Totaux3),ROW(INDIRECT("1:"&amp;MIN(3,SUM((Club2=$B20)*(Catégorie1=T$2)*(Discipline=$B$1))))))))</f>
        <v>#N/A</v>
      </c>
      <c r="U20" s="141"/>
      <c r="X20" s="130" t="e">
        <f t="array" aca="1" ref="X20" ca="1">IF(SUM((Club2=$B20)*(Catégorie1=X$2:AB$2)*(Discipline=$B$1))=0,0,SUM(LARGE(IF((Club2=$B20)*(Catégorie1=X$2:AB$2)*(Discipline=$B$1),Totaux3),ROW(INDIRECT("1:"&amp;MIN(3,SUM((Club2=$B20)*(Catégorie1=X$2:AB$2)*(Discipline=$B$1))))))))</f>
        <v>#N/A</v>
      </c>
      <c r="Y20" s="140" t="e">
        <f t="array" aca="1" ref="Y20" ca="1">IF(SUM((Club2=$B20)*(Catégorie1=Y$2)*(Discipline=$B$1))=0,0,SUM(LARGE(IF((Club2=$B20)*(Catégorie1=Y$2)*(Discipline=$B$1),Totaux3),ROW(INDIRECT("1:"&amp;MIN(3,SUM((Club2=$B20)*(Catégorie1=Y$2)*(Discipline=$B$1))))))))</f>
        <v>#N/A</v>
      </c>
      <c r="Z20" s="140" t="e">
        <f t="array" aca="1" ref="Z20" ca="1">IF(SUM((Club2=$B20)*(Catégorie1=Z$2)*(Discipline=$B$1))=0,0,SUM(LARGE(IF((Club2=$B20)*(Catégorie1=Z$2)*(Discipline=$B$1),Totaux3),ROW(INDIRECT("1:"&amp;MIN(3,SUM((Club2=$B20)*(Catégorie1=Z$2)*(Discipline=$B$1))))))))</f>
        <v>#N/A</v>
      </c>
      <c r="AA20" s="141"/>
      <c r="AB20" s="141"/>
      <c r="AD20" s="130" t="e">
        <f t="array" aca="1" ref="AD20" ca="1">IF(SUM((Club2=$B20)*(Catégorie1=AD$2:AH$2)*(Discipline=$B$1))=0,0,SUM(LARGE(IF((Club2=$B20)*(Catégorie1=AD$2:AH$2)*(Discipline=$B$1),Totaux3),ROW(INDIRECT("1:"&amp;MIN(3,SUM((Club2=$B20)*(Catégorie1=AD$2:AH$2)*(Discipline=$B$1))))))))</f>
        <v>#N/A</v>
      </c>
      <c r="AE20" s="131" t="e">
        <f t="array" aca="1" ref="AE20" ca="1">IF(SUM((Club2=$B20)*(Catégorie1=AE$2)*(Discipline=$B$1))=0,0,SUM(LARGE(IF((Club2=$B20)*(Catégorie1=AE$2)*(Discipline=$B$1),Totaux3),ROW(INDIRECT("1:"&amp;MIN(3,SUM((Club2=$B20)*(Catégorie1=AE$2)*(Discipline=$B$1))))))))</f>
        <v>#N/A</v>
      </c>
      <c r="AF20" s="140" t="e">
        <f t="array" aca="1" ref="AF20" ca="1">IF(SUM((Club2=$B20)*(Catégorie1=AF$2)*(Discipline=$B$1))=0,0,SUM(LARGE(IF((Club2=$B20)*(Catégorie1=AF$2)*(Discipline=$B$1),Totaux3),ROW(INDIRECT("1:"&amp;MIN(3,SUM((Club2=$B20)*(Catégorie1=AF$2)*(Discipline=$B$1))))))))</f>
        <v>#N/A</v>
      </c>
      <c r="AG20" s="135" t="e">
        <f t="array" aca="1" ref="AG20" ca="1">IF(SUM((Club2=$B20)*(Catégorie1=AG$2)*(Discipline=$B16))=0,0,SUM(LARGE(IF((Club2=$B20)*(Catégorie1=AG$2)*(Discipline=$B16),Totaux3),ROW(INDIRECT("1:"&amp;MIN(3,SUM((Club2=$B20)*(Catégorie1=AG$2)*(Discipline=$B16))))))))</f>
        <v>#N/A</v>
      </c>
      <c r="AH20" s="132" t="e">
        <f t="array" aca="1" ref="AH20" ca="1">IF(SUM((Club2=$B20)*(Catégorie1=AH$2)*(Discipline=$B18))=0,0,SUM(LARGE(IF((Club2=$B20)*(Catégorie1=AH$2)*(Discipline=$B18),Totaux3),ROW(INDIRECT("1:"&amp;MIN(3,SUM((Club2=$B20)*(Catégorie1=AH$2)*(Discipline=$B18))))))))</f>
        <v>#N/A</v>
      </c>
    </row>
    <row r="21" spans="2:34" x14ac:dyDescent="0.2">
      <c r="B21" s="129" t="e">
        <f t="array" aca="1" ref="B21" ca="1">INDEX(Club2,MATCH(MIN(IF(COUNTIF(B$2:B20,Club2)=0,IF(Club2&lt;&gt;"",IF(Club2&lt;&gt;"Club2",COUNTIF(Club2,"&lt;"&amp;Club2),"")))),IF(COUNTIF(B$2:B20,Club2)=0,IF(Club2&lt;&gt;"",IF(Club2&lt;&gt;"Club2",COUNTIF(Club2,"&lt;"&amp;Club2),""))),0))</f>
        <v>#N/A</v>
      </c>
      <c r="C21" s="130" t="e">
        <f t="array" aca="1" ref="C21" ca="1">IF(SUM((Club2=$B21)*(Catégorie1=C$2:E$2)*(Discipline=$B$1))=0,0,SUM(LARGE(IF((Club2=$B21)*(Catégorie1=C$2:E$2)*(Discipline=$B$1),Totaux3),ROW(INDIRECT("1:"&amp;MIN(3,SUM((Club2=$B21)*(Catégorie1=C$2:E$2)*(Discipline=$B$1))))))))</f>
        <v>#N/A</v>
      </c>
      <c r="D21" s="140" t="e">
        <f t="array" aca="1" ref="D21" ca="1">IF(SUM((Club2=$B21)*(Catégorie1=D$2)*(Discipline=$B$1))=0,0,SUM(LARGE(IF((Club2=$B21)*(Catégorie1=D$2)*(Discipline=$B$1),Totaux3),ROW(INDIRECT("1:"&amp;MIN(3,SUM((Club2=$B21)*(Catégorie1=D$2)*(Discipline=$B$1))))))))</f>
        <v>#N/A</v>
      </c>
      <c r="E21" s="140" t="e">
        <f t="array" aca="1" ref="E21" ca="1">IF(SUM((Club2=$B21)*(Catégorie1=E$2)*(Discipline=$B$1))=0,0,SUM(LARGE(IF((Club2=$B21)*(Catégorie1=E$2)*(Discipline=$B$1),Totaux3),ROW(INDIRECT("1:"&amp;MIN(3,SUM((Club2=$B21)*(Catégorie1=E$2)*(Discipline=$B$1))))))))</f>
        <v>#N/A</v>
      </c>
      <c r="F21" s="141"/>
      <c r="H21" s="130" t="e">
        <f t="array" aca="1" ref="H21" ca="1">IF(SUM((Club2=$B21)*(Catégorie1=H$2:K$2)*(Discipline=$B$1))=0,0,SUM(LARGE(IF((Club2=$B21)*(Catégorie1=H$2:K$2)*(Discipline=$B$1),Totaux3),ROW(INDIRECT("1:"&amp;MIN(3,SUM((Club2=$B21)*(Catégorie1=H$2:K$2)*(Discipline=$B$1))))))))</f>
        <v>#N/A</v>
      </c>
      <c r="I21" s="140" t="e">
        <f t="array" aca="1" ref="I21" ca="1">IF(SUM((Club2=$B21)*(Catégorie1=I$2)*(Discipline=$B$1))=0,0,SUM(LARGE(IF((Club2=$B21)*(Catégorie1=I$2)*(Discipline=$B$1),Totaux3),ROW(INDIRECT("1:"&amp;MIN(3,SUM((Club2=$B21)*(Catégorie1=I$2)*(Discipline=$B$1))))))))</f>
        <v>#N/A</v>
      </c>
      <c r="J21" s="140" t="e">
        <f t="array" aca="1" ref="J21" ca="1">IF(SUM((Club2=$B21)*(Catégorie1=J$2)*(Discipline=$B$1))=0,0,SUM(LARGE(IF((Club2=$B21)*(Catégorie1=J$2)*(Discipline=$B$1),Totaux3),ROW(INDIRECT("1:"&amp;MIN(3,SUM((Club2=$B21)*(Catégorie1=J$2)*(Discipline=$B$1))))))))</f>
        <v>#N/A</v>
      </c>
      <c r="K21" s="141"/>
      <c r="M21" s="130" t="e">
        <f t="array" aca="1" ref="M21" ca="1">IF(SUM((Club2=$B21)*(Catégorie1=M$2:O$2)*(Discipline=$B$1))=0,0,SUM(LARGE(IF((Club2=$B21)*(Catégorie1=M$2:O$2)*(Discipline=$B$1),Totaux3),ROW(INDIRECT("1:"&amp;MIN(3,SUM((Club2=$B21)*(Catégorie1=M$2:O$2)*(Discipline=$B$1))))))))</f>
        <v>#N/A</v>
      </c>
      <c r="N21" s="140" t="e">
        <f t="array" aca="1" ref="N21" ca="1">IF(SUM((Club2=$B21)*(Catégorie1=N$2)*(Discipline=$B$1))=0,0,SUM(LARGE(IF((Club2=$B21)*(Catégorie1=N$2)*(Discipline=$B$1),Totaux3),ROW(INDIRECT("1:"&amp;MIN(3,SUM((Club2=$B21)*(Catégorie1=N$2)*(Discipline=$B$1))))))))</f>
        <v>#N/A</v>
      </c>
      <c r="O21" s="140" t="e">
        <f t="array" aca="1" ref="O21" ca="1">IF(SUM((Club2=$B21)*(Catégorie1=O$2)*(Discipline=$B$1))=0,0,SUM(LARGE(IF((Club2=$B21)*(Catégorie1=O$2)*(Discipline=$B$1),Totaux3),ROW(INDIRECT("1:"&amp;MIN(3,SUM((Club2=$B21)*(Catégorie1=O$2)*(Discipline=$B$1))))))))</f>
        <v>#N/A</v>
      </c>
      <c r="P21" s="141"/>
      <c r="R21" s="130" t="e">
        <f t="array" aca="1" ref="R21" ca="1">IF(SUM((Club2=$B21)*(Catégorie1=R$2:T$2)*(Discipline=$B$1))=0,0,SUM(LARGE(IF((Club2=$B21)*(Catégorie1=R$2:T$2)*(Discipline=$B$1),Totaux3),ROW(INDIRECT("1:"&amp;MIN(3,SUM((Club2=$B21)*(Catégorie1=R$2:T$2)*(Discipline=$B$1))))))))</f>
        <v>#N/A</v>
      </c>
      <c r="S21" s="140" t="e">
        <f t="array" aca="1" ref="S21" ca="1">IF(SUM((Club2=$B21)*(Catégorie1=S$2)*(Discipline=$B$1))=0,0,SUM(LARGE(IF((Club2=$B21)*(Catégorie1=S$2)*(Discipline=$B$1),Totaux3),ROW(INDIRECT("1:"&amp;MIN(3,SUM((Club2=$B21)*(Catégorie1=S$2)*(Discipline=$B$1))))))))</f>
        <v>#N/A</v>
      </c>
      <c r="T21" s="140" t="e">
        <f t="array" aca="1" ref="T21" ca="1">IF(SUM((Club2=$B21)*(Catégorie1=T$2)*(Discipline=$B$1))=0,0,SUM(LARGE(IF((Club2=$B21)*(Catégorie1=T$2)*(Discipline=$B$1),Totaux3),ROW(INDIRECT("1:"&amp;MIN(3,SUM((Club2=$B21)*(Catégorie1=T$2)*(Discipline=$B$1))))))))</f>
        <v>#N/A</v>
      </c>
      <c r="U21" s="141"/>
      <c r="X21" s="130" t="e">
        <f t="array" aca="1" ref="X21" ca="1">IF(SUM((Club2=$B21)*(Catégorie1=X$2:AB$2)*(Discipline=$B$1))=0,0,SUM(LARGE(IF((Club2=$B21)*(Catégorie1=X$2:AB$2)*(Discipline=$B$1),Totaux3),ROW(INDIRECT("1:"&amp;MIN(3,SUM((Club2=$B21)*(Catégorie1=X$2:AB$2)*(Discipline=$B$1))))))))</f>
        <v>#N/A</v>
      </c>
      <c r="Y21" s="140" t="e">
        <f t="array" aca="1" ref="Y21" ca="1">IF(SUM((Club2=$B21)*(Catégorie1=Y$2)*(Discipline=$B$1))=0,0,SUM(LARGE(IF((Club2=$B21)*(Catégorie1=Y$2)*(Discipline=$B$1),Totaux3),ROW(INDIRECT("1:"&amp;MIN(3,SUM((Club2=$B21)*(Catégorie1=Y$2)*(Discipline=$B$1))))))))</f>
        <v>#N/A</v>
      </c>
      <c r="Z21" s="140" t="e">
        <f t="array" aca="1" ref="Z21" ca="1">IF(SUM((Club2=$B21)*(Catégorie1=Z$2)*(Discipline=$B$1))=0,0,SUM(LARGE(IF((Club2=$B21)*(Catégorie1=Z$2)*(Discipline=$B$1),Totaux3),ROW(INDIRECT("1:"&amp;MIN(3,SUM((Club2=$B21)*(Catégorie1=Z$2)*(Discipline=$B$1))))))))</f>
        <v>#N/A</v>
      </c>
      <c r="AA21" s="141"/>
      <c r="AB21" s="141"/>
      <c r="AD21" s="130" t="e">
        <f t="array" aca="1" ref="AD21" ca="1">IF(SUM((Club2=$B21)*(Catégorie1=AD$2:AH$2)*(Discipline=$B$1))=0,0,SUM(LARGE(IF((Club2=$B21)*(Catégorie1=AD$2:AH$2)*(Discipline=$B$1),Totaux3),ROW(INDIRECT("1:"&amp;MIN(3,SUM((Club2=$B21)*(Catégorie1=AD$2:AH$2)*(Discipline=$B$1))))))))</f>
        <v>#N/A</v>
      </c>
      <c r="AE21" s="131" t="e">
        <f t="array" aca="1" ref="AE21" ca="1">IF(SUM((Club2=$B21)*(Catégorie1=AE$2)*(Discipline=$B$1))=0,0,SUM(LARGE(IF((Club2=$B21)*(Catégorie1=AE$2)*(Discipline=$B$1),Totaux3),ROW(INDIRECT("1:"&amp;MIN(3,SUM((Club2=$B21)*(Catégorie1=AE$2)*(Discipline=$B$1))))))))</f>
        <v>#N/A</v>
      </c>
      <c r="AF21" s="140" t="e">
        <f t="array" aca="1" ref="AF21" ca="1">IF(SUM((Club2=$B21)*(Catégorie1=AF$2)*(Discipline=$B$1))=0,0,SUM(LARGE(IF((Club2=$B21)*(Catégorie1=AF$2)*(Discipline=$B$1),Totaux3),ROW(INDIRECT("1:"&amp;MIN(3,SUM((Club2=$B21)*(Catégorie1=AF$2)*(Discipline=$B$1))))))))</f>
        <v>#N/A</v>
      </c>
      <c r="AG21" s="135" t="e">
        <f t="array" aca="1" ref="AG21" ca="1">IF(SUM((Club2=$B21)*(Catégorie1=AG$2)*(Discipline=$B17))=0,0,SUM(LARGE(IF((Club2=$B21)*(Catégorie1=AG$2)*(Discipline=$B17),Totaux3),ROW(INDIRECT("1:"&amp;MIN(3,SUM((Club2=$B21)*(Catégorie1=AG$2)*(Discipline=$B17))))))))</f>
        <v>#N/A</v>
      </c>
      <c r="AH21" s="132" t="e">
        <f t="array" aca="1" ref="AH21" ca="1">IF(SUM((Club2=$B21)*(Catégorie1=AH$2)*(Discipline=$B19))=0,0,SUM(LARGE(IF((Club2=$B21)*(Catégorie1=AH$2)*(Discipline=$B19),Totaux3),ROW(INDIRECT("1:"&amp;MIN(3,SUM((Club2=$B21)*(Catégorie1=AH$2)*(Discipline=$B19))))))))</f>
        <v>#N/A</v>
      </c>
    </row>
    <row r="22" spans="2:34" x14ac:dyDescent="0.2">
      <c r="B22" s="129" t="e">
        <f t="array" aca="1" ref="B22" ca="1">INDEX(Club2,MATCH(MIN(IF(COUNTIF(B$2:B21,Club2)=0,IF(Club2&lt;&gt;"",IF(Club2&lt;&gt;"Club2",COUNTIF(Club2,"&lt;"&amp;Club2),"")))),IF(COUNTIF(B$2:B21,Club2)=0,IF(Club2&lt;&gt;"",IF(Club2&lt;&gt;"Club2",COUNTIF(Club2,"&lt;"&amp;Club2),""))),0))</f>
        <v>#N/A</v>
      </c>
      <c r="C22" s="130" t="e">
        <f t="array" aca="1" ref="C22" ca="1">IF(SUM((Club2=$B22)*(Catégorie1=C$2:E$2)*(Discipline=$B$1))=0,0,SUM(LARGE(IF((Club2=$B22)*(Catégorie1=C$2:E$2)*(Discipline=$B$1),Totaux3),ROW(INDIRECT("1:"&amp;MIN(3,SUM((Club2=$B22)*(Catégorie1=C$2:E$2)*(Discipline=$B$1))))))))</f>
        <v>#N/A</v>
      </c>
      <c r="D22" s="140" t="e">
        <f t="array" aca="1" ref="D22" ca="1">IF(SUM((Club2=$B22)*(Catégorie1=D$2)*(Discipline=$B$1))=0,0,SUM(LARGE(IF((Club2=$B22)*(Catégorie1=D$2)*(Discipline=$B$1),Totaux3),ROW(INDIRECT("1:"&amp;MIN(3,SUM((Club2=$B22)*(Catégorie1=D$2)*(Discipline=$B$1))))))))</f>
        <v>#N/A</v>
      </c>
      <c r="E22" s="140" t="e">
        <f t="array" aca="1" ref="E22" ca="1">IF(SUM((Club2=$B22)*(Catégorie1=E$2)*(Discipline=$B$1))=0,0,SUM(LARGE(IF((Club2=$B22)*(Catégorie1=E$2)*(Discipline=$B$1),Totaux3),ROW(INDIRECT("1:"&amp;MIN(3,SUM((Club2=$B22)*(Catégorie1=E$2)*(Discipline=$B$1))))))))</f>
        <v>#N/A</v>
      </c>
      <c r="F22" s="141"/>
      <c r="H22" s="130" t="e">
        <f t="array" aca="1" ref="H22" ca="1">IF(SUM((Club2=$B22)*(Catégorie1=H$2:K$2)*(Discipline=$B$1))=0,0,SUM(LARGE(IF((Club2=$B22)*(Catégorie1=H$2:K$2)*(Discipline=$B$1),Totaux3),ROW(INDIRECT("1:"&amp;MIN(3,SUM((Club2=$B22)*(Catégorie1=H$2:K$2)*(Discipline=$B$1))))))))</f>
        <v>#N/A</v>
      </c>
      <c r="I22" s="140" t="e">
        <f t="array" aca="1" ref="I22" ca="1">IF(SUM((Club2=$B22)*(Catégorie1=I$2)*(Discipline=$B$1))=0,0,SUM(LARGE(IF((Club2=$B22)*(Catégorie1=I$2)*(Discipline=$B$1),Totaux3),ROW(INDIRECT("1:"&amp;MIN(3,SUM((Club2=$B22)*(Catégorie1=I$2)*(Discipline=$B$1))))))))</f>
        <v>#N/A</v>
      </c>
      <c r="J22" s="140" t="e">
        <f t="array" aca="1" ref="J22" ca="1">IF(SUM((Club2=$B22)*(Catégorie1=J$2)*(Discipline=$B$1))=0,0,SUM(LARGE(IF((Club2=$B22)*(Catégorie1=J$2)*(Discipline=$B$1),Totaux3),ROW(INDIRECT("1:"&amp;MIN(3,SUM((Club2=$B22)*(Catégorie1=J$2)*(Discipline=$B$1))))))))</f>
        <v>#N/A</v>
      </c>
      <c r="K22" s="141"/>
      <c r="M22" s="130" t="e">
        <f t="array" aca="1" ref="M22" ca="1">IF(SUM((Club2=$B22)*(Catégorie1=M$2:O$2)*(Discipline=$B$1))=0,0,SUM(LARGE(IF((Club2=$B22)*(Catégorie1=M$2:O$2)*(Discipline=$B$1),Totaux3),ROW(INDIRECT("1:"&amp;MIN(3,SUM((Club2=$B22)*(Catégorie1=M$2:O$2)*(Discipline=$B$1))))))))</f>
        <v>#N/A</v>
      </c>
      <c r="N22" s="140" t="e">
        <f t="array" aca="1" ref="N22" ca="1">IF(SUM((Club2=$B22)*(Catégorie1=N$2)*(Discipline=$B$1))=0,0,SUM(LARGE(IF((Club2=$B22)*(Catégorie1=N$2)*(Discipline=$B$1),Totaux3),ROW(INDIRECT("1:"&amp;MIN(3,SUM((Club2=$B22)*(Catégorie1=N$2)*(Discipline=$B$1))))))))</f>
        <v>#N/A</v>
      </c>
      <c r="O22" s="140" t="e">
        <f t="array" aca="1" ref="O22" ca="1">IF(SUM((Club2=$B22)*(Catégorie1=O$2)*(Discipline=$B$1))=0,0,SUM(LARGE(IF((Club2=$B22)*(Catégorie1=O$2)*(Discipline=$B$1),Totaux3),ROW(INDIRECT("1:"&amp;MIN(3,SUM((Club2=$B22)*(Catégorie1=O$2)*(Discipline=$B$1))))))))</f>
        <v>#N/A</v>
      </c>
      <c r="P22" s="141"/>
      <c r="R22" s="130" t="e">
        <f t="array" aca="1" ref="R22" ca="1">IF(SUM((Club2=$B22)*(Catégorie1=R$2:T$2)*(Discipline=$B$1))=0,0,SUM(LARGE(IF((Club2=$B22)*(Catégorie1=R$2:T$2)*(Discipline=$B$1),Totaux3),ROW(INDIRECT("1:"&amp;MIN(3,SUM((Club2=$B22)*(Catégorie1=R$2:T$2)*(Discipline=$B$1))))))))</f>
        <v>#N/A</v>
      </c>
      <c r="S22" s="140" t="e">
        <f t="array" aca="1" ref="S22" ca="1">IF(SUM((Club2=$B22)*(Catégorie1=S$2)*(Discipline=$B$1))=0,0,SUM(LARGE(IF((Club2=$B22)*(Catégorie1=S$2)*(Discipline=$B$1),Totaux3),ROW(INDIRECT("1:"&amp;MIN(3,SUM((Club2=$B22)*(Catégorie1=S$2)*(Discipline=$B$1))))))))</f>
        <v>#N/A</v>
      </c>
      <c r="T22" s="140" t="e">
        <f t="array" aca="1" ref="T22" ca="1">IF(SUM((Club2=$B22)*(Catégorie1=T$2)*(Discipline=$B$1))=0,0,SUM(LARGE(IF((Club2=$B22)*(Catégorie1=T$2)*(Discipline=$B$1),Totaux3),ROW(INDIRECT("1:"&amp;MIN(3,SUM((Club2=$B22)*(Catégorie1=T$2)*(Discipline=$B$1))))))))</f>
        <v>#N/A</v>
      </c>
      <c r="U22" s="141"/>
      <c r="X22" s="130" t="e">
        <f t="array" aca="1" ref="X22" ca="1">IF(SUM((Club2=$B22)*(Catégorie1=X$2:AB$2)*(Discipline=$B$1))=0,0,SUM(LARGE(IF((Club2=$B22)*(Catégorie1=X$2:AB$2)*(Discipline=$B$1),Totaux3),ROW(INDIRECT("1:"&amp;MIN(3,SUM((Club2=$B22)*(Catégorie1=X$2:AB$2)*(Discipline=$B$1))))))))</f>
        <v>#N/A</v>
      </c>
      <c r="Y22" s="140" t="e">
        <f t="array" aca="1" ref="Y22" ca="1">IF(SUM((Club2=$B22)*(Catégorie1=Y$2)*(Discipline=$B$1))=0,0,SUM(LARGE(IF((Club2=$B22)*(Catégorie1=Y$2)*(Discipline=$B$1),Totaux3),ROW(INDIRECT("1:"&amp;MIN(3,SUM((Club2=$B22)*(Catégorie1=Y$2)*(Discipline=$B$1))))))))</f>
        <v>#N/A</v>
      </c>
      <c r="Z22" s="140" t="e">
        <f t="array" aca="1" ref="Z22" ca="1">IF(SUM((Club2=$B22)*(Catégorie1=Z$2)*(Discipline=$B$1))=0,0,SUM(LARGE(IF((Club2=$B22)*(Catégorie1=Z$2)*(Discipline=$B$1),Totaux3),ROW(INDIRECT("1:"&amp;MIN(3,SUM((Club2=$B22)*(Catégorie1=Z$2)*(Discipline=$B$1))))))))</f>
        <v>#N/A</v>
      </c>
      <c r="AA22" s="141"/>
      <c r="AB22" s="141"/>
      <c r="AD22" s="130" t="e">
        <f t="array" aca="1" ref="AD22" ca="1">IF(SUM((Club2=$B22)*(Catégorie1=AD$2:AH$2)*(Discipline=$B$1))=0,0,SUM(LARGE(IF((Club2=$B22)*(Catégorie1=AD$2:AH$2)*(Discipline=$B$1),Totaux3),ROW(INDIRECT("1:"&amp;MIN(3,SUM((Club2=$B22)*(Catégorie1=AD$2:AH$2)*(Discipline=$B$1))))))))</f>
        <v>#N/A</v>
      </c>
      <c r="AE22" s="131" t="e">
        <f t="array" aca="1" ref="AE22" ca="1">IF(SUM((Club2=$B22)*(Catégorie1=AE$2)*(Discipline=$B$1))=0,0,SUM(LARGE(IF((Club2=$B22)*(Catégorie1=AE$2)*(Discipline=$B$1),Totaux3),ROW(INDIRECT("1:"&amp;MIN(3,SUM((Club2=$B22)*(Catégorie1=AE$2)*(Discipline=$B$1))))))))</f>
        <v>#N/A</v>
      </c>
      <c r="AF22" s="140" t="e">
        <f t="array" aca="1" ref="AF22" ca="1">IF(SUM((Club2=$B22)*(Catégorie1=AF$2)*(Discipline=$B$1))=0,0,SUM(LARGE(IF((Club2=$B22)*(Catégorie1=AF$2)*(Discipline=$B$1),Totaux3),ROW(INDIRECT("1:"&amp;MIN(3,SUM((Club2=$B22)*(Catégorie1=AF$2)*(Discipline=$B$1))))))))</f>
        <v>#N/A</v>
      </c>
      <c r="AG22" s="135" t="e">
        <f t="array" aca="1" ref="AG22" ca="1">IF(SUM((Club2=$B22)*(Catégorie1=AG$2)*(Discipline=$B18))=0,0,SUM(LARGE(IF((Club2=$B22)*(Catégorie1=AG$2)*(Discipline=$B18),Totaux3),ROW(INDIRECT("1:"&amp;MIN(3,SUM((Club2=$B22)*(Catégorie1=AG$2)*(Discipline=$B18))))))))</f>
        <v>#N/A</v>
      </c>
      <c r="AH22" s="132" t="e">
        <f t="array" aca="1" ref="AH22" ca="1">IF(SUM((Club2=$B22)*(Catégorie1=AH$2)*(Discipline=$B20))=0,0,SUM(LARGE(IF((Club2=$B22)*(Catégorie1=AH$2)*(Discipline=$B20),Totaux3),ROW(INDIRECT("1:"&amp;MIN(3,SUM((Club2=$B22)*(Catégorie1=AH$2)*(Discipline=$B20))))))))</f>
        <v>#N/A</v>
      </c>
    </row>
    <row r="23" spans="2:34" x14ac:dyDescent="0.2">
      <c r="B23" s="129" t="e">
        <f t="array" aca="1" ref="B23" ca="1">INDEX(Club2,MATCH(MIN(IF(COUNTIF(B$2:B22,Club2)=0,IF(Club2&lt;&gt;"",IF(Club2&lt;&gt;"Club2",COUNTIF(Club2,"&lt;"&amp;Club2),"")))),IF(COUNTIF(B$2:B22,Club2)=0,IF(Club2&lt;&gt;"",IF(Club2&lt;&gt;"Club2",COUNTIF(Club2,"&lt;"&amp;Club2),""))),0))</f>
        <v>#N/A</v>
      </c>
      <c r="C23" s="130" t="e">
        <f t="array" aca="1" ref="C23" ca="1">IF(SUM((Club2=$B23)*(Catégorie1=C$2:E$2)*(Discipline=$B$1))=0,0,SUM(LARGE(IF((Club2=$B23)*(Catégorie1=C$2:E$2)*(Discipline=$B$1),Totaux3),ROW(INDIRECT("1:"&amp;MIN(3,SUM((Club2=$B23)*(Catégorie1=C$2:E$2)*(Discipline=$B$1))))))))</f>
        <v>#N/A</v>
      </c>
      <c r="D23" s="140" t="e">
        <f t="array" aca="1" ref="D23" ca="1">IF(SUM((Club2=$B23)*(Catégorie1=D$2)*(Discipline=$B$1))=0,0,SUM(LARGE(IF((Club2=$B23)*(Catégorie1=D$2)*(Discipline=$B$1),Totaux3),ROW(INDIRECT("1:"&amp;MIN(3,SUM((Club2=$B23)*(Catégorie1=D$2)*(Discipline=$B$1))))))))</f>
        <v>#N/A</v>
      </c>
      <c r="E23" s="140" t="e">
        <f t="array" aca="1" ref="E23" ca="1">IF(SUM((Club2=$B23)*(Catégorie1=E$2)*(Discipline=$B$1))=0,0,SUM(LARGE(IF((Club2=$B23)*(Catégorie1=E$2)*(Discipline=$B$1),Totaux3),ROW(INDIRECT("1:"&amp;MIN(3,SUM((Club2=$B23)*(Catégorie1=E$2)*(Discipline=$B$1))))))))</f>
        <v>#N/A</v>
      </c>
      <c r="F23" s="141"/>
      <c r="H23" s="130" t="e">
        <f t="array" aca="1" ref="H23" ca="1">IF(SUM((Club2=$B23)*(Catégorie1=H$2:K$2)*(Discipline=$B$1))=0,0,SUM(LARGE(IF((Club2=$B23)*(Catégorie1=H$2:K$2)*(Discipline=$B$1),Totaux3),ROW(INDIRECT("1:"&amp;MIN(3,SUM((Club2=$B23)*(Catégorie1=H$2:K$2)*(Discipline=$B$1))))))))</f>
        <v>#N/A</v>
      </c>
      <c r="I23" s="140" t="e">
        <f t="array" aca="1" ref="I23" ca="1">IF(SUM((Club2=$B23)*(Catégorie1=I$2)*(Discipline=$B$1))=0,0,SUM(LARGE(IF((Club2=$B23)*(Catégorie1=I$2)*(Discipline=$B$1),Totaux3),ROW(INDIRECT("1:"&amp;MIN(3,SUM((Club2=$B23)*(Catégorie1=I$2)*(Discipline=$B$1))))))))</f>
        <v>#N/A</v>
      </c>
      <c r="J23" s="140" t="e">
        <f t="array" aca="1" ref="J23" ca="1">IF(SUM((Club2=$B23)*(Catégorie1=J$2)*(Discipline=$B$1))=0,0,SUM(LARGE(IF((Club2=$B23)*(Catégorie1=J$2)*(Discipline=$B$1),Totaux3),ROW(INDIRECT("1:"&amp;MIN(3,SUM((Club2=$B23)*(Catégorie1=J$2)*(Discipline=$B$1))))))))</f>
        <v>#N/A</v>
      </c>
      <c r="K23" s="141"/>
      <c r="M23" s="130" t="e">
        <f t="array" aca="1" ref="M23" ca="1">IF(SUM((Club2=$B23)*(Catégorie1=M$2:O$2)*(Discipline=$B$1))=0,0,SUM(LARGE(IF((Club2=$B23)*(Catégorie1=M$2:O$2)*(Discipline=$B$1),Totaux3),ROW(INDIRECT("1:"&amp;MIN(3,SUM((Club2=$B23)*(Catégorie1=M$2:O$2)*(Discipline=$B$1))))))))</f>
        <v>#N/A</v>
      </c>
      <c r="N23" s="140" t="e">
        <f t="array" aca="1" ref="N23" ca="1">IF(SUM((Club2=$B23)*(Catégorie1=N$2)*(Discipline=$B$1))=0,0,SUM(LARGE(IF((Club2=$B23)*(Catégorie1=N$2)*(Discipline=$B$1),Totaux3),ROW(INDIRECT("1:"&amp;MIN(3,SUM((Club2=$B23)*(Catégorie1=N$2)*(Discipline=$B$1))))))))</f>
        <v>#N/A</v>
      </c>
      <c r="O23" s="140" t="e">
        <f t="array" aca="1" ref="O23" ca="1">IF(SUM((Club2=$B23)*(Catégorie1=O$2)*(Discipline=$B$1))=0,0,SUM(LARGE(IF((Club2=$B23)*(Catégorie1=O$2)*(Discipline=$B$1),Totaux3),ROW(INDIRECT("1:"&amp;MIN(3,SUM((Club2=$B23)*(Catégorie1=O$2)*(Discipline=$B$1))))))))</f>
        <v>#N/A</v>
      </c>
      <c r="P23" s="141"/>
      <c r="R23" s="130" t="e">
        <f t="array" aca="1" ref="R23" ca="1">IF(SUM((Club2=$B23)*(Catégorie1=R$2:T$2)*(Discipline=$B$1))=0,0,SUM(LARGE(IF((Club2=$B23)*(Catégorie1=R$2:T$2)*(Discipline=$B$1),Totaux3),ROW(INDIRECT("1:"&amp;MIN(3,SUM((Club2=$B23)*(Catégorie1=R$2:T$2)*(Discipline=$B$1))))))))</f>
        <v>#N/A</v>
      </c>
      <c r="S23" s="140" t="e">
        <f t="array" aca="1" ref="S23" ca="1">IF(SUM((Club2=$B23)*(Catégorie1=S$2)*(Discipline=$B$1))=0,0,SUM(LARGE(IF((Club2=$B23)*(Catégorie1=S$2)*(Discipline=$B$1),Totaux3),ROW(INDIRECT("1:"&amp;MIN(3,SUM((Club2=$B23)*(Catégorie1=S$2)*(Discipline=$B$1))))))))</f>
        <v>#N/A</v>
      </c>
      <c r="T23" s="140" t="e">
        <f t="array" aca="1" ref="T23" ca="1">IF(SUM((Club2=$B23)*(Catégorie1=T$2)*(Discipline=$B$1))=0,0,SUM(LARGE(IF((Club2=$B23)*(Catégorie1=T$2)*(Discipline=$B$1),Totaux3),ROW(INDIRECT("1:"&amp;MIN(3,SUM((Club2=$B23)*(Catégorie1=T$2)*(Discipline=$B$1))))))))</f>
        <v>#N/A</v>
      </c>
      <c r="U23" s="141"/>
      <c r="X23" s="130" t="e">
        <f t="array" aca="1" ref="X23" ca="1">IF(SUM((Club2=$B23)*(Catégorie1=X$2:AB$2)*(Discipline=$B$1))=0,0,SUM(LARGE(IF((Club2=$B23)*(Catégorie1=X$2:AB$2)*(Discipline=$B$1),Totaux3),ROW(INDIRECT("1:"&amp;MIN(3,SUM((Club2=$B23)*(Catégorie1=X$2:AB$2)*(Discipline=$B$1))))))))</f>
        <v>#N/A</v>
      </c>
      <c r="Y23" s="140" t="e">
        <f t="array" aca="1" ref="Y23" ca="1">IF(SUM((Club2=$B23)*(Catégorie1=Y$2)*(Discipline=$B$1))=0,0,SUM(LARGE(IF((Club2=$B23)*(Catégorie1=Y$2)*(Discipline=$B$1),Totaux3),ROW(INDIRECT("1:"&amp;MIN(3,SUM((Club2=$B23)*(Catégorie1=Y$2)*(Discipline=$B$1))))))))</f>
        <v>#N/A</v>
      </c>
      <c r="Z23" s="140" t="e">
        <f t="array" aca="1" ref="Z23" ca="1">IF(SUM((Club2=$B23)*(Catégorie1=Z$2)*(Discipline=$B$1))=0,0,SUM(LARGE(IF((Club2=$B23)*(Catégorie1=Z$2)*(Discipline=$B$1),Totaux3),ROW(INDIRECT("1:"&amp;MIN(3,SUM((Club2=$B23)*(Catégorie1=Z$2)*(Discipline=$B$1))))))))</f>
        <v>#N/A</v>
      </c>
      <c r="AA23" s="141"/>
      <c r="AB23" s="141"/>
      <c r="AD23" s="130" t="e">
        <f t="array" aca="1" ref="AD23" ca="1">IF(SUM((Club2=$B23)*(Catégorie1=AD$2:AH$2)*(Discipline=$B$1))=0,0,SUM(LARGE(IF((Club2=$B23)*(Catégorie1=AD$2:AH$2)*(Discipline=$B$1),Totaux3),ROW(INDIRECT("1:"&amp;MIN(3,SUM((Club2=$B23)*(Catégorie1=AD$2:AH$2)*(Discipline=$B$1))))))))</f>
        <v>#N/A</v>
      </c>
      <c r="AE23" s="131" t="e">
        <f t="array" aca="1" ref="AE23" ca="1">IF(SUM((Club2=$B23)*(Catégorie1=AE$2)*(Discipline=$B$1))=0,0,SUM(LARGE(IF((Club2=$B23)*(Catégorie1=AE$2)*(Discipline=$B$1),Totaux3),ROW(INDIRECT("1:"&amp;MIN(3,SUM((Club2=$B23)*(Catégorie1=AE$2)*(Discipline=$B$1))))))))</f>
        <v>#N/A</v>
      </c>
      <c r="AF23" s="140" t="e">
        <f t="array" aca="1" ref="AF23" ca="1">IF(SUM((Club2=$B23)*(Catégorie1=AF$2)*(Discipline=$B$1))=0,0,SUM(LARGE(IF((Club2=$B23)*(Catégorie1=AF$2)*(Discipline=$B$1),Totaux3),ROW(INDIRECT("1:"&amp;MIN(3,SUM((Club2=$B23)*(Catégorie1=AF$2)*(Discipline=$B$1))))))))</f>
        <v>#N/A</v>
      </c>
      <c r="AG23" s="135" t="e">
        <f t="array" aca="1" ref="AG23" ca="1">IF(SUM((Club2=$B23)*(Catégorie1=AG$2)*(Discipline=$B19))=0,0,SUM(LARGE(IF((Club2=$B23)*(Catégorie1=AG$2)*(Discipline=$B19),Totaux3),ROW(INDIRECT("1:"&amp;MIN(3,SUM((Club2=$B23)*(Catégorie1=AG$2)*(Discipline=$B19))))))))</f>
        <v>#N/A</v>
      </c>
      <c r="AH23" s="132" t="e">
        <f t="array" aca="1" ref="AH23" ca="1">IF(SUM((Club2=$B23)*(Catégorie1=AH$2)*(Discipline=$B21))=0,0,SUM(LARGE(IF((Club2=$B23)*(Catégorie1=AH$2)*(Discipline=$B21),Totaux3),ROW(INDIRECT("1:"&amp;MIN(3,SUM((Club2=$B23)*(Catégorie1=AH$2)*(Discipline=$B21))))))))</f>
        <v>#N/A</v>
      </c>
    </row>
    <row r="24" spans="2:34" x14ac:dyDescent="0.2">
      <c r="B24" s="129" t="e">
        <f t="array" aca="1" ref="B24" ca="1">INDEX(Club2,MATCH(MIN(IF(COUNTIF(B$2:B23,Club2)=0,IF(Club2&lt;&gt;"",IF(Club2&lt;&gt;"Club2",COUNTIF(Club2,"&lt;"&amp;Club2),"")))),IF(COUNTIF(B$2:B23,Club2)=0,IF(Club2&lt;&gt;"",IF(Club2&lt;&gt;"Club2",COUNTIF(Club2,"&lt;"&amp;Club2),""))),0))</f>
        <v>#N/A</v>
      </c>
      <c r="C24" s="130" t="e">
        <f t="array" aca="1" ref="C24" ca="1">IF(SUM((Club2=$B24)*(Catégorie1=C$2:E$2)*(Discipline=$B$1))=0,0,SUM(LARGE(IF((Club2=$B24)*(Catégorie1=C$2:E$2)*(Discipline=$B$1),Totaux3),ROW(INDIRECT("1:"&amp;MIN(3,SUM((Club2=$B24)*(Catégorie1=C$2:E$2)*(Discipline=$B$1))))))))</f>
        <v>#N/A</v>
      </c>
      <c r="D24" s="140" t="e">
        <f t="array" aca="1" ref="D24" ca="1">IF(SUM((Club2=$B24)*(Catégorie1=D$2)*(Discipline=$B$1))=0,0,SUM(LARGE(IF((Club2=$B24)*(Catégorie1=D$2)*(Discipline=$B$1),Totaux3),ROW(INDIRECT("1:"&amp;MIN(3,SUM((Club2=$B24)*(Catégorie1=D$2)*(Discipline=$B$1))))))))</f>
        <v>#N/A</v>
      </c>
      <c r="E24" s="140" t="e">
        <f t="array" aca="1" ref="E24" ca="1">IF(SUM((Club2=$B24)*(Catégorie1=E$2)*(Discipline=$B$1))=0,0,SUM(LARGE(IF((Club2=$B24)*(Catégorie1=E$2)*(Discipline=$B$1),Totaux3),ROW(INDIRECT("1:"&amp;MIN(3,SUM((Club2=$B24)*(Catégorie1=E$2)*(Discipline=$B$1))))))))</f>
        <v>#N/A</v>
      </c>
      <c r="F24" s="141"/>
      <c r="H24" s="130" t="e">
        <f t="array" aca="1" ref="H24" ca="1">IF(SUM((Club2=$B24)*(Catégorie1=H$2:K$2)*(Discipline=$B$1))=0,0,SUM(LARGE(IF((Club2=$B24)*(Catégorie1=H$2:K$2)*(Discipline=$B$1),Totaux3),ROW(INDIRECT("1:"&amp;MIN(3,SUM((Club2=$B24)*(Catégorie1=H$2:K$2)*(Discipline=$B$1))))))))</f>
        <v>#N/A</v>
      </c>
      <c r="I24" s="140" t="e">
        <f t="array" aca="1" ref="I24" ca="1">IF(SUM((Club2=$B24)*(Catégorie1=I$2)*(Discipline=$B$1))=0,0,SUM(LARGE(IF((Club2=$B24)*(Catégorie1=I$2)*(Discipline=$B$1),Totaux3),ROW(INDIRECT("1:"&amp;MIN(3,SUM((Club2=$B24)*(Catégorie1=I$2)*(Discipline=$B$1))))))))</f>
        <v>#N/A</v>
      </c>
      <c r="J24" s="140" t="e">
        <f t="array" aca="1" ref="J24" ca="1">IF(SUM((Club2=$B24)*(Catégorie1=J$2)*(Discipline=$B$1))=0,0,SUM(LARGE(IF((Club2=$B24)*(Catégorie1=J$2)*(Discipline=$B$1),Totaux3),ROW(INDIRECT("1:"&amp;MIN(3,SUM((Club2=$B24)*(Catégorie1=J$2)*(Discipline=$B$1))))))))</f>
        <v>#N/A</v>
      </c>
      <c r="K24" s="141"/>
      <c r="M24" s="130" t="e">
        <f t="array" aca="1" ref="M24" ca="1">IF(SUM((Club2=$B24)*(Catégorie1=M$2:O$2)*(Discipline=$B$1))=0,0,SUM(LARGE(IF((Club2=$B24)*(Catégorie1=M$2:O$2)*(Discipline=$B$1),Totaux3),ROW(INDIRECT("1:"&amp;MIN(3,SUM((Club2=$B24)*(Catégorie1=M$2:O$2)*(Discipline=$B$1))))))))</f>
        <v>#N/A</v>
      </c>
      <c r="N24" s="140" t="e">
        <f t="array" aca="1" ref="N24" ca="1">IF(SUM((Club2=$B24)*(Catégorie1=N$2)*(Discipline=$B$1))=0,0,SUM(LARGE(IF((Club2=$B24)*(Catégorie1=N$2)*(Discipline=$B$1),Totaux3),ROW(INDIRECT("1:"&amp;MIN(3,SUM((Club2=$B24)*(Catégorie1=N$2)*(Discipline=$B$1))))))))</f>
        <v>#N/A</v>
      </c>
      <c r="O24" s="140" t="e">
        <f t="array" aca="1" ref="O24" ca="1">IF(SUM((Club2=$B24)*(Catégorie1=O$2)*(Discipline=$B$1))=0,0,SUM(LARGE(IF((Club2=$B24)*(Catégorie1=O$2)*(Discipline=$B$1),Totaux3),ROW(INDIRECT("1:"&amp;MIN(3,SUM((Club2=$B24)*(Catégorie1=O$2)*(Discipline=$B$1))))))))</f>
        <v>#N/A</v>
      </c>
      <c r="P24" s="141"/>
      <c r="R24" s="130" t="e">
        <f t="array" aca="1" ref="R24" ca="1">IF(SUM((Club2=$B24)*(Catégorie1=R$2:T$2)*(Discipline=$B$1))=0,0,SUM(LARGE(IF((Club2=$B24)*(Catégorie1=R$2:T$2)*(Discipline=$B$1),Totaux3),ROW(INDIRECT("1:"&amp;MIN(3,SUM((Club2=$B24)*(Catégorie1=R$2:T$2)*(Discipline=$B$1))))))))</f>
        <v>#N/A</v>
      </c>
      <c r="S24" s="140" t="e">
        <f t="array" aca="1" ref="S24" ca="1">IF(SUM((Club2=$B24)*(Catégorie1=S$2)*(Discipline=$B$1))=0,0,SUM(LARGE(IF((Club2=$B24)*(Catégorie1=S$2)*(Discipline=$B$1),Totaux3),ROW(INDIRECT("1:"&amp;MIN(3,SUM((Club2=$B24)*(Catégorie1=S$2)*(Discipline=$B$1))))))))</f>
        <v>#N/A</v>
      </c>
      <c r="T24" s="140" t="e">
        <f t="array" aca="1" ref="T24" ca="1">IF(SUM((Club2=$B24)*(Catégorie1=T$2)*(Discipline=$B$1))=0,0,SUM(LARGE(IF((Club2=$B24)*(Catégorie1=T$2)*(Discipline=$B$1),Totaux3),ROW(INDIRECT("1:"&amp;MIN(3,SUM((Club2=$B24)*(Catégorie1=T$2)*(Discipline=$B$1))))))))</f>
        <v>#N/A</v>
      </c>
      <c r="U24" s="141"/>
      <c r="X24" s="130" t="e">
        <f t="array" aca="1" ref="X24" ca="1">IF(SUM((Club2=$B24)*(Catégorie1=X$2:AB$2)*(Discipline=$B$1))=0,0,SUM(LARGE(IF((Club2=$B24)*(Catégorie1=X$2:AB$2)*(Discipline=$B$1),Totaux3),ROW(INDIRECT("1:"&amp;MIN(3,SUM((Club2=$B24)*(Catégorie1=X$2:AB$2)*(Discipline=$B$1))))))))</f>
        <v>#N/A</v>
      </c>
      <c r="Y24" s="140" t="e">
        <f t="array" aca="1" ref="Y24" ca="1">IF(SUM((Club2=$B24)*(Catégorie1=Y$2)*(Discipline=$B$1))=0,0,SUM(LARGE(IF((Club2=$B24)*(Catégorie1=Y$2)*(Discipline=$B$1),Totaux3),ROW(INDIRECT("1:"&amp;MIN(3,SUM((Club2=$B24)*(Catégorie1=Y$2)*(Discipline=$B$1))))))))</f>
        <v>#N/A</v>
      </c>
      <c r="Z24" s="140" t="e">
        <f t="array" aca="1" ref="Z24" ca="1">IF(SUM((Club2=$B24)*(Catégorie1=Z$2)*(Discipline=$B$1))=0,0,SUM(LARGE(IF((Club2=$B24)*(Catégorie1=Z$2)*(Discipline=$B$1),Totaux3),ROW(INDIRECT("1:"&amp;MIN(3,SUM((Club2=$B24)*(Catégorie1=Z$2)*(Discipline=$B$1))))))))</f>
        <v>#N/A</v>
      </c>
      <c r="AA24" s="141"/>
      <c r="AB24" s="141"/>
      <c r="AD24" s="130" t="e">
        <f t="array" aca="1" ref="AD24" ca="1">IF(SUM((Club2=$B24)*(Catégorie1=AD$2:AH$2)*(Discipline=$B$1))=0,0,SUM(LARGE(IF((Club2=$B24)*(Catégorie1=AD$2:AH$2)*(Discipline=$B$1),Totaux3),ROW(INDIRECT("1:"&amp;MIN(3,SUM((Club2=$B24)*(Catégorie1=AD$2:AH$2)*(Discipline=$B$1))))))))</f>
        <v>#N/A</v>
      </c>
      <c r="AE24" s="131" t="e">
        <f t="array" aca="1" ref="AE24" ca="1">IF(SUM((Club2=$B24)*(Catégorie1=AE$2)*(Discipline=$B$1))=0,0,SUM(LARGE(IF((Club2=$B24)*(Catégorie1=AE$2)*(Discipline=$B$1),Totaux3),ROW(INDIRECT("1:"&amp;MIN(3,SUM((Club2=$B24)*(Catégorie1=AE$2)*(Discipline=$B$1))))))))</f>
        <v>#N/A</v>
      </c>
      <c r="AF24" s="140" t="e">
        <f t="array" aca="1" ref="AF24" ca="1">IF(SUM((Club2=$B24)*(Catégorie1=AF$2)*(Discipline=$B$1))=0,0,SUM(LARGE(IF((Club2=$B24)*(Catégorie1=AF$2)*(Discipline=$B$1),Totaux3),ROW(INDIRECT("1:"&amp;MIN(3,SUM((Club2=$B24)*(Catégorie1=AF$2)*(Discipline=$B$1))))))))</f>
        <v>#N/A</v>
      </c>
      <c r="AG24" s="135" t="e">
        <f t="array" aca="1" ref="AG24" ca="1">IF(SUM((Club2=$B24)*(Catégorie1=AG$2)*(Discipline=$B20))=0,0,SUM(LARGE(IF((Club2=$B24)*(Catégorie1=AG$2)*(Discipline=$B20),Totaux3),ROW(INDIRECT("1:"&amp;MIN(3,SUM((Club2=$B24)*(Catégorie1=AG$2)*(Discipline=$B20))))))))</f>
        <v>#N/A</v>
      </c>
      <c r="AH24" s="132" t="e">
        <f t="array" aca="1" ref="AH24" ca="1">IF(SUM((Club2=$B24)*(Catégorie1=AH$2)*(Discipline=$B22))=0,0,SUM(LARGE(IF((Club2=$B24)*(Catégorie1=AH$2)*(Discipline=$B22),Totaux3),ROW(INDIRECT("1:"&amp;MIN(3,SUM((Club2=$B24)*(Catégorie1=AH$2)*(Discipline=$B22))))))))</f>
        <v>#N/A</v>
      </c>
    </row>
    <row r="25" spans="2:34" x14ac:dyDescent="0.2">
      <c r="B25" s="129" t="e">
        <f t="array" aca="1" ref="B25" ca="1">INDEX(Club2,MATCH(MIN(IF(COUNTIF(B$2:B24,Club2)=0,IF(Club2&lt;&gt;"",IF(Club2&lt;&gt;"Club2",COUNTIF(Club2,"&lt;"&amp;Club2),"")))),IF(COUNTIF(B$2:B24,Club2)=0,IF(Club2&lt;&gt;"",IF(Club2&lt;&gt;"Club2",COUNTIF(Club2,"&lt;"&amp;Club2),""))),0))</f>
        <v>#N/A</v>
      </c>
      <c r="C25" s="130" t="e">
        <f t="array" aca="1" ref="C25" ca="1">IF(SUM((Club2=$B25)*(Catégorie1=C$2:E$2)*(Discipline=$B$1))=0,0,SUM(LARGE(IF((Club2=$B25)*(Catégorie1=C$2:E$2)*(Discipline=$B$1),Totaux3),ROW(INDIRECT("1:"&amp;MIN(3,SUM((Club2=$B25)*(Catégorie1=C$2:E$2)*(Discipline=$B$1))))))))</f>
        <v>#N/A</v>
      </c>
      <c r="D25" s="140" t="e">
        <f t="array" aca="1" ref="D25" ca="1">IF(SUM((Club2=$B25)*(Catégorie1=D$2)*(Discipline=$B$1))=0,0,SUM(LARGE(IF((Club2=$B25)*(Catégorie1=D$2)*(Discipline=$B$1),Totaux3),ROW(INDIRECT("1:"&amp;MIN(3,SUM((Club2=$B25)*(Catégorie1=D$2)*(Discipline=$B$1))))))))</f>
        <v>#N/A</v>
      </c>
      <c r="E25" s="140" t="e">
        <f t="array" aca="1" ref="E25" ca="1">IF(SUM((Club2=$B25)*(Catégorie1=E$2)*(Discipline=$B$1))=0,0,SUM(LARGE(IF((Club2=$B25)*(Catégorie1=E$2)*(Discipline=$B$1),Totaux3),ROW(INDIRECT("1:"&amp;MIN(3,SUM((Club2=$B25)*(Catégorie1=E$2)*(Discipline=$B$1))))))))</f>
        <v>#N/A</v>
      </c>
      <c r="F25" s="141"/>
      <c r="H25" s="130" t="e">
        <f t="array" aca="1" ref="H25" ca="1">IF(SUM((Club2=$B25)*(Catégorie1=H$2:K$2)*(Discipline=$B$1))=0,0,SUM(LARGE(IF((Club2=$B25)*(Catégorie1=H$2:K$2)*(Discipline=$B$1),Totaux3),ROW(INDIRECT("1:"&amp;MIN(3,SUM((Club2=$B25)*(Catégorie1=H$2:K$2)*(Discipline=$B$1))))))))</f>
        <v>#N/A</v>
      </c>
      <c r="I25" s="140" t="e">
        <f t="array" aca="1" ref="I25" ca="1">IF(SUM((Club2=$B25)*(Catégorie1=I$2)*(Discipline=$B$1))=0,0,SUM(LARGE(IF((Club2=$B25)*(Catégorie1=I$2)*(Discipline=$B$1),Totaux3),ROW(INDIRECT("1:"&amp;MIN(3,SUM((Club2=$B25)*(Catégorie1=I$2)*(Discipline=$B$1))))))))</f>
        <v>#N/A</v>
      </c>
      <c r="J25" s="140" t="e">
        <f t="array" aca="1" ref="J25" ca="1">IF(SUM((Club2=$B25)*(Catégorie1=J$2)*(Discipline=$B$1))=0,0,SUM(LARGE(IF((Club2=$B25)*(Catégorie1=J$2)*(Discipline=$B$1),Totaux3),ROW(INDIRECT("1:"&amp;MIN(3,SUM((Club2=$B25)*(Catégorie1=J$2)*(Discipline=$B$1))))))))</f>
        <v>#N/A</v>
      </c>
      <c r="K25" s="141"/>
      <c r="M25" s="130" t="e">
        <f t="array" aca="1" ref="M25" ca="1">IF(SUM((Club2=$B25)*(Catégorie1=M$2:O$2)*(Discipline=$B$1))=0,0,SUM(LARGE(IF((Club2=$B25)*(Catégorie1=M$2:O$2)*(Discipline=$B$1),Totaux3),ROW(INDIRECT("1:"&amp;MIN(3,SUM((Club2=$B25)*(Catégorie1=M$2:O$2)*(Discipline=$B$1))))))))</f>
        <v>#N/A</v>
      </c>
      <c r="N25" s="140" t="e">
        <f t="array" aca="1" ref="N25" ca="1">IF(SUM((Club2=$B25)*(Catégorie1=N$2)*(Discipline=$B$1))=0,0,SUM(LARGE(IF((Club2=$B25)*(Catégorie1=N$2)*(Discipline=$B$1),Totaux3),ROW(INDIRECT("1:"&amp;MIN(3,SUM((Club2=$B25)*(Catégorie1=N$2)*(Discipline=$B$1))))))))</f>
        <v>#N/A</v>
      </c>
      <c r="O25" s="140" t="e">
        <f t="array" aca="1" ref="O25" ca="1">IF(SUM((Club2=$B25)*(Catégorie1=O$2)*(Discipline=$B$1))=0,0,SUM(LARGE(IF((Club2=$B25)*(Catégorie1=O$2)*(Discipline=$B$1),Totaux3),ROW(INDIRECT("1:"&amp;MIN(3,SUM((Club2=$B25)*(Catégorie1=O$2)*(Discipline=$B$1))))))))</f>
        <v>#N/A</v>
      </c>
      <c r="P25" s="141"/>
      <c r="R25" s="130" t="e">
        <f t="array" aca="1" ref="R25" ca="1">IF(SUM((Club2=$B25)*(Catégorie1=R$2:T$2)*(Discipline=$B$1))=0,0,SUM(LARGE(IF((Club2=$B25)*(Catégorie1=R$2:T$2)*(Discipline=$B$1),Totaux3),ROW(INDIRECT("1:"&amp;MIN(3,SUM((Club2=$B25)*(Catégorie1=R$2:T$2)*(Discipline=$B$1))))))))</f>
        <v>#N/A</v>
      </c>
      <c r="S25" s="140" t="e">
        <f t="array" aca="1" ref="S25" ca="1">IF(SUM((Club2=$B25)*(Catégorie1=S$2)*(Discipline=$B$1))=0,0,SUM(LARGE(IF((Club2=$B25)*(Catégorie1=S$2)*(Discipline=$B$1),Totaux3),ROW(INDIRECT("1:"&amp;MIN(3,SUM((Club2=$B25)*(Catégorie1=S$2)*(Discipline=$B$1))))))))</f>
        <v>#N/A</v>
      </c>
      <c r="T25" s="140" t="e">
        <f t="array" aca="1" ref="T25" ca="1">IF(SUM((Club2=$B25)*(Catégorie1=T$2)*(Discipline=$B$1))=0,0,SUM(LARGE(IF((Club2=$B25)*(Catégorie1=T$2)*(Discipline=$B$1),Totaux3),ROW(INDIRECT("1:"&amp;MIN(3,SUM((Club2=$B25)*(Catégorie1=T$2)*(Discipline=$B$1))))))))</f>
        <v>#N/A</v>
      </c>
      <c r="U25" s="141"/>
      <c r="X25" s="130" t="e">
        <f t="array" aca="1" ref="X25" ca="1">IF(SUM((Club2=$B25)*(Catégorie1=X$2:AB$2)*(Discipline=$B$1))=0,0,SUM(LARGE(IF((Club2=$B25)*(Catégorie1=X$2:AB$2)*(Discipline=$B$1),Totaux3),ROW(INDIRECT("1:"&amp;MIN(3,SUM((Club2=$B25)*(Catégorie1=X$2:AB$2)*(Discipline=$B$1))))))))</f>
        <v>#N/A</v>
      </c>
      <c r="Y25" s="140" t="e">
        <f t="array" aca="1" ref="Y25" ca="1">IF(SUM((Club2=$B25)*(Catégorie1=Y$2)*(Discipline=$B$1))=0,0,SUM(LARGE(IF((Club2=$B25)*(Catégorie1=Y$2)*(Discipline=$B$1),Totaux3),ROW(INDIRECT("1:"&amp;MIN(3,SUM((Club2=$B25)*(Catégorie1=Y$2)*(Discipline=$B$1))))))))</f>
        <v>#N/A</v>
      </c>
      <c r="Z25" s="140" t="e">
        <f t="array" aca="1" ref="Z25" ca="1">IF(SUM((Club2=$B25)*(Catégorie1=Z$2)*(Discipline=$B$1))=0,0,SUM(LARGE(IF((Club2=$B25)*(Catégorie1=Z$2)*(Discipline=$B$1),Totaux3),ROW(INDIRECT("1:"&amp;MIN(3,SUM((Club2=$B25)*(Catégorie1=Z$2)*(Discipline=$B$1))))))))</f>
        <v>#N/A</v>
      </c>
      <c r="AA25" s="141"/>
      <c r="AB25" s="141"/>
      <c r="AD25" s="130" t="e">
        <f t="array" aca="1" ref="AD25" ca="1">IF(SUM((Club2=$B25)*(Catégorie1=AD$2:AH$2)*(Discipline=$B$1))=0,0,SUM(LARGE(IF((Club2=$B25)*(Catégorie1=AD$2:AH$2)*(Discipline=$B$1),Totaux3),ROW(INDIRECT("1:"&amp;MIN(3,SUM((Club2=$B25)*(Catégorie1=AD$2:AH$2)*(Discipline=$B$1))))))))</f>
        <v>#N/A</v>
      </c>
      <c r="AE25" s="131" t="e">
        <f t="array" aca="1" ref="AE25" ca="1">IF(SUM((Club2=$B25)*(Catégorie1=AE$2)*(Discipline=$B$1))=0,0,SUM(LARGE(IF((Club2=$B25)*(Catégorie1=AE$2)*(Discipline=$B$1),Totaux3),ROW(INDIRECT("1:"&amp;MIN(3,SUM((Club2=$B25)*(Catégorie1=AE$2)*(Discipline=$B$1))))))))</f>
        <v>#N/A</v>
      </c>
      <c r="AF25" s="140" t="e">
        <f t="array" aca="1" ref="AF25" ca="1">IF(SUM((Club2=$B25)*(Catégorie1=AF$2)*(Discipline=$B$1))=0,0,SUM(LARGE(IF((Club2=$B25)*(Catégorie1=AF$2)*(Discipline=$B$1),Totaux3),ROW(INDIRECT("1:"&amp;MIN(3,SUM((Club2=$B25)*(Catégorie1=AF$2)*(Discipline=$B$1))))))))</f>
        <v>#N/A</v>
      </c>
      <c r="AG25" s="135" t="e">
        <f t="array" aca="1" ref="AG25" ca="1">IF(SUM((Club2=$B25)*(Catégorie1=AG$2)*(Discipline=$B21))=0,0,SUM(LARGE(IF((Club2=$B25)*(Catégorie1=AG$2)*(Discipline=$B21),Totaux3),ROW(INDIRECT("1:"&amp;MIN(3,SUM((Club2=$B25)*(Catégorie1=AG$2)*(Discipline=$B21))))))))</f>
        <v>#N/A</v>
      </c>
      <c r="AH25" s="132" t="e">
        <f t="array" aca="1" ref="AH25" ca="1">IF(SUM((Club2=$B25)*(Catégorie1=AH$2)*(Discipline=$B23))=0,0,SUM(LARGE(IF((Club2=$B25)*(Catégorie1=AH$2)*(Discipline=$B23),Totaux3),ROW(INDIRECT("1:"&amp;MIN(3,SUM((Club2=$B25)*(Catégorie1=AH$2)*(Discipline=$B23))))))))</f>
        <v>#N/A</v>
      </c>
    </row>
    <row r="26" spans="2:34" x14ac:dyDescent="0.2">
      <c r="B26" s="129"/>
      <c r="C26" s="130">
        <f t="array" aca="1" ref="C26" ca="1">IF(SUM((Club2=$B26)*(Catégorie1=C$2:E$2)*(Discipline=$B$1))=0,0,SUM(LARGE(IF((Club2=$B26)*(Catégorie1=C$2:E$2)*(Discipline=$B$1),Totaux3),ROW(INDIRECT("1:"&amp;MIN(3,SUM((Club2=$B26)*(Catégorie1=C$2:E$2)*(Discipline=$B$1))))))))</f>
        <v>0</v>
      </c>
      <c r="D26" s="140">
        <f t="array" aca="1" ref="D26" ca="1">IF(SUM((Club2=$B26)*(Catégorie1=D$2)*(Discipline=$B$1))=0,0,SUM(LARGE(IF((Club2=$B26)*(Catégorie1=D$2)*(Discipline=$B$1),Totaux3),ROW(INDIRECT("1:"&amp;MIN(3,SUM((Club2=$B26)*(Catégorie1=D$2)*(Discipline=$B$1))))))))</f>
        <v>0</v>
      </c>
      <c r="E26" s="140">
        <f t="array" aca="1" ref="E26" ca="1">IF(SUM((Club2=$B26)*(Catégorie1=E$2)*(Discipline=$B$1))=0,0,SUM(LARGE(IF((Club2=$B26)*(Catégorie1=E$2)*(Discipline=$B$1),Totaux3),ROW(INDIRECT("1:"&amp;MIN(3,SUM((Club2=$B26)*(Catégorie1=E$2)*(Discipline=$B$1))))))))</f>
        <v>0</v>
      </c>
      <c r="F26" s="141"/>
      <c r="H26" s="130">
        <f t="array" aca="1" ref="H26" ca="1">IF(SUM((Club2=$B26)*(Catégorie1=H$2:K$2)*(Discipline=$B$1))=0,0,SUM(LARGE(IF((Club2=$B26)*(Catégorie1=H$2:K$2)*(Discipline=$B$1),Totaux3),ROW(INDIRECT("1:"&amp;MIN(3,SUM((Club2=$B26)*(Catégorie1=H$2:K$2)*(Discipline=$B$1))))))))</f>
        <v>0</v>
      </c>
      <c r="I26" s="140">
        <f t="array" aca="1" ref="I26" ca="1">IF(SUM((Club2=$B26)*(Catégorie1=I$2)*(Discipline=$B$1))=0,0,SUM(LARGE(IF((Club2=$B26)*(Catégorie1=I$2)*(Discipline=$B$1),Totaux3),ROW(INDIRECT("1:"&amp;MIN(3,SUM((Club2=$B26)*(Catégorie1=I$2)*(Discipline=$B$1))))))))</f>
        <v>0</v>
      </c>
      <c r="J26" s="140">
        <f t="array" aca="1" ref="J26" ca="1">IF(SUM((Club2=$B26)*(Catégorie1=J$2)*(Discipline=$B$1))=0,0,SUM(LARGE(IF((Club2=$B26)*(Catégorie1=J$2)*(Discipline=$B$1),Totaux3),ROW(INDIRECT("1:"&amp;MIN(3,SUM((Club2=$B26)*(Catégorie1=J$2)*(Discipline=$B$1))))))))</f>
        <v>0</v>
      </c>
      <c r="K26" s="141"/>
      <c r="M26" s="130">
        <f t="array" aca="1" ref="M26" ca="1">IF(SUM((Club2=$B26)*(Catégorie1=M$2:O$2)*(Discipline=$B$1))=0,0,SUM(LARGE(IF((Club2=$B26)*(Catégorie1=M$2:O$2)*(Discipline=$B$1),Totaux3),ROW(INDIRECT("1:"&amp;MIN(3,SUM((Club2=$B26)*(Catégorie1=M$2:O$2)*(Discipline=$B$1))))))))</f>
        <v>0</v>
      </c>
      <c r="N26" s="140">
        <f t="array" aca="1" ref="N26" ca="1">IF(SUM((Club2=$B26)*(Catégorie1=N$2)*(Discipline=$B$1))=0,0,SUM(LARGE(IF((Club2=$B26)*(Catégorie1=N$2)*(Discipline=$B$1),Totaux3),ROW(INDIRECT("1:"&amp;MIN(3,SUM((Club2=$B26)*(Catégorie1=N$2)*(Discipline=$B$1))))))))</f>
        <v>0</v>
      </c>
      <c r="O26" s="140">
        <f t="array" aca="1" ref="O26" ca="1">IF(SUM((Club2=$B26)*(Catégorie1=O$2)*(Discipline=$B$1))=0,0,SUM(LARGE(IF((Club2=$B26)*(Catégorie1=O$2)*(Discipline=$B$1),Totaux3),ROW(INDIRECT("1:"&amp;MIN(3,SUM((Club2=$B26)*(Catégorie1=O$2)*(Discipline=$B$1))))))))</f>
        <v>0</v>
      </c>
      <c r="P26" s="141"/>
      <c r="R26" s="130">
        <f t="array" aca="1" ref="R26" ca="1">IF(SUM((Club2=$B26)*(Catégorie1=R$2:T$2)*(Discipline=$B$1))=0,0,SUM(LARGE(IF((Club2=$B26)*(Catégorie1=R$2:T$2)*(Discipline=$B$1),Totaux3),ROW(INDIRECT("1:"&amp;MIN(3,SUM((Club2=$B26)*(Catégorie1=R$2:T$2)*(Discipline=$B$1))))))))</f>
        <v>0</v>
      </c>
      <c r="S26" s="140">
        <f t="array" aca="1" ref="S26" ca="1">IF(SUM((Club2=$B26)*(Catégorie1=S$2)*(Discipline=$B$1))=0,0,SUM(LARGE(IF((Club2=$B26)*(Catégorie1=S$2)*(Discipline=$B$1),Totaux3),ROW(INDIRECT("1:"&amp;MIN(3,SUM((Club2=$B26)*(Catégorie1=S$2)*(Discipline=$B$1))))))))</f>
        <v>0</v>
      </c>
      <c r="T26" s="140">
        <f t="array" aca="1" ref="T26" ca="1">IF(SUM((Club2=$B26)*(Catégorie1=T$2)*(Discipline=$B$1))=0,0,SUM(LARGE(IF((Club2=$B26)*(Catégorie1=T$2)*(Discipline=$B$1),Totaux3),ROW(INDIRECT("1:"&amp;MIN(3,SUM((Club2=$B26)*(Catégorie1=T$2)*(Discipline=$B$1))))))))</f>
        <v>0</v>
      </c>
      <c r="U26" s="141"/>
      <c r="X26" s="130">
        <f t="array" aca="1" ref="X26" ca="1">IF(SUM((Club2=$B26)*(Catégorie1=X$2:AB$2)*(Discipline=$B$1))=0,0,SUM(LARGE(IF((Club2=$B26)*(Catégorie1=X$2:AB$2)*(Discipline=$B$1),Totaux3),ROW(INDIRECT("1:"&amp;MIN(3,SUM((Club2=$B26)*(Catégorie1=X$2:AB$2)*(Discipline=$B$1))))))))</f>
        <v>0</v>
      </c>
      <c r="Y26" s="140">
        <f t="array" aca="1" ref="Y26" ca="1">IF(SUM((Club2=$B26)*(Catégorie1=Y$2)*(Discipline=$B$1))=0,0,SUM(LARGE(IF((Club2=$B26)*(Catégorie1=Y$2)*(Discipline=$B$1),Totaux3),ROW(INDIRECT("1:"&amp;MIN(3,SUM((Club2=$B26)*(Catégorie1=Y$2)*(Discipline=$B$1))))))))</f>
        <v>0</v>
      </c>
      <c r="Z26" s="140">
        <f t="array" aca="1" ref="Z26" ca="1">IF(SUM((Club2=$B26)*(Catégorie1=Z$2)*(Discipline=$B$1))=0,0,SUM(LARGE(IF((Club2=$B26)*(Catégorie1=Z$2)*(Discipline=$B$1),Totaux3),ROW(INDIRECT("1:"&amp;MIN(3,SUM((Club2=$B26)*(Catégorie1=Z$2)*(Discipline=$B$1))))))))</f>
        <v>0</v>
      </c>
      <c r="AA26" s="141"/>
      <c r="AB26" s="141"/>
      <c r="AD26" s="130">
        <f t="array" aca="1" ref="AD26" ca="1">IF(SUM((Club2=$B26)*(Catégorie1=AD$2:AH$2)*(Discipline=$B$1))=0,0,SUM(LARGE(IF((Club2=$B26)*(Catégorie1=AD$2:AH$2)*(Discipline=$B$1),Totaux3),ROW(INDIRECT("1:"&amp;MIN(3,SUM((Club2=$B26)*(Catégorie1=AD$2:AH$2)*(Discipline=$B$1))))))))</f>
        <v>0</v>
      </c>
      <c r="AE26" s="131">
        <f t="array" aca="1" ref="AE26" ca="1">IF(SUM((Club2=$B26)*(Catégorie1=AE$2)*(Discipline=$B$1))=0,0,SUM(LARGE(IF((Club2=$B26)*(Catégorie1=AE$2)*(Discipline=$B$1),Totaux3),ROW(INDIRECT("1:"&amp;MIN(3,SUM((Club2=$B26)*(Catégorie1=AE$2)*(Discipline=$B$1))))))))</f>
        <v>0</v>
      </c>
      <c r="AF26" s="140">
        <f t="array" aca="1" ref="AF26" ca="1">IF(SUM((Club2=$B26)*(Catégorie1=AF$2)*(Discipline=$B$1))=0,0,SUM(LARGE(IF((Club2=$B26)*(Catégorie1=AF$2)*(Discipline=$B$1),Totaux3),ROW(INDIRECT("1:"&amp;MIN(3,SUM((Club2=$B26)*(Catégorie1=AF$2)*(Discipline=$B$1))))))))</f>
        <v>0</v>
      </c>
      <c r="AG26" s="135" t="e">
        <f t="array" aca="1" ref="AG26" ca="1">IF(SUM((Club2=$B26)*(Catégorie1=AG$2)*(Discipline=$B22))=0,0,SUM(LARGE(IF((Club2=$B26)*(Catégorie1=AG$2)*(Discipline=$B22),Totaux3),ROW(INDIRECT("1:"&amp;MIN(3,SUM((Club2=$B26)*(Catégorie1=AG$2)*(Discipline=$B22))))))))</f>
        <v>#N/A</v>
      </c>
      <c r="AH26" s="132" t="e">
        <f t="array" aca="1" ref="AH26" ca="1">IF(SUM((Club2=$B26)*(Catégorie1=AH$2)*(Discipline=$B24))=0,0,SUM(LARGE(IF((Club2=$B26)*(Catégorie1=AH$2)*(Discipline=$B24),Totaux3),ROW(INDIRECT("1:"&amp;MIN(3,SUM((Club2=$B26)*(Catégorie1=AH$2)*(Discipline=$B24))))))))</f>
        <v>#N/A</v>
      </c>
    </row>
    <row r="27" spans="2:34" x14ac:dyDescent="0.2">
      <c r="B27" s="129"/>
    </row>
    <row r="28" spans="2:34" ht="28.5" customHeight="1" x14ac:dyDescent="0.25">
      <c r="C28" s="142" t="e">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#N/A</v>
      </c>
      <c r="D28" s="143"/>
      <c r="E28" s="143"/>
      <c r="F28" s="144"/>
      <c r="H28" s="142" t="e">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#N/A</v>
      </c>
      <c r="I28" s="143"/>
      <c r="J28" s="143"/>
      <c r="K28" s="144"/>
      <c r="M28" s="142" t="e">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#N/A</v>
      </c>
      <c r="N28" s="143"/>
      <c r="O28" s="143"/>
      <c r="P28" s="144"/>
      <c r="R28" s="142" t="e">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#N/A</v>
      </c>
      <c r="S28" s="143"/>
      <c r="T28" s="143"/>
      <c r="U28" s="144"/>
      <c r="X28" s="145" t="e">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#N/A</v>
      </c>
      <c r="Y28" s="146"/>
      <c r="Z28" s="147"/>
      <c r="AA28" s="147"/>
      <c r="AB28" s="148"/>
      <c r="AC28" s="149"/>
      <c r="AD28" s="145" t="e">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#N/A</v>
      </c>
      <c r="AE28" s="146"/>
      <c r="AF28" s="147"/>
      <c r="AG28" s="147"/>
      <c r="AH28" s="148"/>
    </row>
    <row r="29" spans="2:34" ht="28.5" customHeight="1" x14ac:dyDescent="0.25">
      <c r="C29" s="142" t="e">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#N/A</v>
      </c>
      <c r="D29" s="143"/>
      <c r="E29" s="143"/>
      <c r="F29" s="144"/>
      <c r="H29" s="142" t="e">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#N/A</v>
      </c>
      <c r="I29" s="143"/>
      <c r="J29" s="143"/>
      <c r="K29" s="144"/>
      <c r="M29" s="142" t="e">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#N/A</v>
      </c>
      <c r="N29" s="143"/>
      <c r="O29" s="143"/>
      <c r="P29" s="144"/>
      <c r="R29" s="142" t="e">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#N/A</v>
      </c>
      <c r="S29" s="150"/>
      <c r="T29" s="150"/>
      <c r="U29" s="151"/>
      <c r="X29" s="145" t="e">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#N/A</v>
      </c>
      <c r="Y29" s="146"/>
      <c r="Z29" s="147"/>
      <c r="AA29" s="147"/>
      <c r="AB29" s="148"/>
      <c r="AC29" s="149"/>
      <c r="AD29" s="145" t="e">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#N/A</v>
      </c>
      <c r="AE29" s="146"/>
      <c r="AF29" s="147"/>
      <c r="AG29" s="147"/>
      <c r="AH29" s="148"/>
    </row>
    <row r="30" spans="2:34" ht="28.5" customHeight="1" x14ac:dyDescent="0.25">
      <c r="C30" s="142" t="e">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#N/A</v>
      </c>
      <c r="D30" s="143"/>
      <c r="E30" s="143"/>
      <c r="F30" s="144"/>
      <c r="H30" s="142" t="e">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#N/A</v>
      </c>
      <c r="I30" s="143"/>
      <c r="J30" s="143"/>
      <c r="K30" s="144"/>
      <c r="M30" s="142" t="e">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#N/A</v>
      </c>
      <c r="N30" s="143"/>
      <c r="O30" s="143"/>
      <c r="P30" s="144"/>
      <c r="R30" s="142" t="e">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#N/A</v>
      </c>
      <c r="S30" s="150"/>
      <c r="T30" s="150"/>
      <c r="U30" s="151"/>
      <c r="X30" s="145" t="e">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#N/A</v>
      </c>
      <c r="Y30" s="146"/>
      <c r="Z30" s="147"/>
      <c r="AA30" s="147"/>
      <c r="AB30" s="148"/>
      <c r="AC30" s="149"/>
      <c r="AD30" s="145" t="e">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#N/A</v>
      </c>
      <c r="AE30" s="146"/>
      <c r="AF30" s="147"/>
      <c r="AG30" s="147"/>
      <c r="AH30" s="148"/>
    </row>
    <row r="31" spans="2:34" ht="28.5" customHeight="1" x14ac:dyDescent="0.25">
      <c r="C31" s="142" t="e">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#N/A</v>
      </c>
      <c r="D31" s="143"/>
      <c r="E31" s="143"/>
      <c r="F31" s="144"/>
      <c r="H31" s="142" t="e">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#N/A</v>
      </c>
      <c r="I31" s="143"/>
      <c r="J31" s="143"/>
      <c r="K31" s="144"/>
      <c r="M31" s="142" t="e">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#N/A</v>
      </c>
      <c r="N31" s="143"/>
      <c r="O31" s="143"/>
      <c r="P31" s="144"/>
      <c r="R31" s="142" t="e">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#N/A</v>
      </c>
      <c r="S31" s="150"/>
      <c r="T31" s="150"/>
      <c r="U31" s="151"/>
      <c r="X31" s="145" t="e">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#N/A</v>
      </c>
      <c r="Y31" s="146"/>
      <c r="Z31" s="147"/>
      <c r="AA31" s="147"/>
      <c r="AB31" s="148"/>
      <c r="AC31" s="149"/>
      <c r="AD31" s="145" t="e">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#N/A</v>
      </c>
      <c r="AE31" s="146"/>
      <c r="AF31" s="147"/>
      <c r="AG31" s="147"/>
      <c r="AH31" s="148"/>
    </row>
    <row r="32" spans="2:34" ht="28.5" customHeight="1" x14ac:dyDescent="0.25">
      <c r="C32" s="142" t="e">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#N/A</v>
      </c>
      <c r="D32" s="143"/>
      <c r="E32" s="143"/>
      <c r="F32" s="144"/>
      <c r="H32" s="142" t="e">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#N/A</v>
      </c>
      <c r="I32" s="143"/>
      <c r="J32" s="143"/>
      <c r="K32" s="144"/>
      <c r="M32" s="142" t="e">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#N/A</v>
      </c>
      <c r="N32" s="143"/>
      <c r="O32" s="143"/>
      <c r="P32" s="144"/>
      <c r="R32" s="142" t="e">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#N/A</v>
      </c>
      <c r="S32" s="150"/>
      <c r="T32" s="150"/>
      <c r="U32" s="151"/>
      <c r="X32" s="145" t="e">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#N/A</v>
      </c>
      <c r="Y32" s="146"/>
      <c r="Z32" s="147"/>
      <c r="AA32" s="147"/>
      <c r="AB32" s="148"/>
      <c r="AC32" s="149"/>
      <c r="AD32" s="145" t="e">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#N/A</v>
      </c>
      <c r="AE32" s="146"/>
      <c r="AF32" s="147"/>
      <c r="AG32" s="147"/>
      <c r="AH32" s="148"/>
    </row>
    <row r="33" spans="2:44" ht="15" thickBot="1" x14ac:dyDescent="0.3"/>
    <row r="34" spans="2:44" ht="16.2" thickBot="1" x14ac:dyDescent="0.3">
      <c r="B34" s="111" t="s">
        <v>154</v>
      </c>
      <c r="C34" s="152" t="s">
        <v>155</v>
      </c>
      <c r="D34" s="162" t="e">
        <f ca="1">INDEX($B$3:$B$26,MATCH(K34,$C$3:$C$26,0))</f>
        <v>#N/A</v>
      </c>
      <c r="E34" s="163"/>
      <c r="F34" s="163"/>
      <c r="G34" s="163"/>
      <c r="H34" s="163"/>
      <c r="I34" s="163"/>
      <c r="J34" s="164"/>
      <c r="K34" s="153" t="e">
        <f ca="1">LARGE($C$3:$C$26,ROW(1:1))</f>
        <v>#N/A</v>
      </c>
      <c r="M34" s="154">
        <v>2</v>
      </c>
      <c r="N34" s="162" t="e">
        <f ca="1">INDEX($B$3:$B$26,MATCH(U34,$C$3:$C$26,0))</f>
        <v>#N/A</v>
      </c>
      <c r="O34" s="163"/>
      <c r="P34" s="163"/>
      <c r="Q34" s="163"/>
      <c r="R34" s="163"/>
      <c r="S34" s="163"/>
      <c r="T34" s="164"/>
      <c r="U34" s="153" t="e">
        <f ca="1">LARGE($C$3:$C$26,ROW(2:2))</f>
        <v>#N/A</v>
      </c>
      <c r="Y34" s="154">
        <v>3</v>
      </c>
      <c r="Z34" s="162" t="e">
        <f ca="1">INDEX($B$3:$B$26,MATCH(AH34,$C$3:$C$26,0))</f>
        <v>#N/A</v>
      </c>
      <c r="AA34" s="163"/>
      <c r="AB34" s="163"/>
      <c r="AC34" s="163"/>
      <c r="AD34" s="163"/>
      <c r="AE34" s="163"/>
      <c r="AF34" s="163"/>
      <c r="AG34" s="164"/>
      <c r="AH34" s="155" t="e">
        <f ca="1">LARGE($C$3:$C$26,ROW(3:3))</f>
        <v>#N/A</v>
      </c>
      <c r="AJ34" s="154">
        <v>4</v>
      </c>
      <c r="AK34" s="162" t="str">
        <f ca="1">INDEX($B$3:$B$26,MATCH(AR34,$C$3:$C$26,0))</f>
        <v>CAEN</v>
      </c>
      <c r="AL34" s="163"/>
      <c r="AM34" s="163"/>
      <c r="AN34" s="163"/>
      <c r="AO34" s="163"/>
      <c r="AP34" s="163"/>
      <c r="AQ34" s="164"/>
      <c r="AR34" s="155">
        <f t="shared" ref="AR34" ca="1" si="0">LARGE($C$3:$C$13,ROW(4:4))</f>
        <v>206</v>
      </c>
    </row>
    <row r="35" spans="2:44" ht="16.2" thickBot="1" x14ac:dyDescent="0.3">
      <c r="B35" s="111" t="s">
        <v>156</v>
      </c>
      <c r="C35" s="152" t="s">
        <v>155</v>
      </c>
      <c r="D35" s="162" t="e">
        <f ca="1">INDEX($B$3:$B$26,MATCH(K35,$H$3:$H$26,0))</f>
        <v>#N/A</v>
      </c>
      <c r="E35" s="163"/>
      <c r="F35" s="163"/>
      <c r="G35" s="163"/>
      <c r="H35" s="163"/>
      <c r="I35" s="163"/>
      <c r="J35" s="164"/>
      <c r="K35" s="153" t="e">
        <f ca="1">LARGE($H$3:$H$26,ROW(1:1))</f>
        <v>#N/A</v>
      </c>
      <c r="M35" s="154">
        <v>2</v>
      </c>
      <c r="N35" s="162" t="e">
        <f ca="1">INDEX($B$3:$B$26,MATCH(U35,$H$3:$H$26,0))</f>
        <v>#N/A</v>
      </c>
      <c r="O35" s="163"/>
      <c r="P35" s="163"/>
      <c r="Q35" s="163"/>
      <c r="R35" s="163"/>
      <c r="S35" s="163"/>
      <c r="T35" s="164"/>
      <c r="U35" s="153" t="e">
        <f ca="1">LARGE($H$3:$H$26,ROW(2:2))</f>
        <v>#N/A</v>
      </c>
      <c r="Y35" s="154">
        <v>3</v>
      </c>
      <c r="Z35" s="162" t="e">
        <f ca="1">INDEX($B$3:$B$26,MATCH(AH35,$H$3:$H$26,0))</f>
        <v>#N/A</v>
      </c>
      <c r="AA35" s="163"/>
      <c r="AB35" s="163"/>
      <c r="AC35" s="163"/>
      <c r="AD35" s="163"/>
      <c r="AE35" s="163"/>
      <c r="AF35" s="163"/>
      <c r="AG35" s="164"/>
      <c r="AH35" s="155" t="e">
        <f ca="1">LARGE($H$3:$H$26,ROW(3:3))</f>
        <v>#N/A</v>
      </c>
      <c r="AJ35" s="154">
        <v>4</v>
      </c>
      <c r="AK35" s="162" t="e">
        <f ca="1">INDEX($B$3:$B$26,MATCH(AR35,$H$3:$H$26,0))</f>
        <v>#N/A</v>
      </c>
      <c r="AL35" s="163"/>
      <c r="AM35" s="163"/>
      <c r="AN35" s="163"/>
      <c r="AO35" s="163"/>
      <c r="AP35" s="163"/>
      <c r="AQ35" s="164"/>
      <c r="AR35" s="155" t="e">
        <f ca="1">LARGE($H$3:$H$26,ROW(4:4))</f>
        <v>#N/A</v>
      </c>
    </row>
    <row r="36" spans="2:44" ht="16.2" thickBot="1" x14ac:dyDescent="0.3">
      <c r="B36" s="111" t="s">
        <v>157</v>
      </c>
      <c r="C36" s="152" t="s">
        <v>155</v>
      </c>
      <c r="D36" s="162" t="e">
        <f ca="1">INDEX($B$3:$B$26,MATCH(K36,$M$3:$M$26,0))</f>
        <v>#N/A</v>
      </c>
      <c r="E36" s="163"/>
      <c r="F36" s="163"/>
      <c r="G36" s="163"/>
      <c r="H36" s="163"/>
      <c r="I36" s="163"/>
      <c r="J36" s="164"/>
      <c r="K36" s="153" t="e">
        <f ca="1">LARGE($M$3:$M$26,ROW(1:1))</f>
        <v>#N/A</v>
      </c>
      <c r="M36" s="154">
        <v>2</v>
      </c>
      <c r="N36" s="162" t="e">
        <f ca="1">INDEX($B$3:$B$26,MATCH(U36,$M$3:$M$26,0))</f>
        <v>#N/A</v>
      </c>
      <c r="O36" s="163"/>
      <c r="P36" s="163"/>
      <c r="Q36" s="163"/>
      <c r="R36" s="163"/>
      <c r="S36" s="163"/>
      <c r="T36" s="164"/>
      <c r="U36" s="153" t="e">
        <f ca="1">LARGE($M$3:$M$26,ROW(2:2))</f>
        <v>#N/A</v>
      </c>
      <c r="Y36" s="154">
        <v>3</v>
      </c>
      <c r="Z36" s="162" t="e">
        <f ca="1">INDEX($B$3:$B$26,MATCH(AH36,$M$3:$M$26,0))</f>
        <v>#N/A</v>
      </c>
      <c r="AA36" s="163"/>
      <c r="AB36" s="163"/>
      <c r="AC36" s="163"/>
      <c r="AD36" s="163"/>
      <c r="AE36" s="163"/>
      <c r="AF36" s="163"/>
      <c r="AG36" s="164"/>
      <c r="AH36" s="155" t="e">
        <f ca="1">LARGE($M$3:$M$26,ROW(3:3))</f>
        <v>#N/A</v>
      </c>
      <c r="AJ36" s="154">
        <v>4</v>
      </c>
      <c r="AK36" s="162" t="e">
        <f ca="1">INDEX($B$3:$B$26,MATCH(AR36,$M$3:$M$26,0))</f>
        <v>#N/A</v>
      </c>
      <c r="AL36" s="163"/>
      <c r="AM36" s="163"/>
      <c r="AN36" s="163"/>
      <c r="AO36" s="163"/>
      <c r="AP36" s="163"/>
      <c r="AQ36" s="164"/>
      <c r="AR36" s="155" t="e">
        <f ca="1">LARGE($M$3:$M$26,ROW(4:4))</f>
        <v>#N/A</v>
      </c>
    </row>
    <row r="37" spans="2:44" ht="16.2" thickBot="1" x14ac:dyDescent="0.3">
      <c r="B37" s="111" t="s">
        <v>158</v>
      </c>
      <c r="C37" s="152" t="s">
        <v>155</v>
      </c>
      <c r="D37" s="162" t="e">
        <f ca="1">INDEX($B$3:$B$26,MATCH(K37,$R$3:$R$26,0))</f>
        <v>#N/A</v>
      </c>
      <c r="E37" s="163"/>
      <c r="F37" s="163"/>
      <c r="G37" s="163"/>
      <c r="H37" s="163"/>
      <c r="I37" s="163"/>
      <c r="J37" s="164"/>
      <c r="K37" s="153" t="e">
        <f ca="1">LARGE($R$3:$R$26,ROW(1:1))</f>
        <v>#N/A</v>
      </c>
      <c r="M37" s="154">
        <v>2</v>
      </c>
      <c r="N37" s="162" t="e">
        <f ca="1">INDEX($B$3:$B$26,MATCH(U37,$R$3:$R$26,0))</f>
        <v>#N/A</v>
      </c>
      <c r="O37" s="163"/>
      <c r="P37" s="163"/>
      <c r="Q37" s="163"/>
      <c r="R37" s="163"/>
      <c r="S37" s="163"/>
      <c r="T37" s="164"/>
      <c r="U37" s="153" t="e">
        <f ca="1">LARGE($R$3:$R$26,ROW(2:2))</f>
        <v>#N/A</v>
      </c>
      <c r="Y37" s="154">
        <v>3</v>
      </c>
      <c r="Z37" s="162" t="e">
        <f ca="1">INDEX($B$3:$B$26,MATCH(AH37,$R$3:$R$26,0))</f>
        <v>#N/A</v>
      </c>
      <c r="AA37" s="163"/>
      <c r="AB37" s="163"/>
      <c r="AC37" s="163"/>
      <c r="AD37" s="163"/>
      <c r="AE37" s="163"/>
      <c r="AF37" s="163"/>
      <c r="AG37" s="164"/>
      <c r="AH37" s="155" t="e">
        <f ca="1">LARGE($R$3:$R$26,ROW(3:3))</f>
        <v>#N/A</v>
      </c>
      <c r="AJ37" s="154">
        <v>4</v>
      </c>
      <c r="AK37" s="162" t="e">
        <f ca="1">INDEX($B$3:$B$26,MATCH(AR37,$R$3:$R$26,0))</f>
        <v>#N/A</v>
      </c>
      <c r="AL37" s="163"/>
      <c r="AM37" s="163"/>
      <c r="AN37" s="163"/>
      <c r="AO37" s="163"/>
      <c r="AP37" s="163"/>
      <c r="AQ37" s="164"/>
      <c r="AR37" s="155" t="e">
        <f ca="1">LARGE($R$3:$R$26,ROW(4:4))</f>
        <v>#N/A</v>
      </c>
    </row>
    <row r="38" spans="2:44" ht="16.2" thickBot="1" x14ac:dyDescent="0.3">
      <c r="B38" s="111" t="s">
        <v>159</v>
      </c>
      <c r="C38" s="152" t="s">
        <v>155</v>
      </c>
      <c r="D38" s="162" t="e">
        <f ca="1">INDEX($B$3:$B$26,MATCH(K38,$X$3:$X$26,0))</f>
        <v>#N/A</v>
      </c>
      <c r="E38" s="163"/>
      <c r="F38" s="163"/>
      <c r="G38" s="163"/>
      <c r="H38" s="163"/>
      <c r="I38" s="163"/>
      <c r="J38" s="164"/>
      <c r="K38" s="153" t="e">
        <f ca="1">LARGE($X$3:$X$26,ROW(1:1))</f>
        <v>#N/A</v>
      </c>
      <c r="M38" s="154">
        <v>2</v>
      </c>
      <c r="N38" s="162" t="e">
        <f ca="1">INDEX($B$3:$B$26,MATCH(U38,$X$3:$X$26,0))</f>
        <v>#N/A</v>
      </c>
      <c r="O38" s="163"/>
      <c r="P38" s="163"/>
      <c r="Q38" s="163"/>
      <c r="R38" s="163"/>
      <c r="S38" s="163"/>
      <c r="T38" s="164"/>
      <c r="U38" s="153" t="e">
        <f ca="1">LARGE($X$3:$X$26,ROW(2:2))</f>
        <v>#N/A</v>
      </c>
      <c r="Y38" s="154">
        <v>3</v>
      </c>
      <c r="Z38" s="162" t="e">
        <f ca="1">INDEX($B$3:$B$26,MATCH(AH38,$X$3:$X$26,0))</f>
        <v>#N/A</v>
      </c>
      <c r="AA38" s="163"/>
      <c r="AB38" s="163"/>
      <c r="AC38" s="163"/>
      <c r="AD38" s="163"/>
      <c r="AE38" s="163"/>
      <c r="AF38" s="163"/>
      <c r="AG38" s="164"/>
      <c r="AH38" s="155" t="e">
        <f ca="1">LARGE($X$3:$X$26,ROW(3:3))</f>
        <v>#N/A</v>
      </c>
      <c r="AJ38" s="154">
        <v>4</v>
      </c>
      <c r="AK38" s="162" t="e">
        <f ca="1">INDEX($B$3:$B$26,MATCH(AR38,$X$3:$X$26,0))</f>
        <v>#N/A</v>
      </c>
      <c r="AL38" s="163"/>
      <c r="AM38" s="163"/>
      <c r="AN38" s="163"/>
      <c r="AO38" s="163"/>
      <c r="AP38" s="163"/>
      <c r="AQ38" s="164"/>
      <c r="AR38" s="155" t="e">
        <f ca="1">LARGE($X$3:$X$26,ROW(4:4))</f>
        <v>#N/A</v>
      </c>
    </row>
    <row r="39" spans="2:44" ht="15.6" x14ac:dyDescent="0.25">
      <c r="B39" s="111" t="s">
        <v>160</v>
      </c>
      <c r="C39" s="152" t="s">
        <v>155</v>
      </c>
      <c r="D39" s="162" t="e">
        <f ca="1">INDEX($B$3:$B$26,MATCH(K39,$AD$3:$AD$26,0))</f>
        <v>#N/A</v>
      </c>
      <c r="E39" s="163"/>
      <c r="F39" s="163"/>
      <c r="G39" s="163"/>
      <c r="H39" s="163"/>
      <c r="I39" s="163"/>
      <c r="J39" s="164"/>
      <c r="K39" s="153" t="e">
        <f ca="1">LARGE($AD$3:$AD$26,ROW(1:1))</f>
        <v>#N/A</v>
      </c>
      <c r="M39" s="154">
        <v>2</v>
      </c>
      <c r="N39" s="162" t="e">
        <f ca="1">INDEX($B$3:$B$26,MATCH(U39,$AD$3:$AD$26,0))</f>
        <v>#N/A</v>
      </c>
      <c r="O39" s="163"/>
      <c r="P39" s="163"/>
      <c r="Q39" s="163"/>
      <c r="R39" s="163"/>
      <c r="S39" s="163"/>
      <c r="T39" s="164"/>
      <c r="U39" s="153" t="e">
        <f ca="1">LARGE($AD$3:$AD$26,ROW(2:2))</f>
        <v>#N/A</v>
      </c>
      <c r="Y39" s="154">
        <v>3</v>
      </c>
      <c r="Z39" s="162" t="e">
        <f ca="1">INDEX($B$3:$B$26,MATCH(AH39,$AD$3:$AD$26,0))</f>
        <v>#N/A</v>
      </c>
      <c r="AA39" s="163"/>
      <c r="AB39" s="163"/>
      <c r="AC39" s="163"/>
      <c r="AD39" s="163"/>
      <c r="AE39" s="163"/>
      <c r="AF39" s="163"/>
      <c r="AG39" s="164"/>
      <c r="AH39" s="155" t="e">
        <f ca="1">LARGE($AD$3:$AD$26,ROW(3:3))</f>
        <v>#N/A</v>
      </c>
      <c r="AJ39" s="154">
        <v>4</v>
      </c>
      <c r="AK39" s="162" t="e">
        <f ca="1">INDEX($B$3:$B$26,MATCH(AR39,$AD$3:$AD$26,0))</f>
        <v>#N/A</v>
      </c>
      <c r="AL39" s="163"/>
      <c r="AM39" s="163"/>
      <c r="AN39" s="163"/>
      <c r="AO39" s="163"/>
      <c r="AP39" s="163"/>
      <c r="AQ39" s="164"/>
      <c r="AR39" s="155" t="e">
        <f ca="1">LARGE($AD$3:$AD$26,ROW(4:4))</f>
        <v>#N/A</v>
      </c>
    </row>
  </sheetData>
  <mergeCells count="24">
    <mergeCell ref="D38:J38"/>
    <mergeCell ref="N38:T38"/>
    <mergeCell ref="Z38:AG38"/>
    <mergeCell ref="AK38:AQ38"/>
    <mergeCell ref="D39:J39"/>
    <mergeCell ref="N39:T39"/>
    <mergeCell ref="Z39:AG39"/>
    <mergeCell ref="AK39:AQ39"/>
    <mergeCell ref="D36:J36"/>
    <mergeCell ref="N36:T36"/>
    <mergeCell ref="Z36:AG36"/>
    <mergeCell ref="AK36:AQ36"/>
    <mergeCell ref="D37:J37"/>
    <mergeCell ref="N37:T37"/>
    <mergeCell ref="Z37:AG37"/>
    <mergeCell ref="AK37:AQ37"/>
    <mergeCell ref="D34:J34"/>
    <mergeCell ref="N34:T34"/>
    <mergeCell ref="Z34:AG34"/>
    <mergeCell ref="AK34:AQ34"/>
    <mergeCell ref="D35:J35"/>
    <mergeCell ref="N35:T35"/>
    <mergeCell ref="Z35:AG35"/>
    <mergeCell ref="AK35:AQ35"/>
  </mergeCells>
  <conditionalFormatting sqref="AJ1:AL9 AE28:AH32 Y28:AC32 C28:F32 H28:K32 M28:P32 R28:U32">
    <cfRule type="expression" dxfId="8" priority="5" stopIfTrue="1">
      <formula>LEFT(C1)="0"</formula>
    </cfRule>
    <cfRule type="expression" dxfId="7" priority="6" stopIfTrue="1">
      <formula>ISERR(C1)</formula>
    </cfRule>
  </conditionalFormatting>
  <conditionalFormatting sqref="AD28:AD32">
    <cfRule type="expression" dxfId="6" priority="3" stopIfTrue="1">
      <formula>LEFT(AD28)="0"</formula>
    </cfRule>
    <cfRule type="expression" dxfId="5" priority="4" stopIfTrue="1">
      <formula>ISERR(AD28)</formula>
    </cfRule>
  </conditionalFormatting>
  <conditionalFormatting sqref="X28:X32">
    <cfRule type="expression" dxfId="4" priority="1" stopIfTrue="1">
      <formula>LEFT(X28)="0"</formula>
    </cfRule>
    <cfRule type="expression" dxfId="3"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classement general</vt:lpstr>
      <vt:lpstr>Par-CATEG</vt:lpstr>
      <vt:lpstr>Par-DISCIPLINE</vt:lpstr>
      <vt:lpstr>Parametres</vt:lpstr>
      <vt:lpstr> Remarques</vt:lpstr>
      <vt:lpstr>IMPRIM</vt:lpstr>
      <vt:lpstr>ParVille</vt:lpstr>
      <vt:lpstr>ParVille!Cat</vt:lpstr>
      <vt:lpstr>'Par-DISCIPLINE'!Impression_des_titres</vt:lpstr>
      <vt:lpstr>No</vt:lpstr>
      <vt:lpstr>prenom2</vt:lpstr>
      <vt:lpstr>'Par-CATEG'!Zone_d_impression</vt:lpstr>
      <vt:lpstr>'Par-DISCIPLINE'!Zone_d_impression</vt:lpstr>
    </vt:vector>
  </TitlesOfParts>
  <Company>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Dede</cp:lastModifiedBy>
  <cp:lastPrinted>2016-05-23T19:47:37Z</cp:lastPrinted>
  <dcterms:created xsi:type="dcterms:W3CDTF">2003-08-22T21:45:16Z</dcterms:created>
  <dcterms:modified xsi:type="dcterms:W3CDTF">2016-06-21T08:34:58Z</dcterms:modified>
</cp:coreProperties>
</file>