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 calcMode="manual"/>
</workbook>
</file>

<file path=xl/calcChain.xml><?xml version="1.0" encoding="utf-8"?>
<calcChain xmlns="http://schemas.openxmlformats.org/spreadsheetml/2006/main">
  <c r="AP9" i="1" l="1"/>
  <c r="AR10" i="1"/>
  <c r="AR12" i="1"/>
  <c r="AR9" i="1"/>
  <c r="AR8" i="1"/>
  <c r="AR7" i="1" l="1"/>
  <c r="AR6" i="1"/>
</calcChain>
</file>

<file path=xl/sharedStrings.xml><?xml version="1.0" encoding="utf-8"?>
<sst xmlns="http://schemas.openxmlformats.org/spreadsheetml/2006/main" count="112" uniqueCount="43">
  <si>
    <t>012016</t>
  </si>
  <si>
    <t>022016</t>
  </si>
  <si>
    <t>032016</t>
  </si>
  <si>
    <t>042016</t>
  </si>
  <si>
    <t>052016</t>
  </si>
  <si>
    <t>062016</t>
  </si>
  <si>
    <t>072016</t>
  </si>
  <si>
    <t>082016</t>
  </si>
  <si>
    <t>092016</t>
  </si>
  <si>
    <t>Réel 2015</t>
  </si>
  <si>
    <t>Budget 2016</t>
  </si>
  <si>
    <t>Réel 2016</t>
  </si>
  <si>
    <t>Moyenne 2016</t>
  </si>
  <si>
    <t>Niveau de la nomenclature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</si>
  <si>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</si>
  <si>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</si>
  <si>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</si>
  <si>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</si>
  <si>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</si>
  <si>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</si>
  <si>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</si>
  <si>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</si>
  <si>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</si>
  <si>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</si>
  <si>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</si>
  <si>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</si>
  <si>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Réel</t>
  </si>
  <si>
    <t>Ecart/Budget</t>
  </si>
  <si>
    <t>AB63236F016</t>
  </si>
  <si>
    <t>AB63236F</t>
  </si>
  <si>
    <t>511 ENSEMBLE ARRIERRE</t>
  </si>
  <si>
    <t/>
  </si>
  <si>
    <t>Coût total</t>
  </si>
  <si>
    <t>Quantité</t>
  </si>
  <si>
    <t>Coût unitaire</t>
  </si>
  <si>
    <t>A titre indicatif, la partie de la formule qui compe le nombre de valeurs &gt;0 pour faire la moyenne &gt;&gt;&gt;&gt;&gt;</t>
  </si>
  <si>
    <t>Aôut</t>
  </si>
  <si>
    <t>072015</t>
  </si>
  <si>
    <t>082015</t>
  </si>
  <si>
    <t>092015</t>
  </si>
  <si>
    <t>122016</t>
  </si>
  <si>
    <t>Somme &gt;&gt;&gt;</t>
  </si>
  <si>
    <t>Moyenne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</si>
</sst>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&quot; h&quot;"/>
    <numFmt numFmtId="165" formatCode="#,##0,&quot; &quot;\K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1F497D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9"/>
      <name val="Calibri"/>
      <family val="2"/>
    </font>
    <font>
      <sz val="10"/>
      <color rgb="FF003366"/>
      <name val="Arial"/>
      <family val="2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A9694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16365C"/>
        <bgColor rgb="FF000000"/>
      </patternFill>
    </fill>
    <fill>
      <patternFill patternType="gray125">
        <fgColor rgb="FF000000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DotDot">
        <color indexed="64"/>
      </right>
      <top/>
      <bottom style="medium">
        <color indexed="64"/>
      </bottom>
      <diagonal/>
    </border>
    <border>
      <left style="dashDotDot">
        <color indexed="64"/>
      </left>
      <right/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/>
      <diagonal/>
    </border>
    <border>
      <left/>
      <right style="dashDotDot">
        <color indexed="64"/>
      </right>
      <top/>
      <bottom/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165" fontId="0" fillId="0" borderId="27" xfId="1" applyNumberFormat="1" applyFont="1" applyBorder="1"/>
    <xf numFmtId="0" fontId="0" fillId="0" borderId="35" xfId="0" applyBorder="1"/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Continuous"/>
    </xf>
    <xf numFmtId="49" fontId="2" fillId="0" borderId="2" xfId="0" applyNumberFormat="1" applyFont="1" applyFill="1" applyBorder="1" applyAlignment="1">
      <alignment horizontal="centerContinuous"/>
    </xf>
    <xf numFmtId="49" fontId="2" fillId="0" borderId="3" xfId="0" applyNumberFormat="1" applyFont="1" applyFill="1" applyBorder="1" applyAlignment="1">
      <alignment horizontal="centerContinuous"/>
    </xf>
    <xf numFmtId="49" fontId="2" fillId="0" borderId="0" xfId="0" applyNumberFormat="1" applyFont="1" applyFill="1" applyBorder="1" applyAlignment="1">
      <alignment horizontal="centerContinuous"/>
    </xf>
    <xf numFmtId="49" fontId="2" fillId="0" borderId="4" xfId="0" applyNumberFormat="1" applyFont="1" applyFill="1" applyBorder="1" applyAlignment="1">
      <alignment horizontal="centerContinuous"/>
    </xf>
    <xf numFmtId="0" fontId="2" fillId="0" borderId="1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4" borderId="9" xfId="0" applyFont="1" applyFill="1" applyBorder="1" applyAlignment="1">
      <alignment horizontal="centerContinuous" vertical="center"/>
    </xf>
    <xf numFmtId="0" fontId="3" fillId="4" borderId="10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5" borderId="5" xfId="0" applyFont="1" applyFill="1" applyBorder="1"/>
    <xf numFmtId="0" fontId="4" fillId="0" borderId="11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14" xfId="0" applyFont="1" applyFill="1" applyBorder="1" applyAlignment="1">
      <alignment horizontal="centerContinuous" vertical="center"/>
    </xf>
    <xf numFmtId="0" fontId="4" fillId="0" borderId="15" xfId="0" applyFont="1" applyFill="1" applyBorder="1" applyAlignment="1">
      <alignment horizontal="centerContinuous" vertical="center"/>
    </xf>
    <xf numFmtId="0" fontId="4" fillId="0" borderId="1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2" fillId="5" borderId="9" xfId="0" applyFont="1" applyFill="1" applyBorder="1"/>
    <xf numFmtId="0" fontId="2" fillId="5" borderId="8" xfId="0" applyFont="1" applyFill="1" applyBorder="1"/>
    <xf numFmtId="0" fontId="4" fillId="0" borderId="17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centerContinuous" vertical="center"/>
    </xf>
    <xf numFmtId="0" fontId="5" fillId="6" borderId="18" xfId="0" applyFont="1" applyFill="1" applyBorder="1"/>
    <xf numFmtId="0" fontId="6" fillId="6" borderId="19" xfId="0" applyFont="1" applyFill="1" applyBorder="1"/>
    <xf numFmtId="0" fontId="6" fillId="6" borderId="20" xfId="0" applyFont="1" applyFill="1" applyBorder="1"/>
    <xf numFmtId="0" fontId="6" fillId="6" borderId="18" xfId="0" applyFont="1" applyFill="1" applyBorder="1"/>
    <xf numFmtId="0" fontId="6" fillId="6" borderId="21" xfId="0" applyFont="1" applyFill="1" applyBorder="1"/>
    <xf numFmtId="0" fontId="7" fillId="0" borderId="22" xfId="0" applyFont="1" applyFill="1" applyBorder="1"/>
    <xf numFmtId="164" fontId="8" fillId="7" borderId="0" xfId="0" applyNumberFormat="1" applyFont="1" applyFill="1" applyBorder="1" applyAlignment="1">
      <alignment horizontal="center"/>
    </xf>
    <xf numFmtId="165" fontId="2" fillId="0" borderId="23" xfId="1" applyNumberFormat="1" applyFont="1" applyFill="1" applyBorder="1"/>
    <xf numFmtId="164" fontId="8" fillId="7" borderId="24" xfId="0" applyNumberFormat="1" applyFont="1" applyFill="1" applyBorder="1" applyAlignment="1">
      <alignment horizontal="center"/>
    </xf>
    <xf numFmtId="165" fontId="2" fillId="0" borderId="25" xfId="1" applyNumberFormat="1" applyFont="1" applyFill="1" applyBorder="1"/>
    <xf numFmtId="164" fontId="8" fillId="7" borderId="26" xfId="0" applyNumberFormat="1" applyFont="1" applyFill="1" applyBorder="1" applyAlignment="1">
      <alignment horizontal="center"/>
    </xf>
    <xf numFmtId="164" fontId="8" fillId="7" borderId="28" xfId="0" applyNumberFormat="1" applyFont="1" applyFill="1" applyBorder="1" applyAlignment="1">
      <alignment horizontal="center"/>
    </xf>
    <xf numFmtId="164" fontId="8" fillId="7" borderId="29" xfId="0" applyNumberFormat="1" applyFont="1" applyFill="1" applyBorder="1" applyAlignment="1">
      <alignment horizontal="center"/>
    </xf>
    <xf numFmtId="164" fontId="8" fillId="7" borderId="30" xfId="0" applyNumberFormat="1" applyFont="1" applyFill="1" applyBorder="1" applyAlignment="1">
      <alignment horizontal="center"/>
    </xf>
    <xf numFmtId="0" fontId="2" fillId="0" borderId="31" xfId="0" applyFont="1" applyFill="1" applyBorder="1"/>
    <xf numFmtId="164" fontId="8" fillId="7" borderId="32" xfId="0" applyNumberFormat="1" applyFont="1" applyFill="1" applyBorder="1" applyAlignment="1">
      <alignment horizontal="center"/>
    </xf>
    <xf numFmtId="0" fontId="2" fillId="0" borderId="33" xfId="0" applyFont="1" applyFill="1" applyBorder="1"/>
    <xf numFmtId="164" fontId="8" fillId="7" borderId="34" xfId="0" applyNumberFormat="1" applyFont="1" applyFill="1" applyBorder="1" applyAlignment="1">
      <alignment horizontal="center"/>
    </xf>
    <xf numFmtId="164" fontId="8" fillId="7" borderId="36" xfId="0" applyNumberFormat="1" applyFont="1" applyFill="1" applyBorder="1" applyAlignment="1">
      <alignment horizontal="center"/>
    </xf>
    <xf numFmtId="0" fontId="7" fillId="0" borderId="37" xfId="0" applyFont="1" applyFill="1" applyBorder="1"/>
    <xf numFmtId="0" fontId="2" fillId="0" borderId="38" xfId="0" applyFont="1" applyFill="1" applyBorder="1"/>
    <xf numFmtId="0" fontId="2" fillId="0" borderId="30" xfId="0" applyFont="1" applyFill="1" applyBorder="1"/>
    <xf numFmtId="165" fontId="2" fillId="0" borderId="39" xfId="0" applyNumberFormat="1" applyFont="1" applyFill="1" applyBorder="1"/>
    <xf numFmtId="165" fontId="2" fillId="0" borderId="40" xfId="0" applyNumberFormat="1" applyFont="1" applyFill="1" applyBorder="1"/>
    <xf numFmtId="165" fontId="2" fillId="0" borderId="29" xfId="0" applyNumberFormat="1" applyFont="1" applyFill="1" applyBorder="1"/>
    <xf numFmtId="165" fontId="2" fillId="0" borderId="36" xfId="0" applyNumberFormat="1" applyFont="1" applyFill="1" applyBorder="1"/>
    <xf numFmtId="0" fontId="9" fillId="0" borderId="0" xfId="0" applyFont="1"/>
    <xf numFmtId="164" fontId="8" fillId="7" borderId="41" xfId="0" applyNumberFormat="1" applyFont="1" applyFill="1" applyBorder="1" applyAlignment="1">
      <alignment horizontal="center"/>
    </xf>
    <xf numFmtId="164" fontId="8" fillId="7" borderId="42" xfId="0" applyNumberFormat="1" applyFont="1" applyFill="1" applyBorder="1" applyAlignment="1">
      <alignment horizontal="center"/>
    </xf>
    <xf numFmtId="165" fontId="8" fillId="7" borderId="43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165" fontId="0" fillId="8" borderId="0" xfId="0" applyNumberFormat="1" applyFill="1"/>
    <xf numFmtId="165" fontId="0" fillId="10" borderId="0" xfId="0" applyNumberFormat="1" applyFill="1"/>
    <xf numFmtId="0" fontId="0" fillId="9" borderId="0" xfId="0" applyFill="1"/>
  </cellXfs>
  <cellStyles count="2">
    <cellStyle name="Monétaire" xfId="1" builtinId="4"/>
    <cellStyle name="Normal" xfId="0" builtinId="0"/>
  </cellStyles>
  <dxfs count="47"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theme="0" tint="-0.24994659260841701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  <dxf>
      <font>
        <color rgb="FFBFBFB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"/>
  <sheetViews>
    <sheetView tabSelected="1" topLeftCell="AH1" zoomScaleNormal="100" workbookViewId="0">
      <selection activeCell="AI11" sqref="AI11"/>
    </sheetView>
  </sheetViews>
  <sheetFormatPr baseColWidth="10" defaultRowHeight="14.4" x14ac:dyDescent="0.3"/>
  <cols>
    <col min="1" max="1" width="8.6640625" customWidth="1"/>
    <col min="2" max="2" width="6.5546875" customWidth="1"/>
    <col min="3" max="3" width="7.5546875" customWidth="1"/>
    <col min="4" max="4" width="6.6640625" customWidth="1"/>
    <col min="6" max="43" width="16.6640625" customWidth="1"/>
    <col min="44" max="44" width="16.109375" customWidth="1"/>
    <col min="45" max="45" width="17.33203125" customWidth="1"/>
  </cols>
  <sheetData>
    <row r="1" spans="1:45" ht="15" thickBot="1" x14ac:dyDescent="0.35">
      <c r="A1" s="3"/>
      <c r="B1" s="3"/>
      <c r="C1" s="3"/>
      <c r="D1" s="3"/>
      <c r="E1" s="3"/>
      <c r="F1" s="3"/>
      <c r="G1" s="3"/>
      <c r="H1" s="60" t="s">
        <v>37</v>
      </c>
      <c r="I1" s="60"/>
      <c r="J1" s="60" t="s">
        <v>38</v>
      </c>
      <c r="K1" s="60"/>
      <c r="L1" s="60" t="s">
        <v>39</v>
      </c>
      <c r="M1" s="60"/>
      <c r="N1" s="60">
        <v>102015</v>
      </c>
      <c r="O1" s="60"/>
      <c r="P1" s="60">
        <v>112015</v>
      </c>
      <c r="Q1" s="60"/>
      <c r="R1" s="60">
        <v>122015</v>
      </c>
      <c r="S1" s="60"/>
      <c r="T1" s="4" t="s">
        <v>0</v>
      </c>
      <c r="U1" s="5"/>
      <c r="V1" s="6" t="s">
        <v>1</v>
      </c>
      <c r="W1" s="5"/>
      <c r="X1" s="7" t="s">
        <v>2</v>
      </c>
      <c r="Y1" s="8"/>
      <c r="Z1" s="7" t="s">
        <v>3</v>
      </c>
      <c r="AA1" s="8"/>
      <c r="AB1" s="7" t="s">
        <v>4</v>
      </c>
      <c r="AC1" s="8"/>
      <c r="AD1" s="7" t="s">
        <v>5</v>
      </c>
      <c r="AE1" s="8"/>
      <c r="AF1" s="7" t="s">
        <v>6</v>
      </c>
      <c r="AG1" s="8"/>
      <c r="AH1" s="7" t="s">
        <v>7</v>
      </c>
      <c r="AI1" s="8"/>
      <c r="AJ1" s="7" t="s">
        <v>8</v>
      </c>
      <c r="AK1" s="8"/>
      <c r="AL1" s="7">
        <v>102016</v>
      </c>
      <c r="AM1" s="8"/>
      <c r="AN1" s="7">
        <v>112016</v>
      </c>
      <c r="AO1" s="8"/>
      <c r="AP1" s="7" t="s">
        <v>40</v>
      </c>
      <c r="AQ1" s="6"/>
      <c r="AR1" s="9"/>
      <c r="AS1" s="3"/>
    </row>
    <row r="2" spans="1:45" ht="15" thickBot="1" x14ac:dyDescent="0.35">
      <c r="A2" s="3"/>
      <c r="B2" s="3"/>
      <c r="C2" s="3"/>
      <c r="D2" s="3"/>
      <c r="E2" s="3"/>
      <c r="F2" s="10" t="s">
        <v>9</v>
      </c>
      <c r="G2" s="11" t="s">
        <v>10</v>
      </c>
      <c r="H2" s="12" t="s">
        <v>9</v>
      </c>
      <c r="I2" s="13"/>
      <c r="J2" s="12" t="s">
        <v>9</v>
      </c>
      <c r="K2" s="13"/>
      <c r="L2" s="12" t="s">
        <v>9</v>
      </c>
      <c r="M2" s="13"/>
      <c r="N2" s="12" t="s">
        <v>9</v>
      </c>
      <c r="O2" s="13"/>
      <c r="P2" s="12" t="s">
        <v>9</v>
      </c>
      <c r="Q2" s="13"/>
      <c r="R2" s="12" t="s">
        <v>9</v>
      </c>
      <c r="S2" s="13"/>
      <c r="T2" s="12" t="s">
        <v>11</v>
      </c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4"/>
      <c r="AQ2" s="13"/>
      <c r="AR2" s="15" t="s">
        <v>12</v>
      </c>
      <c r="AS2" s="16"/>
    </row>
    <row r="3" spans="1:45" ht="25.5" customHeight="1" thickBot="1" x14ac:dyDescent="0.35">
      <c r="A3" s="3"/>
      <c r="B3" s="3"/>
      <c r="C3" s="3"/>
      <c r="D3" s="17" t="s">
        <v>13</v>
      </c>
      <c r="E3" s="3"/>
      <c r="F3" s="18"/>
      <c r="G3" s="18"/>
      <c r="H3" s="19" t="s">
        <v>20</v>
      </c>
      <c r="I3" s="20"/>
      <c r="J3" s="19" t="s">
        <v>36</v>
      </c>
      <c r="K3" s="20"/>
      <c r="L3" s="19" t="s">
        <v>22</v>
      </c>
      <c r="M3" s="20"/>
      <c r="N3" s="19" t="s">
        <v>23</v>
      </c>
      <c r="O3" s="20"/>
      <c r="P3" s="19" t="s">
        <v>24</v>
      </c>
      <c r="Q3" s="20"/>
      <c r="R3" s="19" t="s">
        <v>25</v>
      </c>
      <c r="S3" s="20"/>
      <c r="T3" s="19" t="s">
        <v>14</v>
      </c>
      <c r="U3" s="20"/>
      <c r="V3" s="21" t="s">
        <v>15</v>
      </c>
      <c r="W3" s="20"/>
      <c r="X3" s="21" t="s">
        <v>16</v>
      </c>
      <c r="Y3" s="22"/>
      <c r="Z3" s="23" t="s">
        <v>17</v>
      </c>
      <c r="AA3" s="22"/>
      <c r="AB3" s="23" t="s">
        <v>18</v>
      </c>
      <c r="AC3" s="22"/>
      <c r="AD3" s="23" t="s">
        <v>19</v>
      </c>
      <c r="AE3" s="22"/>
      <c r="AF3" s="23" t="s">
        <v>20</v>
      </c>
      <c r="AG3" s="22"/>
      <c r="AH3" s="23" t="s">
        <v>21</v>
      </c>
      <c r="AI3" s="22"/>
      <c r="AJ3" s="23" t="s">
        <v>22</v>
      </c>
      <c r="AK3" s="22"/>
      <c r="AL3" s="23" t="s">
        <v>23</v>
      </c>
      <c r="AM3" s="22"/>
      <c r="AN3" s="23" t="s">
        <v>24</v>
      </c>
      <c r="AO3" s="22"/>
      <c r="AP3" s="24" t="s">
        <v>25</v>
      </c>
      <c r="AQ3" s="25"/>
      <c r="AR3" s="18"/>
      <c r="AS3" s="18"/>
    </row>
    <row r="4" spans="1:45" ht="15" thickBot="1" x14ac:dyDescent="0.35">
      <c r="A4" s="3"/>
      <c r="B4" s="3"/>
      <c r="C4" s="3"/>
      <c r="D4" s="17"/>
      <c r="E4" s="3"/>
      <c r="F4" s="26"/>
      <c r="G4" s="27"/>
      <c r="H4" s="28" t="s">
        <v>26</v>
      </c>
      <c r="I4" s="20" t="s">
        <v>27</v>
      </c>
      <c r="J4" s="28" t="s">
        <v>26</v>
      </c>
      <c r="K4" s="20" t="s">
        <v>27</v>
      </c>
      <c r="L4" s="28" t="s">
        <v>26</v>
      </c>
      <c r="M4" s="20" t="s">
        <v>27</v>
      </c>
      <c r="N4" s="28" t="s">
        <v>26</v>
      </c>
      <c r="O4" s="20" t="s">
        <v>27</v>
      </c>
      <c r="P4" s="28" t="s">
        <v>26</v>
      </c>
      <c r="Q4" s="20" t="s">
        <v>27</v>
      </c>
      <c r="R4" s="28" t="s">
        <v>26</v>
      </c>
      <c r="S4" s="20" t="s">
        <v>27</v>
      </c>
      <c r="T4" s="28" t="s">
        <v>26</v>
      </c>
      <c r="U4" s="20" t="s">
        <v>27</v>
      </c>
      <c r="V4" s="28" t="s">
        <v>26</v>
      </c>
      <c r="W4" s="20" t="s">
        <v>27</v>
      </c>
      <c r="X4" s="28" t="s">
        <v>26</v>
      </c>
      <c r="Y4" s="20" t="s">
        <v>27</v>
      </c>
      <c r="Z4" s="28" t="s">
        <v>26</v>
      </c>
      <c r="AA4" s="20" t="s">
        <v>27</v>
      </c>
      <c r="AB4" s="28" t="s">
        <v>26</v>
      </c>
      <c r="AC4" s="20" t="s">
        <v>27</v>
      </c>
      <c r="AD4" s="28" t="s">
        <v>26</v>
      </c>
      <c r="AE4" s="20" t="s">
        <v>27</v>
      </c>
      <c r="AF4" s="28" t="s">
        <v>26</v>
      </c>
      <c r="AG4" s="20" t="s">
        <v>27</v>
      </c>
      <c r="AH4" s="28" t="s">
        <v>26</v>
      </c>
      <c r="AI4" s="20" t="s">
        <v>27</v>
      </c>
      <c r="AJ4" s="28" t="s">
        <v>26</v>
      </c>
      <c r="AK4" s="20" t="s">
        <v>27</v>
      </c>
      <c r="AL4" s="28" t="s">
        <v>26</v>
      </c>
      <c r="AM4" s="20" t="s">
        <v>27</v>
      </c>
      <c r="AN4" s="28" t="s">
        <v>26</v>
      </c>
      <c r="AO4" s="20" t="s">
        <v>27</v>
      </c>
      <c r="AP4" s="28" t="s">
        <v>26</v>
      </c>
      <c r="AQ4" s="24" t="s">
        <v>27</v>
      </c>
      <c r="AR4" s="19" t="s">
        <v>26</v>
      </c>
      <c r="AS4" s="29" t="s">
        <v>27</v>
      </c>
    </row>
    <row r="5" spans="1:45" x14ac:dyDescent="0.3">
      <c r="A5" s="3" t="s">
        <v>28</v>
      </c>
      <c r="B5" s="3" t="s">
        <v>29</v>
      </c>
      <c r="C5" s="3"/>
      <c r="D5" s="3">
        <v>1</v>
      </c>
      <c r="E5" s="30" t="s">
        <v>30</v>
      </c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2"/>
      <c r="V5" s="31"/>
      <c r="W5" s="32"/>
      <c r="X5" s="31"/>
      <c r="Y5" s="32"/>
      <c r="Z5" s="31"/>
      <c r="AA5" s="32"/>
      <c r="AB5" s="31"/>
      <c r="AC5" s="32"/>
      <c r="AD5" s="31"/>
      <c r="AE5" s="32"/>
      <c r="AF5" s="31"/>
      <c r="AG5" s="32"/>
      <c r="AH5" s="31"/>
      <c r="AI5" s="32"/>
      <c r="AJ5" s="31"/>
      <c r="AK5" s="32"/>
      <c r="AL5" s="31"/>
      <c r="AM5" s="32"/>
      <c r="AN5" s="31"/>
      <c r="AO5" s="32"/>
      <c r="AP5" s="31"/>
      <c r="AQ5" s="31"/>
      <c r="AR5" s="33"/>
      <c r="AS5" s="34"/>
    </row>
    <row r="6" spans="1:45" x14ac:dyDescent="0.3">
      <c r="A6" s="3"/>
      <c r="B6" s="3" t="s">
        <v>31</v>
      </c>
      <c r="C6" s="3"/>
      <c r="D6" s="3"/>
      <c r="E6" s="35" t="s">
        <v>32</v>
      </c>
      <c r="F6" s="36"/>
      <c r="G6" s="36"/>
      <c r="H6" s="37">
        <v>0</v>
      </c>
      <c r="I6" s="57"/>
      <c r="J6" s="37">
        <v>0</v>
      </c>
      <c r="K6" s="57"/>
      <c r="L6" s="37">
        <v>0</v>
      </c>
      <c r="M6" s="57"/>
      <c r="N6" s="37">
        <v>0</v>
      </c>
      <c r="O6" s="57"/>
      <c r="P6" s="37">
        <v>0</v>
      </c>
      <c r="Q6" s="57"/>
      <c r="R6" s="37">
        <v>0</v>
      </c>
      <c r="S6" s="57"/>
      <c r="T6" s="37">
        <v>0</v>
      </c>
      <c r="U6" s="38"/>
      <c r="V6" s="39">
        <v>0</v>
      </c>
      <c r="W6" s="38"/>
      <c r="X6" s="39">
        <v>0</v>
      </c>
      <c r="Y6" s="38"/>
      <c r="Z6" s="39">
        <v>836234.51</v>
      </c>
      <c r="AA6" s="38"/>
      <c r="AB6" s="39">
        <v>0</v>
      </c>
      <c r="AC6" s="38"/>
      <c r="AD6" s="39">
        <v>0</v>
      </c>
      <c r="AE6" s="38"/>
      <c r="AF6" s="39">
        <v>0</v>
      </c>
      <c r="AG6" s="38"/>
      <c r="AH6" s="39">
        <v>0</v>
      </c>
      <c r="AI6" s="38"/>
      <c r="AJ6" s="39">
        <v>1388136.6600000022</v>
      </c>
      <c r="AK6" s="38"/>
      <c r="AL6" s="39">
        <v>0</v>
      </c>
      <c r="AM6" s="38"/>
      <c r="AN6" s="39">
        <v>0</v>
      </c>
      <c r="AO6" s="38"/>
      <c r="AP6" s="39">
        <v>0</v>
      </c>
      <c r="AQ6" s="40"/>
      <c r="AR6" s="1">
        <f>SUM(T6:AP6)</f>
        <v>2224371.1700000023</v>
      </c>
      <c r="AS6" s="41"/>
    </row>
    <row r="7" spans="1:45" x14ac:dyDescent="0.3">
      <c r="A7" s="3"/>
      <c r="B7" s="3" t="s">
        <v>31</v>
      </c>
      <c r="C7" s="3"/>
      <c r="D7" s="3"/>
      <c r="E7" s="35" t="s">
        <v>33</v>
      </c>
      <c r="F7" s="42"/>
      <c r="G7" s="43"/>
      <c r="H7" s="42"/>
      <c r="I7" s="58"/>
      <c r="J7" s="42"/>
      <c r="K7" s="58"/>
      <c r="L7" s="42"/>
      <c r="M7" s="58"/>
      <c r="N7" s="42"/>
      <c r="O7" s="58"/>
      <c r="P7" s="42"/>
      <c r="Q7" s="58"/>
      <c r="R7" s="42"/>
      <c r="S7" s="58"/>
      <c r="T7" s="44">
        <v>0</v>
      </c>
      <c r="U7" s="45"/>
      <c r="V7" s="46">
        <v>0</v>
      </c>
      <c r="W7" s="45"/>
      <c r="X7" s="46">
        <v>0</v>
      </c>
      <c r="Y7" s="45"/>
      <c r="Z7" s="46">
        <v>1</v>
      </c>
      <c r="AA7" s="45"/>
      <c r="AB7" s="46">
        <v>0</v>
      </c>
      <c r="AC7" s="45"/>
      <c r="AD7" s="46">
        <v>0</v>
      </c>
      <c r="AE7" s="45"/>
      <c r="AF7" s="46">
        <v>0</v>
      </c>
      <c r="AG7" s="45"/>
      <c r="AH7" s="46">
        <v>0</v>
      </c>
      <c r="AI7" s="45"/>
      <c r="AJ7" s="46">
        <v>1</v>
      </c>
      <c r="AK7" s="45"/>
      <c r="AL7" s="46">
        <v>0</v>
      </c>
      <c r="AM7" s="45"/>
      <c r="AN7" s="46">
        <v>0</v>
      </c>
      <c r="AO7" s="45"/>
      <c r="AP7" s="46">
        <v>0</v>
      </c>
      <c r="AQ7" s="47"/>
      <c r="AR7" s="2">
        <f>SUM(T7:AP7)</f>
        <v>2</v>
      </c>
      <c r="AS7" s="48"/>
    </row>
    <row r="8" spans="1:45" x14ac:dyDescent="0.3">
      <c r="A8" s="3"/>
      <c r="B8" s="3" t="s">
        <v>31</v>
      </c>
      <c r="C8" s="3"/>
      <c r="D8" s="3"/>
      <c r="E8" s="49" t="s">
        <v>34</v>
      </c>
      <c r="F8" s="50"/>
      <c r="G8" s="51"/>
      <c r="H8" s="54">
        <v>190000</v>
      </c>
      <c r="I8" s="59"/>
      <c r="J8" s="54">
        <v>280000</v>
      </c>
      <c r="K8" s="59"/>
      <c r="L8" s="54"/>
      <c r="M8" s="59"/>
      <c r="N8" s="54">
        <v>450000</v>
      </c>
      <c r="O8" s="59"/>
      <c r="P8" s="54"/>
      <c r="Q8" s="59"/>
      <c r="R8" s="54">
        <v>170000</v>
      </c>
      <c r="S8" s="59"/>
      <c r="T8" s="52" t="s">
        <v>31</v>
      </c>
      <c r="U8" s="53" t="s">
        <v>31</v>
      </c>
      <c r="V8" s="52" t="s">
        <v>31</v>
      </c>
      <c r="W8" s="53" t="s">
        <v>31</v>
      </c>
      <c r="X8" s="52" t="s">
        <v>31</v>
      </c>
      <c r="Y8" s="53" t="s">
        <v>31</v>
      </c>
      <c r="Z8" s="52">
        <v>836234.51</v>
      </c>
      <c r="AA8" s="53">
        <v>836234.51</v>
      </c>
      <c r="AB8" s="52" t="s">
        <v>31</v>
      </c>
      <c r="AC8" s="53" t="s">
        <v>31</v>
      </c>
      <c r="AD8" s="52" t="s">
        <v>31</v>
      </c>
      <c r="AE8" s="53" t="s">
        <v>31</v>
      </c>
      <c r="AF8" s="52" t="s">
        <v>31</v>
      </c>
      <c r="AG8" s="53" t="s">
        <v>31</v>
      </c>
      <c r="AH8" s="52" t="s">
        <v>31</v>
      </c>
      <c r="AI8" s="53" t="s">
        <v>31</v>
      </c>
      <c r="AJ8" s="52">
        <v>1388136.6600000022</v>
      </c>
      <c r="AK8" s="53">
        <v>1388136.6600000022</v>
      </c>
      <c r="AL8" s="52" t="s">
        <v>31</v>
      </c>
      <c r="AM8" s="53" t="s">
        <v>31</v>
      </c>
      <c r="AN8" s="52" t="s">
        <v>31</v>
      </c>
      <c r="AO8" s="53" t="s">
        <v>31</v>
      </c>
      <c r="AP8" s="52" t="s">
        <v>31</v>
      </c>
      <c r="AQ8" s="54" t="s">
        <v>31</v>
      </c>
      <c r="AR8" s="53" t="e">
        <f ca="1">SUMPRODUCT((OFFSET($G$1,5,MATCH("022016",$H$1:$AQ$1,0)-18,1,12))*(MOD(COLUMN(OFFSET($G$1,5,MATCH("022016",$H$1:$AQ$1,0)-18,1,12)),2)=0))/SUMPRODUCT((OFFSET($G$1,5,MATCH("022016",$H$1:$AQ$1,0)-18,1,12)&gt;0)*(MOD(COLUMN(OFFSET($G$1,5,MATCH("022016",$H$1:$AQ$1,0)-18,1,12)),2)=0))</f>
        <v>#VALUE!</v>
      </c>
      <c r="AS8" s="55">
        <v>1112185.5850000011</v>
      </c>
    </row>
    <row r="9" spans="1:45" x14ac:dyDescent="0.3">
      <c r="AP9">
        <f>COLUMN()</f>
        <v>42</v>
      </c>
      <c r="AQ9" t="s">
        <v>41</v>
      </c>
      <c r="AR9" s="61">
        <f ca="1">SUMPRODUCT((OFFSET($G$1,5,MATCH(TEXT(TODAY(),"mmaaaa"),$H$1:$AQ$1,0)-12,1,12))*(MOD(COLUMN(OFFSET($G$1,5,MATCH(TEXT(TODAY(),"mmaaaa"),$H$1:$AQ$1,0)-12,1,12)),2)=0))</f>
        <v>1388136.6600000022</v>
      </c>
    </row>
    <row r="10" spans="1:45" x14ac:dyDescent="0.3">
      <c r="AM10" s="56" t="s">
        <v>35</v>
      </c>
      <c r="AR10" s="63">
        <f ca="1">SUMPRODUCT((OFFSET($G$1,5,MATCH(TEXT(TODAY(),"mmaaaa"),$H$1:$AQ$1,0)-12,1,12)&gt;0)*(MOD(COLUMN(OFFSET($G$1,5,MATCH(TEXT(TODAY(),"mmaaaa"),$H$1:$AQ$1,0)-12,1,12)),2)=0))</f>
        <v>1</v>
      </c>
    </row>
    <row r="12" spans="1:45" x14ac:dyDescent="0.3">
      <c r="AQ12" t="s">
        <v>42</v>
      </c>
      <c r="AR12" s="62">
        <f ca="1">SUMPRODUCT((OFFSET($G$1,5,MATCH(TEXT(TODAY(),"mmaaaa"),$H$1:$AQ$1,0)-12,1,12))*(MOD(COLUMN(OFFSET($G$1,5,MATCH(TEXT(TODAY(),"mmaaaa"),$H$1:$AQ$1,0)-12,1,12)),2)=0))/SUMPRODUCT((OFFSET($G$1,5,MATCH(TEXT(TODAY(),"mmaaaa"),$H$1:$AQ$1,0)-12,1,12)&gt;0)*(MOD(COLUMN(OFFSET($G$1,5,MATCH(TEXT(TODAY(),"mmaaaa"),$H$1:$AQ$1,0)-12,1,12)),2)=0))</f>
        <v>1388136.6600000022</v>
      </c>
    </row>
  </sheetData>
  <conditionalFormatting sqref="T8:V8 T6:T7 V6:V7 T1:V5 X1:X5 Z1:Z5 AB1:AB5 AD1:AD5 AF1:AF5 AH1:AH5 AJ1:AJ5 AN1:AN5 AP1:AP5 AL1:AL5 AR1:AS3">
    <cfRule type="cellIs" dxfId="46" priority="47" operator="equal">
      <formula>0</formula>
    </cfRule>
  </conditionalFormatting>
  <conditionalFormatting sqref="W1:W5 W8">
    <cfRule type="cellIs" dxfId="45" priority="46" operator="equal">
      <formula>0</formula>
    </cfRule>
  </conditionalFormatting>
  <conditionalFormatting sqref="Y1:Y5 Y8">
    <cfRule type="cellIs" dxfId="44" priority="45" operator="equal">
      <formula>0</formula>
    </cfRule>
  </conditionalFormatting>
  <conditionalFormatting sqref="AA1:AA5 AA8">
    <cfRule type="cellIs" dxfId="43" priority="44" operator="equal">
      <formula>0</formula>
    </cfRule>
  </conditionalFormatting>
  <conditionalFormatting sqref="AC1:AC5 AC8">
    <cfRule type="cellIs" dxfId="42" priority="43" operator="equal">
      <formula>0</formula>
    </cfRule>
  </conditionalFormatting>
  <conditionalFormatting sqref="AE1:AE5 AE8">
    <cfRule type="cellIs" dxfId="41" priority="42" operator="equal">
      <formula>0</formula>
    </cfRule>
  </conditionalFormatting>
  <conditionalFormatting sqref="AG1:AG5 AG8">
    <cfRule type="cellIs" dxfId="40" priority="41" operator="equal">
      <formula>0</formula>
    </cfRule>
  </conditionalFormatting>
  <conditionalFormatting sqref="AI1:AI5 AI8">
    <cfRule type="cellIs" dxfId="39" priority="40" operator="equal">
      <formula>0</formula>
    </cfRule>
  </conditionalFormatting>
  <conditionalFormatting sqref="AP6:AP8">
    <cfRule type="cellIs" dxfId="38" priority="26" operator="equal">
      <formula>0</formula>
    </cfRule>
  </conditionalFormatting>
  <conditionalFormatting sqref="AK1:AK5 AK8">
    <cfRule type="cellIs" dxfId="37" priority="39" operator="equal">
      <formula>0</formula>
    </cfRule>
  </conditionalFormatting>
  <conditionalFormatting sqref="AL6:AL8">
    <cfRule type="cellIs" dxfId="36" priority="28" operator="equal">
      <formula>0</formula>
    </cfRule>
  </conditionalFormatting>
  <conditionalFormatting sqref="AM1:AM5 AM8">
    <cfRule type="cellIs" dxfId="35" priority="38" operator="equal">
      <formula>0</formula>
    </cfRule>
  </conditionalFormatting>
  <conditionalFormatting sqref="AO1:AO5 AO8">
    <cfRule type="cellIs" dxfId="34" priority="37" operator="equal">
      <formula>0</formula>
    </cfRule>
  </conditionalFormatting>
  <conditionalFormatting sqref="AQ1:AQ5 AQ8">
    <cfRule type="cellIs" dxfId="33" priority="36" operator="equal">
      <formula>0</formula>
    </cfRule>
  </conditionalFormatting>
  <conditionalFormatting sqref="X6:X8">
    <cfRule type="cellIs" dxfId="32" priority="35" operator="equal">
      <formula>0</formula>
    </cfRule>
  </conditionalFormatting>
  <conditionalFormatting sqref="Z6:Z8">
    <cfRule type="cellIs" dxfId="31" priority="34" operator="equal">
      <formula>0</formula>
    </cfRule>
  </conditionalFormatting>
  <conditionalFormatting sqref="AB6:AB8">
    <cfRule type="cellIs" dxfId="30" priority="33" operator="equal">
      <formula>0</formula>
    </cfRule>
  </conditionalFormatting>
  <conditionalFormatting sqref="AD6:AD8">
    <cfRule type="cellIs" dxfId="29" priority="32" operator="equal">
      <formula>0</formula>
    </cfRule>
  </conditionalFormatting>
  <conditionalFormatting sqref="AF6:AF8">
    <cfRule type="cellIs" dxfId="28" priority="31" operator="equal">
      <formula>0</formula>
    </cfRule>
  </conditionalFormatting>
  <conditionalFormatting sqref="AH6:AH8">
    <cfRule type="cellIs" dxfId="27" priority="30" operator="equal">
      <formula>0</formula>
    </cfRule>
  </conditionalFormatting>
  <conditionalFormatting sqref="AJ6:AJ8">
    <cfRule type="cellIs" dxfId="26" priority="29" operator="equal">
      <formula>0</formula>
    </cfRule>
  </conditionalFormatting>
  <conditionalFormatting sqref="AN6:AN8">
    <cfRule type="cellIs" dxfId="25" priority="27" operator="equal">
      <formula>0</formula>
    </cfRule>
  </conditionalFormatting>
  <conditionalFormatting sqref="AR4">
    <cfRule type="cellIs" dxfId="24" priority="25" operator="equal">
      <formula>0</formula>
    </cfRule>
  </conditionalFormatting>
  <conditionalFormatting sqref="AS4">
    <cfRule type="cellIs" dxfId="23" priority="24" operator="equal">
      <formula>0</formula>
    </cfRule>
  </conditionalFormatting>
  <conditionalFormatting sqref="AS8">
    <cfRule type="cellIs" dxfId="22" priority="23" operator="equal">
      <formula>0</formula>
    </cfRule>
  </conditionalFormatting>
  <conditionalFormatting sqref="AR5">
    <cfRule type="cellIs" dxfId="21" priority="22" operator="equal">
      <formula>0</formula>
    </cfRule>
  </conditionalFormatting>
  <conditionalFormatting sqref="AS5">
    <cfRule type="cellIs" dxfId="20" priority="21" operator="equal">
      <formula>0</formula>
    </cfRule>
  </conditionalFormatting>
  <conditionalFormatting sqref="AR6:AR7">
    <cfRule type="cellIs" dxfId="19" priority="20" operator="equal">
      <formula>0</formula>
    </cfRule>
  </conditionalFormatting>
  <conditionalFormatting sqref="AR8">
    <cfRule type="cellIs" dxfId="18" priority="19" operator="equal">
      <formula>0</formula>
    </cfRule>
  </conditionalFormatting>
  <conditionalFormatting sqref="H2:I4">
    <cfRule type="cellIs" dxfId="17" priority="18" operator="equal">
      <formula>0</formula>
    </cfRule>
  </conditionalFormatting>
  <conditionalFormatting sqref="J3:K4 K2">
    <cfRule type="cellIs" dxfId="16" priority="17" operator="equal">
      <formula>0</formula>
    </cfRule>
  </conditionalFormatting>
  <conditionalFormatting sqref="L3:M4 M2">
    <cfRule type="cellIs" dxfId="15" priority="16" operator="equal">
      <formula>0</formula>
    </cfRule>
  </conditionalFormatting>
  <conditionalFormatting sqref="N3:O4 O2">
    <cfRule type="cellIs" dxfId="14" priority="15" operator="equal">
      <formula>0</formula>
    </cfRule>
  </conditionalFormatting>
  <conditionalFormatting sqref="P3:Q4 Q2">
    <cfRule type="cellIs" dxfId="13" priority="14" operator="equal">
      <formula>0</formula>
    </cfRule>
  </conditionalFormatting>
  <conditionalFormatting sqref="R3:S4 S2">
    <cfRule type="cellIs" dxfId="12" priority="13" operator="equal">
      <formula>0</formula>
    </cfRule>
  </conditionalFormatting>
  <conditionalFormatting sqref="J2">
    <cfRule type="cellIs" dxfId="11" priority="12" operator="equal">
      <formula>0</formula>
    </cfRule>
  </conditionalFormatting>
  <conditionalFormatting sqref="L2">
    <cfRule type="cellIs" dxfId="10" priority="11" operator="equal">
      <formula>0</formula>
    </cfRule>
  </conditionalFormatting>
  <conditionalFormatting sqref="N2">
    <cfRule type="cellIs" dxfId="9" priority="10" operator="equal">
      <formula>0</formula>
    </cfRule>
  </conditionalFormatting>
  <conditionalFormatting sqref="P2">
    <cfRule type="cellIs" dxfId="8" priority="9" operator="equal">
      <formula>0</formula>
    </cfRule>
  </conditionalFormatting>
  <conditionalFormatting sqref="R2">
    <cfRule type="cellIs" dxfId="7" priority="8" operator="equal">
      <formula>0</formula>
    </cfRule>
  </conditionalFormatting>
  <conditionalFormatting sqref="R6">
    <cfRule type="cellIs" dxfId="5" priority="6" operator="equal">
      <formula>0</formula>
    </cfRule>
  </conditionalFormatting>
  <conditionalFormatting sqref="H6">
    <cfRule type="cellIs" dxfId="4" priority="1" operator="equal">
      <formula>0</formula>
    </cfRule>
  </conditionalFormatting>
  <conditionalFormatting sqref="P6">
    <cfRule type="cellIs" dxfId="3" priority="5" operator="equal">
      <formula>0</formula>
    </cfRule>
  </conditionalFormatting>
  <conditionalFormatting sqref="N6">
    <cfRule type="cellIs" dxfId="2" priority="4" operator="equal">
      <formula>0</formula>
    </cfRule>
  </conditionalFormatting>
  <conditionalFormatting sqref="L6">
    <cfRule type="cellIs" dxfId="1" priority="3" operator="equal">
      <formula>0</formula>
    </cfRule>
  </conditionalFormatting>
  <conditionalFormatting sqref="J6"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HERAKLES</dc:creator>
  <cp:lastModifiedBy>Dede</cp:lastModifiedBy>
  <dcterms:created xsi:type="dcterms:W3CDTF">2016-12-22T15:59:10Z</dcterms:created>
  <dcterms:modified xsi:type="dcterms:W3CDTF">2016-12-23T15:28:20Z</dcterms:modified>
</cp:coreProperties>
</file>