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-15" yWindow="3990" windowWidth="15330" windowHeight="4050"/>
  </bookViews>
  <sheets>
    <sheet name="Feuil1" sheetId="1" r:id="rId1"/>
    <sheet name="Feuil2" sheetId="2" r:id="rId2"/>
    <sheet name="Feuil3" sheetId="3" r:id="rId3"/>
  </sheets>
  <definedNames>
    <definedName name="Tempsréf">Feuil1!$D$6</definedName>
  </definedNames>
  <calcPr calcId="114210"/>
</workbook>
</file>

<file path=xl/calcChain.xml><?xml version="1.0" encoding="utf-8"?>
<calcChain xmlns="http://schemas.openxmlformats.org/spreadsheetml/2006/main">
  <c r="T13" i="1" a="1"/>
  <c r="T13"/>
  <c r="T14" a="1"/>
  <c r="T14"/>
  <c r="T15" a="1"/>
  <c r="T15"/>
  <c r="T16" a="1"/>
  <c r="T16"/>
  <c r="T17" a="1"/>
  <c r="T17"/>
  <c r="T18" a="1"/>
  <c r="T18"/>
  <c r="T19" a="1"/>
  <c r="T19"/>
  <c r="T20" a="1"/>
  <c r="T20"/>
  <c r="T21" a="1"/>
  <c r="T21"/>
  <c r="T22" a="1"/>
  <c r="T22"/>
  <c r="T23" a="1"/>
  <c r="T23"/>
  <c r="T24" a="1"/>
  <c r="T24"/>
  <c r="T12" a="1"/>
  <c r="T12"/>
  <c r="P23"/>
  <c r="P24"/>
  <c r="P25"/>
  <c r="P26"/>
  <c r="P27"/>
  <c r="P28"/>
  <c r="P29"/>
  <c r="P30"/>
  <c r="P31"/>
  <c r="P32"/>
  <c r="P33"/>
  <c r="P34"/>
  <c r="P35"/>
  <c r="P36"/>
  <c r="P37"/>
  <c r="P12"/>
  <c r="P13"/>
  <c r="P14"/>
  <c r="P15"/>
  <c r="P16"/>
  <c r="P17"/>
  <c r="P18"/>
  <c r="P19"/>
  <c r="P20"/>
  <c r="P21"/>
  <c r="P22"/>
  <c r="O22"/>
  <c r="N22"/>
  <c r="O23"/>
  <c r="O12"/>
  <c r="O13"/>
  <c r="O14"/>
  <c r="O15"/>
  <c r="O16"/>
  <c r="O17"/>
  <c r="O18"/>
  <c r="O19"/>
  <c r="O20"/>
  <c r="O21"/>
  <c r="O24"/>
  <c r="O25"/>
  <c r="O26"/>
  <c r="O27"/>
  <c r="O28"/>
  <c r="O29"/>
  <c r="O30"/>
  <c r="O31"/>
  <c r="O32"/>
  <c r="O33"/>
  <c r="O34"/>
  <c r="O35"/>
  <c r="O36"/>
  <c r="O37"/>
  <c r="K22"/>
  <c r="M22"/>
  <c r="M21"/>
  <c r="N21"/>
  <c r="M23"/>
  <c r="N23"/>
  <c r="K24"/>
  <c r="M24"/>
  <c r="N24"/>
  <c r="K25"/>
  <c r="M25"/>
  <c r="N25"/>
  <c r="K26"/>
  <c r="M26"/>
  <c r="N26"/>
  <c r="K27"/>
  <c r="M27"/>
  <c r="N27"/>
  <c r="K28"/>
  <c r="M28"/>
  <c r="N28"/>
  <c r="K29"/>
  <c r="M29"/>
  <c r="N29"/>
  <c r="K30"/>
  <c r="M30"/>
  <c r="N30"/>
  <c r="K31"/>
  <c r="M31"/>
  <c r="N31"/>
  <c r="K32"/>
  <c r="M32"/>
  <c r="N32"/>
  <c r="K33"/>
  <c r="M33"/>
  <c r="N33"/>
  <c r="K34"/>
  <c r="M34"/>
  <c r="N34"/>
  <c r="K35"/>
  <c r="M35"/>
  <c r="N35"/>
  <c r="K36"/>
  <c r="M36"/>
  <c r="N36"/>
  <c r="K37"/>
  <c r="M37"/>
  <c r="N37"/>
  <c r="N12"/>
  <c r="N13"/>
  <c r="N14"/>
  <c r="N15"/>
  <c r="N16"/>
  <c r="N17"/>
  <c r="N18"/>
  <c r="N19"/>
  <c r="N20"/>
  <c r="M12"/>
  <c r="M13"/>
  <c r="M14"/>
  <c r="M15"/>
  <c r="M16"/>
  <c r="M17"/>
  <c r="M18"/>
  <c r="M19"/>
  <c r="M20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12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6"/>
</calcChain>
</file>

<file path=xl/sharedStrings.xml><?xml version="1.0" encoding="utf-8"?>
<sst xmlns="http://schemas.openxmlformats.org/spreadsheetml/2006/main" count="49" uniqueCount="37">
  <si>
    <t>N°</t>
  </si>
  <si>
    <t xml:space="preserve">Nom et Prénom </t>
  </si>
  <si>
    <t>Cheval</t>
  </si>
  <si>
    <t>Ecuries</t>
  </si>
  <si>
    <t>Pénalités</t>
  </si>
  <si>
    <t>Chrono</t>
  </si>
  <si>
    <t>Classement</t>
  </si>
  <si>
    <t>Total Pénal.</t>
  </si>
  <si>
    <t>Barrage</t>
  </si>
  <si>
    <t>Barragistes</t>
  </si>
  <si>
    <t>Nom et Prénom</t>
  </si>
  <si>
    <t>Provisoire</t>
  </si>
  <si>
    <t>Nbre de cavaliers classés pour l'épreuve :</t>
  </si>
  <si>
    <t>Concours CSO du :</t>
  </si>
  <si>
    <t>CLASSEMENT FINAL</t>
  </si>
  <si>
    <t xml:space="preserve">EPREUVE </t>
  </si>
  <si>
    <t xml:space="preserve">Temps réf. </t>
  </si>
  <si>
    <t>E2</t>
  </si>
  <si>
    <t>Loulou</t>
  </si>
  <si>
    <t>flo</t>
  </si>
  <si>
    <t>alex</t>
  </si>
  <si>
    <t>ophel</t>
  </si>
  <si>
    <t>cécé</t>
  </si>
  <si>
    <t>julien</t>
  </si>
  <si>
    <t>didi</t>
  </si>
  <si>
    <t>elisa</t>
  </si>
  <si>
    <t>maele</t>
  </si>
  <si>
    <t>tony</t>
  </si>
  <si>
    <t>ln</t>
  </si>
  <si>
    <t>nath</t>
  </si>
  <si>
    <t>.</t>
  </si>
  <si>
    <t>titi</t>
  </si>
  <si>
    <t>elimine</t>
  </si>
  <si>
    <t>en feuille 2</t>
  </si>
  <si>
    <t>classement final</t>
  </si>
  <si>
    <t xml:space="preserve">julien </t>
  </si>
  <si>
    <t>Ecart Temps-réf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</si>
</sst>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27"/>
      <name val="Calibri"/>
      <family val="2"/>
    </font>
    <font>
      <b/>
      <sz val="16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56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sz val="11"/>
      <color indexed="2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3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3" borderId="0" xfId="0" applyFill="1" applyAlignment="1">
      <alignment horizontal="center"/>
    </xf>
    <xf numFmtId="20" fontId="0" fillId="3" borderId="0" xfId="0" applyNumberForma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0" fillId="4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46" fontId="0" fillId="0" borderId="7" xfId="0" applyNumberFormat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46" fontId="0" fillId="3" borderId="0" xfId="0" applyNumberFormat="1" applyFill="1" applyAlignment="1">
      <alignment horizontal="center"/>
    </xf>
    <xf numFmtId="46" fontId="0" fillId="5" borderId="7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6" borderId="1" xfId="0" applyFill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2" fontId="7" fillId="0" borderId="0" xfId="0" applyNumberFormat="1" applyFont="1" applyAlignment="1">
      <alignment horizontal="center"/>
    </xf>
    <xf numFmtId="1" fontId="5" fillId="0" borderId="6" xfId="0" applyNumberFormat="1" applyFont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0" fillId="0" borderId="3" xfId="0" applyFill="1" applyBorder="1" applyAlignment="1"/>
    <xf numFmtId="0" fontId="0" fillId="5" borderId="7" xfId="0" applyFill="1" applyBorder="1" applyAlignment="1">
      <alignment horizontal="left"/>
    </xf>
    <xf numFmtId="0" fontId="0" fillId="0" borderId="3" xfId="0" applyBorder="1" applyAlignment="1"/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40</xdr:row>
      <xdr:rowOff>171450</xdr:rowOff>
    </xdr:from>
    <xdr:to>
      <xdr:col>17</xdr:col>
      <xdr:colOff>9525</xdr:colOff>
      <xdr:row>45</xdr:row>
      <xdr:rowOff>57150</xdr:rowOff>
    </xdr:to>
    <xdr:sp macro="" textlink="">
      <xdr:nvSpPr>
        <xdr:cNvPr id="2" name="ZoneTexte 1"/>
        <xdr:cNvSpPr txBox="1"/>
      </xdr:nvSpPr>
      <xdr:spPr>
        <a:xfrm>
          <a:off x="6391275" y="7762875"/>
          <a:ext cx="3800475" cy="8382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Classement</a:t>
          </a:r>
          <a:r>
            <a:rPr lang="fr-FR" sz="900" b="1" u="sng"/>
            <a:t> </a:t>
          </a:r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Provisoire</a:t>
          </a:r>
          <a:r>
            <a:rPr lang="fr-FR" sz="900" b="1" u="sng"/>
            <a:t>  </a:t>
          </a:r>
          <a:r>
            <a:rPr lang="fr-FR" sz="900"/>
            <a:t>= le plus petit</a:t>
          </a:r>
          <a:r>
            <a:rPr lang="fr-FR" sz="900" baseline="0"/>
            <a:t> (total pénal.en "N") et si ex-aequo prendre le "chrono"</a:t>
          </a:r>
        </a:p>
        <a:p>
          <a:r>
            <a:rPr lang="fr-FR" sz="900" baseline="0"/>
            <a:t>Dans mon exemple : le 1er est  "julien", le 2eme "flo"</a:t>
          </a:r>
        </a:p>
        <a:p>
          <a:r>
            <a:rPr lang="fr-FR" sz="900" baseline="0"/>
            <a:t>je voudais un classement automatique au fur et a mesur que l'on rentre les données dans colonne pénalité et chrono </a:t>
          </a:r>
          <a:endParaRPr lang="fr-FR" sz="900"/>
        </a:p>
      </xdr:txBody>
    </xdr:sp>
    <xdr:clientData/>
  </xdr:twoCellAnchor>
  <xdr:twoCellAnchor>
    <xdr:from>
      <xdr:col>15</xdr:col>
      <xdr:colOff>38101</xdr:colOff>
      <xdr:row>36</xdr:row>
      <xdr:rowOff>133350</xdr:rowOff>
    </xdr:from>
    <xdr:to>
      <xdr:col>15</xdr:col>
      <xdr:colOff>228601</xdr:colOff>
      <xdr:row>39</xdr:row>
      <xdr:rowOff>142875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501063" y="7339013"/>
          <a:ext cx="5810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57151</xdr:colOff>
      <xdr:row>39</xdr:row>
      <xdr:rowOff>47626</xdr:rowOff>
    </xdr:from>
    <xdr:to>
      <xdr:col>23</xdr:col>
      <xdr:colOff>1</xdr:colOff>
      <xdr:row>43</xdr:row>
      <xdr:rowOff>28576</xdr:rowOff>
    </xdr:to>
    <xdr:sp macro="" textlink="">
      <xdr:nvSpPr>
        <xdr:cNvPr id="5" name="ZoneTexte 4"/>
        <xdr:cNvSpPr txBox="1"/>
      </xdr:nvSpPr>
      <xdr:spPr>
        <a:xfrm>
          <a:off x="11001376" y="7629526"/>
          <a:ext cx="3371850" cy="74295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u="sng"/>
            <a:t>Barrage</a:t>
          </a:r>
          <a:r>
            <a:rPr lang="fr-FR" sz="900"/>
            <a:t> : correspond aux cavaliers qui ont fait 0 pts en colonne "N total pénal.". Ils sont qualifié automatiquement dans tableau</a:t>
          </a:r>
          <a:r>
            <a:rPr lang="fr-FR" sz="900" baseline="0"/>
            <a:t> "barragistes" et mettre automatiquement "Nom et Prénom "de celui-ci dans tableau à droite "Barragistes</a:t>
          </a:r>
          <a:r>
            <a:rPr lang="fr-FR" sz="1100" baseline="0"/>
            <a:t>"</a:t>
          </a:r>
          <a:endParaRPr lang="fr-FR" sz="1100"/>
        </a:p>
      </xdr:txBody>
    </xdr:sp>
    <xdr:clientData/>
  </xdr:twoCellAnchor>
  <xdr:twoCellAnchor>
    <xdr:from>
      <xdr:col>17</xdr:col>
      <xdr:colOff>171450</xdr:colOff>
      <xdr:row>18</xdr:row>
      <xdr:rowOff>114300</xdr:rowOff>
    </xdr:from>
    <xdr:to>
      <xdr:col>18</xdr:col>
      <xdr:colOff>209550</xdr:colOff>
      <xdr:row>18</xdr:row>
      <xdr:rowOff>115888</xdr:rowOff>
    </xdr:to>
    <xdr:cxnSp macro="">
      <xdr:nvCxnSpPr>
        <xdr:cNvPr id="11" name="Connecteur droit avec flèche 10"/>
        <xdr:cNvCxnSpPr/>
      </xdr:nvCxnSpPr>
      <xdr:spPr>
        <a:xfrm>
          <a:off x="10353675" y="3695700"/>
          <a:ext cx="8001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13</xdr:row>
      <xdr:rowOff>0</xdr:rowOff>
    </xdr:from>
    <xdr:to>
      <xdr:col>18</xdr:col>
      <xdr:colOff>66675</xdr:colOff>
      <xdr:row>17</xdr:row>
      <xdr:rowOff>95250</xdr:rowOff>
    </xdr:to>
    <xdr:sp macro="" textlink="">
      <xdr:nvSpPr>
        <xdr:cNvPr id="1030" name="ZoneTexte 11"/>
        <xdr:cNvSpPr txBox="1">
          <a:spLocks noChangeArrowheads="1"/>
        </xdr:cNvSpPr>
      </xdr:nvSpPr>
      <xdr:spPr bwMode="auto">
        <a:xfrm>
          <a:off x="10658475" y="2628900"/>
          <a:ext cx="742950" cy="857250"/>
        </a:xfrm>
        <a:prstGeom prst="rect">
          <a:avLst/>
        </a:prstGeom>
        <a:solidFill>
          <a:srgbClr val="D9D9D9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ajouter automatiquement  au fur et à mesure si qualifié</a:t>
          </a:r>
        </a:p>
      </xdr:txBody>
    </xdr:sp>
    <xdr:clientData/>
  </xdr:twoCellAnchor>
  <xdr:twoCellAnchor>
    <xdr:from>
      <xdr:col>17</xdr:col>
      <xdr:colOff>85727</xdr:colOff>
      <xdr:row>36</xdr:row>
      <xdr:rowOff>38104</xdr:rowOff>
    </xdr:from>
    <xdr:to>
      <xdr:col>18</xdr:col>
      <xdr:colOff>28576</xdr:colOff>
      <xdr:row>39</xdr:row>
      <xdr:rowOff>57150</xdr:rowOff>
    </xdr:to>
    <xdr:cxnSp macro="">
      <xdr:nvCxnSpPr>
        <xdr:cNvPr id="14" name="Connecteur droit avec flèche 13"/>
        <xdr:cNvCxnSpPr/>
      </xdr:nvCxnSpPr>
      <xdr:spPr>
        <a:xfrm rot="10800000">
          <a:off x="10267952" y="7048504"/>
          <a:ext cx="704849" cy="590546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0</xdr:row>
      <xdr:rowOff>133350</xdr:rowOff>
    </xdr:from>
    <xdr:to>
      <xdr:col>4</xdr:col>
      <xdr:colOff>571500</xdr:colOff>
      <xdr:row>1</xdr:row>
      <xdr:rowOff>180975</xdr:rowOff>
    </xdr:to>
    <xdr:sp macro="" textlink="">
      <xdr:nvSpPr>
        <xdr:cNvPr id="10" name="ZoneTexte 9"/>
        <xdr:cNvSpPr txBox="1"/>
      </xdr:nvSpPr>
      <xdr:spPr>
        <a:xfrm>
          <a:off x="171450" y="133350"/>
          <a:ext cx="2419350" cy="2381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à rentrer au début de l'épreuve</a:t>
          </a:r>
          <a:endParaRPr lang="fr-FR" sz="1100"/>
        </a:p>
      </xdr:txBody>
    </xdr:sp>
    <xdr:clientData/>
  </xdr:twoCellAnchor>
  <xdr:twoCellAnchor>
    <xdr:from>
      <xdr:col>3</xdr:col>
      <xdr:colOff>352425</xdr:colOff>
      <xdr:row>1</xdr:row>
      <xdr:rowOff>228599</xdr:rowOff>
    </xdr:from>
    <xdr:to>
      <xdr:col>3</xdr:col>
      <xdr:colOff>361950</xdr:colOff>
      <xdr:row>3</xdr:row>
      <xdr:rowOff>66674</xdr:rowOff>
    </xdr:to>
    <xdr:cxnSp macro="">
      <xdr:nvCxnSpPr>
        <xdr:cNvPr id="18" name="Connecteur droit avec flèche 17"/>
        <xdr:cNvCxnSpPr/>
      </xdr:nvCxnSpPr>
      <xdr:spPr>
        <a:xfrm rot="16200000" flipH="1">
          <a:off x="1428750" y="600074"/>
          <a:ext cx="371475" cy="952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7</xdr:col>
      <xdr:colOff>0</xdr:colOff>
      <xdr:row>1</xdr:row>
      <xdr:rowOff>77788</xdr:rowOff>
    </xdr:to>
    <xdr:cxnSp macro="">
      <xdr:nvCxnSpPr>
        <xdr:cNvPr id="20" name="Connecteur droit avec flèche 19"/>
        <xdr:cNvCxnSpPr>
          <a:stCxn id="10" idx="3"/>
        </xdr:cNvCxnSpPr>
      </xdr:nvCxnSpPr>
      <xdr:spPr>
        <a:xfrm>
          <a:off x="2590800" y="252413"/>
          <a:ext cx="1714500" cy="158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9</xdr:col>
      <xdr:colOff>76200</xdr:colOff>
      <xdr:row>3</xdr:row>
      <xdr:rowOff>161925</xdr:rowOff>
    </xdr:to>
    <xdr:cxnSp macro="">
      <xdr:nvCxnSpPr>
        <xdr:cNvPr id="23" name="Connecteur droit avec flèche 22"/>
        <xdr:cNvCxnSpPr>
          <a:stCxn id="10" idx="3"/>
        </xdr:cNvCxnSpPr>
      </xdr:nvCxnSpPr>
      <xdr:spPr>
        <a:xfrm>
          <a:off x="2590800" y="252413"/>
          <a:ext cx="2733675" cy="633412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39</xdr:row>
      <xdr:rowOff>9525</xdr:rowOff>
    </xdr:from>
    <xdr:to>
      <xdr:col>5</xdr:col>
      <xdr:colOff>419100</xdr:colOff>
      <xdr:row>43</xdr:row>
      <xdr:rowOff>19050</xdr:rowOff>
    </xdr:to>
    <xdr:sp macro="" textlink="">
      <xdr:nvSpPr>
        <xdr:cNvPr id="25" name="ZoneTexte 24"/>
        <xdr:cNvSpPr txBox="1"/>
      </xdr:nvSpPr>
      <xdr:spPr>
        <a:xfrm>
          <a:off x="1343025" y="7591425"/>
          <a:ext cx="1857375" cy="7715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1 barre tombée : 4pts</a:t>
          </a:r>
        </a:p>
        <a:p>
          <a:r>
            <a:rPr lang="fr-FR" sz="900"/>
            <a:t>2 barres tombées</a:t>
          </a:r>
          <a:r>
            <a:rPr lang="fr-FR" sz="900" baseline="0"/>
            <a:t> : 8 tps</a:t>
          </a:r>
        </a:p>
        <a:p>
          <a:r>
            <a:rPr lang="fr-FR" sz="900" baseline="0"/>
            <a:t>etc...</a:t>
          </a:r>
        </a:p>
        <a:p>
          <a:r>
            <a:rPr lang="fr-FR" sz="900" baseline="0"/>
            <a:t>Si chute cavalier : mettre "elimine"</a:t>
          </a:r>
          <a:endParaRPr lang="fr-FR" sz="900"/>
        </a:p>
      </xdr:txBody>
    </xdr:sp>
    <xdr:clientData/>
  </xdr:twoCellAnchor>
  <xdr:twoCellAnchor>
    <xdr:from>
      <xdr:col>3</xdr:col>
      <xdr:colOff>66675</xdr:colOff>
      <xdr:row>44</xdr:row>
      <xdr:rowOff>19049</xdr:rowOff>
    </xdr:from>
    <xdr:to>
      <xdr:col>5</xdr:col>
      <xdr:colOff>485775</xdr:colOff>
      <xdr:row>48</xdr:row>
      <xdr:rowOff>180974</xdr:rowOff>
    </xdr:to>
    <xdr:sp macro="" textlink="">
      <xdr:nvSpPr>
        <xdr:cNvPr id="29" name="ZoneTexte 28"/>
        <xdr:cNvSpPr txBox="1"/>
      </xdr:nvSpPr>
      <xdr:spPr>
        <a:xfrm>
          <a:off x="1323975" y="8553449"/>
          <a:ext cx="1943100" cy="9239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Tps du cavalier</a:t>
          </a:r>
          <a:r>
            <a:rPr lang="fr-FR" sz="900" baseline="0"/>
            <a:t> pour son parcours</a:t>
          </a:r>
        </a:p>
        <a:p>
          <a:r>
            <a:rPr lang="fr-FR" sz="900" baseline="0"/>
            <a:t>Si le tps est &gt; au temps de réf en "D6",alors il est pénalisé d'un point supplémentaire  par seconde (voir "total pénal." en "N"</a:t>
          </a:r>
          <a:endParaRPr lang="fr-FR" sz="900"/>
        </a:p>
      </xdr:txBody>
    </xdr:sp>
    <xdr:clientData/>
  </xdr:twoCellAnchor>
  <xdr:twoCellAnchor>
    <xdr:from>
      <xdr:col>19</xdr:col>
      <xdr:colOff>200026</xdr:colOff>
      <xdr:row>37</xdr:row>
      <xdr:rowOff>47625</xdr:rowOff>
    </xdr:from>
    <xdr:to>
      <xdr:col>19</xdr:col>
      <xdr:colOff>219076</xdr:colOff>
      <xdr:row>38</xdr:row>
      <xdr:rowOff>133350</xdr:rowOff>
    </xdr:to>
    <xdr:cxnSp macro="">
      <xdr:nvCxnSpPr>
        <xdr:cNvPr id="31" name="Connecteur droit avec flèche 30"/>
        <xdr:cNvCxnSpPr/>
      </xdr:nvCxnSpPr>
      <xdr:spPr>
        <a:xfrm rot="5400000" flipH="1" flipV="1">
          <a:off x="11396663" y="7377113"/>
          <a:ext cx="276225" cy="190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20</xdr:row>
      <xdr:rowOff>19050</xdr:rowOff>
    </xdr:from>
    <xdr:to>
      <xdr:col>17</xdr:col>
      <xdr:colOff>276225</xdr:colOff>
      <xdr:row>36</xdr:row>
      <xdr:rowOff>114300</xdr:rowOff>
    </xdr:to>
    <xdr:sp macro="" textlink="">
      <xdr:nvSpPr>
        <xdr:cNvPr id="32" name="Accolade fermante 31"/>
        <xdr:cNvSpPr/>
      </xdr:nvSpPr>
      <xdr:spPr>
        <a:xfrm>
          <a:off x="10267950" y="3981450"/>
          <a:ext cx="190500" cy="3143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17</xdr:col>
      <xdr:colOff>371475</xdr:colOff>
      <xdr:row>24</xdr:row>
      <xdr:rowOff>66676</xdr:rowOff>
    </xdr:from>
    <xdr:to>
      <xdr:col>18</xdr:col>
      <xdr:colOff>180975</xdr:colOff>
      <xdr:row>31</xdr:row>
      <xdr:rowOff>123826</xdr:rowOff>
    </xdr:to>
    <xdr:sp macro="" textlink="">
      <xdr:nvSpPr>
        <xdr:cNvPr id="33" name="ZoneTexte 32"/>
        <xdr:cNvSpPr txBox="1"/>
      </xdr:nvSpPr>
      <xdr:spPr>
        <a:xfrm>
          <a:off x="10553700" y="4791076"/>
          <a:ext cx="5715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laisser vide tant qu'il n'y aucun</a:t>
          </a:r>
          <a:r>
            <a:rPr lang="fr-FR" sz="900" baseline="0"/>
            <a:t> résultats de rentrés !</a:t>
          </a:r>
          <a:endParaRPr lang="fr-FR" sz="900"/>
        </a:p>
      </xdr:txBody>
    </xdr:sp>
    <xdr:clientData/>
  </xdr:twoCellAnchor>
  <xdr:twoCellAnchor>
    <xdr:from>
      <xdr:col>9</xdr:col>
      <xdr:colOff>323850</xdr:colOff>
      <xdr:row>22</xdr:row>
      <xdr:rowOff>28576</xdr:rowOff>
    </xdr:from>
    <xdr:to>
      <xdr:col>9</xdr:col>
      <xdr:colOff>333375</xdr:colOff>
      <xdr:row>46</xdr:row>
      <xdr:rowOff>171451</xdr:rowOff>
    </xdr:to>
    <xdr:cxnSp macro="">
      <xdr:nvCxnSpPr>
        <xdr:cNvPr id="35" name="Connecteur droit avec flèche 34"/>
        <xdr:cNvCxnSpPr/>
      </xdr:nvCxnSpPr>
      <xdr:spPr>
        <a:xfrm rot="5400000" flipH="1" flipV="1">
          <a:off x="3219450" y="6724651"/>
          <a:ext cx="4714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47</xdr:row>
      <xdr:rowOff>76200</xdr:rowOff>
    </xdr:from>
    <xdr:to>
      <xdr:col>10</xdr:col>
      <xdr:colOff>571500</xdr:colOff>
      <xdr:row>49</xdr:row>
      <xdr:rowOff>142875</xdr:rowOff>
    </xdr:to>
    <xdr:sp macro="" textlink="">
      <xdr:nvSpPr>
        <xdr:cNvPr id="36" name="ZoneTexte 35"/>
        <xdr:cNvSpPr txBox="1"/>
      </xdr:nvSpPr>
      <xdr:spPr>
        <a:xfrm>
          <a:off x="4972050" y="9182100"/>
          <a:ext cx="1609725" cy="4476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Si "</a:t>
          </a:r>
          <a:r>
            <a:rPr lang="fr-FR" sz="900" b="1"/>
            <a:t>elimine</a:t>
          </a:r>
          <a:r>
            <a:rPr lang="fr-FR" sz="900"/>
            <a:t>" alors indiqué sur la meme ligne </a:t>
          </a:r>
        </a:p>
      </xdr:txBody>
    </xdr:sp>
    <xdr:clientData/>
  </xdr:twoCellAnchor>
  <xdr:twoCellAnchor>
    <xdr:from>
      <xdr:col>17</xdr:col>
      <xdr:colOff>95250</xdr:colOff>
      <xdr:row>0</xdr:row>
      <xdr:rowOff>114300</xdr:rowOff>
    </xdr:from>
    <xdr:to>
      <xdr:col>23</xdr:col>
      <xdr:colOff>561975</xdr:colOff>
      <xdr:row>6</xdr:row>
      <xdr:rowOff>180975</xdr:rowOff>
    </xdr:to>
    <xdr:sp macro="" textlink="">
      <xdr:nvSpPr>
        <xdr:cNvPr id="37" name="ZoneTexte 36"/>
        <xdr:cNvSpPr txBox="1"/>
      </xdr:nvSpPr>
      <xdr:spPr>
        <a:xfrm>
          <a:off x="10277475" y="114300"/>
          <a:ext cx="4657725" cy="13620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Une fois que tous les cavaliers ont</a:t>
          </a:r>
          <a:r>
            <a:rPr lang="fr-FR" sz="900" baseline="0"/>
            <a:t> fait leurs parcours sur le tableau de gauche ( ==&gt; les barragistes vont refaire un parcours, mais pas complet, uniquement avec un certain nombre de n° de saut déterminé au début de l'épreuve.</a:t>
          </a:r>
        </a:p>
        <a:p>
          <a:endParaRPr lang="fr-FR" sz="900" baseline="0"/>
        </a:p>
        <a:p>
          <a:r>
            <a:rPr lang="fr-FR" sz="900" baseline="0"/>
            <a:t>Ex: le parcours complet s'effectue en 10 saut d'obstacle allant de 1 à 10</a:t>
          </a:r>
        </a:p>
        <a:p>
          <a:r>
            <a:rPr lang="fr-FR" sz="900" baseline="0"/>
            <a:t>       le barrage s'effectuera avec par exemple le n° 2,3,6,9 et 10</a:t>
          </a:r>
        </a:p>
        <a:p>
          <a:endParaRPr lang="fr-FR" sz="900" baseline="0"/>
        </a:p>
        <a:p>
          <a:r>
            <a:rPr lang="fr-FR" sz="900" baseline="0"/>
            <a:t>Donc toujours pareil pour le classement des barragistes : le - de pénalités et si ex-aequo le chrono le + bas !  </a:t>
          </a:r>
          <a:endParaRPr lang="fr-FR" sz="900"/>
        </a:p>
      </xdr:txBody>
    </xdr:sp>
    <xdr:clientData/>
  </xdr:twoCellAnchor>
  <xdr:twoCellAnchor>
    <xdr:from>
      <xdr:col>10</xdr:col>
      <xdr:colOff>419100</xdr:colOff>
      <xdr:row>15</xdr:row>
      <xdr:rowOff>114300</xdr:rowOff>
    </xdr:from>
    <xdr:to>
      <xdr:col>21</xdr:col>
      <xdr:colOff>152400</xdr:colOff>
      <xdr:row>48</xdr:row>
      <xdr:rowOff>95250</xdr:rowOff>
    </xdr:to>
    <xdr:cxnSp macro="">
      <xdr:nvCxnSpPr>
        <xdr:cNvPr id="1044" name="Connecteur en arc 43"/>
        <xdr:cNvCxnSpPr>
          <a:cxnSpLocks noChangeShapeType="1"/>
        </xdr:cNvCxnSpPr>
      </xdr:nvCxnSpPr>
      <xdr:spPr bwMode="auto">
        <a:xfrm flipV="1">
          <a:off x="6429375" y="3124200"/>
          <a:ext cx="6962775" cy="6267450"/>
        </a:xfrm>
        <a:prstGeom prst="curvedConnector3">
          <a:avLst>
            <a:gd name="adj1" fmla="val 49931"/>
          </a:avLst>
        </a:prstGeom>
        <a:noFill/>
        <a:ln w="9525" algn="ctr">
          <a:solidFill>
            <a:srgbClr val="C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4</xdr:col>
      <xdr:colOff>142874</xdr:colOff>
      <xdr:row>5</xdr:row>
      <xdr:rowOff>133349</xdr:rowOff>
    </xdr:from>
    <xdr:to>
      <xdr:col>9</xdr:col>
      <xdr:colOff>657224</xdr:colOff>
      <xdr:row>9</xdr:row>
      <xdr:rowOff>142874</xdr:rowOff>
    </xdr:to>
    <xdr:sp macro="" textlink="">
      <xdr:nvSpPr>
        <xdr:cNvPr id="65" name="ZoneTexte 64"/>
        <xdr:cNvSpPr txBox="1"/>
      </xdr:nvSpPr>
      <xdr:spPr>
        <a:xfrm>
          <a:off x="2162174" y="1238249"/>
          <a:ext cx="3743325" cy="7715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u="sng"/>
            <a:t>Epreuve</a:t>
          </a:r>
          <a:r>
            <a:rPr lang="fr-FR" sz="900" baseline="0"/>
            <a:t> (une feuille par épreuve) : Ils existents 5 épreuves (E4,E3,E2,E1,Elite).</a:t>
          </a:r>
        </a:p>
        <a:p>
          <a:r>
            <a:rPr lang="fr-FR" sz="900" baseline="0"/>
            <a:t>Seuls les épreuves E2,E1 et Elite passent  par les barrages et accèdent donc au tableau "Barragistes", puis "classement final" (Feuil2). Pour la E4 et E3 =&gt; "Classement final" directement (voir Feuil2).</a:t>
          </a:r>
          <a:endParaRPr lang="fr-FR" sz="900"/>
        </a:p>
      </xdr:txBody>
    </xdr:sp>
    <xdr:clientData/>
  </xdr:twoCellAnchor>
  <xdr:twoCellAnchor>
    <xdr:from>
      <xdr:col>11</xdr:col>
      <xdr:colOff>142875</xdr:colOff>
      <xdr:row>3</xdr:row>
      <xdr:rowOff>133350</xdr:rowOff>
    </xdr:from>
    <xdr:to>
      <xdr:col>13</xdr:col>
      <xdr:colOff>647700</xdr:colOff>
      <xdr:row>5</xdr:row>
      <xdr:rowOff>171450</xdr:rowOff>
    </xdr:to>
    <xdr:sp macro="" textlink="">
      <xdr:nvSpPr>
        <xdr:cNvPr id="66" name="ZoneTexte 65"/>
        <xdr:cNvSpPr txBox="1"/>
      </xdr:nvSpPr>
      <xdr:spPr>
        <a:xfrm>
          <a:off x="6915150" y="857250"/>
          <a:ext cx="1447800" cy="4191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pour les récompenses au classement final</a:t>
          </a:r>
        </a:p>
      </xdr:txBody>
    </xdr:sp>
    <xdr:clientData/>
  </xdr:twoCellAnchor>
  <xdr:twoCellAnchor>
    <xdr:from>
      <xdr:col>10</xdr:col>
      <xdr:colOff>57163</xdr:colOff>
      <xdr:row>4</xdr:row>
      <xdr:rowOff>104782</xdr:rowOff>
    </xdr:from>
    <xdr:to>
      <xdr:col>11</xdr:col>
      <xdr:colOff>142876</xdr:colOff>
      <xdr:row>4</xdr:row>
      <xdr:rowOff>152401</xdr:rowOff>
    </xdr:to>
    <xdr:cxnSp macro="">
      <xdr:nvCxnSpPr>
        <xdr:cNvPr id="68" name="Connecteur droit avec flèche 67"/>
        <xdr:cNvCxnSpPr>
          <a:stCxn id="66" idx="1"/>
        </xdr:cNvCxnSpPr>
      </xdr:nvCxnSpPr>
      <xdr:spPr>
        <a:xfrm rot="10800000">
          <a:off x="6067438" y="1019182"/>
          <a:ext cx="847713" cy="4761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714375</xdr:colOff>
      <xdr:row>6</xdr:row>
      <xdr:rowOff>133350</xdr:rowOff>
    </xdr:from>
    <xdr:to>
      <xdr:col>20</xdr:col>
      <xdr:colOff>638175</xdr:colOff>
      <xdr:row>8</xdr:row>
      <xdr:rowOff>95250</xdr:rowOff>
    </xdr:to>
    <xdr:cxnSp macro="">
      <xdr:nvCxnSpPr>
        <xdr:cNvPr id="27" name="Connecteur droit avec flèche 26"/>
        <xdr:cNvCxnSpPr/>
      </xdr:nvCxnSpPr>
      <xdr:spPr>
        <a:xfrm>
          <a:off x="12039600" y="1428750"/>
          <a:ext cx="685800" cy="34290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685800</xdr:colOff>
      <xdr:row>4</xdr:row>
      <xdr:rowOff>133350</xdr:rowOff>
    </xdr:from>
    <xdr:to>
      <xdr:col>4</xdr:col>
      <xdr:colOff>304800</xdr:colOff>
      <xdr:row>5</xdr:row>
      <xdr:rowOff>152400</xdr:rowOff>
    </xdr:to>
    <xdr:cxnSp macro="">
      <xdr:nvCxnSpPr>
        <xdr:cNvPr id="28" name="Connecteur droit avec flèche 27"/>
        <xdr:cNvCxnSpPr/>
      </xdr:nvCxnSpPr>
      <xdr:spPr>
        <a:xfrm rot="10800000">
          <a:off x="1943100" y="1047750"/>
          <a:ext cx="381000" cy="2095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485775</xdr:colOff>
      <xdr:row>24</xdr:row>
      <xdr:rowOff>123825</xdr:rowOff>
    </xdr:from>
    <xdr:to>
      <xdr:col>16</xdr:col>
      <xdr:colOff>581025</xdr:colOff>
      <xdr:row>31</xdr:row>
      <xdr:rowOff>19050</xdr:rowOff>
    </xdr:to>
    <xdr:sp macro="" textlink="">
      <xdr:nvSpPr>
        <xdr:cNvPr id="1053" name="AutoShape 29"/>
        <xdr:cNvSpPr>
          <a:spLocks noChangeArrowheads="1"/>
        </xdr:cNvSpPr>
      </xdr:nvSpPr>
      <xdr:spPr bwMode="auto">
        <a:xfrm>
          <a:off x="8362950" y="4848225"/>
          <a:ext cx="2028825" cy="1228725"/>
        </a:xfrm>
        <a:prstGeom prst="wedgeRoundRectCallout">
          <a:avLst>
            <a:gd name="adj1" fmla="val -50000"/>
            <a:gd name="adj2" fmla="val -73255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 un cas d'ex-aequos (flo et nath) impossible à départager (sauf à rajouter en colonne P une astuce pour départager arbitrairement) LIGNE()/9^9</a:t>
          </a:r>
        </a:p>
      </xdr:txBody>
    </xdr:sp>
    <xdr:clientData/>
  </xdr:twoCellAnchor>
  <xdr:twoCellAnchor>
    <xdr:from>
      <xdr:col>10</xdr:col>
      <xdr:colOff>571500</xdr:colOff>
      <xdr:row>23</xdr:row>
      <xdr:rowOff>114300</xdr:rowOff>
    </xdr:from>
    <xdr:to>
      <xdr:col>12</xdr:col>
      <xdr:colOff>819150</xdr:colOff>
      <xdr:row>28</xdr:row>
      <xdr:rowOff>104775</xdr:rowOff>
    </xdr:to>
    <xdr:sp macro="" textlink="">
      <xdr:nvSpPr>
        <xdr:cNvPr id="1063" name="AutoShape 39"/>
        <xdr:cNvSpPr>
          <a:spLocks noChangeArrowheads="1"/>
        </xdr:cNvSpPr>
      </xdr:nvSpPr>
      <xdr:spPr bwMode="auto">
        <a:xfrm>
          <a:off x="6581775" y="4648200"/>
          <a:ext cx="1190625" cy="942975"/>
        </a:xfrm>
        <a:prstGeom prst="wedgeRoundRectCallout">
          <a:avLst>
            <a:gd name="adj1" fmla="val -398"/>
            <a:gd name="adj2" fmla="val -97477"/>
            <a:gd name="adj3" fmla="val 16667"/>
          </a:avLst>
        </a:prstGeom>
        <a:solidFill>
          <a:srgbClr val="FF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cochant Calendrier 1904, on obtiens les écarts négatifs</a:t>
          </a:r>
        </a:p>
      </xdr:txBody>
    </xdr:sp>
    <xdr:clientData/>
  </xdr:twoCellAnchor>
  <xdr:oneCellAnchor>
    <xdr:from>
      <xdr:col>19</xdr:col>
      <xdr:colOff>114300</xdr:colOff>
      <xdr:row>19</xdr:row>
      <xdr:rowOff>66675</xdr:rowOff>
    </xdr:from>
    <xdr:ext cx="2228850" cy="419100"/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11830050" y="3838575"/>
          <a:ext cx="2228850" cy="41910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l'instant, je n'ai pas trouvé pour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ajouter les éliminés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5</xdr:row>
      <xdr:rowOff>19049</xdr:rowOff>
    </xdr:from>
    <xdr:to>
      <xdr:col>19</xdr:col>
      <xdr:colOff>266700</xdr:colOff>
      <xdr:row>18</xdr:row>
      <xdr:rowOff>161924</xdr:rowOff>
    </xdr:to>
    <xdr:sp macro="" textlink="">
      <xdr:nvSpPr>
        <xdr:cNvPr id="2" name="ZoneTexte 1"/>
        <xdr:cNvSpPr txBox="1"/>
      </xdr:nvSpPr>
      <xdr:spPr>
        <a:xfrm>
          <a:off x="7705725" y="971549"/>
          <a:ext cx="5295900" cy="26193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Pour le classement</a:t>
          </a:r>
          <a:r>
            <a:rPr lang="fr-FR" sz="1100" b="1" u="sng" baseline="0"/>
            <a:t> final  </a:t>
          </a:r>
          <a:r>
            <a:rPr lang="fr-FR" sz="1100" baseline="0"/>
            <a:t>: faut déjà prendre le nombre de classé (déterminé au départ de l'épreuve en "J5"</a:t>
          </a:r>
        </a:p>
        <a:p>
          <a:endParaRPr lang="fr-FR" sz="1100" baseline="0"/>
        </a:p>
        <a:p>
          <a:r>
            <a:rPr lang="fr-FR" sz="1100" baseline="0"/>
            <a:t>Sont d'abord classé en :</a:t>
          </a:r>
        </a:p>
        <a:p>
          <a:r>
            <a:rPr lang="fr-FR" sz="1100" baseline="0"/>
            <a:t>	-  1er les barragistes  en exluant les "elimines" qui libere une place</a:t>
          </a:r>
        </a:p>
        <a:p>
          <a:r>
            <a:rPr lang="fr-FR" sz="1100" baseline="0"/>
            <a:t>	-  prendre les meilleurs en classement provisoire si pas assez de barragistes</a:t>
          </a:r>
        </a:p>
        <a:p>
          <a:r>
            <a:rPr lang="fr-FR" sz="1100" baseline="0"/>
            <a:t>	- ensuite le reste du classement provisoire</a:t>
          </a:r>
        </a:p>
        <a:p>
          <a:endParaRPr lang="fr-FR" sz="1100" baseline="0"/>
        </a:p>
        <a:p>
          <a:r>
            <a:rPr lang="fr-FR" sz="1100" u="sng" baseline="0"/>
            <a:t>ex :</a:t>
          </a:r>
          <a:endParaRPr lang="fr-FR" sz="1100" u="none" baseline="0"/>
        </a:p>
        <a:p>
          <a:endParaRPr lang="fr-FR" sz="1100" u="none" baseline="0"/>
        </a:p>
        <a:p>
          <a:r>
            <a:rPr lang="fr-FR" sz="1100" u="none" baseline="0"/>
            <a:t>En "J5" nombre de classé pour l'epreuve :    </a:t>
          </a:r>
          <a:r>
            <a:rPr lang="fr-FR" sz="1100" b="1" u="none" baseline="0"/>
            <a:t>8</a:t>
          </a:r>
        </a:p>
        <a:p>
          <a:r>
            <a:rPr lang="fr-FR" sz="1100" b="0" u="none" baseline="0"/>
            <a:t>si  il y a</a:t>
          </a:r>
          <a:r>
            <a:rPr lang="fr-FR" sz="1100" b="1" u="none" baseline="0"/>
            <a:t> 5 </a:t>
          </a:r>
          <a:r>
            <a:rPr lang="fr-FR" sz="1100" b="0" u="none" baseline="0"/>
            <a:t>barragistes ils sont automatiquement classé dans le tableau "classement final"</a:t>
          </a:r>
        </a:p>
        <a:p>
          <a:r>
            <a:rPr lang="fr-FR" sz="1100" b="0" u="none" baseline="0"/>
            <a:t>faut ensuite prendre les </a:t>
          </a:r>
          <a:r>
            <a:rPr lang="fr-FR" sz="1100" b="1" u="none" baseline="0"/>
            <a:t> 3 </a:t>
          </a:r>
          <a:r>
            <a:rPr lang="fr-FR" sz="1100" u="none" baseline="0"/>
            <a:t>meilleurs au "classement provisoire"</a:t>
          </a:r>
          <a:endParaRPr lang="fr-FR" sz="1100" u="sng"/>
        </a:p>
      </xdr:txBody>
    </xdr:sp>
    <xdr:clientData/>
  </xdr:twoCellAnchor>
  <xdr:twoCellAnchor>
    <xdr:from>
      <xdr:col>9</xdr:col>
      <xdr:colOff>100013</xdr:colOff>
      <xdr:row>36</xdr:row>
      <xdr:rowOff>14288</xdr:rowOff>
    </xdr:from>
    <xdr:to>
      <xdr:col>10</xdr:col>
      <xdr:colOff>704853</xdr:colOff>
      <xdr:row>39</xdr:row>
      <xdr:rowOff>71438</xdr:rowOff>
    </xdr:to>
    <xdr:sp macro="" textlink="">
      <xdr:nvSpPr>
        <xdr:cNvPr id="3" name="Accolade ouvrante 2"/>
        <xdr:cNvSpPr/>
      </xdr:nvSpPr>
      <xdr:spPr>
        <a:xfrm rot="16200000">
          <a:off x="5584033" y="6503193"/>
          <a:ext cx="628650" cy="1366840"/>
        </a:xfrm>
        <a:prstGeom prst="leftBrace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8</xdr:col>
      <xdr:colOff>171450</xdr:colOff>
      <xdr:row>40</xdr:row>
      <xdr:rowOff>19050</xdr:rowOff>
    </xdr:from>
    <xdr:to>
      <xdr:col>12</xdr:col>
      <xdr:colOff>533400</xdr:colOff>
      <xdr:row>45</xdr:row>
      <xdr:rowOff>19050</xdr:rowOff>
    </xdr:to>
    <xdr:sp macro="" textlink="">
      <xdr:nvSpPr>
        <xdr:cNvPr id="4" name="ZoneTexte 3"/>
        <xdr:cNvSpPr txBox="1"/>
      </xdr:nvSpPr>
      <xdr:spPr>
        <a:xfrm>
          <a:off x="5105400" y="7639050"/>
          <a:ext cx="2828925" cy="9525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>
              <a:solidFill>
                <a:sysClr val="windowText" lastClr="000000"/>
              </a:solidFill>
            </a:rPr>
            <a:t>Reprendre les valeurs </a:t>
          </a:r>
        </a:p>
        <a:p>
          <a:r>
            <a:rPr lang="fr-FR" sz="900">
              <a:solidFill>
                <a:sysClr val="windowText" lastClr="000000"/>
              </a:solidFill>
            </a:rPr>
            <a:t>- du classement des barragistes  en "V" et "W" du tableau des barragistes (feuille 1)</a:t>
          </a:r>
        </a:p>
        <a:p>
          <a:r>
            <a:rPr lang="fr-FR" sz="900">
              <a:solidFill>
                <a:sysClr val="windowText" lastClr="000000"/>
              </a:solidFill>
            </a:rPr>
            <a:t>- les valeurs de ceux du classement provisoire pour les autres en  "N" et "K"</a:t>
          </a:r>
          <a:r>
            <a:rPr lang="fr-FR" sz="900" baseline="0">
              <a:solidFill>
                <a:sysClr val="windowText" lastClr="000000"/>
              </a:solidFill>
            </a:rPr>
            <a:t> (feuille 1)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6"/>
  <sheetViews>
    <sheetView tabSelected="1" topLeftCell="A10" workbookViewId="0">
      <pane xSplit="4" ySplit="2" topLeftCell="M12" activePane="bottomRight" state="frozen"/>
      <selection activeCell="A10" sqref="A10"/>
      <selection pane="topRight" activeCell="E10" sqref="E10"/>
      <selection pane="bottomLeft" activeCell="A12" sqref="A12"/>
      <selection pane="bottomRight" activeCell="T27" sqref="T27:U27"/>
    </sheetView>
  </sheetViews>
  <sheetFormatPr baseColWidth="10" defaultRowHeight="15"/>
  <cols>
    <col min="1" max="1" width="1.7109375" customWidth="1"/>
    <col min="2" max="2" width="5.7109375" style="7" customWidth="1"/>
    <col min="3" max="8" width="11.42578125" style="7"/>
    <col min="9" max="9" width="2.7109375" style="7" customWidth="1"/>
    <col min="10" max="10" width="11.42578125" style="27"/>
    <col min="11" max="11" width="11.42578125" style="7"/>
    <col min="12" max="12" width="2.7109375" style="7" customWidth="1"/>
    <col min="13" max="13" width="13.85546875" style="7" customWidth="1"/>
    <col min="14" max="14" width="11.42578125" style="7"/>
    <col min="15" max="15" width="6.140625" style="7" customWidth="1"/>
    <col min="16" max="18" width="11.42578125" style="7"/>
    <col min="19" max="19" width="5.7109375" style="7" customWidth="1"/>
    <col min="20" max="21" width="11.42578125" style="7"/>
    <col min="22" max="23" width="11.42578125" style="9"/>
    <col min="24" max="24" width="11.42578125" style="7"/>
  </cols>
  <sheetData>
    <row r="1" spans="1:24">
      <c r="A1" s="18"/>
      <c r="B1" s="14" t="s">
        <v>30</v>
      </c>
      <c r="C1" s="14"/>
      <c r="D1" s="14"/>
      <c r="E1" s="14"/>
      <c r="F1" s="14"/>
      <c r="G1" s="14"/>
      <c r="H1" s="14"/>
      <c r="I1" s="14"/>
      <c r="J1" s="25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6"/>
      <c r="W1" s="16"/>
      <c r="X1" s="18"/>
    </row>
    <row r="2" spans="1:24" ht="21">
      <c r="A2" s="18"/>
      <c r="B2" s="14"/>
      <c r="C2" s="14"/>
      <c r="D2" s="14"/>
      <c r="E2" s="14"/>
      <c r="F2" s="14"/>
      <c r="G2" s="14"/>
      <c r="H2" s="14"/>
      <c r="I2" s="14"/>
      <c r="J2" s="59" t="s">
        <v>13</v>
      </c>
      <c r="K2" s="59"/>
      <c r="L2" s="59"/>
      <c r="M2" s="60"/>
      <c r="N2" s="61"/>
      <c r="O2" s="14"/>
      <c r="P2" s="14"/>
      <c r="Q2" s="14"/>
      <c r="R2" s="14"/>
      <c r="S2" s="14"/>
      <c r="T2" s="14"/>
      <c r="U2" s="14"/>
      <c r="V2" s="16"/>
      <c r="W2" s="16"/>
      <c r="X2" s="14"/>
    </row>
    <row r="3" spans="1:24" ht="21">
      <c r="A3" s="18"/>
      <c r="B3" s="14"/>
      <c r="C3" s="14"/>
      <c r="D3" s="14"/>
      <c r="E3" s="14"/>
      <c r="F3" s="14"/>
      <c r="G3" s="14"/>
      <c r="H3" s="14"/>
      <c r="I3" s="14"/>
      <c r="J3" s="23"/>
      <c r="K3" s="23"/>
      <c r="L3" s="23"/>
      <c r="M3" s="4"/>
      <c r="N3" s="4"/>
      <c r="O3" s="14"/>
      <c r="P3" s="14"/>
      <c r="Q3" s="14"/>
      <c r="R3" s="14"/>
      <c r="S3" s="14"/>
      <c r="T3" s="14"/>
      <c r="U3" s="14"/>
      <c r="V3" s="16"/>
      <c r="W3" s="16"/>
      <c r="X3" s="14"/>
    </row>
    <row r="4" spans="1:24">
      <c r="A4" s="18"/>
      <c r="B4" s="14"/>
      <c r="C4" s="14"/>
      <c r="D4" s="14"/>
      <c r="E4" s="39"/>
      <c r="F4" s="14"/>
      <c r="G4" s="14"/>
      <c r="H4" s="14"/>
      <c r="I4" s="14"/>
      <c r="J4" s="25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6"/>
      <c r="W4" s="16"/>
      <c r="X4" s="14"/>
    </row>
    <row r="5" spans="1:24">
      <c r="A5" s="18"/>
      <c r="B5" s="14"/>
      <c r="C5" s="1" t="s">
        <v>15</v>
      </c>
      <c r="D5" s="6" t="s">
        <v>17</v>
      </c>
      <c r="E5" s="14"/>
      <c r="F5" s="62" t="s">
        <v>12</v>
      </c>
      <c r="G5" s="63"/>
      <c r="H5" s="63"/>
      <c r="I5" s="64"/>
      <c r="J5" s="26">
        <v>8</v>
      </c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6"/>
      <c r="W5" s="16"/>
      <c r="X5" s="14"/>
    </row>
    <row r="6" spans="1:24">
      <c r="A6" s="18"/>
      <c r="B6" s="4"/>
      <c r="C6" s="42" t="s">
        <v>16</v>
      </c>
      <c r="D6" s="43">
        <v>6.9444444444444447E-4</v>
      </c>
      <c r="E6" s="14"/>
      <c r="G6" s="14"/>
      <c r="H6" s="14"/>
      <c r="I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6"/>
      <c r="W6" s="16"/>
      <c r="X6" s="14"/>
    </row>
    <row r="7" spans="1:24">
      <c r="A7" s="19"/>
      <c r="B7" s="17"/>
      <c r="C7" s="4"/>
      <c r="D7" s="41"/>
      <c r="E7" s="4"/>
      <c r="F7" s="4"/>
      <c r="G7" s="14"/>
      <c r="H7" s="14"/>
      <c r="I7" s="14"/>
      <c r="J7" s="28"/>
      <c r="K7" s="15"/>
      <c r="L7" s="14"/>
      <c r="M7" s="14"/>
      <c r="N7" s="14"/>
      <c r="O7" s="14"/>
      <c r="P7" s="4"/>
      <c r="Q7" s="4"/>
      <c r="R7" s="14"/>
      <c r="S7" s="14"/>
      <c r="T7" s="14"/>
      <c r="U7" s="14"/>
      <c r="V7" s="16"/>
      <c r="W7" s="16"/>
      <c r="X7" s="14"/>
    </row>
    <row r="8" spans="1:24">
      <c r="A8" s="19"/>
      <c r="B8" s="4"/>
      <c r="C8" s="14"/>
      <c r="D8" s="40"/>
      <c r="E8" s="14"/>
      <c r="F8" s="14"/>
      <c r="H8" s="4"/>
      <c r="I8" s="14"/>
      <c r="J8" s="28"/>
      <c r="K8" s="15"/>
      <c r="L8" s="14"/>
      <c r="M8" s="14"/>
      <c r="N8" s="14"/>
      <c r="O8" s="14"/>
      <c r="P8" s="4"/>
      <c r="Q8" s="8"/>
      <c r="R8" s="14"/>
      <c r="S8" s="14"/>
      <c r="T8" s="14"/>
      <c r="U8" s="14"/>
      <c r="V8" s="16"/>
      <c r="W8" s="16"/>
      <c r="X8" s="14"/>
    </row>
    <row r="9" spans="1:24">
      <c r="A9" s="18"/>
      <c r="B9" s="14"/>
      <c r="C9" s="14"/>
      <c r="D9" s="14"/>
      <c r="E9" s="4"/>
      <c r="F9" s="4"/>
      <c r="G9" s="14"/>
      <c r="H9" s="14"/>
      <c r="I9" s="14"/>
      <c r="J9" s="28"/>
      <c r="K9" s="4"/>
      <c r="L9" s="14"/>
      <c r="M9" s="14"/>
      <c r="N9" s="14"/>
      <c r="O9" s="14"/>
      <c r="Q9" s="14"/>
      <c r="R9" s="14"/>
      <c r="S9" s="14"/>
      <c r="T9" s="56" t="s">
        <v>9</v>
      </c>
      <c r="U9" s="57"/>
      <c r="V9" s="57"/>
      <c r="W9" s="57"/>
      <c r="X9" s="58"/>
    </row>
    <row r="10" spans="1:24">
      <c r="A10" s="18"/>
      <c r="B10" s="14"/>
      <c r="C10" s="14"/>
      <c r="D10" s="14"/>
      <c r="F10" s="14"/>
      <c r="G10" s="14"/>
      <c r="H10" s="14"/>
      <c r="I10" s="14"/>
      <c r="K10" s="14"/>
      <c r="L10" s="14"/>
      <c r="M10" s="14"/>
      <c r="N10" s="14"/>
      <c r="O10" s="14"/>
      <c r="P10" s="21" t="s">
        <v>6</v>
      </c>
      <c r="Q10" s="14"/>
      <c r="R10" s="14"/>
      <c r="S10" s="14"/>
    </row>
    <row r="11" spans="1:24">
      <c r="A11" s="2"/>
      <c r="B11" s="6" t="s">
        <v>0</v>
      </c>
      <c r="C11" s="53" t="s">
        <v>1</v>
      </c>
      <c r="D11" s="53"/>
      <c r="E11" s="54" t="s">
        <v>2</v>
      </c>
      <c r="F11" s="55"/>
      <c r="G11" s="53" t="s">
        <v>3</v>
      </c>
      <c r="H11" s="53"/>
      <c r="I11" s="4"/>
      <c r="J11" s="29" t="s">
        <v>4</v>
      </c>
      <c r="K11" s="30" t="s">
        <v>5</v>
      </c>
      <c r="L11" s="11"/>
      <c r="M11" s="46" t="s">
        <v>36</v>
      </c>
      <c r="N11" s="5" t="s">
        <v>7</v>
      </c>
      <c r="P11" s="22" t="s">
        <v>11</v>
      </c>
      <c r="Q11" s="20" t="s">
        <v>8</v>
      </c>
      <c r="R11" s="14"/>
      <c r="S11" s="14"/>
      <c r="T11" s="51" t="s">
        <v>10</v>
      </c>
      <c r="U11" s="52"/>
      <c r="V11" s="10" t="s">
        <v>4</v>
      </c>
      <c r="W11" s="10" t="s">
        <v>5</v>
      </c>
      <c r="X11" s="5" t="s">
        <v>6</v>
      </c>
    </row>
    <row r="12" spans="1:24">
      <c r="A12" s="3"/>
      <c r="B12" s="6"/>
      <c r="C12" s="53" t="s">
        <v>18</v>
      </c>
      <c r="D12" s="53"/>
      <c r="E12" s="54"/>
      <c r="F12" s="55"/>
      <c r="G12" s="53"/>
      <c r="H12" s="53"/>
      <c r="I12" s="4"/>
      <c r="J12" s="12">
        <v>4</v>
      </c>
      <c r="K12" s="31">
        <v>7.0601851851851847E-4</v>
      </c>
      <c r="L12" s="11"/>
      <c r="M12" s="32">
        <f t="shared" ref="M12:M20" si="0">IF(OR(K12="elimine",K12=0),"",K12-$D$6)</f>
        <v>1.1574074074074004E-5</v>
      </c>
      <c r="N12" s="12">
        <f t="shared" ref="N12:N22" si="1">IF(M12="","",(M12*86400)+J12)</f>
        <v>4.9999999999999938</v>
      </c>
      <c r="O12" s="44">
        <f t="shared" ref="O12:O21" si="2">IF(OR(J12="elimine",N12=""),N12,IF(COUNTIF($N$12:$N$37,N12)&gt;1,N12+(M12*86400)/SUMPRODUCT(($N$12:$N$37=N12)*(ISNUMBER($M$12:$M$37)*86400),$M$12:$M$37),N12))</f>
        <v>4.9999999999999938</v>
      </c>
      <c r="P12" s="45">
        <f t="shared" ref="P12:P21" si="3">IF(J12="elimine",J12,IF(O12="","",RANK(O12,$O$12:$O$37,1)+ROW()/9^9))</f>
        <v>7.0000000309740971</v>
      </c>
      <c r="Q12" s="5" t="str">
        <f>IF(N12=0,"qualifié","")</f>
        <v/>
      </c>
      <c r="R12" s="33"/>
      <c r="S12" s="14"/>
      <c r="T12" s="49" t="str">
        <f t="array" ref="T12">IF(ISERROR(SMALL(IF($O$12:$O$37&lt;=0,$P$12:$P$37),ROW()-11)),"",INDEX($C$12:$P$37,MATCH(SMALL(IF($O$12:$O$37&lt;=0,$P$12:$P$37),ROW()-11),$P$12:$P$37,0),1))</f>
        <v>julien</v>
      </c>
      <c r="U12" s="50"/>
      <c r="V12" s="10"/>
      <c r="W12" s="37"/>
      <c r="X12" s="5"/>
    </row>
    <row r="13" spans="1:24">
      <c r="A13" s="3"/>
      <c r="B13" s="6"/>
      <c r="C13" s="53" t="s">
        <v>19</v>
      </c>
      <c r="D13" s="53"/>
      <c r="E13" s="54"/>
      <c r="F13" s="55"/>
      <c r="G13" s="53"/>
      <c r="H13" s="53"/>
      <c r="I13" s="4"/>
      <c r="J13" s="12">
        <v>0</v>
      </c>
      <c r="K13" s="34">
        <v>6.5972222222222213E-4</v>
      </c>
      <c r="L13" s="11"/>
      <c r="M13" s="32">
        <f t="shared" si="0"/>
        <v>-3.4722222222222337E-5</v>
      </c>
      <c r="N13" s="12">
        <f t="shared" si="1"/>
        <v>-3.0000000000000098</v>
      </c>
      <c r="O13" s="44">
        <f t="shared" si="2"/>
        <v>-2.5000000000000098</v>
      </c>
      <c r="P13" s="45">
        <f t="shared" si="3"/>
        <v>2.0000000335552723</v>
      </c>
      <c r="Q13" s="35" t="str">
        <f t="shared" ref="Q13:Q37" si="4">IF(N13=0,"qualifié","")</f>
        <v/>
      </c>
      <c r="R13" s="14"/>
      <c r="S13" s="14"/>
      <c r="T13" s="49" t="str">
        <f t="array" ref="T13">IF(ISERROR(SMALL(IF($O$12:$O$37&lt;=0,$P$12:$P$37),ROW()-11)),"",INDEX($C$12:$P$37,MATCH(SMALL(IF($O$12:$O$37&lt;=0,$P$12:$P$37),ROW()-11),$P$12:$P$37,0),1))</f>
        <v>flo</v>
      </c>
      <c r="U13" s="50"/>
      <c r="V13" s="10"/>
      <c r="W13" s="37"/>
      <c r="X13" s="5"/>
    </row>
    <row r="14" spans="1:24">
      <c r="A14" s="3"/>
      <c r="B14" s="6"/>
      <c r="C14" s="53" t="s">
        <v>20</v>
      </c>
      <c r="D14" s="53"/>
      <c r="E14" s="54"/>
      <c r="F14" s="55"/>
      <c r="G14" s="53"/>
      <c r="H14" s="53"/>
      <c r="I14" s="4"/>
      <c r="J14" s="12">
        <v>8</v>
      </c>
      <c r="K14" s="31">
        <v>8.1018518518518516E-4</v>
      </c>
      <c r="L14" s="11"/>
      <c r="M14" s="32">
        <f t="shared" si="0"/>
        <v>1.1574074074074069E-4</v>
      </c>
      <c r="N14" s="12">
        <f t="shared" si="1"/>
        <v>17.999999999999996</v>
      </c>
      <c r="O14" s="44">
        <f t="shared" si="2"/>
        <v>18.624999999999996</v>
      </c>
      <c r="P14" s="45">
        <f t="shared" si="3"/>
        <v>10.000000036136447</v>
      </c>
      <c r="Q14" s="5" t="str">
        <f t="shared" si="4"/>
        <v/>
      </c>
      <c r="R14" s="14"/>
      <c r="S14" s="14"/>
      <c r="T14" s="49" t="str">
        <f t="array" ref="T14">IF(ISERROR(SMALL(IF($O$12:$O$37&lt;=0,$P$12:$P$37),ROW()-11)),"",INDEX($C$12:$P$37,MATCH(SMALL(IF($O$12:$O$37&lt;=0,$P$12:$P$37),ROW()-11),$P$12:$P$37,0),1))</f>
        <v>nath</v>
      </c>
      <c r="U14" s="50"/>
      <c r="V14" s="10"/>
      <c r="W14" s="37"/>
      <c r="X14" s="5"/>
    </row>
    <row r="15" spans="1:24">
      <c r="A15" s="3"/>
      <c r="B15" s="6"/>
      <c r="C15" s="53" t="s">
        <v>21</v>
      </c>
      <c r="D15" s="53"/>
      <c r="E15" s="54"/>
      <c r="F15" s="55"/>
      <c r="G15" s="53"/>
      <c r="H15" s="53"/>
      <c r="I15" s="4"/>
      <c r="J15" s="12">
        <v>12</v>
      </c>
      <c r="K15" s="31">
        <v>7.6388888888888893E-4</v>
      </c>
      <c r="L15" s="11"/>
      <c r="M15" s="32">
        <f t="shared" si="0"/>
        <v>6.9444444444444458E-5</v>
      </c>
      <c r="N15" s="12">
        <f t="shared" si="1"/>
        <v>18</v>
      </c>
      <c r="O15" s="44">
        <f t="shared" si="2"/>
        <v>18.375</v>
      </c>
      <c r="P15" s="45">
        <f t="shared" si="3"/>
        <v>9.0000000387176211</v>
      </c>
      <c r="Q15" s="5" t="str">
        <f t="shared" si="4"/>
        <v/>
      </c>
      <c r="R15" s="14"/>
      <c r="S15" s="14"/>
      <c r="T15" s="49" t="str">
        <f t="array" ref="T15">IF(ISERROR(SMALL(IF($O$12:$O$37&lt;=0,$P$12:$P$37),ROW()-11)),"",INDEX($C$12:$P$37,MATCH(SMALL(IF($O$12:$O$37&lt;=0,$P$12:$P$37),ROW()-11),$P$12:$P$37,0),1))</f>
        <v>tony</v>
      </c>
      <c r="U15" s="50"/>
      <c r="V15" s="10"/>
      <c r="W15" s="10"/>
      <c r="X15" s="5"/>
    </row>
    <row r="16" spans="1:24">
      <c r="A16" s="3"/>
      <c r="B16" s="6"/>
      <c r="C16" s="53" t="s">
        <v>22</v>
      </c>
      <c r="D16" s="53"/>
      <c r="E16" s="54"/>
      <c r="F16" s="55"/>
      <c r="G16" s="53"/>
      <c r="H16" s="53"/>
      <c r="I16" s="4"/>
      <c r="J16" s="12">
        <v>4</v>
      </c>
      <c r="K16" s="31">
        <v>6.7129629629629625E-4</v>
      </c>
      <c r="L16" s="11"/>
      <c r="M16" s="32">
        <f t="shared" si="0"/>
        <v>-2.3148148148148225E-5</v>
      </c>
      <c r="N16" s="12">
        <f t="shared" si="1"/>
        <v>1.9999999999999933</v>
      </c>
      <c r="O16" s="44">
        <f t="shared" si="2"/>
        <v>1.9999999999999933</v>
      </c>
      <c r="P16" s="45">
        <f t="shared" si="3"/>
        <v>6.0000000412987964</v>
      </c>
      <c r="Q16" s="5" t="str">
        <f t="shared" si="4"/>
        <v/>
      </c>
      <c r="R16" s="14"/>
      <c r="S16" s="14"/>
      <c r="T16" s="47" t="str">
        <f t="array" ref="T16">IF(ISERROR(SMALL(IF($O$12:$O$37&lt;=0,$P$12:$P$37),ROW()-11)),"",INDEX($C$12:$P$37,MATCH(SMALL(IF($O$12:$O$37&lt;=0,$P$12:$P$37),ROW()-11),$P$12:$P$37,0),1))</f>
        <v/>
      </c>
      <c r="U16" s="48"/>
      <c r="V16" s="10"/>
      <c r="W16" s="10"/>
      <c r="X16" s="5"/>
    </row>
    <row r="17" spans="1:24">
      <c r="A17" s="3"/>
      <c r="B17" s="6"/>
      <c r="C17" s="53" t="s">
        <v>23</v>
      </c>
      <c r="D17" s="53"/>
      <c r="E17" s="54"/>
      <c r="F17" s="55"/>
      <c r="G17" s="53"/>
      <c r="H17" s="53"/>
      <c r="I17" s="4"/>
      <c r="J17" s="12">
        <v>0</v>
      </c>
      <c r="K17" s="34">
        <v>6.3657407407407402E-4</v>
      </c>
      <c r="L17" s="11"/>
      <c r="M17" s="32">
        <f t="shared" si="0"/>
        <v>-5.7870370370370454E-5</v>
      </c>
      <c r="N17" s="12">
        <f t="shared" si="1"/>
        <v>-5.0000000000000071</v>
      </c>
      <c r="O17" s="44">
        <f t="shared" si="2"/>
        <v>-5.0000000000000071</v>
      </c>
      <c r="P17" s="45">
        <f t="shared" si="3"/>
        <v>1.0000000438799714</v>
      </c>
      <c r="Q17" s="35" t="str">
        <f t="shared" si="4"/>
        <v/>
      </c>
      <c r="R17" s="14"/>
      <c r="S17" s="14"/>
      <c r="T17" s="47" t="str">
        <f t="array" ref="T17">IF(ISERROR(SMALL(IF($O$12:$O$37&lt;=0,$P$12:$P$37),ROW()-11)),"",INDEX($C$12:$P$37,MATCH(SMALL(IF($O$12:$O$37&lt;=0,$P$12:$P$37),ROW()-11),$P$12:$P$37,0),1))</f>
        <v/>
      </c>
      <c r="U17" s="48"/>
      <c r="V17" s="10"/>
      <c r="W17" s="10"/>
      <c r="X17" s="5"/>
    </row>
    <row r="18" spans="1:24">
      <c r="A18" s="3"/>
      <c r="B18" s="6"/>
      <c r="C18" s="53" t="s">
        <v>24</v>
      </c>
      <c r="D18" s="53"/>
      <c r="E18" s="54"/>
      <c r="F18" s="55"/>
      <c r="G18" s="53"/>
      <c r="H18" s="53"/>
      <c r="I18" s="4"/>
      <c r="J18" s="12">
        <v>4</v>
      </c>
      <c r="K18" s="31">
        <v>7.291666666666667E-4</v>
      </c>
      <c r="L18" s="11"/>
      <c r="M18" s="32">
        <f t="shared" si="0"/>
        <v>3.4722222222222229E-5</v>
      </c>
      <c r="N18" s="12">
        <f t="shared" si="1"/>
        <v>7</v>
      </c>
      <c r="O18" s="44">
        <f t="shared" si="2"/>
        <v>7</v>
      </c>
      <c r="P18" s="45">
        <f t="shared" si="3"/>
        <v>8.000000046461146</v>
      </c>
      <c r="Q18" s="5" t="str">
        <f t="shared" si="4"/>
        <v/>
      </c>
      <c r="R18" s="14"/>
      <c r="S18" s="14"/>
      <c r="T18" s="47" t="str">
        <f t="array" ref="T18">IF(ISERROR(SMALL(IF($O$12:$O$37&lt;=0,$P$12:$P$37),ROW()-11)),"",INDEX($C$12:$P$37,MATCH(SMALL(IF($O$12:$O$37&lt;=0,$P$12:$P$37),ROW()-11),$P$12:$P$37,0),1))</f>
        <v/>
      </c>
      <c r="U18" s="48"/>
      <c r="V18" s="10"/>
      <c r="W18" s="10"/>
      <c r="X18" s="5"/>
    </row>
    <row r="19" spans="1:24">
      <c r="A19" s="3"/>
      <c r="B19" s="6"/>
      <c r="C19" s="53" t="s">
        <v>25</v>
      </c>
      <c r="D19" s="53"/>
      <c r="E19" s="54"/>
      <c r="F19" s="55"/>
      <c r="G19" s="53"/>
      <c r="H19" s="53"/>
      <c r="I19" s="4"/>
      <c r="J19" s="12">
        <v>12</v>
      </c>
      <c r="K19" s="31">
        <v>7.8703703703703705E-4</v>
      </c>
      <c r="L19" s="11"/>
      <c r="M19" s="32">
        <f t="shared" si="0"/>
        <v>9.2592592592592574E-5</v>
      </c>
      <c r="N19" s="12">
        <f t="shared" si="1"/>
        <v>20</v>
      </c>
      <c r="O19" s="44">
        <f t="shared" si="2"/>
        <v>20</v>
      </c>
      <c r="P19" s="45">
        <f t="shared" si="3"/>
        <v>11.00000004904232</v>
      </c>
      <c r="Q19" s="5" t="str">
        <f t="shared" si="4"/>
        <v/>
      </c>
      <c r="R19" s="14"/>
      <c r="S19" s="14"/>
      <c r="T19" s="47" t="str">
        <f t="array" ref="T19">IF(ISERROR(SMALL(IF($O$12:$O$37&lt;=0,$P$12:$P$37),ROW()-11)),"",INDEX($C$12:$P$37,MATCH(SMALL(IF($O$12:$O$37&lt;=0,$P$12:$P$37),ROW()-11),$P$12:$P$37,0),1))</f>
        <v/>
      </c>
      <c r="U19" s="48"/>
      <c r="V19" s="10"/>
      <c r="W19" s="10"/>
      <c r="X19" s="5"/>
    </row>
    <row r="20" spans="1:24">
      <c r="A20" s="3"/>
      <c r="B20" s="6"/>
      <c r="C20" s="53" t="s">
        <v>26</v>
      </c>
      <c r="D20" s="53"/>
      <c r="E20" s="54"/>
      <c r="F20" s="55"/>
      <c r="G20" s="53"/>
      <c r="H20" s="53"/>
      <c r="I20" s="4"/>
      <c r="J20" s="12">
        <v>0</v>
      </c>
      <c r="K20" s="31">
        <v>7.0601851851851847E-4</v>
      </c>
      <c r="L20" s="11"/>
      <c r="M20" s="32">
        <f t="shared" si="0"/>
        <v>1.1574074074074004E-5</v>
      </c>
      <c r="N20" s="12">
        <f t="shared" si="1"/>
        <v>0.999999999999994</v>
      </c>
      <c r="O20" s="44">
        <f t="shared" si="2"/>
        <v>0.999999999999994</v>
      </c>
      <c r="P20" s="45">
        <f t="shared" si="3"/>
        <v>5.0000000516234957</v>
      </c>
      <c r="Q20" s="5" t="str">
        <f t="shared" si="4"/>
        <v/>
      </c>
      <c r="R20" s="14"/>
      <c r="S20" s="14"/>
      <c r="T20" s="47" t="str">
        <f t="array" ref="T20">IF(ISERROR(SMALL(IF($O$12:$O$37&lt;=0,$P$12:$P$37),ROW()-11)),"",INDEX($C$12:$P$37,MATCH(SMALL(IF($O$12:$O$37&lt;=0,$P$12:$P$37),ROW()-11),$P$12:$P$37,0),1))</f>
        <v/>
      </c>
      <c r="U20" s="48"/>
      <c r="V20" s="10"/>
      <c r="W20" s="10"/>
      <c r="X20" s="5"/>
    </row>
    <row r="21" spans="1:24">
      <c r="A21" s="3"/>
      <c r="B21" s="6"/>
      <c r="C21" s="53" t="s">
        <v>27</v>
      </c>
      <c r="D21" s="53"/>
      <c r="E21" s="54"/>
      <c r="F21" s="55"/>
      <c r="G21" s="53"/>
      <c r="H21" s="53"/>
      <c r="I21" s="4"/>
      <c r="J21" s="12">
        <v>0</v>
      </c>
      <c r="K21" s="34">
        <v>6.7129629629629625E-4</v>
      </c>
      <c r="L21" s="11"/>
      <c r="M21" s="32">
        <f t="shared" ref="M21:M37" si="5">IF(OR(K21="elimine",K21=0),"",K21-$D$6)</f>
        <v>-2.3148148148148225E-5</v>
      </c>
      <c r="N21" s="12">
        <f t="shared" si="1"/>
        <v>-2.0000000000000067</v>
      </c>
      <c r="O21" s="44">
        <f t="shared" si="2"/>
        <v>-2.0000000000000067</v>
      </c>
      <c r="P21" s="45">
        <f t="shared" si="3"/>
        <v>4.000000054204671</v>
      </c>
      <c r="Q21" s="35" t="str">
        <f t="shared" si="4"/>
        <v/>
      </c>
      <c r="R21" s="14"/>
      <c r="S21" s="14"/>
      <c r="T21" s="47" t="str">
        <f t="array" ref="T21">IF(ISERROR(SMALL(IF($O$12:$O$37&lt;=0,$P$12:$P$37),ROW()-11)),"",INDEX($C$12:$P$37,MATCH(SMALL(IF($O$12:$O$37&lt;=0,$P$12:$P$37),ROW()-11),$P$12:$P$37,0),1))</f>
        <v/>
      </c>
      <c r="U21" s="48"/>
      <c r="V21" s="10"/>
      <c r="W21" s="10"/>
      <c r="X21" s="5"/>
    </row>
    <row r="22" spans="1:24">
      <c r="A22" s="3"/>
      <c r="B22" s="6"/>
      <c r="C22" s="53" t="s">
        <v>28</v>
      </c>
      <c r="D22" s="53"/>
      <c r="E22" s="54"/>
      <c r="F22" s="55"/>
      <c r="G22" s="53"/>
      <c r="H22" s="53"/>
      <c r="I22" s="4"/>
      <c r="J22" s="12" t="s">
        <v>32</v>
      </c>
      <c r="K22" s="31" t="str">
        <f t="shared" ref="K22:K36" si="6">IF(J22="elimine","elimine",)</f>
        <v>elimine</v>
      </c>
      <c r="L22" s="11"/>
      <c r="M22" s="32" t="str">
        <f t="shared" si="5"/>
        <v/>
      </c>
      <c r="N22" s="12" t="str">
        <f t="shared" si="1"/>
        <v/>
      </c>
      <c r="O22" s="44" t="str">
        <f>IF(OR(J22="elimine",N22=""),N22,IF(COUNTIF($N$12:$N$37,N22)&gt;1,N22+(M22*86400)/SUMPRODUCT(($N$12:$N$37=N22)*(ISNUMBER($M$12:$M$37)*86400),$M$12:$M$37),N22))</f>
        <v/>
      </c>
      <c r="P22" s="45" t="str">
        <f>IF(J22="elimine",J22,IF(O22="","",RANK(O22,$O$12:$O$37,1)+ROW()/9^9))</f>
        <v>elimine</v>
      </c>
      <c r="Q22" s="5" t="str">
        <f t="shared" si="4"/>
        <v/>
      </c>
      <c r="R22" s="14"/>
      <c r="S22" s="14"/>
      <c r="T22" s="47" t="str">
        <f t="array" ref="T22">IF(ISERROR(SMALL(IF($O$12:$O$37&lt;=0,$P$12:$P$37),ROW()-11)),"",INDEX($C$12:$P$37,MATCH(SMALL(IF($O$12:$O$37&lt;=0,$P$12:$P$37),ROW()-11),$P$12:$P$37,0),1))</f>
        <v/>
      </c>
      <c r="U22" s="48"/>
      <c r="V22" s="10"/>
      <c r="W22" s="10"/>
      <c r="X22" s="5"/>
    </row>
    <row r="23" spans="1:24">
      <c r="A23" s="3"/>
      <c r="B23" s="6"/>
      <c r="C23" s="53" t="s">
        <v>29</v>
      </c>
      <c r="D23" s="53"/>
      <c r="E23" s="54"/>
      <c r="F23" s="55"/>
      <c r="G23" s="53"/>
      <c r="H23" s="53"/>
      <c r="I23" s="4"/>
      <c r="J23" s="12">
        <v>0</v>
      </c>
      <c r="K23" s="31">
        <v>6.5972222222222213E-4</v>
      </c>
      <c r="L23" s="11"/>
      <c r="M23" s="32">
        <f t="shared" si="5"/>
        <v>-3.4722222222222337E-5</v>
      </c>
      <c r="N23" s="12">
        <f>IF(M23="","",(M23*86400)+J23)</f>
        <v>-3.0000000000000098</v>
      </c>
      <c r="O23" s="44">
        <f>IF(OR(J23="elimine",N23=""),N23,IF(COUNTIF($N$12:$N$37,N23)&gt;1,N23+(M23*86400)/SUMPRODUCT(($N$12:$N$37=N23)*(ISNUMBER($M$12:$M$37)*86400),$M$12:$M$37),N23))</f>
        <v>-2.5000000000000098</v>
      </c>
      <c r="P23" s="45">
        <f t="shared" ref="P23:P37" si="7">IF(J23="elimine",J23,IF(O23="","",RANK(O23,$O$12:$O$37,1)+ROW()/9^9))</f>
        <v>2.0000000593670202</v>
      </c>
      <c r="Q23" s="35" t="str">
        <f t="shared" si="4"/>
        <v/>
      </c>
      <c r="R23" s="14"/>
      <c r="S23" s="14"/>
      <c r="T23" s="47" t="str">
        <f t="array" ref="T23">IF(ISERROR(SMALL(IF($O$12:$O$37&lt;=0,$P$12:$P$37),ROW()-11)),"",INDEX($C$12:$P$37,MATCH(SMALL(IF($O$12:$O$37&lt;=0,$P$12:$P$37),ROW()-11),$P$12:$P$37,0),1))</f>
        <v/>
      </c>
      <c r="U23" s="48"/>
      <c r="V23" s="10"/>
      <c r="W23" s="10"/>
      <c r="X23" s="5"/>
    </row>
    <row r="24" spans="1:24">
      <c r="A24" s="3"/>
      <c r="B24" s="6"/>
      <c r="C24" s="53" t="s">
        <v>31</v>
      </c>
      <c r="D24" s="53"/>
      <c r="E24" s="54"/>
      <c r="F24" s="55"/>
      <c r="G24" s="53"/>
      <c r="H24" s="53"/>
      <c r="I24" s="4"/>
      <c r="J24" s="12"/>
      <c r="K24" s="31">
        <f t="shared" si="6"/>
        <v>0</v>
      </c>
      <c r="L24" s="11"/>
      <c r="M24" s="32" t="str">
        <f t="shared" si="5"/>
        <v/>
      </c>
      <c r="N24" s="12" t="str">
        <f>IF(M24="","",(M24*86400)+J24)</f>
        <v/>
      </c>
      <c r="O24" s="44" t="str">
        <f t="shared" ref="O24:O37" si="8">IF(OR(J24="elimine",N24=""),N24,IF(COUNTIF($N$12:$N$37,N24)&gt;1,N24+(M24*86400)/SUMPRODUCT(($N$12:$N$37=N24)*(ISNUMBER($M$12:$M$37)*86400),$M$12:$M$37),N24))</f>
        <v/>
      </c>
      <c r="P24" s="45" t="str">
        <f t="shared" si="7"/>
        <v/>
      </c>
      <c r="Q24" s="5" t="str">
        <f t="shared" si="4"/>
        <v/>
      </c>
      <c r="R24" s="14"/>
      <c r="S24" s="14"/>
      <c r="T24" s="47" t="str">
        <f t="array" ref="T24">IF(ISERROR(SMALL(IF($O$12:$O$37&lt;=0,$P$12:$P$37),ROW()-11)),"",INDEX($C$12:$P$37,MATCH(SMALL(IF($O$12:$O$37&lt;=0,$P$12:$P$37),ROW()-11),$P$12:$P$37,0),1))</f>
        <v/>
      </c>
      <c r="U24" s="48"/>
      <c r="V24" s="13"/>
      <c r="W24" s="10"/>
      <c r="X24" s="5"/>
    </row>
    <row r="25" spans="1:24">
      <c r="A25" s="3"/>
      <c r="B25" s="6"/>
      <c r="C25" s="53"/>
      <c r="D25" s="53"/>
      <c r="E25" s="54"/>
      <c r="F25" s="55"/>
      <c r="G25" s="53"/>
      <c r="H25" s="53"/>
      <c r="I25" s="4"/>
      <c r="J25" s="12"/>
      <c r="K25" s="31">
        <f t="shared" si="6"/>
        <v>0</v>
      </c>
      <c r="L25" s="11"/>
      <c r="M25" s="32" t="str">
        <f t="shared" si="5"/>
        <v/>
      </c>
      <c r="N25" s="12" t="str">
        <f t="shared" ref="N25:N37" si="9">IF(M25="","",(M25*86400)+J25)</f>
        <v/>
      </c>
      <c r="O25" s="44" t="str">
        <f t="shared" si="8"/>
        <v/>
      </c>
      <c r="P25" s="45" t="str">
        <f t="shared" si="7"/>
        <v/>
      </c>
      <c r="Q25" s="5" t="str">
        <f t="shared" si="4"/>
        <v/>
      </c>
      <c r="R25" s="14"/>
      <c r="S25" s="14"/>
      <c r="T25" s="47"/>
      <c r="U25" s="48"/>
      <c r="V25" s="13"/>
      <c r="W25" s="10"/>
      <c r="X25" s="5"/>
    </row>
    <row r="26" spans="1:24">
      <c r="A26" s="3"/>
      <c r="B26" s="6"/>
      <c r="C26" s="53"/>
      <c r="D26" s="53"/>
      <c r="E26" s="54"/>
      <c r="F26" s="55"/>
      <c r="G26" s="53"/>
      <c r="H26" s="53"/>
      <c r="I26" s="4"/>
      <c r="J26" s="12"/>
      <c r="K26" s="31">
        <f t="shared" si="6"/>
        <v>0</v>
      </c>
      <c r="L26" s="11"/>
      <c r="M26" s="32" t="str">
        <f t="shared" si="5"/>
        <v/>
      </c>
      <c r="N26" s="12" t="str">
        <f t="shared" si="9"/>
        <v/>
      </c>
      <c r="O26" s="44" t="str">
        <f t="shared" si="8"/>
        <v/>
      </c>
      <c r="P26" s="45" t="str">
        <f t="shared" si="7"/>
        <v/>
      </c>
      <c r="Q26" s="5" t="str">
        <f t="shared" si="4"/>
        <v/>
      </c>
      <c r="R26" s="14"/>
      <c r="S26" s="14"/>
      <c r="T26" s="47"/>
      <c r="U26" s="48"/>
      <c r="V26" s="13"/>
      <c r="W26" s="10"/>
      <c r="X26" s="5"/>
    </row>
    <row r="27" spans="1:24">
      <c r="A27" s="3"/>
      <c r="B27" s="6"/>
      <c r="C27" s="53"/>
      <c r="D27" s="53"/>
      <c r="E27" s="54"/>
      <c r="F27" s="55"/>
      <c r="G27" s="53"/>
      <c r="H27" s="53"/>
      <c r="I27" s="4"/>
      <c r="J27" s="12"/>
      <c r="K27" s="31">
        <f t="shared" si="6"/>
        <v>0</v>
      </c>
      <c r="L27" s="11"/>
      <c r="M27" s="32" t="str">
        <f t="shared" si="5"/>
        <v/>
      </c>
      <c r="N27" s="12" t="str">
        <f t="shared" si="9"/>
        <v/>
      </c>
      <c r="O27" s="44" t="str">
        <f t="shared" si="8"/>
        <v/>
      </c>
      <c r="P27" s="45" t="str">
        <f t="shared" si="7"/>
        <v/>
      </c>
      <c r="Q27" s="5" t="str">
        <f t="shared" si="4"/>
        <v/>
      </c>
      <c r="R27" s="14"/>
      <c r="S27" s="14"/>
      <c r="T27" s="47"/>
      <c r="U27" s="48"/>
      <c r="V27" s="13"/>
      <c r="W27" s="10"/>
      <c r="X27" s="5"/>
    </row>
    <row r="28" spans="1:24">
      <c r="A28" s="3"/>
      <c r="B28" s="6"/>
      <c r="C28" s="53"/>
      <c r="D28" s="53"/>
      <c r="E28" s="54"/>
      <c r="F28" s="55"/>
      <c r="G28" s="53"/>
      <c r="H28" s="53"/>
      <c r="I28" s="4"/>
      <c r="J28" s="12"/>
      <c r="K28" s="31">
        <f t="shared" si="6"/>
        <v>0</v>
      </c>
      <c r="L28" s="11"/>
      <c r="M28" s="32" t="str">
        <f t="shared" si="5"/>
        <v/>
      </c>
      <c r="N28" s="12" t="str">
        <f t="shared" si="9"/>
        <v/>
      </c>
      <c r="O28" s="44" t="str">
        <f t="shared" si="8"/>
        <v/>
      </c>
      <c r="P28" s="45" t="str">
        <f t="shared" si="7"/>
        <v/>
      </c>
      <c r="Q28" s="5" t="str">
        <f t="shared" si="4"/>
        <v/>
      </c>
      <c r="R28" s="14"/>
      <c r="S28" s="14"/>
      <c r="T28" s="47"/>
      <c r="U28" s="48"/>
      <c r="V28" s="13"/>
      <c r="W28" s="10"/>
      <c r="X28" s="5"/>
    </row>
    <row r="29" spans="1:24">
      <c r="A29" s="3"/>
      <c r="B29" s="6"/>
      <c r="C29" s="53"/>
      <c r="D29" s="53"/>
      <c r="E29" s="54"/>
      <c r="F29" s="55"/>
      <c r="G29" s="53"/>
      <c r="H29" s="53"/>
      <c r="I29" s="4"/>
      <c r="J29" s="12"/>
      <c r="K29" s="31">
        <f t="shared" si="6"/>
        <v>0</v>
      </c>
      <c r="L29" s="11"/>
      <c r="M29" s="32" t="str">
        <f t="shared" si="5"/>
        <v/>
      </c>
      <c r="N29" s="12" t="str">
        <f t="shared" si="9"/>
        <v/>
      </c>
      <c r="O29" s="44" t="str">
        <f t="shared" si="8"/>
        <v/>
      </c>
      <c r="P29" s="45" t="str">
        <f t="shared" si="7"/>
        <v/>
      </c>
      <c r="Q29" s="5" t="str">
        <f t="shared" si="4"/>
        <v/>
      </c>
      <c r="R29" s="14"/>
      <c r="S29" s="14"/>
      <c r="T29" s="47"/>
      <c r="U29" s="48"/>
      <c r="V29" s="13"/>
      <c r="W29" s="10"/>
      <c r="X29" s="5"/>
    </row>
    <row r="30" spans="1:24">
      <c r="A30" s="3"/>
      <c r="B30" s="6"/>
      <c r="C30" s="53"/>
      <c r="D30" s="53"/>
      <c r="E30" s="54"/>
      <c r="F30" s="55"/>
      <c r="G30" s="53"/>
      <c r="H30" s="53"/>
      <c r="I30" s="4"/>
      <c r="J30" s="12"/>
      <c r="K30" s="31">
        <f t="shared" si="6"/>
        <v>0</v>
      </c>
      <c r="L30" s="11"/>
      <c r="M30" s="32" t="str">
        <f t="shared" si="5"/>
        <v/>
      </c>
      <c r="N30" s="12" t="str">
        <f t="shared" si="9"/>
        <v/>
      </c>
      <c r="O30" s="44" t="str">
        <f t="shared" si="8"/>
        <v/>
      </c>
      <c r="P30" s="45" t="str">
        <f t="shared" si="7"/>
        <v/>
      </c>
      <c r="Q30" s="5" t="str">
        <f t="shared" si="4"/>
        <v/>
      </c>
      <c r="R30" s="14"/>
      <c r="S30" s="14"/>
      <c r="T30" s="47"/>
      <c r="U30" s="48"/>
      <c r="V30" s="13"/>
      <c r="W30" s="10"/>
      <c r="X30" s="5"/>
    </row>
    <row r="31" spans="1:24">
      <c r="A31" s="3"/>
      <c r="B31" s="6"/>
      <c r="C31" s="53"/>
      <c r="D31" s="53"/>
      <c r="E31" s="54"/>
      <c r="F31" s="55"/>
      <c r="G31" s="53"/>
      <c r="H31" s="53"/>
      <c r="I31" s="4"/>
      <c r="J31" s="12"/>
      <c r="K31" s="31">
        <f t="shared" si="6"/>
        <v>0</v>
      </c>
      <c r="L31" s="11"/>
      <c r="M31" s="32" t="str">
        <f t="shared" si="5"/>
        <v/>
      </c>
      <c r="N31" s="12" t="str">
        <f t="shared" si="9"/>
        <v/>
      </c>
      <c r="O31" s="44" t="str">
        <f t="shared" si="8"/>
        <v/>
      </c>
      <c r="P31" s="45" t="str">
        <f t="shared" si="7"/>
        <v/>
      </c>
      <c r="Q31" s="5" t="str">
        <f t="shared" si="4"/>
        <v/>
      </c>
      <c r="R31" s="14"/>
      <c r="S31" s="14"/>
      <c r="T31" s="47"/>
      <c r="U31" s="48"/>
      <c r="V31" s="13"/>
      <c r="W31" s="10"/>
      <c r="X31" s="5"/>
    </row>
    <row r="32" spans="1:24">
      <c r="A32" s="3"/>
      <c r="B32" s="6"/>
      <c r="C32" s="53"/>
      <c r="D32" s="53"/>
      <c r="E32" s="54"/>
      <c r="F32" s="55"/>
      <c r="G32" s="53"/>
      <c r="H32" s="53"/>
      <c r="I32" s="4"/>
      <c r="J32" s="12"/>
      <c r="K32" s="31">
        <f t="shared" si="6"/>
        <v>0</v>
      </c>
      <c r="L32" s="11"/>
      <c r="M32" s="32" t="str">
        <f t="shared" si="5"/>
        <v/>
      </c>
      <c r="N32" s="12" t="str">
        <f t="shared" si="9"/>
        <v/>
      </c>
      <c r="O32" s="44" t="str">
        <f t="shared" si="8"/>
        <v/>
      </c>
      <c r="P32" s="45" t="str">
        <f t="shared" si="7"/>
        <v/>
      </c>
      <c r="Q32" s="5" t="str">
        <f t="shared" si="4"/>
        <v/>
      </c>
      <c r="R32" s="14"/>
      <c r="S32" s="14"/>
      <c r="T32" s="47"/>
      <c r="U32" s="48"/>
      <c r="V32" s="13"/>
      <c r="W32" s="10"/>
      <c r="X32" s="10"/>
    </row>
    <row r="33" spans="1:24">
      <c r="A33" s="3"/>
      <c r="B33" s="6"/>
      <c r="C33" s="53"/>
      <c r="D33" s="53"/>
      <c r="E33" s="54"/>
      <c r="F33" s="55"/>
      <c r="G33" s="53"/>
      <c r="H33" s="53"/>
      <c r="I33" s="4"/>
      <c r="J33" s="12"/>
      <c r="K33" s="31">
        <f t="shared" si="6"/>
        <v>0</v>
      </c>
      <c r="L33" s="11"/>
      <c r="M33" s="32" t="str">
        <f t="shared" si="5"/>
        <v/>
      </c>
      <c r="N33" s="12" t="str">
        <f t="shared" si="9"/>
        <v/>
      </c>
      <c r="O33" s="44" t="str">
        <f t="shared" si="8"/>
        <v/>
      </c>
      <c r="P33" s="45" t="str">
        <f t="shared" si="7"/>
        <v/>
      </c>
      <c r="Q33" s="5" t="str">
        <f t="shared" si="4"/>
        <v/>
      </c>
      <c r="R33" s="14"/>
      <c r="S33" s="14"/>
      <c r="T33" s="47"/>
      <c r="U33" s="48"/>
      <c r="V33" s="13"/>
      <c r="W33" s="10"/>
      <c r="X33" s="5"/>
    </row>
    <row r="34" spans="1:24">
      <c r="A34" s="3"/>
      <c r="B34" s="6"/>
      <c r="C34" s="53"/>
      <c r="D34" s="53"/>
      <c r="E34" s="54"/>
      <c r="F34" s="55"/>
      <c r="G34" s="53"/>
      <c r="H34" s="53"/>
      <c r="I34" s="4"/>
      <c r="J34" s="12"/>
      <c r="K34" s="31">
        <f t="shared" si="6"/>
        <v>0</v>
      </c>
      <c r="L34" s="11"/>
      <c r="M34" s="32" t="str">
        <f t="shared" si="5"/>
        <v/>
      </c>
      <c r="N34" s="12" t="str">
        <f t="shared" si="9"/>
        <v/>
      </c>
      <c r="O34" s="44" t="str">
        <f t="shared" si="8"/>
        <v/>
      </c>
      <c r="P34" s="45" t="str">
        <f t="shared" si="7"/>
        <v/>
      </c>
      <c r="Q34" s="5" t="str">
        <f t="shared" si="4"/>
        <v/>
      </c>
      <c r="R34" s="14"/>
      <c r="S34" s="14"/>
      <c r="T34" s="47"/>
      <c r="U34" s="48"/>
      <c r="V34" s="13"/>
      <c r="W34" s="10"/>
      <c r="X34" s="5"/>
    </row>
    <row r="35" spans="1:24">
      <c r="A35" s="3"/>
      <c r="B35" s="6"/>
      <c r="C35" s="53"/>
      <c r="D35" s="53"/>
      <c r="E35" s="54"/>
      <c r="F35" s="55"/>
      <c r="G35" s="53"/>
      <c r="H35" s="53"/>
      <c r="I35" s="4"/>
      <c r="J35" s="12"/>
      <c r="K35" s="31">
        <f t="shared" si="6"/>
        <v>0</v>
      </c>
      <c r="L35" s="11"/>
      <c r="M35" s="32" t="str">
        <f t="shared" si="5"/>
        <v/>
      </c>
      <c r="N35" s="12" t="str">
        <f t="shared" si="9"/>
        <v/>
      </c>
      <c r="O35" s="44" t="str">
        <f t="shared" si="8"/>
        <v/>
      </c>
      <c r="P35" s="45" t="str">
        <f t="shared" si="7"/>
        <v/>
      </c>
      <c r="Q35" s="5" t="str">
        <f t="shared" si="4"/>
        <v/>
      </c>
      <c r="R35" s="14"/>
      <c r="S35" s="14"/>
      <c r="T35" s="47"/>
      <c r="U35" s="48"/>
      <c r="V35" s="13"/>
      <c r="W35" s="10"/>
      <c r="X35" s="5"/>
    </row>
    <row r="36" spans="1:24">
      <c r="A36" s="3"/>
      <c r="B36" s="6"/>
      <c r="C36" s="53"/>
      <c r="D36" s="53"/>
      <c r="E36" s="54"/>
      <c r="F36" s="55"/>
      <c r="G36" s="53"/>
      <c r="H36" s="53"/>
      <c r="I36" s="4"/>
      <c r="J36" s="12"/>
      <c r="K36" s="31">
        <f t="shared" si="6"/>
        <v>0</v>
      </c>
      <c r="L36" s="11"/>
      <c r="M36" s="32" t="str">
        <f t="shared" si="5"/>
        <v/>
      </c>
      <c r="N36" s="12" t="str">
        <f t="shared" si="9"/>
        <v/>
      </c>
      <c r="O36" s="44" t="str">
        <f t="shared" si="8"/>
        <v/>
      </c>
      <c r="P36" s="45" t="str">
        <f t="shared" si="7"/>
        <v/>
      </c>
      <c r="Q36" s="5" t="str">
        <f t="shared" si="4"/>
        <v/>
      </c>
      <c r="R36" s="14"/>
      <c r="S36" s="14"/>
      <c r="T36" s="47"/>
      <c r="U36" s="48"/>
      <c r="V36" s="13"/>
      <c r="W36" s="10"/>
      <c r="X36" s="5"/>
    </row>
    <row r="37" spans="1:24">
      <c r="A37" s="3"/>
      <c r="B37" s="6"/>
      <c r="C37" s="53"/>
      <c r="D37" s="53"/>
      <c r="E37" s="53"/>
      <c r="F37" s="53"/>
      <c r="G37" s="53"/>
      <c r="H37" s="53"/>
      <c r="I37" s="4"/>
      <c r="J37" s="12"/>
      <c r="K37" s="31">
        <f>IF(J37="elimine","elimine",)</f>
        <v>0</v>
      </c>
      <c r="L37" s="11"/>
      <c r="M37" s="32" t="str">
        <f t="shared" si="5"/>
        <v/>
      </c>
      <c r="N37" s="12" t="str">
        <f t="shared" si="9"/>
        <v/>
      </c>
      <c r="O37" s="44" t="str">
        <f t="shared" si="8"/>
        <v/>
      </c>
      <c r="P37" s="45" t="str">
        <f t="shared" si="7"/>
        <v/>
      </c>
      <c r="Q37" s="5" t="str">
        <f t="shared" si="4"/>
        <v/>
      </c>
      <c r="R37" s="14"/>
      <c r="S37" s="14"/>
      <c r="T37" s="47"/>
      <c r="U37" s="48"/>
      <c r="V37" s="13"/>
      <c r="W37" s="10"/>
      <c r="X37" s="5"/>
    </row>
    <row r="41" spans="1:24">
      <c r="C41" s="36" t="s">
        <v>4</v>
      </c>
    </row>
    <row r="45" spans="1:24">
      <c r="C45" s="5" t="s">
        <v>5</v>
      </c>
    </row>
    <row r="56" spans="3:5">
      <c r="C56" s="38" t="s">
        <v>33</v>
      </c>
      <c r="D56" s="51" t="s">
        <v>34</v>
      </c>
      <c r="E56" s="52"/>
    </row>
  </sheetData>
  <mergeCells count="113">
    <mergeCell ref="J2:L2"/>
    <mergeCell ref="M2:N2"/>
    <mergeCell ref="F5:I5"/>
    <mergeCell ref="C12:D12"/>
    <mergeCell ref="C19:D19"/>
    <mergeCell ref="C20:D20"/>
    <mergeCell ref="E18:F18"/>
    <mergeCell ref="E19:F19"/>
    <mergeCell ref="T9:X9"/>
    <mergeCell ref="C11:D11"/>
    <mergeCell ref="E11:F11"/>
    <mergeCell ref="G11:H11"/>
    <mergeCell ref="E20:F20"/>
    <mergeCell ref="E12:F12"/>
    <mergeCell ref="E13:F13"/>
    <mergeCell ref="E14:F14"/>
    <mergeCell ref="E15:F15"/>
    <mergeCell ref="E16:F16"/>
    <mergeCell ref="E17:F17"/>
    <mergeCell ref="C33:D33"/>
    <mergeCell ref="C31:D31"/>
    <mergeCell ref="C22:D22"/>
    <mergeCell ref="E27:F27"/>
    <mergeCell ref="E28:F28"/>
    <mergeCell ref="E29:F29"/>
    <mergeCell ref="E30:F30"/>
    <mergeCell ref="C23:D23"/>
    <mergeCell ref="C26:D26"/>
    <mergeCell ref="C24:D24"/>
    <mergeCell ref="C13:D13"/>
    <mergeCell ref="C14:D14"/>
    <mergeCell ref="C15:D15"/>
    <mergeCell ref="C16:D16"/>
    <mergeCell ref="C18:D18"/>
    <mergeCell ref="C21:D21"/>
    <mergeCell ref="C17:D17"/>
    <mergeCell ref="C36:D36"/>
    <mergeCell ref="C27:D27"/>
    <mergeCell ref="C28:D28"/>
    <mergeCell ref="C29:D29"/>
    <mergeCell ref="C30:D30"/>
    <mergeCell ref="E24:F24"/>
    <mergeCell ref="E25:F25"/>
    <mergeCell ref="E26:F26"/>
    <mergeCell ref="C32:D32"/>
    <mergeCell ref="C25:D25"/>
    <mergeCell ref="G12:H12"/>
    <mergeCell ref="G13:H13"/>
    <mergeCell ref="G14:H14"/>
    <mergeCell ref="G15:H15"/>
    <mergeCell ref="E22:F22"/>
    <mergeCell ref="E23:F23"/>
    <mergeCell ref="G20:H20"/>
    <mergeCell ref="E21:F21"/>
    <mergeCell ref="G16:H16"/>
    <mergeCell ref="G17:H17"/>
    <mergeCell ref="E32:F32"/>
    <mergeCell ref="E33:F33"/>
    <mergeCell ref="G32:H32"/>
    <mergeCell ref="G33:H33"/>
    <mergeCell ref="G18:H18"/>
    <mergeCell ref="G19:H19"/>
    <mergeCell ref="E31:F31"/>
    <mergeCell ref="G28:H28"/>
    <mergeCell ref="G29:H29"/>
    <mergeCell ref="G23:H23"/>
    <mergeCell ref="G24:H24"/>
    <mergeCell ref="G25:H25"/>
    <mergeCell ref="G30:H30"/>
    <mergeCell ref="G26:H26"/>
    <mergeCell ref="G36:H36"/>
    <mergeCell ref="D56:E56"/>
    <mergeCell ref="E37:F37"/>
    <mergeCell ref="C34:D34"/>
    <mergeCell ref="C35:D35"/>
    <mergeCell ref="G37:H37"/>
    <mergeCell ref="E35:F35"/>
    <mergeCell ref="E36:F36"/>
    <mergeCell ref="E34:F34"/>
    <mergeCell ref="C37:D37"/>
    <mergeCell ref="T11:U11"/>
    <mergeCell ref="T12:U12"/>
    <mergeCell ref="T13:U13"/>
    <mergeCell ref="T14:U14"/>
    <mergeCell ref="G34:H34"/>
    <mergeCell ref="G35:H35"/>
    <mergeCell ref="G31:H31"/>
    <mergeCell ref="G21:H21"/>
    <mergeCell ref="G22:H22"/>
    <mergeCell ref="G27:H27"/>
    <mergeCell ref="T19:U19"/>
    <mergeCell ref="T20:U20"/>
    <mergeCell ref="T21:U21"/>
    <mergeCell ref="T22:U22"/>
    <mergeCell ref="T15:U15"/>
    <mergeCell ref="T16:U16"/>
    <mergeCell ref="T17:U17"/>
    <mergeCell ref="T18:U18"/>
    <mergeCell ref="T27:U27"/>
    <mergeCell ref="T28:U28"/>
    <mergeCell ref="T29:U29"/>
    <mergeCell ref="T30:U30"/>
    <mergeCell ref="T23:U23"/>
    <mergeCell ref="T24:U24"/>
    <mergeCell ref="T25:U25"/>
    <mergeCell ref="T26:U26"/>
    <mergeCell ref="T35:U35"/>
    <mergeCell ref="T36:U36"/>
    <mergeCell ref="T37:U37"/>
    <mergeCell ref="T31:U31"/>
    <mergeCell ref="T32:U32"/>
    <mergeCell ref="T33:U33"/>
    <mergeCell ref="T34:U34"/>
  </mergeCells>
  <phoneticPr fontId="6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6"/>
  <sheetViews>
    <sheetView workbookViewId="0">
      <selection activeCell="C49" sqref="C49"/>
    </sheetView>
  </sheetViews>
  <sheetFormatPr baseColWidth="10" defaultRowHeight="15"/>
  <cols>
    <col min="1" max="1" width="1.7109375" style="14" customWidth="1"/>
    <col min="2" max="2" width="3.7109375" style="7" customWidth="1"/>
    <col min="3" max="8" width="11.42578125" style="7"/>
    <col min="9" max="9" width="2.7109375" style="7" customWidth="1"/>
    <col min="10" max="13" width="11.42578125" style="7"/>
  </cols>
  <sheetData>
    <row r="2" spans="1:13">
      <c r="D2" s="65" t="s">
        <v>14</v>
      </c>
      <c r="E2" s="66"/>
      <c r="F2" s="66"/>
      <c r="G2" s="66"/>
      <c r="H2" s="67"/>
    </row>
    <row r="5" spans="1:13">
      <c r="C5" s="51" t="s">
        <v>10</v>
      </c>
      <c r="D5" s="71"/>
      <c r="E5" s="51" t="s">
        <v>2</v>
      </c>
      <c r="F5" s="52"/>
      <c r="G5" s="51" t="s">
        <v>3</v>
      </c>
      <c r="H5" s="52"/>
      <c r="I5"/>
      <c r="J5" s="5" t="s">
        <v>4</v>
      </c>
      <c r="K5" s="5" t="s">
        <v>5</v>
      </c>
      <c r="L5"/>
      <c r="M5"/>
    </row>
    <row r="6" spans="1:13">
      <c r="A6" s="24"/>
      <c r="B6" s="6">
        <f>ROW(B1)</f>
        <v>1</v>
      </c>
      <c r="C6" s="69" t="s">
        <v>19</v>
      </c>
      <c r="D6" s="70"/>
      <c r="E6" s="55"/>
      <c r="F6" s="68"/>
      <c r="G6" s="55"/>
      <c r="H6" s="68"/>
      <c r="I6"/>
      <c r="J6" s="5"/>
      <c r="K6" s="5"/>
      <c r="L6"/>
      <c r="M6"/>
    </row>
    <row r="7" spans="1:13">
      <c r="A7" s="24"/>
      <c r="B7" s="6">
        <f t="shared" ref="B7:B36" si="0">ROW(B2)</f>
        <v>2</v>
      </c>
      <c r="C7" s="69" t="s">
        <v>35</v>
      </c>
      <c r="D7" s="70"/>
      <c r="E7" s="55"/>
      <c r="F7" s="68"/>
      <c r="G7" s="55"/>
      <c r="H7" s="68"/>
      <c r="I7"/>
      <c r="J7" s="5"/>
      <c r="K7" s="5"/>
      <c r="L7"/>
      <c r="M7"/>
    </row>
    <row r="8" spans="1:13">
      <c r="A8" s="24"/>
      <c r="B8" s="6">
        <f t="shared" si="0"/>
        <v>3</v>
      </c>
      <c r="C8" s="69" t="s">
        <v>27</v>
      </c>
      <c r="D8" s="70"/>
      <c r="E8" s="55"/>
      <c r="F8" s="68"/>
      <c r="G8" s="55"/>
      <c r="H8" s="68"/>
      <c r="I8"/>
      <c r="J8" s="5"/>
      <c r="K8" s="5"/>
      <c r="L8"/>
      <c r="M8"/>
    </row>
    <row r="9" spans="1:13">
      <c r="A9" s="24"/>
      <c r="B9" s="6">
        <f t="shared" si="0"/>
        <v>4</v>
      </c>
      <c r="C9" s="51"/>
      <c r="D9" s="52"/>
      <c r="E9" s="55"/>
      <c r="F9" s="68"/>
      <c r="G9" s="55"/>
      <c r="H9" s="68"/>
      <c r="I9"/>
      <c r="J9" s="5"/>
      <c r="K9" s="5"/>
      <c r="L9"/>
      <c r="M9"/>
    </row>
    <row r="10" spans="1:13">
      <c r="A10" s="24"/>
      <c r="B10" s="6">
        <f t="shared" si="0"/>
        <v>5</v>
      </c>
      <c r="C10" s="51"/>
      <c r="D10" s="52"/>
      <c r="E10" s="55"/>
      <c r="F10" s="68"/>
      <c r="G10" s="55"/>
      <c r="H10" s="68"/>
      <c r="I10"/>
      <c r="J10" s="5"/>
      <c r="K10" s="5"/>
      <c r="L10"/>
      <c r="M10"/>
    </row>
    <row r="11" spans="1:13">
      <c r="A11" s="24"/>
      <c r="B11" s="6">
        <f t="shared" si="0"/>
        <v>6</v>
      </c>
      <c r="C11" s="51"/>
      <c r="D11" s="52"/>
      <c r="E11" s="55"/>
      <c r="F11" s="68"/>
      <c r="G11" s="55"/>
      <c r="H11" s="68"/>
      <c r="I11"/>
      <c r="J11" s="5"/>
      <c r="K11" s="5"/>
      <c r="L11"/>
      <c r="M11"/>
    </row>
    <row r="12" spans="1:13">
      <c r="A12" s="24"/>
      <c r="B12" s="6">
        <f t="shared" si="0"/>
        <v>7</v>
      </c>
      <c r="C12" s="51"/>
      <c r="D12" s="52"/>
      <c r="E12" s="55"/>
      <c r="F12" s="68"/>
      <c r="G12" s="55"/>
      <c r="H12" s="68"/>
      <c r="I12"/>
      <c r="J12" s="5"/>
      <c r="K12" s="5"/>
      <c r="L12"/>
      <c r="M12"/>
    </row>
    <row r="13" spans="1:13">
      <c r="A13" s="24"/>
      <c r="B13" s="6">
        <f t="shared" si="0"/>
        <v>8</v>
      </c>
      <c r="C13" s="51"/>
      <c r="D13" s="52"/>
      <c r="E13" s="55"/>
      <c r="F13" s="68"/>
      <c r="G13" s="55"/>
      <c r="H13" s="68"/>
      <c r="I13"/>
      <c r="J13" s="5"/>
      <c r="K13" s="5"/>
      <c r="L13"/>
      <c r="M13"/>
    </row>
    <row r="14" spans="1:13">
      <c r="A14" s="24"/>
      <c r="B14" s="6">
        <f t="shared" si="0"/>
        <v>9</v>
      </c>
      <c r="C14" s="51"/>
      <c r="D14" s="52"/>
      <c r="E14" s="55"/>
      <c r="F14" s="68"/>
      <c r="G14" s="55"/>
      <c r="H14" s="68"/>
      <c r="I14"/>
      <c r="J14" s="5"/>
      <c r="K14" s="5"/>
      <c r="L14"/>
      <c r="M14"/>
    </row>
    <row r="15" spans="1:13">
      <c r="A15" s="24"/>
      <c r="B15" s="6">
        <f t="shared" si="0"/>
        <v>10</v>
      </c>
      <c r="C15" s="51"/>
      <c r="D15" s="52"/>
      <c r="E15" s="55"/>
      <c r="F15" s="68"/>
      <c r="G15" s="55"/>
      <c r="H15" s="68"/>
      <c r="I15"/>
      <c r="J15" s="5"/>
      <c r="K15" s="5"/>
      <c r="L15"/>
      <c r="M15"/>
    </row>
    <row r="16" spans="1:13">
      <c r="A16" s="24"/>
      <c r="B16" s="6">
        <f t="shared" si="0"/>
        <v>11</v>
      </c>
      <c r="C16" s="51"/>
      <c r="D16" s="52"/>
      <c r="E16" s="55"/>
      <c r="F16" s="68"/>
      <c r="G16" s="55"/>
      <c r="H16" s="68"/>
      <c r="I16"/>
      <c r="J16" s="5"/>
      <c r="K16" s="5"/>
      <c r="L16"/>
      <c r="M16"/>
    </row>
    <row r="17" spans="1:13">
      <c r="A17" s="24"/>
      <c r="B17" s="6">
        <f t="shared" si="0"/>
        <v>12</v>
      </c>
      <c r="C17" s="51"/>
      <c r="D17" s="52"/>
      <c r="E17" s="55"/>
      <c r="F17" s="68"/>
      <c r="G17" s="55"/>
      <c r="H17" s="68"/>
      <c r="I17"/>
      <c r="J17" s="5"/>
      <c r="K17" s="5"/>
      <c r="L17"/>
      <c r="M17"/>
    </row>
    <row r="18" spans="1:13">
      <c r="A18" s="24"/>
      <c r="B18" s="6">
        <f t="shared" si="0"/>
        <v>13</v>
      </c>
      <c r="C18" s="51"/>
      <c r="D18" s="52"/>
      <c r="E18" s="55"/>
      <c r="F18" s="68"/>
      <c r="G18" s="55"/>
      <c r="H18" s="68"/>
      <c r="I18"/>
      <c r="J18" s="5"/>
      <c r="K18" s="5"/>
      <c r="L18"/>
      <c r="M18"/>
    </row>
    <row r="19" spans="1:13">
      <c r="A19" s="24"/>
      <c r="B19" s="6">
        <f t="shared" si="0"/>
        <v>14</v>
      </c>
      <c r="C19" s="51"/>
      <c r="D19" s="52"/>
      <c r="E19" s="55"/>
      <c r="F19" s="68"/>
      <c r="G19" s="55"/>
      <c r="H19" s="68"/>
      <c r="I19"/>
      <c r="J19" s="5"/>
      <c r="K19" s="5"/>
      <c r="L19"/>
      <c r="M19"/>
    </row>
    <row r="20" spans="1:13">
      <c r="A20" s="24"/>
      <c r="B20" s="6">
        <f t="shared" si="0"/>
        <v>15</v>
      </c>
      <c r="C20" s="51"/>
      <c r="D20" s="52"/>
      <c r="E20" s="55"/>
      <c r="F20" s="68"/>
      <c r="G20" s="55"/>
      <c r="H20" s="68"/>
      <c r="I20"/>
      <c r="J20" s="5"/>
      <c r="K20" s="5"/>
      <c r="L20"/>
      <c r="M20"/>
    </row>
    <row r="21" spans="1:13">
      <c r="A21" s="24"/>
      <c r="B21" s="6">
        <f t="shared" si="0"/>
        <v>16</v>
      </c>
      <c r="C21" s="51"/>
      <c r="D21" s="52"/>
      <c r="E21" s="55"/>
      <c r="F21" s="68"/>
      <c r="G21" s="55"/>
      <c r="H21" s="68"/>
      <c r="I21"/>
      <c r="J21" s="5"/>
      <c r="K21" s="5"/>
      <c r="L21"/>
      <c r="M21"/>
    </row>
    <row r="22" spans="1:13">
      <c r="A22" s="24"/>
      <c r="B22" s="6">
        <f t="shared" si="0"/>
        <v>17</v>
      </c>
      <c r="C22" s="51"/>
      <c r="D22" s="52"/>
      <c r="E22" s="55"/>
      <c r="F22" s="68"/>
      <c r="G22" s="55"/>
      <c r="H22" s="68"/>
      <c r="I22"/>
      <c r="J22" s="5"/>
      <c r="K22" s="5"/>
      <c r="L22"/>
      <c r="M22"/>
    </row>
    <row r="23" spans="1:13">
      <c r="A23" s="24"/>
      <c r="B23" s="6">
        <f t="shared" si="0"/>
        <v>18</v>
      </c>
      <c r="C23" s="51"/>
      <c r="D23" s="52"/>
      <c r="E23" s="55"/>
      <c r="F23" s="68"/>
      <c r="G23" s="55"/>
      <c r="H23" s="68"/>
      <c r="I23"/>
      <c r="J23" s="5"/>
      <c r="K23" s="5"/>
      <c r="L23"/>
      <c r="M23"/>
    </row>
    <row r="24" spans="1:13">
      <c r="A24" s="24"/>
      <c r="B24" s="6">
        <f t="shared" si="0"/>
        <v>19</v>
      </c>
      <c r="C24" s="51"/>
      <c r="D24" s="52"/>
      <c r="E24" s="55"/>
      <c r="F24" s="68"/>
      <c r="G24" s="55"/>
      <c r="H24" s="68"/>
      <c r="I24"/>
      <c r="J24" s="5"/>
      <c r="K24" s="5"/>
      <c r="L24"/>
      <c r="M24"/>
    </row>
    <row r="25" spans="1:13">
      <c r="A25" s="24"/>
      <c r="B25" s="6">
        <f t="shared" si="0"/>
        <v>20</v>
      </c>
      <c r="C25" s="51"/>
      <c r="D25" s="52"/>
      <c r="E25" s="55"/>
      <c r="F25" s="68"/>
      <c r="G25" s="55"/>
      <c r="H25" s="68"/>
      <c r="I25"/>
      <c r="J25" s="5"/>
      <c r="K25" s="5"/>
      <c r="L25"/>
      <c r="M25"/>
    </row>
    <row r="26" spans="1:13">
      <c r="A26" s="24"/>
      <c r="B26" s="6">
        <f t="shared" si="0"/>
        <v>21</v>
      </c>
      <c r="C26" s="51"/>
      <c r="D26" s="52"/>
      <c r="E26" s="55"/>
      <c r="F26" s="68"/>
      <c r="G26" s="55"/>
      <c r="H26" s="68"/>
      <c r="I26"/>
      <c r="J26" s="5"/>
      <c r="K26" s="5"/>
      <c r="L26"/>
      <c r="M26"/>
    </row>
    <row r="27" spans="1:13">
      <c r="A27" s="24"/>
      <c r="B27" s="6">
        <f t="shared" si="0"/>
        <v>22</v>
      </c>
      <c r="C27" s="51"/>
      <c r="D27" s="52"/>
      <c r="E27" s="55"/>
      <c r="F27" s="68"/>
      <c r="G27" s="55"/>
      <c r="H27" s="68"/>
      <c r="I27"/>
      <c r="J27" s="5"/>
      <c r="K27" s="5"/>
      <c r="L27"/>
      <c r="M27"/>
    </row>
    <row r="28" spans="1:13">
      <c r="A28" s="24"/>
      <c r="B28" s="6">
        <f t="shared" si="0"/>
        <v>23</v>
      </c>
      <c r="C28" s="51"/>
      <c r="D28" s="52"/>
      <c r="E28" s="55"/>
      <c r="F28" s="68"/>
      <c r="G28" s="55"/>
      <c r="H28" s="68"/>
      <c r="I28"/>
      <c r="J28" s="5"/>
      <c r="K28" s="5"/>
      <c r="L28"/>
      <c r="M28"/>
    </row>
    <row r="29" spans="1:13">
      <c r="A29" s="24"/>
      <c r="B29" s="6">
        <f t="shared" si="0"/>
        <v>24</v>
      </c>
      <c r="C29" s="51"/>
      <c r="D29" s="52"/>
      <c r="E29" s="55"/>
      <c r="F29" s="68"/>
      <c r="G29" s="55"/>
      <c r="H29" s="68"/>
      <c r="I29"/>
      <c r="J29" s="5"/>
      <c r="K29" s="5"/>
      <c r="L29"/>
      <c r="M29"/>
    </row>
    <row r="30" spans="1:13">
      <c r="A30" s="24"/>
      <c r="B30" s="6">
        <f t="shared" si="0"/>
        <v>25</v>
      </c>
      <c r="C30" s="51"/>
      <c r="D30" s="52"/>
      <c r="E30" s="55"/>
      <c r="F30" s="68"/>
      <c r="G30" s="55"/>
      <c r="H30" s="68"/>
      <c r="I30"/>
      <c r="J30" s="5"/>
      <c r="K30" s="5"/>
      <c r="L30"/>
      <c r="M30"/>
    </row>
    <row r="31" spans="1:13">
      <c r="A31" s="24"/>
      <c r="B31" s="6">
        <f t="shared" si="0"/>
        <v>26</v>
      </c>
      <c r="C31" s="51"/>
      <c r="D31" s="52"/>
      <c r="E31" s="55"/>
      <c r="F31" s="68"/>
      <c r="G31" s="55"/>
      <c r="H31" s="68"/>
      <c r="I31"/>
      <c r="J31" s="5"/>
      <c r="K31" s="5"/>
      <c r="L31"/>
      <c r="M31"/>
    </row>
    <row r="32" spans="1:13">
      <c r="A32" s="24"/>
      <c r="B32" s="6">
        <f t="shared" si="0"/>
        <v>27</v>
      </c>
      <c r="C32" s="51"/>
      <c r="D32" s="52"/>
      <c r="E32" s="55"/>
      <c r="F32" s="68"/>
      <c r="G32" s="55"/>
      <c r="H32" s="68"/>
      <c r="I32"/>
      <c r="J32" s="5"/>
      <c r="K32" s="5"/>
      <c r="L32"/>
      <c r="M32"/>
    </row>
    <row r="33" spans="1:13">
      <c r="A33" s="24"/>
      <c r="B33" s="6">
        <f t="shared" si="0"/>
        <v>28</v>
      </c>
      <c r="C33" s="51"/>
      <c r="D33" s="52"/>
      <c r="E33" s="55"/>
      <c r="F33" s="68"/>
      <c r="G33" s="55"/>
      <c r="H33" s="68"/>
      <c r="I33"/>
      <c r="J33" s="5"/>
      <c r="K33" s="5"/>
      <c r="L33"/>
      <c r="M33"/>
    </row>
    <row r="34" spans="1:13">
      <c r="A34" s="24"/>
      <c r="B34" s="6">
        <f t="shared" si="0"/>
        <v>29</v>
      </c>
      <c r="C34" s="51"/>
      <c r="D34" s="52"/>
      <c r="E34" s="55"/>
      <c r="F34" s="68"/>
      <c r="G34" s="55"/>
      <c r="H34" s="68"/>
      <c r="I34"/>
      <c r="J34" s="5"/>
      <c r="K34" s="5"/>
      <c r="L34"/>
      <c r="M34"/>
    </row>
    <row r="35" spans="1:13">
      <c r="A35" s="24"/>
      <c r="B35" s="6">
        <f t="shared" si="0"/>
        <v>30</v>
      </c>
      <c r="C35" s="51"/>
      <c r="D35" s="52"/>
      <c r="E35" s="55"/>
      <c r="F35" s="68"/>
      <c r="G35" s="55"/>
      <c r="H35" s="68"/>
      <c r="I35"/>
      <c r="J35" s="5"/>
      <c r="K35" s="5"/>
      <c r="L35"/>
      <c r="M35"/>
    </row>
    <row r="36" spans="1:13">
      <c r="A36" s="24"/>
      <c r="B36" s="6">
        <f t="shared" si="0"/>
        <v>31</v>
      </c>
      <c r="C36" s="51"/>
      <c r="D36" s="52"/>
      <c r="E36" s="51"/>
      <c r="F36" s="52"/>
      <c r="G36" s="51"/>
      <c r="H36" s="52"/>
      <c r="I36"/>
      <c r="J36" s="5"/>
      <c r="K36" s="5"/>
      <c r="L36"/>
      <c r="M36"/>
    </row>
  </sheetData>
  <mergeCells count="97">
    <mergeCell ref="G6:H6"/>
    <mergeCell ref="G7:H7"/>
    <mergeCell ref="C17:D17"/>
    <mergeCell ref="C18:D18"/>
    <mergeCell ref="C19:D19"/>
    <mergeCell ref="C20:D20"/>
    <mergeCell ref="C21:D21"/>
    <mergeCell ref="G5:H5"/>
    <mergeCell ref="C6:D6"/>
    <mergeCell ref="C7:D7"/>
    <mergeCell ref="C5:D5"/>
    <mergeCell ref="E5:F5"/>
    <mergeCell ref="C12:D12"/>
    <mergeCell ref="C8:D8"/>
    <mergeCell ref="C9:D9"/>
    <mergeCell ref="C10:D10"/>
    <mergeCell ref="C11:D11"/>
    <mergeCell ref="C22:D22"/>
    <mergeCell ref="C13:D13"/>
    <mergeCell ref="C14:D14"/>
    <mergeCell ref="C15:D15"/>
    <mergeCell ref="C16:D16"/>
    <mergeCell ref="E14:F14"/>
    <mergeCell ref="E15:F15"/>
    <mergeCell ref="E16:F16"/>
    <mergeCell ref="E17:F17"/>
    <mergeCell ref="C32:D32"/>
    <mergeCell ref="C23:D23"/>
    <mergeCell ref="C24:D24"/>
    <mergeCell ref="C25:D25"/>
    <mergeCell ref="C26:D26"/>
    <mergeCell ref="C27:D27"/>
    <mergeCell ref="E13:F13"/>
    <mergeCell ref="E6:F6"/>
    <mergeCell ref="E7:F7"/>
    <mergeCell ref="E8:F8"/>
    <mergeCell ref="E9:F9"/>
    <mergeCell ref="E10:F10"/>
    <mergeCell ref="E11:F11"/>
    <mergeCell ref="E12:F12"/>
    <mergeCell ref="C34:D34"/>
    <mergeCell ref="C35:D35"/>
    <mergeCell ref="C36:D36"/>
    <mergeCell ref="E18:F18"/>
    <mergeCell ref="E19:F19"/>
    <mergeCell ref="E20:F20"/>
    <mergeCell ref="E35:F35"/>
    <mergeCell ref="E26:F26"/>
    <mergeCell ref="E27:F27"/>
    <mergeCell ref="E28:F28"/>
    <mergeCell ref="C33:D33"/>
    <mergeCell ref="E29:F29"/>
    <mergeCell ref="E30:F30"/>
    <mergeCell ref="C28:D28"/>
    <mergeCell ref="C29:D29"/>
    <mergeCell ref="C30:D30"/>
    <mergeCell ref="C31:D31"/>
    <mergeCell ref="E25:F25"/>
    <mergeCell ref="G25:H25"/>
    <mergeCell ref="G8:H8"/>
    <mergeCell ref="G9:H9"/>
    <mergeCell ref="G10:H10"/>
    <mergeCell ref="G15:H15"/>
    <mergeCell ref="G11:H11"/>
    <mergeCell ref="G12:H12"/>
    <mergeCell ref="G13:H13"/>
    <mergeCell ref="G14:H14"/>
    <mergeCell ref="G30:H30"/>
    <mergeCell ref="G34:H34"/>
    <mergeCell ref="G16:H16"/>
    <mergeCell ref="G17:H17"/>
    <mergeCell ref="G18:H18"/>
    <mergeCell ref="E36:F36"/>
    <mergeCell ref="G19:H19"/>
    <mergeCell ref="G36:H36"/>
    <mergeCell ref="E23:F23"/>
    <mergeCell ref="E24:F24"/>
    <mergeCell ref="E21:F21"/>
    <mergeCell ref="E22:F22"/>
    <mergeCell ref="G26:H26"/>
    <mergeCell ref="G27:H27"/>
    <mergeCell ref="E34:F34"/>
    <mergeCell ref="G35:H35"/>
    <mergeCell ref="G28:H28"/>
    <mergeCell ref="G29:H29"/>
    <mergeCell ref="E32:F32"/>
    <mergeCell ref="E33:F33"/>
    <mergeCell ref="D2:H2"/>
    <mergeCell ref="G31:H31"/>
    <mergeCell ref="G32:H32"/>
    <mergeCell ref="G33:H33"/>
    <mergeCell ref="G21:H21"/>
    <mergeCell ref="G22:H22"/>
    <mergeCell ref="G23:H23"/>
    <mergeCell ref="G24:H24"/>
    <mergeCell ref="G20:H20"/>
    <mergeCell ref="E31:F31"/>
  </mergeCells>
  <phoneticPr fontId="6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Tempsréf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Dédé</cp:lastModifiedBy>
  <dcterms:created xsi:type="dcterms:W3CDTF">2010-04-09T14:15:49Z</dcterms:created>
  <dcterms:modified xsi:type="dcterms:W3CDTF">2010-04-18T08:59:07Z</dcterms:modified>
</cp:coreProperties>
</file>