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 activeTab="1"/>
  </bookViews>
  <sheets>
    <sheet name="Feuil1" sheetId="1" r:id="rId1"/>
    <sheet name="Feuil1 (2)" sheetId="4" r:id="rId2"/>
    <sheet name="Feuil2" sheetId="2" r:id="rId3"/>
    <sheet name="Feuil3" sheetId="3" r:id="rId4"/>
  </sheets>
  <calcPr calcId="114210"/>
</workbook>
</file>

<file path=xl/calcChain.xml><?xml version="1.0" encoding="utf-8"?>
<calcChain xmlns="http://schemas.openxmlformats.org/spreadsheetml/2006/main">
  <c r="F4" i="4"/>
  <c r="F3"/>
  <c r="G3"/>
  <c r="G4"/>
  <c r="F5"/>
  <c r="G5"/>
  <c r="F6"/>
  <c r="G6"/>
  <c r="F7"/>
  <c r="G7"/>
  <c r="F8"/>
  <c r="G8"/>
  <c r="F9"/>
  <c r="G9"/>
  <c r="F10"/>
  <c r="G10"/>
  <c r="F11"/>
  <c r="G11"/>
  <c r="F12"/>
  <c r="G12"/>
  <c r="F13"/>
  <c r="E3"/>
  <c r="E4"/>
  <c r="F2"/>
  <c r="F4" i="1"/>
  <c r="F5"/>
  <c r="F6"/>
  <c r="F7"/>
  <c r="F8"/>
  <c r="F9"/>
  <c r="F10"/>
  <c r="F11"/>
  <c r="F12"/>
  <c r="F13"/>
  <c r="F3"/>
  <c r="G3"/>
  <c r="F2"/>
  <c r="E4"/>
  <c r="E5"/>
  <c r="E6"/>
  <c r="E3"/>
  <c r="B2" i="2"/>
  <c r="B1"/>
  <c r="A1"/>
  <c r="E5" i="4"/>
  <c r="G4" i="1"/>
  <c r="E7"/>
  <c r="E6" i="4"/>
  <c r="G5" i="1"/>
  <c r="G6"/>
  <c r="E8"/>
  <c r="E7" i="4"/>
  <c r="E9" i="1"/>
  <c r="E8" i="4"/>
  <c r="E10" i="1"/>
  <c r="E9" i="4"/>
  <c r="G7" i="1"/>
  <c r="E10" i="4"/>
  <c r="G8" i="1"/>
  <c r="G9"/>
  <c r="G13" i="4"/>
  <c r="G10" i="1"/>
  <c r="G11"/>
  <c r="G12"/>
  <c r="G13"/>
</calcChain>
</file>

<file path=xl/sharedStrings.xml><?xml version="1.0" encoding="utf-8"?>
<sst xmlns="http://schemas.openxmlformats.org/spreadsheetml/2006/main" count="46" uniqueCount="21">
  <si>
    <t>Date</t>
  </si>
  <si>
    <t>Service</t>
  </si>
  <si>
    <t xml:space="preserve">Entrée </t>
  </si>
  <si>
    <t>Sorties</t>
  </si>
  <si>
    <t>Stock</t>
  </si>
  <si>
    <t>Observation</t>
  </si>
  <si>
    <t>commander</t>
  </si>
  <si>
    <t>En stock</t>
  </si>
  <si>
    <t/>
  </si>
  <si>
    <t>Serv. Secrétariat</t>
  </si>
  <si>
    <t>Serv. Ventes</t>
  </si>
  <si>
    <t>Ser. Personnel</t>
  </si>
  <si>
    <t>Bon de livraison n° 34</t>
  </si>
  <si>
    <t>Serv. Achat</t>
  </si>
  <si>
    <t>Serv. Comptabilité</t>
  </si>
  <si>
    <t>Serv. Magasin</t>
  </si>
  <si>
    <t>Serv. Commercial</t>
  </si>
  <si>
    <t>Stock Maximum</t>
  </si>
  <si>
    <t>Stock minimum</t>
  </si>
  <si>
    <t>En dessous du seuil minimum</t>
  </si>
  <si>
    <t>Délais de livraison</t>
  </si>
</sst>
</file>

<file path=xl/styles.xml><?xml version="1.0" encoding="utf-8"?>
<styleSheet xmlns="http://schemas.openxmlformats.org/spreadsheetml/2006/main">
  <numFmts count="1">
    <numFmt numFmtId="164" formatCode="dd/mm"/>
  </numFmts>
  <fonts count="5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sz val="11"/>
      <color indexed="57"/>
      <name val="Calibri"/>
      <family val="2"/>
    </font>
    <font>
      <sz val="11"/>
      <color indexed="6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Border="1"/>
    <xf numFmtId="0" fontId="2" fillId="0" borderId="0" xfId="0" applyFont="1"/>
    <xf numFmtId="0" fontId="3" fillId="2" borderId="0" xfId="0" applyFont="1" applyFill="1" applyAlignment="1">
      <alignment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1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76200</xdr:colOff>
      <xdr:row>7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743700" y="1409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7</xdr:row>
      <xdr:rowOff>0</xdr:rowOff>
    </xdr:from>
    <xdr:to>
      <xdr:col>13</xdr:col>
      <xdr:colOff>428625</xdr:colOff>
      <xdr:row>11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667500" y="1333500"/>
          <a:ext cx="4238625" cy="7905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établir un tableau de gestion des stock, je souhaiterais qu'en F il me note "Commander" si E est &lt;=C17 et s'il n'y a pas de commande dans les jours précédents (correspondant aux délais de livraison notés en C19.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8"/>
  <sheetViews>
    <sheetView workbookViewId="0">
      <selection activeCell="F3" sqref="F3:F13"/>
    </sheetView>
  </sheetViews>
  <sheetFormatPr baseColWidth="10" defaultRowHeight="15"/>
  <cols>
    <col min="2" max="2" width="20" bestFit="1" customWidth="1"/>
  </cols>
  <sheetData>
    <row r="1" spans="1:7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>
      <c r="A2" s="5">
        <v>40799</v>
      </c>
      <c r="B2" s="7" t="s">
        <v>7</v>
      </c>
      <c r="C2" s="7"/>
      <c r="D2" s="7"/>
      <c r="E2" s="7">
        <v>24</v>
      </c>
      <c r="F2" s="7" t="str">
        <f>IF(E2&lt;=C17,"commander","")</f>
        <v/>
      </c>
      <c r="G2" s="8" t="s">
        <v>8</v>
      </c>
    </row>
    <row r="3" spans="1:7">
      <c r="A3" s="5">
        <v>40800</v>
      </c>
      <c r="B3" s="7" t="s">
        <v>9</v>
      </c>
      <c r="C3" s="7"/>
      <c r="D3" s="7">
        <v>9</v>
      </c>
      <c r="E3" s="7">
        <f>E2+C3-D3</f>
        <v>15</v>
      </c>
      <c r="F3" s="7" t="str">
        <f>IF(E3&lt;=$C$17,"commander","")</f>
        <v/>
      </c>
      <c r="G3" s="8" t="str">
        <f>IF(AND(F3="commander",AND(G1&gt;0,G2&gt;0)),$C$16-E3,"")</f>
        <v/>
      </c>
    </row>
    <row r="4" spans="1:7">
      <c r="A4" s="5">
        <v>40801</v>
      </c>
      <c r="B4" s="7" t="s">
        <v>10</v>
      </c>
      <c r="C4" s="7"/>
      <c r="D4" s="7">
        <v>4</v>
      </c>
      <c r="E4" s="7">
        <f t="shared" ref="E4:E10" si="0">E3+C4-D4</f>
        <v>11</v>
      </c>
      <c r="F4" s="7" t="str">
        <f t="shared" ref="F4:F13" si="1">IF(E4&lt;=$C$17,"commander","")</f>
        <v>commander</v>
      </c>
      <c r="G4" s="8">
        <f t="shared" ref="G4:G13" si="2">IF(AND(F4="commander",AND(G2&gt;0,G3&gt;0)),$C$16-E4,"")</f>
        <v>13</v>
      </c>
    </row>
    <row r="5" spans="1:7">
      <c r="A5" s="5">
        <v>40802</v>
      </c>
      <c r="B5" s="7" t="s">
        <v>11</v>
      </c>
      <c r="C5" s="7"/>
      <c r="D5" s="7">
        <v>2</v>
      </c>
      <c r="E5" s="7">
        <f t="shared" si="0"/>
        <v>9</v>
      </c>
      <c r="F5" s="7" t="str">
        <f t="shared" si="1"/>
        <v>commander</v>
      </c>
      <c r="G5" s="8">
        <f t="shared" si="2"/>
        <v>15</v>
      </c>
    </row>
    <row r="6" spans="1:7">
      <c r="A6" s="5">
        <v>40803</v>
      </c>
      <c r="B6" s="7" t="s">
        <v>12</v>
      </c>
      <c r="C6" s="7"/>
      <c r="D6" s="7"/>
      <c r="E6" s="7">
        <f t="shared" si="0"/>
        <v>9</v>
      </c>
      <c r="F6" s="7" t="str">
        <f t="shared" si="1"/>
        <v>commander</v>
      </c>
      <c r="G6" s="8">
        <f t="shared" si="2"/>
        <v>15</v>
      </c>
    </row>
    <row r="7" spans="1:7">
      <c r="A7" s="5">
        <v>40806</v>
      </c>
      <c r="B7" s="7" t="s">
        <v>13</v>
      </c>
      <c r="C7" s="7">
        <v>13</v>
      </c>
      <c r="D7" s="7">
        <v>2</v>
      </c>
      <c r="E7" s="7">
        <f t="shared" si="0"/>
        <v>20</v>
      </c>
      <c r="F7" s="7" t="str">
        <f t="shared" si="1"/>
        <v/>
      </c>
      <c r="G7" s="8" t="str">
        <f t="shared" si="2"/>
        <v/>
      </c>
    </row>
    <row r="8" spans="1:7">
      <c r="A8" s="5">
        <v>40806</v>
      </c>
      <c r="B8" s="7" t="s">
        <v>14</v>
      </c>
      <c r="C8" s="7"/>
      <c r="D8" s="7">
        <v>3</v>
      </c>
      <c r="E8" s="7">
        <f t="shared" si="0"/>
        <v>17</v>
      </c>
      <c r="F8" s="7" t="str">
        <f t="shared" si="1"/>
        <v/>
      </c>
      <c r="G8" s="8" t="str">
        <f t="shared" si="2"/>
        <v/>
      </c>
    </row>
    <row r="9" spans="1:7">
      <c r="A9" s="5">
        <v>40808</v>
      </c>
      <c r="B9" s="7" t="s">
        <v>15</v>
      </c>
      <c r="C9" s="7"/>
      <c r="D9" s="7">
        <v>1</v>
      </c>
      <c r="E9" s="7">
        <f t="shared" si="0"/>
        <v>16</v>
      </c>
      <c r="F9" s="7" t="str">
        <f t="shared" si="1"/>
        <v/>
      </c>
      <c r="G9" s="8" t="str">
        <f t="shared" si="2"/>
        <v/>
      </c>
    </row>
    <row r="10" spans="1:7">
      <c r="A10" s="5">
        <v>40810</v>
      </c>
      <c r="B10" s="7" t="s">
        <v>16</v>
      </c>
      <c r="C10" s="7"/>
      <c r="D10" s="7">
        <v>4</v>
      </c>
      <c r="E10" s="7">
        <f t="shared" si="0"/>
        <v>12</v>
      </c>
      <c r="F10" s="7" t="str">
        <f t="shared" si="1"/>
        <v>commander</v>
      </c>
      <c r="G10" s="8">
        <f t="shared" si="2"/>
        <v>12</v>
      </c>
    </row>
    <row r="11" spans="1:7">
      <c r="A11" s="5"/>
      <c r="B11" s="7"/>
      <c r="C11" s="7"/>
      <c r="D11" s="7"/>
      <c r="E11" s="7" t="s">
        <v>8</v>
      </c>
      <c r="F11" s="7" t="str">
        <f t="shared" si="1"/>
        <v/>
      </c>
      <c r="G11" s="8" t="str">
        <f t="shared" si="2"/>
        <v/>
      </c>
    </row>
    <row r="12" spans="1:7">
      <c r="A12" s="5"/>
      <c r="B12" s="7"/>
      <c r="C12" s="7"/>
      <c r="D12" s="7"/>
      <c r="E12" s="7" t="s">
        <v>8</v>
      </c>
      <c r="F12" s="7" t="str">
        <f t="shared" si="1"/>
        <v/>
      </c>
      <c r="G12" s="8" t="str">
        <f t="shared" si="2"/>
        <v/>
      </c>
    </row>
    <row r="13" spans="1:7">
      <c r="A13" s="5"/>
      <c r="B13" s="7"/>
      <c r="C13" s="7"/>
      <c r="D13" s="7"/>
      <c r="E13" s="7" t="s">
        <v>8</v>
      </c>
      <c r="F13" s="7" t="str">
        <f t="shared" si="1"/>
        <v/>
      </c>
      <c r="G13" s="8" t="str">
        <f t="shared" si="2"/>
        <v/>
      </c>
    </row>
    <row r="16" spans="1:7">
      <c r="B16" s="3" t="s">
        <v>17</v>
      </c>
      <c r="C16" s="2">
        <v>24</v>
      </c>
    </row>
    <row r="17" spans="2:3">
      <c r="B17" s="1" t="s">
        <v>18</v>
      </c>
      <c r="C17" s="1">
        <v>12</v>
      </c>
    </row>
    <row r="18" spans="2:3" ht="30">
      <c r="B18" s="4" t="s">
        <v>19</v>
      </c>
    </row>
  </sheetData>
  <phoneticPr fontId="4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F4" sqref="F4"/>
    </sheetView>
  </sheetViews>
  <sheetFormatPr baseColWidth="10" defaultRowHeight="15"/>
  <cols>
    <col min="2" max="2" width="20" bestFit="1" customWidth="1"/>
  </cols>
  <sheetData>
    <row r="1" spans="1:7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>
      <c r="A2" s="5">
        <v>40799</v>
      </c>
      <c r="B2" s="7" t="s">
        <v>7</v>
      </c>
      <c r="C2" s="7"/>
      <c r="D2" s="7"/>
      <c r="E2" s="7">
        <v>24</v>
      </c>
      <c r="F2" s="9" t="str">
        <f>IF(E2&lt;=C17,"commander","")</f>
        <v/>
      </c>
      <c r="G2" s="10">
        <v>0</v>
      </c>
    </row>
    <row r="3" spans="1:7">
      <c r="A3" s="5">
        <v>40800</v>
      </c>
      <c r="B3" s="7" t="s">
        <v>9</v>
      </c>
      <c r="C3" s="7"/>
      <c r="D3" s="7">
        <v>9</v>
      </c>
      <c r="E3" s="7">
        <f>E2+C3-D3</f>
        <v>15</v>
      </c>
      <c r="F3" s="8" t="str">
        <f>IF(AND(E3&lt;=$C$17,G2&lt;=0,SUMPRODUCT(($A$2:$A2&lt;=A3-$C$19)*($G$2:$G2))=0),"commander","")</f>
        <v/>
      </c>
      <c r="G3" s="8">
        <f>IF(F3="commander",$C$16-E3,0)</f>
        <v>0</v>
      </c>
    </row>
    <row r="4" spans="1:7">
      <c r="A4" s="5">
        <v>40801</v>
      </c>
      <c r="B4" s="7" t="s">
        <v>10</v>
      </c>
      <c r="C4" s="7"/>
      <c r="D4" s="7">
        <v>4</v>
      </c>
      <c r="E4" s="7">
        <f t="shared" ref="E4:E10" si="0">E3+C4-D4</f>
        <v>11</v>
      </c>
      <c r="F4" s="8" t="str">
        <f>IF(AND(E4&lt;=$C$17,G3&lt;=0,SUMPRODUCT(($A$2:$A3&lt;=A4-$C$19)*($G$2:$G3))=0),"commander","")</f>
        <v>commander</v>
      </c>
      <c r="G4" s="8">
        <f>IF(AND(F4="commander",G3=0),$C$16-E4,0)</f>
        <v>13</v>
      </c>
    </row>
    <row r="5" spans="1:7">
      <c r="A5" s="5">
        <v>40802</v>
      </c>
      <c r="B5" s="7" t="s">
        <v>11</v>
      </c>
      <c r="C5" s="7"/>
      <c r="D5" s="7">
        <v>2</v>
      </c>
      <c r="E5" s="7">
        <f t="shared" si="0"/>
        <v>9</v>
      </c>
      <c r="F5" s="8" t="str">
        <f>IF(AND(E5&lt;=$C$17,G4&lt;=0,SUMPRODUCT(($A$2:$A4&lt;=A5-$C$19)*($G$2:$G4))=0),"commander","")</f>
        <v/>
      </c>
      <c r="G5" s="8">
        <f t="shared" ref="G5:G13" si="1">IF(AND(F5="commander",G4=0),$C$16-E5,0)</f>
        <v>0</v>
      </c>
    </row>
    <row r="6" spans="1:7">
      <c r="A6" s="5">
        <v>40803</v>
      </c>
      <c r="B6" s="7" t="s">
        <v>12</v>
      </c>
      <c r="C6" s="7"/>
      <c r="D6" s="7"/>
      <c r="E6" s="7">
        <f t="shared" si="0"/>
        <v>9</v>
      </c>
      <c r="F6" s="8" t="str">
        <f>IF(AND(E6&lt;=$C$17,G5&lt;=0,SUMPRODUCT(($A$2:$A5&lt;=A6-$C$19)*($G$2:$G5))=0),"commander","")</f>
        <v>commander</v>
      </c>
      <c r="G6" s="8">
        <f t="shared" si="1"/>
        <v>15</v>
      </c>
    </row>
    <row r="7" spans="1:7">
      <c r="A7" s="5">
        <v>40806</v>
      </c>
      <c r="B7" s="7" t="s">
        <v>13</v>
      </c>
      <c r="C7" s="7">
        <v>13</v>
      </c>
      <c r="D7" s="7">
        <v>2</v>
      </c>
      <c r="E7" s="7">
        <f t="shared" si="0"/>
        <v>20</v>
      </c>
      <c r="F7" s="8" t="str">
        <f>IF(AND(E7&lt;=$C$17,G6&lt;=0,SUMPRODUCT(($A$2:$A6&lt;=A7-$C$19)*($G$2:$G6))=0),"commander","")</f>
        <v/>
      </c>
      <c r="G7" s="8">
        <f t="shared" si="1"/>
        <v>0</v>
      </c>
    </row>
    <row r="8" spans="1:7">
      <c r="A8" s="5">
        <v>40806</v>
      </c>
      <c r="B8" s="7" t="s">
        <v>14</v>
      </c>
      <c r="C8" s="7"/>
      <c r="D8" s="7">
        <v>3</v>
      </c>
      <c r="E8" s="7">
        <f t="shared" si="0"/>
        <v>17</v>
      </c>
      <c r="F8" s="8" t="str">
        <f>IF(AND(E8&lt;=$C$17,G7&lt;=0,SUMPRODUCT(($A$2:$A7&lt;=A8-$C$19)*($G$2:$G7))=0),"commander","")</f>
        <v/>
      </c>
      <c r="G8" s="8">
        <f t="shared" si="1"/>
        <v>0</v>
      </c>
    </row>
    <row r="9" spans="1:7">
      <c r="A9" s="5">
        <v>40808</v>
      </c>
      <c r="B9" s="7" t="s">
        <v>15</v>
      </c>
      <c r="C9" s="7"/>
      <c r="D9" s="7">
        <v>1</v>
      </c>
      <c r="E9" s="7">
        <f t="shared" si="0"/>
        <v>16</v>
      </c>
      <c r="F9" s="8" t="str">
        <f>IF(AND(E9&lt;=$C$17,G8&lt;=0,SUMPRODUCT(($A$2:$A8&lt;=A9-$C$19)*($G$2:$G8))=0),"commander","")</f>
        <v/>
      </c>
      <c r="G9" s="8">
        <f t="shared" si="1"/>
        <v>0</v>
      </c>
    </row>
    <row r="10" spans="1:7">
      <c r="A10" s="5">
        <v>40810</v>
      </c>
      <c r="B10" s="7" t="s">
        <v>16</v>
      </c>
      <c r="C10" s="7"/>
      <c r="D10" s="7">
        <v>4</v>
      </c>
      <c r="E10" s="7">
        <f t="shared" si="0"/>
        <v>12</v>
      </c>
      <c r="F10" s="8" t="str">
        <f>IF(AND(E10&lt;=$C$17,G9&lt;=0,SUMPRODUCT(($A$2:$A9&lt;=A10-$C$19)*($G$2:$G9))=0),"commander","")</f>
        <v/>
      </c>
      <c r="G10" s="8">
        <f t="shared" si="1"/>
        <v>0</v>
      </c>
    </row>
    <row r="11" spans="1:7">
      <c r="A11" s="5"/>
      <c r="B11" s="7"/>
      <c r="C11" s="7"/>
      <c r="D11" s="7"/>
      <c r="E11" s="7" t="s">
        <v>8</v>
      </c>
      <c r="F11" s="8" t="str">
        <f>IF(AND(E11&lt;=$C$17,G10&lt;=0,SUMPRODUCT(($A$2:$A10&lt;=A11-$C$19)*($G$2:$G10))=0),"commander","")</f>
        <v/>
      </c>
      <c r="G11" s="8">
        <f t="shared" si="1"/>
        <v>0</v>
      </c>
    </row>
    <row r="12" spans="1:7">
      <c r="A12" s="5"/>
      <c r="B12" s="7"/>
      <c r="C12" s="7"/>
      <c r="D12" s="7"/>
      <c r="E12" s="7" t="s">
        <v>8</v>
      </c>
      <c r="F12" s="8" t="str">
        <f>IF(AND(E12&lt;=$C$17,G11&lt;=0,SUMPRODUCT(($A$2:$A11&lt;=A12-$C$19)*($G$2:$G11))=0),"commander","")</f>
        <v/>
      </c>
      <c r="G12" s="8">
        <f t="shared" si="1"/>
        <v>0</v>
      </c>
    </row>
    <row r="13" spans="1:7">
      <c r="A13" s="5"/>
      <c r="B13" s="7"/>
      <c r="C13" s="7"/>
      <c r="D13" s="7"/>
      <c r="E13" s="7" t="s">
        <v>8</v>
      </c>
      <c r="F13" s="8" t="str">
        <f>IF(AND(E13&lt;=$C$17,G12&lt;=0,SUMPRODUCT(($A$2:$A12&lt;=A13-$C$19)*($G$2:$G12))=0),"commander","")</f>
        <v/>
      </c>
      <c r="G13" s="8">
        <f t="shared" si="1"/>
        <v>0</v>
      </c>
    </row>
    <row r="16" spans="1:7">
      <c r="B16" s="3" t="s">
        <v>17</v>
      </c>
      <c r="C16" s="2">
        <v>24</v>
      </c>
    </row>
    <row r="17" spans="2:3">
      <c r="B17" s="1" t="s">
        <v>18</v>
      </c>
      <c r="C17" s="1">
        <v>12</v>
      </c>
    </row>
    <row r="18" spans="2:3" ht="30">
      <c r="B18" s="4" t="s">
        <v>19</v>
      </c>
    </row>
    <row r="19" spans="2:3">
      <c r="B19" t="s">
        <v>20</v>
      </c>
      <c r="C19">
        <v>8</v>
      </c>
    </row>
  </sheetData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B3" sqref="B3"/>
    </sheetView>
  </sheetViews>
  <sheetFormatPr baseColWidth="10" defaultRowHeight="15"/>
  <sheetData>
    <row r="1" spans="1:2">
      <c r="A1">
        <f>(35*76)+(55*52)</f>
        <v>5520</v>
      </c>
      <c r="B1">
        <f>5520-750</f>
        <v>4770</v>
      </c>
    </row>
    <row r="2" spans="1:2">
      <c r="B2">
        <f>(1500-750)*5%</f>
        <v>37.5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CFP</dc:creator>
  <cp:lastModifiedBy>Dédé</cp:lastModifiedBy>
  <dcterms:created xsi:type="dcterms:W3CDTF">2011-01-19T13:49:36Z</dcterms:created>
  <dcterms:modified xsi:type="dcterms:W3CDTF">2012-01-23T14:35:12Z</dcterms:modified>
</cp:coreProperties>
</file>