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16" windowHeight="3876"/>
  </bookViews>
  <sheets>
    <sheet name="Minuté WKD 38H" sheetId="1" r:id="rId1"/>
  </sheets>
  <externalReferences>
    <externalReference r:id="rId2"/>
  </externalReferences>
  <definedNames>
    <definedName name="ALEAS">[1]PARAMETER!$C$17</definedName>
    <definedName name="_xlnm.Database">#REF!</definedName>
    <definedName name="CHANTIER">[1]PARAMETER!$C$5</definedName>
    <definedName name="CODE_FAMILLE">#REF!</definedName>
    <definedName name="COEF">#REF!</definedName>
    <definedName name="COEFCES">#REF!</definedName>
    <definedName name="COL_PRIX">[1]Etude_1!$J:$J</definedName>
    <definedName name="D_LIGNE_BOR">#REF!</definedName>
    <definedName name="DATE_DEBUT">[1]PARAMETER!$C$12</definedName>
    <definedName name="DEB_LIGNE_ART">[1]Etude_1!$B$128</definedName>
    <definedName name="END_LIGNE_ART">[1]Etude_1!$B$360</definedName>
    <definedName name="F_LIGNE_BOR">#REF!</definedName>
    <definedName name="FRS_GEN_CHANTIER">[1]PARAMETER!$C$15</definedName>
    <definedName name="FRS_GEN_SIEGE">[1]PARAMETER!$C$16</definedName>
    <definedName name="INS_COL">[1]Etude_1!#REF!</definedName>
    <definedName name="INTITULE">[1]PARAMETER!$C$8</definedName>
    <definedName name="LIGNE">[1]PARAMETER!$C$7</definedName>
    <definedName name="LOGTS">#REF!</definedName>
    <definedName name="LOT">[1]PARAMETER!$C$4</definedName>
    <definedName name="NB">#REF!</definedName>
    <definedName name="NEW_ARTICLE">#REF!</definedName>
    <definedName name="NUM_COL_PRIX">[1]PARAMETER!$C$21</definedName>
    <definedName name="NUM_COL_TYPO">[1]PARAMETER!$C$22</definedName>
    <definedName name="Rabais">#REF!</definedName>
    <definedName name="RefDerLigne">[1]PARAMETER!#REF!</definedName>
    <definedName name="REGION">[1]PARAMETER!$C$6</definedName>
    <definedName name="SHON">#REF!</definedName>
    <definedName name="SHOT">#REF!</definedName>
    <definedName name="TRAVAUX">[1]PARAMETER!$C$9</definedName>
    <definedName name="TYPOLOGIE">[1]Etude_1!$CF:$CF</definedName>
  </definedNames>
  <calcPr calcId="152511" calcOnSave="0"/>
</workbook>
</file>

<file path=xl/calcChain.xml><?xml version="1.0" encoding="utf-8"?>
<calcChain xmlns="http://schemas.openxmlformats.org/spreadsheetml/2006/main">
  <c r="AJ34" i="1" l="1"/>
  <c r="AI34" i="1"/>
  <c r="AL33" i="1"/>
  <c r="AK33" i="1"/>
  <c r="AN34" i="1" l="1"/>
  <c r="AO33" i="1"/>
  <c r="AM34" i="1"/>
  <c r="AP33" i="1"/>
  <c r="FC92" i="1"/>
  <c r="FB92" i="1"/>
  <c r="FA92" i="1"/>
  <c r="EZ92" i="1"/>
  <c r="EY92" i="1"/>
  <c r="EX92" i="1"/>
  <c r="EW92" i="1"/>
  <c r="EV92" i="1"/>
  <c r="EU92" i="1"/>
  <c r="FC91" i="1"/>
  <c r="FB91" i="1"/>
  <c r="FA91" i="1"/>
  <c r="EZ91" i="1"/>
  <c r="EY91" i="1"/>
  <c r="EX91" i="1"/>
  <c r="EW91" i="1"/>
  <c r="EV91" i="1"/>
  <c r="EU91" i="1"/>
  <c r="FC90" i="1"/>
  <c r="FB90" i="1"/>
  <c r="FA90" i="1"/>
  <c r="EZ90" i="1"/>
  <c r="EY90" i="1"/>
  <c r="EX90" i="1"/>
  <c r="EW90" i="1"/>
  <c r="EV90" i="1"/>
  <c r="FD90" i="1" s="1"/>
  <c r="FE90" i="1" s="1"/>
  <c r="R91" i="1" s="1"/>
  <c r="EU90" i="1"/>
  <c r="FC88" i="1"/>
  <c r="FB88" i="1"/>
  <c r="FA88" i="1"/>
  <c r="EZ88" i="1"/>
  <c r="EY88" i="1"/>
  <c r="EX88" i="1"/>
  <c r="EW88" i="1"/>
  <c r="EV88" i="1"/>
  <c r="EU88" i="1"/>
  <c r="FC87" i="1"/>
  <c r="FB87" i="1"/>
  <c r="FA87" i="1"/>
  <c r="EZ87" i="1"/>
  <c r="EY87" i="1"/>
  <c r="EX87" i="1"/>
  <c r="EW87" i="1"/>
  <c r="EV87" i="1"/>
  <c r="EU87" i="1"/>
  <c r="FC86" i="1"/>
  <c r="FB86" i="1"/>
  <c r="FA86" i="1"/>
  <c r="EZ86" i="1"/>
  <c r="EY86" i="1"/>
  <c r="EX86" i="1"/>
  <c r="EW86" i="1"/>
  <c r="EV86" i="1"/>
  <c r="EU86" i="1"/>
  <c r="AG3" i="1"/>
  <c r="AG2" i="1"/>
  <c r="AQ34" i="1" l="1"/>
  <c r="AS33" i="1"/>
  <c r="AT33" i="1"/>
  <c r="AR34" i="1"/>
  <c r="FD86" i="1"/>
  <c r="FE86" i="1" s="1"/>
  <c r="R87" i="1" s="1"/>
  <c r="FD91" i="1"/>
  <c r="FE91" i="1" s="1"/>
  <c r="J92" i="1" s="1"/>
  <c r="FD92" i="1"/>
  <c r="FE92" i="1" s="1"/>
  <c r="Z92" i="1" s="1"/>
  <c r="FD87" i="1"/>
  <c r="FE87" i="1" s="1"/>
  <c r="J88" i="1" s="1"/>
  <c r="FD88" i="1"/>
  <c r="FE88" i="1" s="1"/>
  <c r="Z88" i="1" s="1"/>
  <c r="AV34" i="1" l="1"/>
  <c r="AX33" i="1"/>
  <c r="AU34" i="1"/>
  <c r="AW33" i="1"/>
  <c r="AY34" i="1" l="1"/>
  <c r="BB33" i="1"/>
  <c r="AZ34" i="1"/>
  <c r="BA33" i="1"/>
  <c r="BD34" i="1" l="1"/>
  <c r="BF33" i="1"/>
  <c r="BC34" i="1"/>
  <c r="BE33" i="1"/>
  <c r="BG34" i="1" l="1"/>
  <c r="BI33" i="1"/>
  <c r="BJ33" i="1"/>
  <c r="BH34" i="1"/>
  <c r="BL34" i="1" l="1"/>
  <c r="BN33" i="1"/>
  <c r="BK34" i="1"/>
  <c r="BM33" i="1"/>
  <c r="BO34" i="1" l="1"/>
  <c r="BR33" i="1"/>
  <c r="BP34" i="1"/>
  <c r="BQ33" i="1"/>
  <c r="BT34" i="1" l="1"/>
  <c r="BV33" i="1"/>
  <c r="BS34" i="1"/>
  <c r="BU33" i="1"/>
  <c r="BW34" i="1" l="1"/>
  <c r="BY33" i="1"/>
  <c r="BZ33" i="1"/>
  <c r="BX34" i="1"/>
  <c r="CB34" i="1" l="1"/>
  <c r="CD33" i="1"/>
  <c r="CA34" i="1"/>
  <c r="CC33" i="1"/>
  <c r="CE34" i="1" l="1"/>
  <c r="CH33" i="1"/>
  <c r="CF34" i="1"/>
  <c r="CG33" i="1"/>
  <c r="CJ34" i="1" l="1"/>
  <c r="CL33" i="1"/>
  <c r="CI34" i="1"/>
  <c r="CK33" i="1"/>
  <c r="CM34" i="1" l="1"/>
  <c r="CO33" i="1"/>
  <c r="CP33" i="1"/>
  <c r="CN34" i="1"/>
  <c r="CR34" i="1" l="1"/>
  <c r="CT33" i="1"/>
  <c r="CQ34" i="1"/>
  <c r="CS33" i="1"/>
  <c r="CU34" i="1" l="1"/>
  <c r="CX33" i="1"/>
  <c r="CV34" i="1"/>
  <c r="CW33" i="1"/>
  <c r="CZ34" i="1" l="1"/>
  <c r="DB33" i="1"/>
  <c r="CY34" i="1"/>
  <c r="DA33" i="1"/>
  <c r="DC34" i="1" l="1"/>
  <c r="DE33" i="1"/>
  <c r="DF33" i="1"/>
  <c r="DD34" i="1"/>
  <c r="DH34" i="1" l="1"/>
  <c r="DJ33" i="1"/>
  <c r="DG34" i="1"/>
  <c r="DI33" i="1"/>
  <c r="DK34" i="1" l="1"/>
  <c r="DM33" i="1"/>
  <c r="DN33" i="1"/>
  <c r="DL34" i="1"/>
  <c r="DP34" i="1" l="1"/>
  <c r="DR33" i="1"/>
  <c r="DO34" i="1"/>
  <c r="DQ33" i="1"/>
  <c r="DS34" i="1" l="1"/>
  <c r="DU33" i="1"/>
  <c r="DV33" i="1"/>
  <c r="DT34" i="1"/>
  <c r="DX34" i="1" l="1"/>
  <c r="DZ33" i="1"/>
  <c r="DW34" i="1"/>
  <c r="DY33" i="1"/>
  <c r="EA34" i="1" l="1"/>
  <c r="EC33" i="1"/>
  <c r="ED33" i="1"/>
  <c r="EB34" i="1"/>
  <c r="EF34" i="1" l="1"/>
  <c r="EH33" i="1"/>
  <c r="EE34" i="1"/>
  <c r="EG33" i="1"/>
  <c r="EI34" i="1" l="1"/>
</calcChain>
</file>

<file path=xl/sharedStrings.xml><?xml version="1.0" encoding="utf-8"?>
<sst xmlns="http://schemas.openxmlformats.org/spreadsheetml/2006/main" count="123" uniqueCount="79">
  <si>
    <t>Annexe X - Planning Minuté WEEKEND 1</t>
  </si>
  <si>
    <t>Indice A</t>
  </si>
  <si>
    <t>V2 V</t>
  </si>
  <si>
    <t>Paris</t>
  </si>
  <si>
    <t>Province</t>
  </si>
  <si>
    <t>RB TO</t>
  </si>
  <si>
    <t>BS 673</t>
  </si>
  <si>
    <t>RVB 127ml</t>
  </si>
  <si>
    <t>VU</t>
  </si>
  <si>
    <t>Vendredi 31 octobre</t>
  </si>
  <si>
    <t>Samedi 1 novembre</t>
  </si>
  <si>
    <t>Dimanche 2 novembre</t>
  </si>
  <si>
    <t>Temps intervention voies groupe V</t>
  </si>
  <si>
    <t>Temps d'intervention voies groupe VI</t>
  </si>
  <si>
    <t>Arrivée TTx 1 sur voie 1 à 23h00</t>
  </si>
  <si>
    <t xml:space="preserve">Dépose BS 14 + raccords dans le trou </t>
  </si>
  <si>
    <t xml:space="preserve">Chargement sur wagons </t>
  </si>
  <si>
    <t>1R9 fer + 2 R9 bois</t>
  </si>
  <si>
    <t>Terrassement BS 14 + raccords</t>
  </si>
  <si>
    <t>3 R9 terre</t>
  </si>
  <si>
    <t>Confection sous couche ballast BS 14 + raccords</t>
  </si>
  <si>
    <t>Avec ballast chargé sur TTx 1</t>
  </si>
  <si>
    <t>2 R9 ballast</t>
  </si>
  <si>
    <t>Compactage sous couche</t>
  </si>
  <si>
    <t>Acheminement BS 14 sur lorrys</t>
  </si>
  <si>
    <t>Confection chemin de roule BS 14</t>
  </si>
  <si>
    <t>Pose en long BS 14</t>
  </si>
  <si>
    <t>Pose panneaux de raccord pris sur TTx 1</t>
  </si>
  <si>
    <t>1 R9</t>
  </si>
  <si>
    <t>Sortie TTx 1 à 14h00</t>
  </si>
  <si>
    <t>Arrivée du TTx 2 sur voie X à 14h00</t>
  </si>
  <si>
    <t>Ballastage V2L</t>
  </si>
  <si>
    <t>3 D12</t>
  </si>
  <si>
    <t>Bourrage V2L</t>
  </si>
  <si>
    <t>Sortie TTx 2 à 15h00</t>
  </si>
  <si>
    <t>Sortie bourreuse à 15h00</t>
  </si>
  <si>
    <t>Marge sécurité</t>
  </si>
  <si>
    <t xml:space="preserve">Fractionnement du TTx : TTx 1 + TTx 2 </t>
  </si>
  <si>
    <t>Raccordement du TTx</t>
  </si>
  <si>
    <t xml:space="preserve">CALCUL TONNAGE ET LONGUEUR DES TRAINS TRAVAUX </t>
  </si>
  <si>
    <t xml:space="preserve">TRACTION </t>
  </si>
  <si>
    <t>WAD</t>
  </si>
  <si>
    <t>R09</t>
  </si>
  <si>
    <t>D12</t>
  </si>
  <si>
    <t>TOTAL</t>
  </si>
  <si>
    <t>TRAINS TRAVAUX</t>
  </si>
  <si>
    <t xml:space="preserve">TTx 1 : loco + 9 R9 </t>
  </si>
  <si>
    <t>TTX 1</t>
  </si>
  <si>
    <t>N° G1206</t>
  </si>
  <si>
    <t>N° WAD 140 vide</t>
  </si>
  <si>
    <t>N° WAD 140 plein</t>
  </si>
  <si>
    <t>N° WAD 85 vide</t>
  </si>
  <si>
    <t>N° WAD 85 plein</t>
  </si>
  <si>
    <t>N° R09 vide</t>
  </si>
  <si>
    <t>N° R09 plein</t>
  </si>
  <si>
    <t>N° D12 vide</t>
  </si>
  <si>
    <t>N° D12 plein</t>
  </si>
  <si>
    <t xml:space="preserve">LONGUEUR TOTALE </t>
  </si>
  <si>
    <t xml:space="preserve">Longueur  : </t>
  </si>
  <si>
    <t>ALLER</t>
  </si>
  <si>
    <t xml:space="preserve">TONNAGE ALLER </t>
  </si>
  <si>
    <t xml:space="preserve">Tonnage aller  : </t>
  </si>
  <si>
    <t xml:space="preserve">Tonnage retour  : </t>
  </si>
  <si>
    <t>RETOUR</t>
  </si>
  <si>
    <t xml:space="preserve">TONNAGE RETOUR </t>
  </si>
  <si>
    <t xml:space="preserve">TTx 2 : loco + 9 R9 </t>
  </si>
  <si>
    <t>TTX 2</t>
  </si>
  <si>
    <t>MOYENS ENTREPRISE</t>
  </si>
  <si>
    <t xml:space="preserve">Agent Qualité </t>
  </si>
  <si>
    <t>Chef de Chantier</t>
  </si>
  <si>
    <t>MO</t>
  </si>
  <si>
    <t xml:space="preserve">Pelles RR </t>
  </si>
  <si>
    <t>Bull</t>
  </si>
  <si>
    <t>Portiques / Lorrys</t>
  </si>
  <si>
    <t>Compacteur</t>
  </si>
  <si>
    <t>-</t>
  </si>
  <si>
    <t>Locos</t>
  </si>
  <si>
    <t>Bourreuses</t>
  </si>
  <si>
    <t>Equipe Soudeurs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</si>
</sst>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8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0.00&quot; ml&quot;"/>
    <numFmt numFmtId="165" formatCode="#&quot; ml&quot;"/>
    <numFmt numFmtId="166" formatCode="0.00&quot; t&quot;"/>
    <numFmt numFmtId="167" formatCode="#&quot; t&quot;"/>
    <numFmt numFmtId="168" formatCode="#,##0.000"/>
    <numFmt numFmtId="169" formatCode="0.000"/>
    <numFmt numFmtId="170" formatCode="_-* #,##0.00\ [$€-1]_-;\-* #,##0.00\ [$€-1]_-;_-* &quot;-&quot;??\ [$€-1]_-"/>
    <numFmt numFmtId="171" formatCode="_-* #,##0.00\ [$€-40C]_-;\-* #,##0.00\ [$€-40C]_-;_-* &quot;-&quot;??\ [$€-40C]_-;_-@_-"/>
    <numFmt numFmtId="172" formatCode="#,##0.00\ [$€];[Red]\-#,##0.00\ [$€]"/>
    <numFmt numFmtId="173" formatCode="#,###,##0.0"/>
    <numFmt numFmtId="174" formatCode="#,###,##0"/>
    <numFmt numFmtId="175" formatCode="_-* #,##0.00\ _F_-;\-* #,##0.00\ _F_-;_-* &quot;-&quot;??\ _F_-;_-@_-"/>
    <numFmt numFmtId="176" formatCode="#,##0.00;[Red]\-#,##0.00"/>
    <numFmt numFmtId="177" formatCode="#,##0.00&quot;F&quot;_);[Red]\(#,##0.00&quot;F&quot;\)"/>
    <numFmt numFmtId="178" formatCode="0.00_)"/>
    <numFmt numFmtId="179" formatCode="00."/>
  </numFmts>
  <fonts count="12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MS Sans Serif"/>
      <family val="2"/>
    </font>
    <font>
      <b/>
      <i/>
      <sz val="18"/>
      <color indexed="10"/>
      <name val="MS Sans Serif"/>
      <family val="2"/>
    </font>
    <font>
      <b/>
      <sz val="28"/>
      <color indexed="10"/>
      <name val="Microsoft Sans Serif"/>
      <family val="2"/>
    </font>
    <font>
      <b/>
      <sz val="28"/>
      <color theme="1"/>
      <name val="Microsoft Sans Serif"/>
      <family val="2"/>
    </font>
    <font>
      <b/>
      <sz val="28"/>
      <color rgb="FF002060"/>
      <name val="Microsoft Sans Serif"/>
      <family val="2"/>
    </font>
    <font>
      <b/>
      <sz val="20"/>
      <color rgb="FF002060"/>
      <name val="Calibri"/>
      <family val="2"/>
    </font>
    <font>
      <b/>
      <sz val="18"/>
      <name val="MS Sans Serif"/>
      <family val="2"/>
    </font>
    <font>
      <b/>
      <i/>
      <sz val="16"/>
      <color indexed="23"/>
      <name val="Calibri"/>
      <family val="2"/>
    </font>
    <font>
      <b/>
      <sz val="10"/>
      <name val="Calibri"/>
      <family val="2"/>
    </font>
    <font>
      <b/>
      <sz val="14"/>
      <color rgb="FFFF0000"/>
      <name val="Calibri"/>
      <family val="2"/>
      <scheme val="minor"/>
    </font>
    <font>
      <b/>
      <sz val="16"/>
      <name val="Calibri"/>
      <family val="2"/>
      <scheme val="minor"/>
    </font>
    <font>
      <b/>
      <sz val="10"/>
      <color rgb="FF00B0F0"/>
      <name val="Calibri"/>
      <family val="2"/>
    </font>
    <font>
      <b/>
      <sz val="14"/>
      <color rgb="FF00B0F0"/>
      <name val="Calibri"/>
      <family val="2"/>
      <scheme val="minor"/>
    </font>
    <font>
      <sz val="7"/>
      <name val="Calibri"/>
      <family val="2"/>
      <scheme val="minor"/>
    </font>
    <font>
      <b/>
      <sz val="14"/>
      <color rgb="FF00B050"/>
      <name val="Calibri"/>
      <family val="2"/>
      <scheme val="minor"/>
    </font>
    <font>
      <b/>
      <sz val="14"/>
      <color indexed="10"/>
      <name val="Calibri"/>
      <family val="2"/>
      <scheme val="minor"/>
    </font>
    <font>
      <b/>
      <sz val="14"/>
      <name val="Calibri"/>
      <family val="2"/>
      <scheme val="minor"/>
    </font>
    <font>
      <sz val="12"/>
      <name val="Calibri"/>
      <family val="2"/>
    </font>
    <font>
      <b/>
      <sz val="12"/>
      <name val="Calibri"/>
      <family val="2"/>
    </font>
    <font>
      <b/>
      <sz val="11"/>
      <name val="Calibri"/>
      <family val="2"/>
    </font>
    <font>
      <sz val="10"/>
      <name val="Calibri"/>
      <family val="2"/>
    </font>
    <font>
      <b/>
      <sz val="11"/>
      <color rgb="FF0070C0"/>
      <name val="Calibri"/>
      <family val="2"/>
    </font>
    <font>
      <b/>
      <sz val="11"/>
      <color indexed="17"/>
      <name val="Calibri"/>
      <family val="2"/>
    </font>
    <font>
      <sz val="5"/>
      <name val="Calibri"/>
      <family val="2"/>
    </font>
    <font>
      <b/>
      <sz val="14"/>
      <color indexed="18"/>
      <name val="Calibri"/>
      <family val="2"/>
    </font>
    <font>
      <b/>
      <sz val="11"/>
      <color indexed="18"/>
      <name val="Calibri"/>
      <family val="2"/>
    </font>
    <font>
      <b/>
      <sz val="14"/>
      <name val="Calibri"/>
      <family val="2"/>
    </font>
    <font>
      <b/>
      <sz val="12"/>
      <color rgb="FF00B050"/>
      <name val="Calibri"/>
      <family val="2"/>
    </font>
    <font>
      <b/>
      <sz val="14"/>
      <color rgb="FFFF0000"/>
      <name val="Calibri"/>
      <family val="2"/>
    </font>
    <font>
      <b/>
      <sz val="11"/>
      <color indexed="10"/>
      <name val="Calibri"/>
      <family val="2"/>
    </font>
    <font>
      <b/>
      <sz val="11"/>
      <color indexed="61"/>
      <name val="Calibri"/>
      <family val="2"/>
    </font>
    <font>
      <b/>
      <sz val="16"/>
      <color rgb="FF002060"/>
      <name val="Arial"/>
      <family val="2"/>
    </font>
    <font>
      <b/>
      <sz val="11"/>
      <color rgb="FFFF0000"/>
      <name val="Arial"/>
      <family val="2"/>
    </font>
    <font>
      <sz val="11"/>
      <name val="Arial"/>
      <family val="2"/>
    </font>
    <font>
      <b/>
      <u/>
      <sz val="18"/>
      <color rgb="FFFF0000"/>
      <name val="Calibri"/>
      <family val="2"/>
    </font>
    <font>
      <b/>
      <u/>
      <sz val="18"/>
      <name val="Calibri"/>
      <family val="2"/>
    </font>
    <font>
      <b/>
      <sz val="10"/>
      <name val="Arial"/>
      <family val="2"/>
    </font>
    <font>
      <b/>
      <sz val="16"/>
      <color rgb="FFFF0000"/>
      <name val="Arial"/>
      <family val="2"/>
    </font>
    <font>
      <b/>
      <sz val="11"/>
      <name val="Arial"/>
      <family val="2"/>
    </font>
    <font>
      <b/>
      <sz val="9"/>
      <color rgb="FFFF0000"/>
      <name val="Arial"/>
      <family val="2"/>
    </font>
    <font>
      <b/>
      <sz val="10"/>
      <color rgb="FFFF0000"/>
      <name val="Arial"/>
      <family val="2"/>
    </font>
    <font>
      <b/>
      <sz val="12"/>
      <name val="Arial"/>
      <family val="2"/>
    </font>
    <font>
      <b/>
      <sz val="18"/>
      <name val="Calibri"/>
      <family val="2"/>
    </font>
    <font>
      <b/>
      <sz val="10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0"/>
      <color indexed="10"/>
      <name val="Arial"/>
      <family val="2"/>
    </font>
    <font>
      <sz val="10"/>
      <color indexed="18"/>
      <name val="Tahoma"/>
      <family val="2"/>
    </font>
    <font>
      <sz val="11"/>
      <color indexed="10"/>
      <name val="Calibri"/>
      <family val="2"/>
    </font>
    <font>
      <sz val="11"/>
      <color indexed="20"/>
      <name val="Calibri"/>
      <family val="2"/>
    </font>
    <font>
      <sz val="5"/>
      <name val="Arial"/>
      <family val="2"/>
    </font>
    <font>
      <sz val="10"/>
      <color indexed="9"/>
      <name val="Arial"/>
      <family val="2"/>
    </font>
    <font>
      <b/>
      <sz val="11"/>
      <color indexed="52"/>
      <name val="Calibri"/>
      <family val="2"/>
    </font>
    <font>
      <b/>
      <sz val="10"/>
      <name val="MS Sans Serif"/>
      <family val="2"/>
    </font>
    <font>
      <b/>
      <sz val="10"/>
      <color indexed="10"/>
      <name val="MS Sans Serif"/>
      <family val="2"/>
    </font>
    <font>
      <sz val="11"/>
      <color indexed="52"/>
      <name val="Calibri"/>
      <family val="2"/>
    </font>
    <font>
      <b/>
      <sz val="10"/>
      <color indexed="8"/>
      <name val="Arial"/>
      <family val="2"/>
    </font>
    <font>
      <b/>
      <sz val="12"/>
      <name val="MS Sans Serif"/>
      <family val="2"/>
    </font>
    <font>
      <u/>
      <sz val="12"/>
      <name val="Arial"/>
      <family val="2"/>
    </font>
    <font>
      <b/>
      <sz val="11"/>
      <color indexed="9"/>
      <name val="Calibri"/>
      <family val="2"/>
    </font>
    <font>
      <sz val="10"/>
      <color indexed="12"/>
      <name val="Arial"/>
      <family val="2"/>
    </font>
    <font>
      <b/>
      <i/>
      <u/>
      <sz val="10"/>
      <name val="Arial"/>
      <family val="2"/>
    </font>
    <font>
      <b/>
      <u/>
      <sz val="12"/>
      <name val="Times New Roman"/>
      <family val="1"/>
    </font>
    <font>
      <sz val="10"/>
      <name val="Times New Roman"/>
      <family val="1"/>
    </font>
    <font>
      <i/>
      <sz val="10"/>
      <name val="Arial"/>
      <family val="2"/>
    </font>
    <font>
      <sz val="10"/>
      <color indexed="57"/>
      <name val="Arial"/>
      <family val="2"/>
    </font>
    <font>
      <sz val="8"/>
      <name val="Arial"/>
      <family val="2"/>
    </font>
    <font>
      <b/>
      <sz val="13"/>
      <name val="Tahoma"/>
      <family val="2"/>
    </font>
    <font>
      <b/>
      <sz val="10"/>
      <color indexed="10"/>
      <name val="Tahoma"/>
      <family val="2"/>
    </font>
    <font>
      <i/>
      <sz val="9"/>
      <name val="Arial"/>
      <family val="2"/>
    </font>
    <font>
      <sz val="11"/>
      <color indexed="62"/>
      <name val="Calibri"/>
      <family val="2"/>
    </font>
    <font>
      <sz val="10"/>
      <name val="Comic Sans MS"/>
      <family val="4"/>
    </font>
    <font>
      <sz val="9"/>
      <name val="Courier New"/>
      <family val="3"/>
    </font>
    <font>
      <i/>
      <sz val="11"/>
      <color indexed="23"/>
      <name val="Calibri"/>
      <family val="2"/>
    </font>
    <font>
      <sz val="10"/>
      <color indexed="10"/>
      <name val="Arial"/>
      <family val="2"/>
    </font>
    <font>
      <sz val="8"/>
      <name val="Arial Rounded MT Bold"/>
      <family val="2"/>
    </font>
    <font>
      <sz val="11"/>
      <color indexed="17"/>
      <name val="Calibri"/>
      <family val="2"/>
    </font>
    <font>
      <i/>
      <sz val="10"/>
      <color indexed="61"/>
      <name val="Arial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0"/>
      <color indexed="33"/>
      <name val="Helv"/>
    </font>
    <font>
      <b/>
      <sz val="10"/>
      <color indexed="9"/>
      <name val="Arial"/>
      <family val="2"/>
    </font>
    <font>
      <sz val="10"/>
      <color indexed="50"/>
      <name val="Arial"/>
      <family val="2"/>
    </font>
    <font>
      <i/>
      <u/>
      <sz val="10"/>
      <name val="Arial"/>
      <family val="2"/>
    </font>
    <font>
      <b/>
      <sz val="10"/>
      <color indexed="8"/>
      <name val="MS Sans Serif"/>
      <family val="2"/>
    </font>
    <font>
      <b/>
      <sz val="10"/>
      <color indexed="21"/>
      <name val="Arial"/>
      <family val="2"/>
    </font>
    <font>
      <b/>
      <sz val="10"/>
      <color indexed="8"/>
      <name val="Helv"/>
    </font>
    <font>
      <b/>
      <sz val="10"/>
      <color indexed="13"/>
      <name val="MS Sans Serif"/>
      <family val="2"/>
    </font>
    <font>
      <b/>
      <sz val="10"/>
      <color indexed="13"/>
      <name val="Arial"/>
      <family val="2"/>
    </font>
    <font>
      <i/>
      <sz val="10"/>
      <name val="MS Sans Serif"/>
      <family val="2"/>
    </font>
    <font>
      <sz val="8"/>
      <color indexed="8"/>
      <name val="Comic Sans MS"/>
      <family val="4"/>
    </font>
    <font>
      <sz val="10"/>
      <color indexed="8"/>
      <name val="Arial"/>
      <family val="2"/>
    </font>
    <font>
      <sz val="11"/>
      <color indexed="8"/>
      <name val="Verdana"/>
      <family val="2"/>
    </font>
    <font>
      <sz val="11"/>
      <color indexed="60"/>
      <name val="Calibri"/>
      <family val="2"/>
    </font>
    <font>
      <sz val="12"/>
      <name val="Arial"/>
      <family val="2"/>
    </font>
    <font>
      <b/>
      <sz val="11"/>
      <color indexed="9"/>
      <name val="Arial"/>
      <family val="2"/>
    </font>
    <font>
      <b/>
      <i/>
      <sz val="16"/>
      <name val="Helv"/>
    </font>
    <font>
      <sz val="10"/>
      <color theme="1"/>
      <name val="Arial"/>
      <family val="2"/>
    </font>
    <font>
      <sz val="11"/>
      <color rgb="FF000000"/>
      <name val="Calibri"/>
      <family val="2"/>
    </font>
    <font>
      <sz val="10"/>
      <color theme="1"/>
      <name val="Verdana"/>
      <family val="2"/>
    </font>
    <font>
      <sz val="10"/>
      <color rgb="FF000000"/>
      <name val="Times New Roman"/>
      <family val="1"/>
    </font>
    <font>
      <sz val="10"/>
      <color indexed="8"/>
      <name val="MS Sans Serif"/>
      <family val="2"/>
    </font>
    <font>
      <sz val="10"/>
      <color indexed="8"/>
      <name val="Verdana"/>
      <family val="2"/>
    </font>
    <font>
      <b/>
      <sz val="11"/>
      <color indexed="63"/>
      <name val="Calibri"/>
      <family val="2"/>
    </font>
    <font>
      <b/>
      <sz val="10"/>
      <color indexed="15"/>
      <name val="Arial"/>
      <family val="2"/>
    </font>
    <font>
      <b/>
      <sz val="10"/>
      <color indexed="11"/>
      <name val="Arial"/>
      <family val="2"/>
    </font>
    <font>
      <sz val="12"/>
      <name val="Times New Roman"/>
      <family val="1"/>
    </font>
    <font>
      <b/>
      <sz val="10"/>
      <color indexed="12"/>
      <name val="Tahoma"/>
      <family val="2"/>
    </font>
    <font>
      <b/>
      <sz val="10"/>
      <color indexed="46"/>
      <name val="Arial"/>
      <family val="2"/>
    </font>
    <font>
      <b/>
      <sz val="9"/>
      <color indexed="10"/>
      <name val="Arial"/>
      <family val="2"/>
    </font>
    <font>
      <sz val="10"/>
      <name val="CG Times"/>
      <family val="1"/>
    </font>
    <font>
      <b/>
      <sz val="11"/>
      <name val="Times New Roman"/>
      <family val="1"/>
    </font>
    <font>
      <b/>
      <sz val="18"/>
      <color indexed="56"/>
      <name val="Cambria"/>
      <family val="2"/>
    </font>
    <font>
      <b/>
      <sz val="14"/>
      <name val="Times New Roman"/>
      <family val="1"/>
    </font>
    <font>
      <b/>
      <sz val="10"/>
      <name val="Times New Roman"/>
      <family val="1"/>
    </font>
    <font>
      <b/>
      <sz val="10"/>
      <color indexed="10"/>
      <name val="CG Times"/>
      <family val="1"/>
    </font>
    <font>
      <u/>
      <sz val="10"/>
      <name val="Times New Roman"/>
      <family val="1"/>
    </font>
    <font>
      <b/>
      <i/>
      <u/>
      <sz val="10"/>
      <name val="CG Times"/>
      <family val="1"/>
    </font>
    <font>
      <b/>
      <i/>
      <sz val="10"/>
      <name val="Arial"/>
      <family val="2"/>
    </font>
    <font>
      <b/>
      <sz val="11"/>
      <color indexed="8"/>
      <name val="Calibri"/>
      <family val="2"/>
    </font>
  </fonts>
  <fills count="6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0"/>
        <bgColor indexed="64"/>
      </patternFill>
    </fill>
    <fill>
      <patternFill patternType="solid">
        <fgColor indexed="22"/>
      </patternFill>
    </fill>
    <fill>
      <patternFill patternType="solid">
        <fgColor theme="6" tint="0.39994506668294322"/>
        <bgColor indexed="64"/>
      </patternFill>
    </fill>
    <fill>
      <patternFill patternType="solid">
        <fgColor indexed="14"/>
        <bgColor indexed="8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11"/>
        <bgColor indexed="64"/>
      </patternFill>
    </fill>
    <fill>
      <patternFill patternType="lightUp"/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indexed="35"/>
        <bgColor indexed="64"/>
      </patternFill>
    </fill>
    <fill>
      <patternFill patternType="solid">
        <fgColor indexed="15"/>
      </patternFill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11"/>
        <bgColor indexed="8"/>
      </patternFill>
    </fill>
    <fill>
      <patternFill patternType="solid">
        <fgColor indexed="26"/>
        <bgColor indexed="64"/>
      </patternFill>
    </fill>
    <fill>
      <patternFill patternType="solid">
        <fgColor indexed="23"/>
        <bgColor indexed="9"/>
      </patternFill>
    </fill>
    <fill>
      <patternFill patternType="solid">
        <fgColor indexed="43"/>
        <bgColor indexed="64"/>
      </patternFill>
    </fill>
    <fill>
      <patternFill patternType="solid">
        <fgColor indexed="43"/>
        <bgColor indexed="8"/>
      </patternFill>
    </fill>
    <fill>
      <patternFill patternType="solid">
        <fgColor indexed="9"/>
        <bgColor indexed="8"/>
      </patternFill>
    </fill>
    <fill>
      <patternFill patternType="solid">
        <fgColor indexed="43"/>
      </patternFill>
    </fill>
    <fill>
      <patternFill patternType="solid">
        <fgColor indexed="21"/>
        <bgColor indexed="64"/>
      </patternFill>
    </fill>
    <fill>
      <patternFill patternType="solid">
        <fgColor indexed="10"/>
        <bgColor indexed="9"/>
      </patternFill>
    </fill>
    <fill>
      <patternFill patternType="solid">
        <fgColor indexed="15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12"/>
        <bgColor indexed="8"/>
      </patternFill>
    </fill>
    <fill>
      <patternFill patternType="solid">
        <fgColor indexed="22"/>
        <bgColor indexed="9"/>
      </patternFill>
    </fill>
    <fill>
      <patternFill patternType="solid">
        <fgColor indexed="10"/>
        <bgColor indexed="60"/>
      </patternFill>
    </fill>
    <fill>
      <patternFill patternType="solid">
        <fgColor indexed="4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indexed="26"/>
        <bgColor indexed="22"/>
      </patternFill>
    </fill>
    <fill>
      <patternFill patternType="solid">
        <fgColor theme="3" tint="0.59999389629810485"/>
        <bgColor indexed="64"/>
      </patternFill>
    </fill>
  </fills>
  <borders count="8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12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double">
        <color indexed="64"/>
      </top>
      <bottom/>
      <diagonal/>
    </border>
    <border>
      <left style="medium">
        <color indexed="55"/>
      </left>
      <right style="medium">
        <color indexed="55"/>
      </right>
      <top style="medium">
        <color indexed="55"/>
      </top>
      <bottom/>
      <diagonal/>
    </border>
    <border>
      <left/>
      <right/>
      <top/>
      <bottom style="double">
        <color indexed="52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47"/>
      </top>
      <bottom style="thin">
        <color indexed="47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medium">
        <color indexed="57"/>
      </top>
      <bottom style="medium">
        <color indexed="57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 style="thin">
        <color indexed="64"/>
      </right>
      <top style="medium">
        <color indexed="10"/>
      </top>
      <bottom/>
      <diagonal/>
    </border>
    <border>
      <left style="thin">
        <color indexed="64"/>
      </left>
      <right style="thin">
        <color indexed="64"/>
      </right>
      <top style="dotted">
        <color indexed="10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8"/>
      </left>
      <right/>
      <top/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33"/>
      </top>
      <bottom/>
      <diagonal/>
    </border>
    <border>
      <left style="thin">
        <color indexed="64"/>
      </left>
      <right style="thin">
        <color indexed="64"/>
      </right>
      <top style="dotted">
        <color indexed="51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ck">
        <color indexed="10"/>
      </top>
      <bottom style="thick">
        <color indexed="10"/>
      </bottom>
      <diagonal/>
    </border>
    <border>
      <left style="thin">
        <color indexed="64"/>
      </left>
      <right style="thin">
        <color indexed="64"/>
      </right>
      <top style="thick">
        <color indexed="15"/>
      </top>
      <bottom style="thick">
        <color indexed="35"/>
      </bottom>
      <diagonal/>
    </border>
    <border>
      <left style="thin">
        <color indexed="64"/>
      </left>
      <right style="thin">
        <color indexed="64"/>
      </right>
      <top style="thick">
        <color indexed="11"/>
      </top>
      <bottom style="thick">
        <color indexed="11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64"/>
      </left>
      <right style="thin">
        <color indexed="64"/>
      </right>
      <top style="dotted">
        <color indexed="46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</borders>
  <cellStyleXfs count="2490">
    <xf numFmtId="0" fontId="0" fillId="0" borderId="0"/>
    <xf numFmtId="0" fontId="2" fillId="0" borderId="0"/>
    <xf numFmtId="0" fontId="3" fillId="0" borderId="0"/>
    <xf numFmtId="0" fontId="1" fillId="0" borderId="0"/>
    <xf numFmtId="0" fontId="2" fillId="0" borderId="0"/>
    <xf numFmtId="0" fontId="47" fillId="8" borderId="0" applyNumberFormat="0" applyBorder="0" applyAlignment="0" applyProtection="0"/>
    <xf numFmtId="0" fontId="47" fillId="9" borderId="0" applyNumberFormat="0" applyBorder="0" applyAlignment="0" applyProtection="0"/>
    <xf numFmtId="0" fontId="47" fillId="10" borderId="0" applyNumberFormat="0" applyBorder="0" applyAlignment="0" applyProtection="0"/>
    <xf numFmtId="0" fontId="47" fillId="11" borderId="0" applyNumberFormat="0" applyBorder="0" applyAlignment="0" applyProtection="0"/>
    <xf numFmtId="0" fontId="47" fillId="12" borderId="0" applyNumberFormat="0" applyBorder="0" applyAlignment="0" applyProtection="0"/>
    <xf numFmtId="0" fontId="47" fillId="13" borderId="0" applyNumberFormat="0" applyBorder="0" applyAlignment="0" applyProtection="0"/>
    <xf numFmtId="0" fontId="47" fillId="8" borderId="0" applyNumberFormat="0" applyBorder="0" applyAlignment="0" applyProtection="0"/>
    <xf numFmtId="0" fontId="47" fillId="9" borderId="0" applyNumberFormat="0" applyBorder="0" applyAlignment="0" applyProtection="0"/>
    <xf numFmtId="0" fontId="47" fillId="10" borderId="0" applyNumberFormat="0" applyBorder="0" applyAlignment="0" applyProtection="0"/>
    <xf numFmtId="0" fontId="47" fillId="11" borderId="0" applyNumberFormat="0" applyBorder="0" applyAlignment="0" applyProtection="0"/>
    <xf numFmtId="0" fontId="47" fillId="12" borderId="0" applyNumberFormat="0" applyBorder="0" applyAlignment="0" applyProtection="0"/>
    <xf numFmtId="0" fontId="47" fillId="13" borderId="0" applyNumberFormat="0" applyBorder="0" applyAlignment="0" applyProtection="0"/>
    <xf numFmtId="0" fontId="47" fillId="14" borderId="0" applyNumberFormat="0" applyBorder="0" applyAlignment="0" applyProtection="0"/>
    <xf numFmtId="0" fontId="47" fillId="15" borderId="0" applyNumberFormat="0" applyBorder="0" applyAlignment="0" applyProtection="0"/>
    <xf numFmtId="0" fontId="47" fillId="16" borderId="0" applyNumberFormat="0" applyBorder="0" applyAlignment="0" applyProtection="0"/>
    <xf numFmtId="0" fontId="47" fillId="11" borderId="0" applyNumberFormat="0" applyBorder="0" applyAlignment="0" applyProtection="0"/>
    <xf numFmtId="0" fontId="47" fillId="14" borderId="0" applyNumberFormat="0" applyBorder="0" applyAlignment="0" applyProtection="0"/>
    <xf numFmtId="0" fontId="47" fillId="17" borderId="0" applyNumberFormat="0" applyBorder="0" applyAlignment="0" applyProtection="0"/>
    <xf numFmtId="0" fontId="47" fillId="14" borderId="0" applyNumberFormat="0" applyBorder="0" applyAlignment="0" applyProtection="0"/>
    <xf numFmtId="0" fontId="47" fillId="15" borderId="0" applyNumberFormat="0" applyBorder="0" applyAlignment="0" applyProtection="0"/>
    <xf numFmtId="0" fontId="47" fillId="16" borderId="0" applyNumberFormat="0" applyBorder="0" applyAlignment="0" applyProtection="0"/>
    <xf numFmtId="0" fontId="47" fillId="11" borderId="0" applyNumberFormat="0" applyBorder="0" applyAlignment="0" applyProtection="0"/>
    <xf numFmtId="0" fontId="47" fillId="14" borderId="0" applyNumberFormat="0" applyBorder="0" applyAlignment="0" applyProtection="0"/>
    <xf numFmtId="0" fontId="47" fillId="17" borderId="0" applyNumberFormat="0" applyBorder="0" applyAlignment="0" applyProtection="0"/>
    <xf numFmtId="0" fontId="48" fillId="18" borderId="0" applyNumberFormat="0" applyBorder="0" applyAlignment="0" applyProtection="0"/>
    <xf numFmtId="0" fontId="48" fillId="15" borderId="0" applyNumberFormat="0" applyBorder="0" applyAlignment="0" applyProtection="0"/>
    <xf numFmtId="0" fontId="48" fillId="16" borderId="0" applyNumberFormat="0" applyBorder="0" applyAlignment="0" applyProtection="0"/>
    <xf numFmtId="0" fontId="48" fillId="19" borderId="0" applyNumberFormat="0" applyBorder="0" applyAlignment="0" applyProtection="0"/>
    <xf numFmtId="0" fontId="48" fillId="20" borderId="0" applyNumberFormat="0" applyBorder="0" applyAlignment="0" applyProtection="0"/>
    <xf numFmtId="0" fontId="48" fillId="21" borderId="0" applyNumberFormat="0" applyBorder="0" applyAlignment="0" applyProtection="0"/>
    <xf numFmtId="0" fontId="48" fillId="18" borderId="0" applyNumberFormat="0" applyBorder="0" applyAlignment="0" applyProtection="0"/>
    <xf numFmtId="0" fontId="48" fillId="15" borderId="0" applyNumberFormat="0" applyBorder="0" applyAlignment="0" applyProtection="0"/>
    <xf numFmtId="0" fontId="48" fillId="16" borderId="0" applyNumberFormat="0" applyBorder="0" applyAlignment="0" applyProtection="0"/>
    <xf numFmtId="0" fontId="48" fillId="19" borderId="0" applyNumberFormat="0" applyBorder="0" applyAlignment="0" applyProtection="0"/>
    <xf numFmtId="0" fontId="48" fillId="20" borderId="0" applyNumberFormat="0" applyBorder="0" applyAlignment="0" applyProtection="0"/>
    <xf numFmtId="0" fontId="48" fillId="21" borderId="0" applyNumberFormat="0" applyBorder="0" applyAlignment="0" applyProtection="0"/>
    <xf numFmtId="0" fontId="49" fillId="22" borderId="50" applyNumberFormat="0" applyFill="0" applyBorder="0" applyAlignment="0">
      <alignment horizontal="left" vertical="top" wrapText="1"/>
    </xf>
    <xf numFmtId="0" fontId="39" fillId="0" borderId="50">
      <alignment horizontal="left" vertical="top"/>
    </xf>
    <xf numFmtId="0" fontId="48" fillId="23" borderId="0" applyNumberFormat="0" applyBorder="0" applyAlignment="0" applyProtection="0"/>
    <xf numFmtId="0" fontId="48" fillId="24" borderId="0" applyNumberFormat="0" applyBorder="0" applyAlignment="0" applyProtection="0"/>
    <xf numFmtId="0" fontId="48" fillId="25" borderId="0" applyNumberFormat="0" applyBorder="0" applyAlignment="0" applyProtection="0"/>
    <xf numFmtId="0" fontId="48" fillId="19" borderId="0" applyNumberFormat="0" applyBorder="0" applyAlignment="0" applyProtection="0"/>
    <xf numFmtId="0" fontId="48" fillId="20" borderId="0" applyNumberFormat="0" applyBorder="0" applyAlignment="0" applyProtection="0"/>
    <xf numFmtId="0" fontId="48" fillId="26" borderId="0" applyNumberFormat="0" applyBorder="0" applyAlignment="0" applyProtection="0"/>
    <xf numFmtId="168" fontId="50" fillId="27" borderId="51">
      <alignment horizontal="center" wrapText="1"/>
    </xf>
    <xf numFmtId="0" fontId="51" fillId="0" borderId="0" applyNumberFormat="0" applyFill="0" applyBorder="0" applyAlignment="0" applyProtection="0"/>
    <xf numFmtId="0" fontId="52" fillId="9" borderId="0" applyNumberFormat="0" applyBorder="0" applyAlignment="0" applyProtection="0"/>
    <xf numFmtId="0" fontId="44" fillId="0" borderId="50">
      <alignment horizontal="center" wrapText="1"/>
    </xf>
    <xf numFmtId="169" fontId="53" fillId="0" borderId="50">
      <alignment horizontal="left" vertical="top"/>
    </xf>
    <xf numFmtId="0" fontId="2" fillId="0" borderId="52"/>
    <xf numFmtId="0" fontId="2" fillId="0" borderId="53" applyAlignment="0">
      <alignment textRotation="90"/>
    </xf>
    <xf numFmtId="0" fontId="54" fillId="0" borderId="50"/>
    <xf numFmtId="0" fontId="55" fillId="28" borderId="54" applyNumberFormat="0" applyAlignment="0" applyProtection="0"/>
    <xf numFmtId="0" fontId="55" fillId="28" borderId="54" applyNumberFormat="0" applyAlignment="0" applyProtection="0"/>
    <xf numFmtId="169" fontId="2" fillId="0" borderId="50">
      <alignment horizontal="left" wrapText="1"/>
    </xf>
    <xf numFmtId="169" fontId="2" fillId="0" borderId="50">
      <alignment horizontal="left" wrapText="1"/>
    </xf>
    <xf numFmtId="0" fontId="3" fillId="0" borderId="3">
      <alignment horizontal="left" wrapText="1"/>
    </xf>
    <xf numFmtId="0" fontId="56" fillId="0" borderId="55">
      <alignment horizontal="right" wrapText="1"/>
    </xf>
    <xf numFmtId="0" fontId="56" fillId="0" borderId="55">
      <alignment horizontal="right" wrapText="1"/>
    </xf>
    <xf numFmtId="169" fontId="57" fillId="0" borderId="50">
      <alignment horizontal="left" vertical="top" wrapText="1"/>
    </xf>
    <xf numFmtId="169" fontId="49" fillId="0" borderId="50">
      <alignment horizontal="left" vertical="top" wrapText="1"/>
    </xf>
    <xf numFmtId="0" fontId="23" fillId="29" borderId="56">
      <alignment horizontal="center" vertical="center" wrapText="1"/>
    </xf>
    <xf numFmtId="0" fontId="58" fillId="0" borderId="57" applyNumberFormat="0" applyFill="0" applyAlignment="0" applyProtection="0"/>
    <xf numFmtId="49" fontId="59" fillId="30" borderId="32" applyNumberFormat="0" applyAlignment="0" applyProtection="0">
      <alignment vertical="top" wrapText="1"/>
    </xf>
    <xf numFmtId="0" fontId="60" fillId="0" borderId="58">
      <alignment wrapText="1"/>
    </xf>
    <xf numFmtId="0" fontId="39" fillId="0" borderId="59">
      <alignment vertical="center" wrapText="1"/>
    </xf>
    <xf numFmtId="0" fontId="39" fillId="0" borderId="60">
      <alignment wrapText="1"/>
    </xf>
    <xf numFmtId="0" fontId="39" fillId="0" borderId="60">
      <alignment wrapText="1"/>
    </xf>
    <xf numFmtId="0" fontId="44" fillId="0" borderId="61" applyNumberFormat="0">
      <alignment horizontal="center" vertical="top" wrapText="1"/>
    </xf>
    <xf numFmtId="169" fontId="59" fillId="0" borderId="32">
      <alignment horizontal="left" vertical="top" wrapText="1"/>
    </xf>
    <xf numFmtId="0" fontId="61" fillId="0" borderId="1"/>
    <xf numFmtId="0" fontId="62" fillId="31" borderId="62" applyNumberFormat="0" applyAlignment="0" applyProtection="0"/>
    <xf numFmtId="169" fontId="63" fillId="0" borderId="0"/>
    <xf numFmtId="0" fontId="2" fillId="0" borderId="50" applyNumberFormat="0" applyAlignment="0">
      <alignment horizontal="center"/>
    </xf>
    <xf numFmtId="0" fontId="2" fillId="0" borderId="50" applyNumberFormat="0" applyAlignment="0">
      <alignment horizontal="center"/>
    </xf>
    <xf numFmtId="0" fontId="64" fillId="0" borderId="0"/>
    <xf numFmtId="0" fontId="65" fillId="0" borderId="0">
      <alignment horizontal="left" indent="4"/>
    </xf>
    <xf numFmtId="0" fontId="2" fillId="32" borderId="63" applyNumberFormat="0" applyFont="0" applyAlignment="0" applyProtection="0"/>
    <xf numFmtId="0" fontId="66" fillId="32" borderId="63" applyNumberFormat="0" applyFont="0" applyAlignment="0" applyProtection="0"/>
    <xf numFmtId="0" fontId="2" fillId="32" borderId="63" applyNumberFormat="0" applyFont="0" applyAlignment="0" applyProtection="0"/>
    <xf numFmtId="0" fontId="67" fillId="0" borderId="42"/>
    <xf numFmtId="169" fontId="68" fillId="0" borderId="50">
      <alignment wrapText="1"/>
    </xf>
    <xf numFmtId="0" fontId="39" fillId="33" borderId="50">
      <alignment horizontal="center"/>
    </xf>
    <xf numFmtId="0" fontId="69" fillId="34" borderId="0"/>
    <xf numFmtId="0" fontId="70" fillId="35" borderId="64"/>
    <xf numFmtId="0" fontId="71" fillId="0" borderId="65">
      <alignment horizontal="center"/>
    </xf>
    <xf numFmtId="0" fontId="67" fillId="22" borderId="0">
      <alignment wrapText="1"/>
    </xf>
    <xf numFmtId="0" fontId="67" fillId="0" borderId="0">
      <alignment wrapText="1"/>
    </xf>
    <xf numFmtId="0" fontId="67" fillId="0" borderId="50">
      <alignment wrapText="1"/>
    </xf>
    <xf numFmtId="0" fontId="67" fillId="0" borderId="1">
      <alignment horizontal="left" vertical="top" wrapText="1"/>
    </xf>
    <xf numFmtId="0" fontId="39" fillId="36" borderId="10">
      <alignment wrapText="1"/>
    </xf>
    <xf numFmtId="0" fontId="67" fillId="0" borderId="0">
      <alignment horizontal="left" wrapText="1"/>
    </xf>
    <xf numFmtId="0" fontId="72" fillId="0" borderId="60">
      <alignment horizontal="left" indent="2"/>
    </xf>
    <xf numFmtId="169" fontId="2" fillId="0" borderId="0">
      <alignment horizontal="left"/>
    </xf>
    <xf numFmtId="0" fontId="39" fillId="0" borderId="66">
      <alignment horizontal="right" wrapText="1"/>
    </xf>
    <xf numFmtId="49" fontId="67" fillId="0" borderId="0">
      <alignment vertical="top" wrapText="1"/>
    </xf>
    <xf numFmtId="169" fontId="2" fillId="37" borderId="50" applyBorder="0" applyProtection="0">
      <alignment vertical="top"/>
    </xf>
    <xf numFmtId="169" fontId="2" fillId="37" borderId="50" applyBorder="0" applyProtection="0">
      <alignment vertical="top"/>
    </xf>
    <xf numFmtId="0" fontId="2" fillId="0" borderId="1">
      <alignment vertical="top" wrapText="1"/>
    </xf>
    <xf numFmtId="0" fontId="2" fillId="0" borderId="1">
      <alignment vertical="top" wrapText="1"/>
    </xf>
    <xf numFmtId="0" fontId="2" fillId="0" borderId="0">
      <alignment horizontal="right" vertical="top"/>
    </xf>
    <xf numFmtId="169" fontId="39" fillId="38" borderId="50">
      <alignment horizontal="left" vertical="top"/>
    </xf>
    <xf numFmtId="0" fontId="56" fillId="39" borderId="42">
      <alignment vertical="top" wrapText="1"/>
    </xf>
    <xf numFmtId="0" fontId="56" fillId="39" borderId="42">
      <alignment vertical="top" wrapText="1"/>
    </xf>
    <xf numFmtId="0" fontId="39" fillId="0" borderId="42">
      <alignment vertical="top" wrapText="1"/>
    </xf>
    <xf numFmtId="0" fontId="73" fillId="13" borderId="54" applyNumberFormat="0" applyAlignment="0" applyProtection="0"/>
    <xf numFmtId="170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70" fontId="74" fillId="0" borderId="0" applyFont="0" applyFill="0" applyBorder="0" applyAlignment="0" applyProtection="0"/>
    <xf numFmtId="171" fontId="2" fillId="0" borderId="0" applyFont="0" applyFill="0" applyBorder="0" applyAlignment="0" applyProtection="0"/>
    <xf numFmtId="172" fontId="3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74" fillId="0" borderId="0" applyFont="0" applyFill="0" applyBorder="0" applyAlignment="0" applyProtection="0"/>
    <xf numFmtId="171" fontId="2" fillId="0" borderId="0" applyFont="0" applyFill="0" applyBorder="0" applyAlignment="0" applyProtection="0"/>
    <xf numFmtId="0" fontId="75" fillId="40" borderId="50">
      <alignment horizontal="right" wrapText="1"/>
    </xf>
    <xf numFmtId="0" fontId="76" fillId="0" borderId="0" applyNumberFormat="0" applyFill="0" applyBorder="0" applyAlignment="0" applyProtection="0"/>
    <xf numFmtId="0" fontId="54" fillId="41" borderId="50">
      <alignment horizontal="center"/>
    </xf>
    <xf numFmtId="0" fontId="39" fillId="0" borderId="42">
      <alignment vertical="top" wrapText="1"/>
    </xf>
    <xf numFmtId="49" fontId="39" fillId="40" borderId="67">
      <alignment horizontal="right"/>
    </xf>
    <xf numFmtId="0" fontId="77" fillId="0" borderId="50">
      <alignment wrapText="1"/>
    </xf>
    <xf numFmtId="0" fontId="39" fillId="0" borderId="1">
      <alignment horizontal="left" indent="1"/>
    </xf>
    <xf numFmtId="0" fontId="78" fillId="0" borderId="0" applyNumberFormat="0" applyFont="0" applyBorder="0" applyAlignment="0"/>
    <xf numFmtId="2" fontId="3" fillId="42" borderId="10"/>
    <xf numFmtId="0" fontId="79" fillId="10" borderId="0" applyNumberFormat="0" applyBorder="0" applyAlignment="0" applyProtection="0"/>
    <xf numFmtId="2" fontId="80" fillId="0" borderId="60">
      <alignment vertical="top" wrapText="1"/>
    </xf>
    <xf numFmtId="2" fontId="80" fillId="0" borderId="60">
      <alignment vertical="top" wrapText="1"/>
    </xf>
    <xf numFmtId="0" fontId="81" fillId="0" borderId="68" applyNumberFormat="0" applyFill="0" applyAlignment="0" applyProtection="0"/>
    <xf numFmtId="0" fontId="82" fillId="0" borderId="69" applyNumberFormat="0" applyFill="0" applyAlignment="0" applyProtection="0"/>
    <xf numFmtId="0" fontId="83" fillId="0" borderId="70" applyNumberFormat="0" applyFill="0" applyAlignment="0" applyProtection="0"/>
    <xf numFmtId="0" fontId="83" fillId="0" borderId="0" applyNumberFormat="0" applyFill="0" applyBorder="0" applyAlignment="0" applyProtection="0"/>
    <xf numFmtId="0" fontId="2" fillId="22" borderId="71" applyNumberFormat="0" applyFont="0" applyAlignment="0" applyProtection="0"/>
    <xf numFmtId="0" fontId="2" fillId="22" borderId="71" applyNumberFormat="0" applyFont="0" applyAlignment="0" applyProtection="0"/>
    <xf numFmtId="49" fontId="2" fillId="0" borderId="0">
      <alignment horizontal="left" wrapText="1"/>
    </xf>
    <xf numFmtId="0" fontId="73" fillId="13" borderId="54" applyNumberFormat="0" applyAlignment="0" applyProtection="0"/>
    <xf numFmtId="0" fontId="52" fillId="9" borderId="0" applyNumberFormat="0" applyBorder="0" applyAlignment="0" applyProtection="0"/>
    <xf numFmtId="169" fontId="84" fillId="0" borderId="72">
      <alignment horizontal="right" vertical="top"/>
    </xf>
    <xf numFmtId="169" fontId="85" fillId="43" borderId="50" applyBorder="0" applyProtection="0">
      <alignment horizontal="left" vertical="top"/>
    </xf>
    <xf numFmtId="169" fontId="39" fillId="0" borderId="42">
      <alignment horizontal="left" vertical="top"/>
    </xf>
    <xf numFmtId="2" fontId="86" fillId="0" borderId="60">
      <alignment wrapText="1"/>
    </xf>
    <xf numFmtId="0" fontId="58" fillId="0" borderId="57" applyNumberFormat="0" applyFill="0" applyAlignment="0" applyProtection="0"/>
    <xf numFmtId="0" fontId="87" fillId="0" borderId="0"/>
    <xf numFmtId="169" fontId="88" fillId="44" borderId="50">
      <alignment vertical="top" wrapText="1"/>
    </xf>
    <xf numFmtId="169" fontId="59" fillId="44" borderId="50">
      <alignment vertical="top" wrapText="1"/>
    </xf>
    <xf numFmtId="0" fontId="89" fillId="45" borderId="73"/>
    <xf numFmtId="169" fontId="90" fillId="0" borderId="50">
      <alignment vertical="top" wrapText="1"/>
    </xf>
    <xf numFmtId="0" fontId="68" fillId="0" borderId="50">
      <alignment vertical="top" wrapText="1"/>
    </xf>
    <xf numFmtId="0" fontId="87" fillId="0" borderId="60">
      <alignment horizontal="left" wrapText="1" indent="1"/>
    </xf>
    <xf numFmtId="0" fontId="87" fillId="0" borderId="60">
      <alignment horizontal="left" wrapText="1" indent="1"/>
    </xf>
    <xf numFmtId="169" fontId="91" fillId="46" borderId="50">
      <alignment vertical="top" wrapText="1"/>
    </xf>
    <xf numFmtId="169" fontId="92" fillId="46" borderId="50">
      <alignment vertical="top" wrapText="1"/>
    </xf>
    <xf numFmtId="169" fontId="39" fillId="0" borderId="50">
      <alignment vertical="top" wrapText="1"/>
    </xf>
    <xf numFmtId="0" fontId="69" fillId="47" borderId="0" applyNumberFormat="0" applyBorder="0" applyProtection="0">
      <alignment horizontal="center" vertical="center"/>
    </xf>
    <xf numFmtId="0" fontId="69" fillId="47" borderId="0" applyNumberFormat="0" applyBorder="0" applyProtection="0">
      <alignment horizontal="center" vertical="center"/>
    </xf>
    <xf numFmtId="0" fontId="69" fillId="47" borderId="0" applyNumberFormat="0" applyBorder="0" applyProtection="0">
      <alignment vertical="center"/>
    </xf>
    <xf numFmtId="0" fontId="69" fillId="47" borderId="0" applyNumberFormat="0" applyBorder="0" applyProtection="0">
      <alignment vertical="center"/>
    </xf>
    <xf numFmtId="169" fontId="93" fillId="0" borderId="50">
      <alignment horizontal="right" vertical="top"/>
    </xf>
    <xf numFmtId="173" fontId="94" fillId="48" borderId="0" applyNumberFormat="0" applyBorder="0">
      <alignment horizontal="right" vertical="center"/>
      <protection locked="0"/>
    </xf>
    <xf numFmtId="174" fontId="94" fillId="49" borderId="0" applyNumberFormat="0" applyBorder="0">
      <alignment horizontal="right" vertical="center"/>
      <protection locked="0"/>
    </xf>
    <xf numFmtId="43" fontId="2" fillId="0" borderId="0" applyFont="0" applyFill="0" applyBorder="0" applyAlignment="0" applyProtection="0"/>
    <xf numFmtId="0" fontId="9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96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95" fillId="0" borderId="0" applyFont="0" applyFill="0" applyBorder="0" applyAlignment="0" applyProtection="0"/>
    <xf numFmtId="175" fontId="66" fillId="0" borderId="0" applyFont="0" applyFill="0" applyBorder="0" applyAlignment="0" applyProtection="0"/>
    <xf numFmtId="0" fontId="9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76" fontId="3" fillId="0" borderId="0" applyFont="0" applyFill="0" applyBorder="0" applyAlignment="0" applyProtection="0"/>
    <xf numFmtId="169" fontId="77" fillId="0" borderId="0" applyBorder="0">
      <alignment vertical="top"/>
    </xf>
    <xf numFmtId="177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77" fontId="3" fillId="0" borderId="0" applyFont="0" applyFill="0" applyBorder="0" applyAlignment="0" applyProtection="0"/>
    <xf numFmtId="0" fontId="97" fillId="50" borderId="0" applyNumberFormat="0" applyBorder="0" applyAlignment="0" applyProtection="0"/>
    <xf numFmtId="0" fontId="97" fillId="50" borderId="0" applyNumberFormat="0" applyBorder="0" applyAlignment="0" applyProtection="0"/>
    <xf numFmtId="0" fontId="44" fillId="0" borderId="0"/>
    <xf numFmtId="0" fontId="44" fillId="0" borderId="0"/>
    <xf numFmtId="0" fontId="98" fillId="0" borderId="0"/>
    <xf numFmtId="0" fontId="98" fillId="0" borderId="0"/>
    <xf numFmtId="0" fontId="67" fillId="0" borderId="0"/>
    <xf numFmtId="0" fontId="67" fillId="0" borderId="0"/>
    <xf numFmtId="49" fontId="99" fillId="51" borderId="0" applyBorder="0">
      <alignment horizontal="left" indent="1"/>
    </xf>
    <xf numFmtId="169" fontId="59" fillId="52" borderId="50">
      <alignment horizontal="center" vertical="top" wrapText="1"/>
    </xf>
    <xf numFmtId="178" fontId="100" fillId="0" borderId="0"/>
    <xf numFmtId="0" fontId="100" fillId="0" borderId="0"/>
    <xf numFmtId="178" fontId="100" fillId="0" borderId="0"/>
    <xf numFmtId="0" fontId="101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101" fillId="0" borderId="0"/>
    <xf numFmtId="0" fontId="1" fillId="0" borderId="0"/>
    <xf numFmtId="0" fontId="1" fillId="0" borderId="0"/>
    <xf numFmtId="0" fontId="101" fillId="0" borderId="0"/>
    <xf numFmtId="0" fontId="1" fillId="0" borderId="0"/>
    <xf numFmtId="0" fontId="1" fillId="0" borderId="0"/>
    <xf numFmtId="0" fontId="10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95" fillId="0" borderId="0"/>
    <xf numFmtId="0" fontId="102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3" fillId="0" borderId="0"/>
    <xf numFmtId="0" fontId="3" fillId="0" borderId="0"/>
    <xf numFmtId="0" fontId="2" fillId="0" borderId="0"/>
    <xf numFmtId="0" fontId="3" fillId="0" borderId="0"/>
    <xf numFmtId="171" fontId="2" fillId="0" borderId="0"/>
    <xf numFmtId="0" fontId="3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171" fontId="2" fillId="0" borderId="0"/>
    <xf numFmtId="0" fontId="2" fillId="0" borderId="0"/>
    <xf numFmtId="0" fontId="2" fillId="0" borderId="0"/>
    <xf numFmtId="0" fontId="95" fillId="0" borderId="0"/>
    <xf numFmtId="0" fontId="9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0" fontId="2" fillId="0" borderId="0"/>
    <xf numFmtId="0" fontId="2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0" fontId="10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3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1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0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3" fillId="0" borderId="0"/>
    <xf numFmtId="171" fontId="2" fillId="0" borderId="0"/>
    <xf numFmtId="171" fontId="2" fillId="0" borderId="0"/>
    <xf numFmtId="171" fontId="2" fillId="0" borderId="0"/>
    <xf numFmtId="171" fontId="2" fillId="0" borderId="0"/>
    <xf numFmtId="171" fontId="2" fillId="0" borderId="0"/>
    <xf numFmtId="171" fontId="2" fillId="0" borderId="0"/>
    <xf numFmtId="171" fontId="2" fillId="0" borderId="0"/>
    <xf numFmtId="171" fontId="2" fillId="0" borderId="0"/>
    <xf numFmtId="171" fontId="2" fillId="0" borderId="0"/>
    <xf numFmtId="0" fontId="106" fillId="0" borderId="0"/>
    <xf numFmtId="0" fontId="103" fillId="0" borderId="0"/>
    <xf numFmtId="171" fontId="2" fillId="0" borderId="0"/>
    <xf numFmtId="171" fontId="2" fillId="0" borderId="0"/>
    <xf numFmtId="171" fontId="2" fillId="0" borderId="0"/>
    <xf numFmtId="171" fontId="2" fillId="0" borderId="0"/>
    <xf numFmtId="171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4" fillId="0" borderId="0"/>
    <xf numFmtId="0" fontId="74" fillId="0" borderId="0"/>
    <xf numFmtId="0" fontId="6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7" fillId="32" borderId="63" applyNumberFormat="0" applyFont="0" applyAlignment="0" applyProtection="0"/>
    <xf numFmtId="49" fontId="2" fillId="0" borderId="60">
      <alignment horizontal="center" vertical="top"/>
    </xf>
    <xf numFmtId="49" fontId="2" fillId="0" borderId="60">
      <alignment horizontal="center" vertical="top"/>
    </xf>
    <xf numFmtId="49" fontId="2" fillId="0" borderId="60">
      <alignment horizontal="center" vertical="top"/>
    </xf>
    <xf numFmtId="49" fontId="2" fillId="0" borderId="60">
      <alignment horizontal="center" vertical="top"/>
    </xf>
    <xf numFmtId="49" fontId="44" fillId="0" borderId="60">
      <alignment horizontal="left" vertical="center" indent="2"/>
    </xf>
    <xf numFmtId="49" fontId="44" fillId="0" borderId="60">
      <alignment horizontal="left" vertical="center" indent="2"/>
    </xf>
    <xf numFmtId="49" fontId="39" fillId="0" borderId="60">
      <alignment horizontal="left" vertical="center" indent="1"/>
    </xf>
    <xf numFmtId="49" fontId="39" fillId="0" borderId="60">
      <alignment horizontal="left" vertical="center" indent="1"/>
    </xf>
    <xf numFmtId="49" fontId="39" fillId="0" borderId="60">
      <alignment horizontal="left" vertical="center" indent="1"/>
    </xf>
    <xf numFmtId="49" fontId="39" fillId="0" borderId="60">
      <alignment horizontal="left" vertical="center" indent="1"/>
    </xf>
    <xf numFmtId="169" fontId="2" fillId="53" borderId="50">
      <alignment horizontal="left" vertical="top" wrapText="1"/>
    </xf>
    <xf numFmtId="169" fontId="2" fillId="53" borderId="50">
      <alignment horizontal="left" vertical="top" wrapText="1"/>
    </xf>
    <xf numFmtId="0" fontId="107" fillId="28" borderId="74" applyNumberFormat="0" applyAlignment="0" applyProtection="0"/>
    <xf numFmtId="169" fontId="39" fillId="54" borderId="50">
      <alignment vertical="top"/>
    </xf>
    <xf numFmtId="169" fontId="39" fillId="0" borderId="50">
      <alignment vertical="top"/>
    </xf>
    <xf numFmtId="169" fontId="54" fillId="55" borderId="50">
      <alignment vertical="top" wrapText="1"/>
    </xf>
    <xf numFmtId="169" fontId="49" fillId="55" borderId="75">
      <alignment vertical="top" wrapText="1"/>
    </xf>
    <xf numFmtId="169" fontId="2" fillId="0" borderId="50">
      <alignment horizontal="left" vertical="top"/>
    </xf>
    <xf numFmtId="169" fontId="2" fillId="0" borderId="50">
      <alignment horizontal="left" vertical="top"/>
    </xf>
    <xf numFmtId="169" fontId="108" fillId="55" borderId="76">
      <alignment vertical="top" wrapText="1"/>
    </xf>
    <xf numFmtId="169" fontId="2" fillId="0" borderId="50">
      <alignment horizontal="left" vertical="top"/>
    </xf>
    <xf numFmtId="169" fontId="2" fillId="0" borderId="50">
      <alignment horizontal="left" vertical="top"/>
    </xf>
    <xf numFmtId="169" fontId="109" fillId="55" borderId="77">
      <alignment vertical="top" wrapText="1"/>
    </xf>
    <xf numFmtId="169" fontId="2" fillId="0" borderId="50">
      <alignment horizontal="left" vertical="top"/>
    </xf>
    <xf numFmtId="169" fontId="2" fillId="0" borderId="50">
      <alignment horizontal="left" vertical="top"/>
    </xf>
    <xf numFmtId="169" fontId="39" fillId="0" borderId="50">
      <alignment vertical="top" wrapText="1"/>
    </xf>
    <xf numFmtId="1" fontId="67" fillId="0" borderId="50">
      <alignment horizontal="left"/>
    </xf>
    <xf numFmtId="169" fontId="88" fillId="56" borderId="50">
      <alignment vertical="top" wrapText="1"/>
    </xf>
    <xf numFmtId="169" fontId="59" fillId="56" borderId="50">
      <alignment vertical="top" wrapText="1"/>
    </xf>
    <xf numFmtId="169" fontId="39" fillId="0" borderId="50">
      <alignment vertical="top" wrapText="1"/>
    </xf>
    <xf numFmtId="9" fontId="95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10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95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" fontId="2" fillId="0" borderId="60">
      <alignment vertical="top"/>
    </xf>
    <xf numFmtId="4" fontId="2" fillId="0" borderId="60">
      <alignment vertical="top"/>
    </xf>
    <xf numFmtId="4" fontId="2" fillId="0" borderId="60">
      <alignment vertical="top"/>
    </xf>
    <xf numFmtId="4" fontId="2" fillId="0" borderId="60">
      <alignment vertical="top"/>
    </xf>
    <xf numFmtId="4" fontId="2" fillId="0" borderId="60">
      <alignment vertical="top"/>
    </xf>
    <xf numFmtId="4" fontId="2" fillId="0" borderId="60">
      <alignment vertical="top"/>
    </xf>
    <xf numFmtId="4" fontId="2" fillId="0" borderId="60">
      <alignment vertical="top"/>
    </xf>
    <xf numFmtId="4" fontId="2" fillId="0" borderId="60">
      <alignment vertical="top"/>
    </xf>
    <xf numFmtId="0" fontId="77" fillId="0" borderId="78"/>
    <xf numFmtId="0" fontId="111" fillId="0" borderId="0">
      <alignment wrapText="1"/>
    </xf>
    <xf numFmtId="0" fontId="2" fillId="0" borderId="0"/>
    <xf numFmtId="0" fontId="2" fillId="0" borderId="0"/>
    <xf numFmtId="0" fontId="44" fillId="0" borderId="0"/>
    <xf numFmtId="4" fontId="2" fillId="0" borderId="0"/>
    <xf numFmtId="4" fontId="2" fillId="0" borderId="0"/>
    <xf numFmtId="4" fontId="2" fillId="0" borderId="0" applyBorder="0"/>
    <xf numFmtId="4" fontId="2" fillId="0" borderId="0" applyBorder="0"/>
    <xf numFmtId="169" fontId="2" fillId="0" borderId="50">
      <alignment horizontal="center" vertical="top"/>
    </xf>
    <xf numFmtId="169" fontId="2" fillId="0" borderId="50">
      <alignment horizontal="center" vertical="top"/>
    </xf>
    <xf numFmtId="0" fontId="112" fillId="0" borderId="79">
      <alignment horizontal="center"/>
    </xf>
    <xf numFmtId="169" fontId="2" fillId="0" borderId="50">
      <alignment vertical="top" wrapText="1"/>
    </xf>
    <xf numFmtId="0" fontId="44" fillId="0" borderId="3"/>
    <xf numFmtId="0" fontId="44" fillId="0" borderId="7"/>
    <xf numFmtId="0" fontId="44" fillId="0" borderId="0"/>
    <xf numFmtId="4" fontId="44" fillId="0" borderId="80"/>
    <xf numFmtId="4" fontId="44" fillId="0" borderId="7"/>
    <xf numFmtId="4" fontId="44" fillId="0" borderId="50"/>
    <xf numFmtId="0" fontId="98" fillId="0" borderId="2"/>
    <xf numFmtId="0" fontId="98" fillId="0" borderId="6"/>
    <xf numFmtId="0" fontId="98" fillId="0" borderId="5"/>
    <xf numFmtId="3" fontId="2" fillId="57" borderId="81">
      <alignment vertical="center"/>
    </xf>
    <xf numFmtId="3" fontId="2" fillId="57" borderId="81">
      <alignment vertical="center"/>
    </xf>
    <xf numFmtId="2" fontId="2" fillId="58" borderId="50">
      <alignment vertical="top"/>
    </xf>
    <xf numFmtId="2" fontId="2" fillId="58" borderId="50">
      <alignment vertical="top"/>
    </xf>
    <xf numFmtId="0" fontId="79" fillId="10" borderId="0" applyNumberFormat="0" applyBorder="0" applyAlignment="0" applyProtection="0"/>
    <xf numFmtId="0" fontId="107" fillId="28" borderId="74" applyNumberFormat="0" applyAlignment="0" applyProtection="0"/>
    <xf numFmtId="0" fontId="113" fillId="0" borderId="82">
      <alignment horizontal="center" vertical="top" wrapText="1"/>
    </xf>
    <xf numFmtId="0" fontId="44" fillId="35" borderId="0">
      <alignment horizontal="left" vertical="center" indent="1"/>
    </xf>
    <xf numFmtId="0" fontId="41" fillId="40" borderId="0">
      <alignment horizontal="left" vertical="center" indent="1"/>
    </xf>
    <xf numFmtId="0" fontId="39" fillId="59" borderId="0">
      <alignment horizontal="left" vertical="center" indent="1"/>
    </xf>
    <xf numFmtId="0" fontId="44" fillId="60" borderId="0">
      <alignment horizontal="left" vertical="center" indent="1"/>
    </xf>
    <xf numFmtId="0" fontId="2" fillId="0" borderId="0" applyNumberFormat="0" applyFill="0" applyBorder="0" applyAlignment="0" applyProtection="0"/>
    <xf numFmtId="169" fontId="49" fillId="61" borderId="50">
      <alignment vertical="top" wrapText="1"/>
    </xf>
    <xf numFmtId="169" fontId="39" fillId="0" borderId="50">
      <alignment vertical="top" wrapText="1"/>
    </xf>
    <xf numFmtId="0" fontId="54" fillId="41" borderId="50">
      <alignment wrapText="1"/>
    </xf>
    <xf numFmtId="0" fontId="69" fillId="62" borderId="83"/>
    <xf numFmtId="0" fontId="63" fillId="0" borderId="50">
      <alignment wrapText="1"/>
    </xf>
    <xf numFmtId="0" fontId="114" fillId="0" borderId="1">
      <alignment horizontal="left" vertical="center" wrapText="1" indent="2"/>
    </xf>
    <xf numFmtId="0" fontId="114" fillId="0" borderId="1">
      <alignment horizontal="justify" vertical="center" wrapText="1"/>
    </xf>
    <xf numFmtId="0" fontId="76" fillId="0" borderId="0" applyNumberFormat="0" applyFill="0" applyBorder="0" applyAlignment="0" applyProtection="0"/>
    <xf numFmtId="2" fontId="39" fillId="53" borderId="1">
      <alignment vertical="top" wrapText="1"/>
    </xf>
    <xf numFmtId="2" fontId="39" fillId="0" borderId="1">
      <alignment vertical="top" wrapText="1"/>
    </xf>
    <xf numFmtId="0" fontId="115" fillId="0" borderId="0"/>
    <xf numFmtId="0" fontId="116" fillId="0" borderId="0" applyNumberFormat="0" applyFill="0" applyBorder="0" applyAlignment="0" applyProtection="0"/>
    <xf numFmtId="179" fontId="117" fillId="0" borderId="0" applyNumberFormat="0">
      <alignment horizontal="left"/>
    </xf>
    <xf numFmtId="0" fontId="2" fillId="0" borderId="60" applyNumberFormat="0">
      <alignment vertical="top" wrapText="1"/>
    </xf>
    <xf numFmtId="0" fontId="2" fillId="0" borderId="60" applyNumberFormat="0">
      <alignment vertical="top" wrapText="1"/>
    </xf>
    <xf numFmtId="0" fontId="118" fillId="0" borderId="1">
      <alignment vertical="top" wrapText="1"/>
    </xf>
    <xf numFmtId="0" fontId="119" fillId="0" borderId="50">
      <alignment horizontal="left" vertical="top" wrapText="1"/>
    </xf>
    <xf numFmtId="0" fontId="120" fillId="0" borderId="1">
      <alignment vertical="top" wrapText="1"/>
    </xf>
    <xf numFmtId="0" fontId="121" fillId="0" borderId="1" applyBorder="0">
      <alignment vertical="center" wrapText="1"/>
    </xf>
    <xf numFmtId="0" fontId="2" fillId="0" borderId="60" applyNumberFormat="0">
      <alignment vertical="top" wrapText="1"/>
    </xf>
    <xf numFmtId="0" fontId="2" fillId="0" borderId="60" applyNumberFormat="0">
      <alignment vertical="top" wrapText="1"/>
    </xf>
    <xf numFmtId="0" fontId="95" fillId="63" borderId="0" applyNumberFormat="0" applyBorder="0">
      <alignment horizontal="center" vertical="center"/>
      <protection locked="0"/>
    </xf>
    <xf numFmtId="0" fontId="81" fillId="0" borderId="68" applyNumberFormat="0" applyFill="0" applyAlignment="0" applyProtection="0"/>
    <xf numFmtId="0" fontId="82" fillId="0" borderId="69" applyNumberFormat="0" applyFill="0" applyAlignment="0" applyProtection="0"/>
    <xf numFmtId="0" fontId="83" fillId="0" borderId="70" applyNumberFormat="0" applyFill="0" applyAlignment="0" applyProtection="0"/>
    <xf numFmtId="0" fontId="83" fillId="0" borderId="0" applyNumberFormat="0" applyFill="0" applyBorder="0" applyAlignment="0" applyProtection="0"/>
    <xf numFmtId="49" fontId="41" fillId="0" borderId="50">
      <alignment horizontal="left" vertical="top"/>
    </xf>
    <xf numFmtId="49" fontId="2" fillId="0" borderId="50">
      <alignment horizontal="left" vertical="top"/>
    </xf>
    <xf numFmtId="49" fontId="2" fillId="0" borderId="50">
      <alignment horizontal="left" vertical="top"/>
    </xf>
    <xf numFmtId="169" fontId="44" fillId="0" borderId="50">
      <alignment horizontal="left" vertical="top"/>
    </xf>
    <xf numFmtId="169" fontId="98" fillId="0" borderId="50">
      <alignment horizontal="left" vertical="top"/>
    </xf>
    <xf numFmtId="169" fontId="41" fillId="0" borderId="50">
      <alignment horizontal="left" vertical="top"/>
    </xf>
    <xf numFmtId="169" fontId="36" fillId="0" borderId="50">
      <alignment horizontal="left" vertical="top"/>
    </xf>
    <xf numFmtId="169" fontId="2" fillId="0" borderId="50">
      <alignment horizontal="left" vertical="top"/>
    </xf>
    <xf numFmtId="169" fontId="2" fillId="0" borderId="50">
      <alignment horizontal="left" vertical="top"/>
    </xf>
    <xf numFmtId="0" fontId="39" fillId="0" borderId="84"/>
    <xf numFmtId="0" fontId="44" fillId="0" borderId="52"/>
    <xf numFmtId="0" fontId="122" fillId="0" borderId="52"/>
    <xf numFmtId="0" fontId="118" fillId="0" borderId="85" applyNumberFormat="0" applyAlignment="0">
      <alignment horizontal="left" vertical="center"/>
    </xf>
    <xf numFmtId="0" fontId="123" fillId="0" borderId="86" applyNumberFormat="0" applyFill="0" applyAlignment="0" applyProtection="0"/>
    <xf numFmtId="4" fontId="2" fillId="0" borderId="60">
      <alignment vertical="top"/>
    </xf>
    <xf numFmtId="4" fontId="2" fillId="0" borderId="60">
      <alignment vertical="top"/>
    </xf>
    <xf numFmtId="0" fontId="123" fillId="0" borderId="86" applyNumberFormat="0" applyFill="0" applyAlignment="0" applyProtection="0"/>
    <xf numFmtId="0" fontId="123" fillId="0" borderId="86" applyNumberFormat="0" applyFill="0" applyAlignment="0" applyProtection="0"/>
    <xf numFmtId="0" fontId="123" fillId="0" borderId="86" applyNumberFormat="0" applyFill="0" applyAlignment="0" applyProtection="0"/>
    <xf numFmtId="0" fontId="123" fillId="0" borderId="86" applyNumberFormat="0" applyFill="0" applyAlignment="0" applyProtection="0"/>
    <xf numFmtId="0" fontId="123" fillId="0" borderId="86" applyNumberFormat="0" applyFill="0" applyAlignment="0" applyProtection="0"/>
    <xf numFmtId="0" fontId="123" fillId="0" borderId="86" applyNumberFormat="0" applyFill="0" applyAlignment="0" applyProtection="0"/>
    <xf numFmtId="0" fontId="123" fillId="0" borderId="86" applyNumberFormat="0" applyFill="0" applyAlignment="0" applyProtection="0"/>
    <xf numFmtId="0" fontId="44" fillId="0" borderId="87">
      <alignment wrapText="1"/>
    </xf>
    <xf numFmtId="2" fontId="44" fillId="0" borderId="84">
      <alignment wrapText="1"/>
    </xf>
    <xf numFmtId="4" fontId="44" fillId="0" borderId="61">
      <alignment horizontal="right" vertical="center" wrapText="1"/>
    </xf>
    <xf numFmtId="4" fontId="39" fillId="0" borderId="59">
      <alignment horizontal="right" vertical="center" wrapText="1"/>
    </xf>
    <xf numFmtId="0" fontId="39" fillId="0" borderId="88">
      <alignment horizontal="right" wrapText="1"/>
    </xf>
    <xf numFmtId="170" fontId="41" fillId="0" borderId="0" applyFill="0" applyBorder="0" applyAlignment="0"/>
    <xf numFmtId="4" fontId="44" fillId="64" borderId="60">
      <alignment horizontal="right" wrapText="1"/>
    </xf>
    <xf numFmtId="4" fontId="44" fillId="64" borderId="60">
      <alignment horizontal="right" wrapText="1"/>
    </xf>
    <xf numFmtId="0" fontId="2" fillId="0" borderId="60" applyNumberFormat="0">
      <alignment horizontal="center" vertical="top"/>
    </xf>
    <xf numFmtId="0" fontId="2" fillId="0" borderId="60" applyNumberFormat="0">
      <alignment horizontal="center" vertical="top"/>
    </xf>
    <xf numFmtId="0" fontId="2" fillId="0" borderId="60" applyNumberFormat="0">
      <alignment horizontal="center" vertical="top"/>
    </xf>
    <xf numFmtId="0" fontId="2" fillId="0" borderId="60" applyNumberFormat="0">
      <alignment horizontal="center" vertical="top"/>
    </xf>
    <xf numFmtId="4" fontId="2" fillId="58" borderId="60" applyNumberFormat="0" applyFont="0" applyAlignment="0"/>
    <xf numFmtId="4" fontId="2" fillId="58" borderId="60" applyNumberFormat="0" applyFont="0" applyAlignment="0"/>
    <xf numFmtId="4" fontId="2" fillId="58" borderId="60" applyNumberFormat="0" applyFont="0" applyAlignment="0"/>
    <xf numFmtId="4" fontId="2" fillId="58" borderId="60" applyNumberFormat="0" applyFont="0" applyAlignment="0"/>
    <xf numFmtId="0" fontId="62" fillId="31" borderId="62" applyNumberFormat="0" applyAlignment="0" applyProtection="0"/>
    <xf numFmtId="0" fontId="3" fillId="0" borderId="60"/>
    <xf numFmtId="0" fontId="3" fillId="0" borderId="60"/>
    <xf numFmtId="0" fontId="2" fillId="0" borderId="0"/>
    <xf numFmtId="0" fontId="2" fillId="0" borderId="0"/>
    <xf numFmtId="0" fontId="51" fillId="0" borderId="0" applyNumberFormat="0" applyFill="0" applyBorder="0" applyAlignment="0" applyProtection="0"/>
  </cellStyleXfs>
  <cellXfs count="209">
    <xf numFmtId="0" fontId="0" fillId="0" borderId="0" xfId="0"/>
    <xf numFmtId="0" fontId="2" fillId="0" borderId="1" xfId="1" applyBorder="1"/>
    <xf numFmtId="0" fontId="2" fillId="0" borderId="2" xfId="1" applyBorder="1" applyAlignment="1">
      <alignment horizontal="left" indent="2"/>
    </xf>
    <xf numFmtId="0" fontId="2" fillId="0" borderId="3" xfId="1" applyBorder="1" applyAlignment="1">
      <alignment horizontal="left" indent="2"/>
    </xf>
    <xf numFmtId="0" fontId="4" fillId="0" borderId="3" xfId="2" applyFont="1" applyBorder="1" applyAlignment="1" applyProtection="1">
      <alignment vertical="center"/>
      <protection hidden="1"/>
    </xf>
    <xf numFmtId="0" fontId="4" fillId="0" borderId="4" xfId="2" applyFont="1" applyBorder="1" applyAlignment="1" applyProtection="1">
      <alignment vertical="center"/>
      <protection hidden="1"/>
    </xf>
    <xf numFmtId="0" fontId="2" fillId="0" borderId="0" xfId="1"/>
    <xf numFmtId="0" fontId="2" fillId="0" borderId="5" xfId="1" applyBorder="1" applyAlignment="1">
      <alignment horizontal="left" indent="2"/>
    </xf>
    <xf numFmtId="0" fontId="2" fillId="0" borderId="0" xfId="1" applyBorder="1" applyAlignment="1">
      <alignment horizontal="left" indent="2"/>
    </xf>
    <xf numFmtId="0" fontId="2" fillId="0" borderId="0" xfId="1" applyBorder="1"/>
    <xf numFmtId="0" fontId="8" fillId="0" borderId="0" xfId="1" applyFont="1" applyFill="1" applyBorder="1" applyAlignment="1">
      <alignment vertical="center"/>
    </xf>
    <xf numFmtId="0" fontId="8" fillId="0" borderId="1" xfId="1" applyFont="1" applyFill="1" applyBorder="1" applyAlignment="1">
      <alignment vertical="center"/>
    </xf>
    <xf numFmtId="0" fontId="10" fillId="0" borderId="0" xfId="1" applyFont="1" applyFill="1" applyBorder="1" applyAlignment="1">
      <alignment vertical="center"/>
    </xf>
    <xf numFmtId="0" fontId="10" fillId="0" borderId="1" xfId="1" applyFont="1" applyFill="1" applyBorder="1" applyAlignment="1">
      <alignment vertical="center"/>
    </xf>
    <xf numFmtId="0" fontId="11" fillId="0" borderId="0" xfId="1" applyFont="1" applyFill="1" applyBorder="1" applyAlignment="1">
      <alignment vertical="center"/>
    </xf>
    <xf numFmtId="0" fontId="11" fillId="0" borderId="1" xfId="1" applyFont="1" applyFill="1" applyBorder="1" applyAlignment="1">
      <alignment vertical="center"/>
    </xf>
    <xf numFmtId="0" fontId="13" fillId="0" borderId="0" xfId="1" applyFont="1" applyFill="1" applyBorder="1" applyAlignment="1">
      <alignment vertical="center"/>
    </xf>
    <xf numFmtId="0" fontId="14" fillId="0" borderId="0" xfId="1" applyFont="1" applyFill="1" applyBorder="1" applyAlignment="1">
      <alignment vertical="center"/>
    </xf>
    <xf numFmtId="0" fontId="15" fillId="0" borderId="0" xfId="1" applyFont="1" applyFill="1" applyBorder="1" applyAlignment="1">
      <alignment horizontal="center" vertical="center"/>
    </xf>
    <xf numFmtId="0" fontId="12" fillId="0" borderId="0" xfId="1" applyFont="1" applyFill="1" applyBorder="1" applyAlignment="1">
      <alignment vertical="center"/>
    </xf>
    <xf numFmtId="0" fontId="16" fillId="0" borderId="0" xfId="1" applyFont="1" applyBorder="1" applyAlignment="1">
      <alignment horizontal="left" vertical="center"/>
    </xf>
    <xf numFmtId="0" fontId="12" fillId="0" borderId="0" xfId="1" applyFont="1" applyBorder="1" applyAlignment="1">
      <alignment vertical="center"/>
    </xf>
    <xf numFmtId="0" fontId="1" fillId="0" borderId="0" xfId="3" applyBorder="1"/>
    <xf numFmtId="0" fontId="17" fillId="0" borderId="0" xfId="1" applyFont="1" applyFill="1" applyBorder="1" applyAlignment="1">
      <alignment horizontal="center" vertical="center"/>
    </xf>
    <xf numFmtId="0" fontId="19" fillId="0" borderId="0" xfId="1" applyFont="1" applyFill="1" applyBorder="1" applyAlignment="1">
      <alignment horizontal="center" vertical="center"/>
    </xf>
    <xf numFmtId="0" fontId="20" fillId="0" borderId="1" xfId="1" applyFont="1" applyBorder="1"/>
    <xf numFmtId="0" fontId="20" fillId="0" borderId="0" xfId="1" applyFont="1" applyBorder="1"/>
    <xf numFmtId="0" fontId="20" fillId="0" borderId="3" xfId="1" applyFont="1" applyBorder="1"/>
    <xf numFmtId="0" fontId="20" fillId="0" borderId="5" xfId="1" applyFont="1" applyFill="1" applyBorder="1"/>
    <xf numFmtId="0" fontId="20" fillId="0" borderId="12" xfId="1" applyFont="1" applyFill="1" applyBorder="1"/>
    <xf numFmtId="0" fontId="20" fillId="0" borderId="13" xfId="1" applyFont="1" applyFill="1" applyBorder="1"/>
    <xf numFmtId="0" fontId="22" fillId="0" borderId="9" xfId="1" applyFont="1" applyBorder="1" applyAlignment="1">
      <alignment horizontal="left" vertical="center" indent="2"/>
    </xf>
    <xf numFmtId="0" fontId="22" fillId="0" borderId="10" xfId="1" applyFont="1" applyBorder="1" applyAlignment="1">
      <alignment horizontal="left" vertical="center" indent="2"/>
    </xf>
    <xf numFmtId="0" fontId="23" fillId="4" borderId="9" xfId="1" applyFont="1" applyFill="1" applyBorder="1" applyAlignment="1">
      <alignment horizontal="left"/>
    </xf>
    <xf numFmtId="0" fontId="23" fillId="4" borderId="14" xfId="1" applyFont="1" applyFill="1" applyBorder="1" applyAlignment="1">
      <alignment horizontal="left"/>
    </xf>
    <xf numFmtId="0" fontId="23" fillId="4" borderId="15" xfId="1" applyFont="1" applyFill="1" applyBorder="1" applyAlignment="1">
      <alignment horizontal="left"/>
    </xf>
    <xf numFmtId="0" fontId="23" fillId="0" borderId="9" xfId="1" applyFont="1" applyFill="1" applyBorder="1" applyAlignment="1">
      <alignment horizontal="left"/>
    </xf>
    <xf numFmtId="0" fontId="23" fillId="0" borderId="15" xfId="1" applyFont="1" applyFill="1" applyBorder="1" applyAlignment="1">
      <alignment horizontal="left"/>
    </xf>
    <xf numFmtId="0" fontId="23" fillId="5" borderId="9" xfId="1" applyFont="1" applyFill="1" applyBorder="1" applyAlignment="1">
      <alignment horizontal="left"/>
    </xf>
    <xf numFmtId="0" fontId="23" fillId="5" borderId="15" xfId="1" applyFont="1" applyFill="1" applyBorder="1" applyAlignment="1">
      <alignment horizontal="left"/>
    </xf>
    <xf numFmtId="0" fontId="23" fillId="4" borderId="16" xfId="1" applyFont="1" applyFill="1" applyBorder="1" applyAlignment="1">
      <alignment horizontal="left"/>
    </xf>
    <xf numFmtId="0" fontId="2" fillId="0" borderId="10" xfId="1" applyBorder="1"/>
    <xf numFmtId="0" fontId="24" fillId="0" borderId="9" xfId="1" applyFont="1" applyBorder="1" applyAlignment="1">
      <alignment horizontal="left" vertical="center" indent="1"/>
    </xf>
    <xf numFmtId="0" fontId="24" fillId="0" borderId="10" xfId="1" applyFont="1" applyBorder="1" applyAlignment="1">
      <alignment horizontal="left" vertical="center" indent="1"/>
    </xf>
    <xf numFmtId="0" fontId="23" fillId="4" borderId="17" xfId="1" applyFont="1" applyFill="1" applyBorder="1" applyAlignment="1">
      <alignment horizontal="left"/>
    </xf>
    <xf numFmtId="0" fontId="23" fillId="4" borderId="18" xfId="1" applyFont="1" applyFill="1" applyBorder="1" applyAlignment="1">
      <alignment horizontal="left"/>
    </xf>
    <xf numFmtId="0" fontId="23" fillId="4" borderId="6" xfId="1" applyFont="1" applyFill="1" applyBorder="1" applyAlignment="1">
      <alignment horizontal="left"/>
    </xf>
    <xf numFmtId="0" fontId="23" fillId="0" borderId="6" xfId="1" applyFont="1" applyBorder="1" applyAlignment="1">
      <alignment horizontal="left"/>
    </xf>
    <xf numFmtId="0" fontId="23" fillId="0" borderId="18" xfId="1" applyFont="1" applyBorder="1" applyAlignment="1">
      <alignment horizontal="left"/>
    </xf>
    <xf numFmtId="0" fontId="23" fillId="5" borderId="6" xfId="1" applyFont="1" applyFill="1" applyBorder="1" applyAlignment="1">
      <alignment horizontal="left"/>
    </xf>
    <xf numFmtId="0" fontId="23" fillId="5" borderId="18" xfId="1" applyFont="1" applyFill="1" applyBorder="1" applyAlignment="1">
      <alignment horizontal="left"/>
    </xf>
    <xf numFmtId="0" fontId="23" fillId="4" borderId="19" xfId="1" applyFont="1" applyFill="1" applyBorder="1" applyAlignment="1">
      <alignment horizontal="left"/>
    </xf>
    <xf numFmtId="0" fontId="25" fillId="0" borderId="9" xfId="1" applyFont="1" applyBorder="1" applyAlignment="1">
      <alignment horizontal="left" vertical="center" indent="1"/>
    </xf>
    <xf numFmtId="0" fontId="25" fillId="0" borderId="10" xfId="1" applyFont="1" applyBorder="1" applyAlignment="1">
      <alignment horizontal="left" vertical="center" indent="1"/>
    </xf>
    <xf numFmtId="0" fontId="26" fillId="4" borderId="18" xfId="1" applyFont="1" applyFill="1" applyBorder="1" applyAlignment="1">
      <alignment horizontal="left"/>
    </xf>
    <xf numFmtId="0" fontId="26" fillId="4" borderId="6" xfId="1" applyFont="1" applyFill="1" applyBorder="1" applyAlignment="1">
      <alignment horizontal="left"/>
    </xf>
    <xf numFmtId="0" fontId="22" fillId="0" borderId="9" xfId="1" applyFont="1" applyBorder="1" applyAlignment="1">
      <alignment horizontal="left" vertical="center" indent="1"/>
    </xf>
    <xf numFmtId="0" fontId="22" fillId="0" borderId="10" xfId="1" applyFont="1" applyBorder="1" applyAlignment="1">
      <alignment horizontal="left" vertical="center" indent="1"/>
    </xf>
    <xf numFmtId="0" fontId="27" fillId="0" borderId="7" xfId="1" applyFont="1" applyBorder="1" applyAlignment="1">
      <alignment horizontal="left" vertical="center"/>
    </xf>
    <xf numFmtId="0" fontId="28" fillId="0" borderId="9" xfId="1" applyFont="1" applyBorder="1" applyAlignment="1">
      <alignment horizontal="left" vertical="center" indent="1"/>
    </xf>
    <xf numFmtId="0" fontId="28" fillId="0" borderId="10" xfId="1" applyFont="1" applyBorder="1" applyAlignment="1">
      <alignment horizontal="left" vertical="center" indent="1"/>
    </xf>
    <xf numFmtId="0" fontId="22" fillId="0" borderId="9" xfId="1" applyFont="1" applyBorder="1" applyAlignment="1">
      <alignment horizontal="left" vertical="center" indent="3"/>
    </xf>
    <xf numFmtId="0" fontId="22" fillId="0" borderId="10" xfId="1" applyFont="1" applyBorder="1" applyAlignment="1">
      <alignment horizontal="left" vertical="center" indent="3"/>
    </xf>
    <xf numFmtId="0" fontId="29" fillId="0" borderId="10" xfId="1" applyFont="1" applyBorder="1" applyAlignment="1">
      <alignment horizontal="left" vertical="center"/>
    </xf>
    <xf numFmtId="0" fontId="23" fillId="0" borderId="10" xfId="1" applyFont="1" applyBorder="1" applyAlignment="1">
      <alignment horizontal="left"/>
    </xf>
    <xf numFmtId="0" fontId="23" fillId="0" borderId="3" xfId="1" applyFont="1" applyBorder="1" applyAlignment="1">
      <alignment horizontal="left"/>
    </xf>
    <xf numFmtId="0" fontId="30" fillId="0" borderId="10" xfId="1" applyFont="1" applyBorder="1" applyAlignment="1">
      <alignment horizontal="left" vertical="center"/>
    </xf>
    <xf numFmtId="0" fontId="23" fillId="0" borderId="7" xfId="1" applyFont="1" applyBorder="1" applyAlignment="1">
      <alignment horizontal="left"/>
    </xf>
    <xf numFmtId="0" fontId="21" fillId="0" borderId="10" xfId="1" applyFont="1" applyBorder="1" applyAlignment="1">
      <alignment horizontal="left" vertical="center" indent="1"/>
    </xf>
    <xf numFmtId="0" fontId="21" fillId="0" borderId="10" xfId="1" applyFont="1" applyBorder="1" applyAlignment="1">
      <alignment horizontal="left" vertical="center" indent="2"/>
    </xf>
    <xf numFmtId="0" fontId="31" fillId="0" borderId="10" xfId="1" applyFont="1" applyBorder="1" applyAlignment="1">
      <alignment horizontal="left" vertical="center"/>
    </xf>
    <xf numFmtId="0" fontId="22" fillId="0" borderId="7" xfId="1" applyFont="1" applyBorder="1" applyAlignment="1">
      <alignment horizontal="left" vertical="center"/>
    </xf>
    <xf numFmtId="0" fontId="32" fillId="0" borderId="7" xfId="1" applyFont="1" applyBorder="1" applyAlignment="1">
      <alignment horizontal="left" vertical="center"/>
    </xf>
    <xf numFmtId="0" fontId="33" fillId="0" borderId="7" xfId="1" applyFont="1" applyBorder="1" applyAlignment="1">
      <alignment horizontal="left" vertical="center"/>
    </xf>
    <xf numFmtId="0" fontId="29" fillId="0" borderId="9" xfId="1" applyFont="1" applyBorder="1" applyAlignment="1">
      <alignment horizontal="left" vertical="center" indent="1"/>
    </xf>
    <xf numFmtId="0" fontId="29" fillId="0" borderId="10" xfId="1" applyFont="1" applyBorder="1" applyAlignment="1">
      <alignment horizontal="left" vertical="center" indent="1"/>
    </xf>
    <xf numFmtId="0" fontId="21" fillId="0" borderId="9" xfId="1" applyFont="1" applyBorder="1" applyAlignment="1">
      <alignment horizontal="left" vertical="center" indent="2"/>
    </xf>
    <xf numFmtId="0" fontId="29" fillId="0" borderId="7" xfId="1" applyFont="1" applyBorder="1" applyAlignment="1">
      <alignment horizontal="left" vertical="center"/>
    </xf>
    <xf numFmtId="0" fontId="32" fillId="0" borderId="9" xfId="1" applyFont="1" applyBorder="1" applyAlignment="1">
      <alignment horizontal="left" vertical="center" indent="1"/>
    </xf>
    <xf numFmtId="0" fontId="32" fillId="0" borderId="10" xfId="1" applyFont="1" applyBorder="1" applyAlignment="1">
      <alignment horizontal="left" vertical="center" indent="1"/>
    </xf>
    <xf numFmtId="0" fontId="36" fillId="6" borderId="0" xfId="1" applyFont="1" applyFill="1"/>
    <xf numFmtId="0" fontId="2" fillId="0" borderId="7" xfId="1" applyBorder="1"/>
    <xf numFmtId="0" fontId="37" fillId="0" borderId="5" xfId="1" applyFont="1" applyBorder="1" applyAlignment="1">
      <alignment vertical="center"/>
    </xf>
    <xf numFmtId="0" fontId="37" fillId="0" borderId="0" xfId="1" applyFont="1" applyBorder="1" applyAlignment="1">
      <alignment vertical="center"/>
    </xf>
    <xf numFmtId="0" fontId="2" fillId="0" borderId="32" xfId="1" applyBorder="1"/>
    <xf numFmtId="0" fontId="40" fillId="0" borderId="33" xfId="1" applyFont="1" applyBorder="1" applyAlignment="1">
      <alignment horizontal="center" vertical="center"/>
    </xf>
    <xf numFmtId="0" fontId="39" fillId="0" borderId="26" xfId="1" applyFont="1" applyBorder="1" applyAlignment="1">
      <alignment horizontal="center" vertical="center" wrapText="1"/>
    </xf>
    <xf numFmtId="0" fontId="39" fillId="0" borderId="34" xfId="1" applyFont="1" applyBorder="1" applyAlignment="1">
      <alignment horizontal="center" vertical="center" wrapText="1"/>
    </xf>
    <xf numFmtId="0" fontId="39" fillId="0" borderId="35" xfId="1" applyFont="1" applyBorder="1" applyAlignment="1">
      <alignment horizontal="center" vertical="center" wrapText="1"/>
    </xf>
    <xf numFmtId="0" fontId="39" fillId="0" borderId="36" xfId="1" applyFont="1" applyBorder="1" applyAlignment="1">
      <alignment horizontal="center" vertical="center" wrapText="1"/>
    </xf>
    <xf numFmtId="164" fontId="2" fillId="0" borderId="26" xfId="1" applyNumberFormat="1" applyBorder="1" applyAlignment="1">
      <alignment horizontal="center" vertical="center"/>
    </xf>
    <xf numFmtId="164" fontId="2" fillId="0" borderId="34" xfId="1" applyNumberFormat="1" applyBorder="1" applyAlignment="1">
      <alignment horizontal="center" vertical="center"/>
    </xf>
    <xf numFmtId="164" fontId="2" fillId="0" borderId="35" xfId="1" applyNumberFormat="1" applyBorder="1" applyAlignment="1">
      <alignment horizontal="center" vertical="center"/>
    </xf>
    <xf numFmtId="164" fontId="2" fillId="0" borderId="36" xfId="1" applyNumberFormat="1" applyBorder="1" applyAlignment="1">
      <alignment horizontal="center" vertical="center"/>
    </xf>
    <xf numFmtId="165" fontId="41" fillId="7" borderId="8" xfId="1" applyNumberFormat="1" applyFont="1" applyFill="1" applyBorder="1" applyAlignment="1">
      <alignment horizontal="center" vertical="center"/>
    </xf>
    <xf numFmtId="0" fontId="43" fillId="0" borderId="39" xfId="1" applyFont="1" applyBorder="1" applyAlignment="1">
      <alignment horizontal="center" vertical="center"/>
    </xf>
    <xf numFmtId="0" fontId="44" fillId="2" borderId="40" xfId="1" applyFont="1" applyFill="1" applyBorder="1" applyAlignment="1">
      <alignment horizontal="center" vertical="center"/>
    </xf>
    <xf numFmtId="0" fontId="44" fillId="2" borderId="41" xfId="1" applyFont="1" applyFill="1" applyBorder="1" applyAlignment="1">
      <alignment horizontal="center" vertical="center"/>
    </xf>
    <xf numFmtId="0" fontId="44" fillId="2" borderId="42" xfId="1" applyFont="1" applyFill="1" applyBorder="1" applyAlignment="1">
      <alignment horizontal="center" vertical="center"/>
    </xf>
    <xf numFmtId="0" fontId="44" fillId="2" borderId="43" xfId="1" applyFont="1" applyFill="1" applyBorder="1" applyAlignment="1">
      <alignment horizontal="center" vertical="center"/>
    </xf>
    <xf numFmtId="166" fontId="2" fillId="0" borderId="40" xfId="1" applyNumberFormat="1" applyBorder="1" applyAlignment="1">
      <alignment horizontal="center" vertical="center"/>
    </xf>
    <xf numFmtId="166" fontId="2" fillId="0" borderId="41" xfId="1" applyNumberFormat="1" applyBorder="1" applyAlignment="1">
      <alignment horizontal="center" vertical="center"/>
    </xf>
    <xf numFmtId="166" fontId="2" fillId="0" borderId="42" xfId="1" applyNumberFormat="1" applyBorder="1" applyAlignment="1">
      <alignment horizontal="center" vertical="center"/>
    </xf>
    <xf numFmtId="166" fontId="2" fillId="0" borderId="43" xfId="1" applyNumberFormat="1" applyBorder="1" applyAlignment="1">
      <alignment horizontal="center" vertical="center"/>
    </xf>
    <xf numFmtId="167" fontId="41" fillId="7" borderId="11" xfId="1" applyNumberFormat="1" applyFont="1" applyFill="1" applyBorder="1" applyAlignment="1">
      <alignment horizontal="center" vertical="center"/>
    </xf>
    <xf numFmtId="0" fontId="43" fillId="0" borderId="44" xfId="1" applyFont="1" applyBorder="1" applyAlignment="1">
      <alignment horizontal="center" vertical="center"/>
    </xf>
    <xf numFmtId="0" fontId="44" fillId="2" borderId="28" xfId="1" applyFont="1" applyFill="1" applyBorder="1" applyAlignment="1">
      <alignment horizontal="center" vertical="center"/>
    </xf>
    <xf numFmtId="0" fontId="44" fillId="2" borderId="45" xfId="1" applyFont="1" applyFill="1" applyBorder="1" applyAlignment="1">
      <alignment horizontal="center" vertical="center"/>
    </xf>
    <xf numFmtId="0" fontId="44" fillId="2" borderId="46" xfId="1" applyFont="1" applyFill="1" applyBorder="1" applyAlignment="1">
      <alignment horizontal="center" vertical="center"/>
    </xf>
    <xf numFmtId="0" fontId="44" fillId="2" borderId="47" xfId="1" applyFont="1" applyFill="1" applyBorder="1" applyAlignment="1">
      <alignment horizontal="center" vertical="center"/>
    </xf>
    <xf numFmtId="166" fontId="2" fillId="0" borderId="28" xfId="1" applyNumberFormat="1" applyBorder="1" applyAlignment="1">
      <alignment horizontal="center" vertical="center"/>
    </xf>
    <xf numFmtId="166" fontId="2" fillId="0" borderId="45" xfId="1" applyNumberFormat="1" applyBorder="1" applyAlignment="1">
      <alignment horizontal="center" vertical="center"/>
    </xf>
    <xf numFmtId="166" fontId="2" fillId="0" borderId="46" xfId="1" applyNumberFormat="1" applyBorder="1" applyAlignment="1">
      <alignment horizontal="center" vertical="center"/>
    </xf>
    <xf numFmtId="166" fontId="2" fillId="0" borderId="47" xfId="1" applyNumberFormat="1" applyBorder="1" applyAlignment="1">
      <alignment horizontal="center" vertical="center"/>
    </xf>
    <xf numFmtId="167" fontId="41" fillId="7" borderId="48" xfId="1" applyNumberFormat="1" applyFont="1" applyFill="1" applyBorder="1" applyAlignment="1">
      <alignment horizontal="center" vertical="center"/>
    </xf>
    <xf numFmtId="0" fontId="39" fillId="0" borderId="6" xfId="1" applyFont="1" applyBorder="1" applyAlignment="1">
      <alignment horizontal="center"/>
    </xf>
    <xf numFmtId="0" fontId="39" fillId="0" borderId="7" xfId="1" applyFont="1" applyBorder="1" applyAlignment="1">
      <alignment horizontal="center"/>
    </xf>
    <xf numFmtId="0" fontId="26" fillId="4" borderId="15" xfId="1" applyFont="1" applyFill="1" applyBorder="1" applyAlignment="1">
      <alignment horizontal="left"/>
    </xf>
    <xf numFmtId="0" fontId="26" fillId="4" borderId="9" xfId="1" applyFont="1" applyFill="1" applyBorder="1" applyAlignment="1">
      <alignment horizontal="left"/>
    </xf>
    <xf numFmtId="0" fontId="26" fillId="0" borderId="9" xfId="1" applyFont="1" applyBorder="1" applyAlignment="1">
      <alignment horizontal="left"/>
    </xf>
    <xf numFmtId="0" fontId="26" fillId="0" borderId="15" xfId="1" applyFont="1" applyBorder="1" applyAlignment="1">
      <alignment horizontal="left"/>
    </xf>
    <xf numFmtId="0" fontId="23" fillId="0" borderId="15" xfId="1" applyFont="1" applyBorder="1" applyAlignment="1">
      <alignment horizontal="left"/>
    </xf>
    <xf numFmtId="0" fontId="26" fillId="0" borderId="10" xfId="1" applyFont="1" applyBorder="1" applyAlignment="1">
      <alignment horizontal="left"/>
    </xf>
    <xf numFmtId="0" fontId="23" fillId="0" borderId="9" xfId="1" applyFont="1" applyBorder="1" applyAlignment="1">
      <alignment horizontal="left"/>
    </xf>
    <xf numFmtId="0" fontId="23" fillId="5" borderId="7" xfId="1" applyFont="1" applyFill="1" applyBorder="1" applyAlignment="1">
      <alignment horizontal="left"/>
    </xf>
    <xf numFmtId="0" fontId="46" fillId="0" borderId="0" xfId="1" applyFont="1" applyBorder="1" applyAlignment="1">
      <alignment horizontal="center" vertical="center"/>
    </xf>
    <xf numFmtId="0" fontId="26" fillId="0" borderId="6" xfId="1" applyFont="1" applyBorder="1" applyAlignment="1">
      <alignment horizontal="left"/>
    </xf>
    <xf numFmtId="0" fontId="26" fillId="0" borderId="18" xfId="1" applyFont="1" applyBorder="1" applyAlignment="1">
      <alignment horizontal="left"/>
    </xf>
    <xf numFmtId="0" fontId="26" fillId="0" borderId="7" xfId="1" applyFont="1" applyBorder="1" applyAlignment="1">
      <alignment horizontal="left"/>
    </xf>
    <xf numFmtId="0" fontId="11" fillId="0" borderId="15" xfId="1" applyFont="1" applyBorder="1" applyAlignment="1">
      <alignment horizontal="center" vertical="center"/>
    </xf>
    <xf numFmtId="0" fontId="11" fillId="0" borderId="49" xfId="1" applyFont="1" applyBorder="1" applyAlignment="1">
      <alignment horizontal="center" vertical="center"/>
    </xf>
    <xf numFmtId="0" fontId="2" fillId="0" borderId="0" xfId="1" applyAlignment="1">
      <alignment horizontal="left" indent="2"/>
    </xf>
    <xf numFmtId="0" fontId="45" fillId="0" borderId="42" xfId="1" applyFont="1" applyFill="1" applyBorder="1" applyAlignment="1">
      <alignment horizontal="center" vertical="center"/>
    </xf>
    <xf numFmtId="0" fontId="11" fillId="0" borderId="15" xfId="1" applyFont="1" applyBorder="1" applyAlignment="1">
      <alignment horizontal="center" vertical="center"/>
    </xf>
    <xf numFmtId="0" fontId="11" fillId="0" borderId="49" xfId="1" applyFont="1" applyBorder="1" applyAlignment="1">
      <alignment horizontal="center" vertical="center"/>
    </xf>
    <xf numFmtId="0" fontId="45" fillId="0" borderId="42" xfId="1" applyFont="1" applyBorder="1" applyAlignment="1">
      <alignment horizontal="center" vertical="center"/>
    </xf>
    <xf numFmtId="167" fontId="39" fillId="0" borderId="7" xfId="1" applyNumberFormat="1" applyFont="1" applyBorder="1" applyAlignment="1">
      <alignment horizontal="center" vertical="center"/>
    </xf>
    <xf numFmtId="167" fontId="39" fillId="0" borderId="8" xfId="1" applyNumberFormat="1" applyFont="1" applyBorder="1" applyAlignment="1">
      <alignment horizontal="center" vertical="center"/>
    </xf>
    <xf numFmtId="0" fontId="42" fillId="0" borderId="46" xfId="1" applyFont="1" applyBorder="1" applyAlignment="1">
      <alignment horizontal="center" vertical="center"/>
    </xf>
    <xf numFmtId="0" fontId="42" fillId="0" borderId="47" xfId="1" applyFont="1" applyBorder="1" applyAlignment="1">
      <alignment horizontal="center" vertical="center"/>
    </xf>
    <xf numFmtId="0" fontId="22" fillId="0" borderId="2" xfId="1" applyFont="1" applyFill="1" applyBorder="1" applyAlignment="1">
      <alignment horizontal="center" vertical="center"/>
    </xf>
    <xf numFmtId="0" fontId="22" fillId="0" borderId="3" xfId="1" applyFont="1" applyFill="1" applyBorder="1" applyAlignment="1">
      <alignment horizontal="center" vertical="center"/>
    </xf>
    <xf numFmtId="0" fontId="22" fillId="0" borderId="4" xfId="1" applyFont="1" applyFill="1" applyBorder="1" applyAlignment="1">
      <alignment horizontal="center" vertical="center"/>
    </xf>
    <xf numFmtId="0" fontId="38" fillId="3" borderId="9" xfId="1" applyFont="1" applyFill="1" applyBorder="1" applyAlignment="1">
      <alignment horizontal="center" vertical="center"/>
    </xf>
    <xf numFmtId="0" fontId="38" fillId="3" borderId="10" xfId="1" applyFont="1" applyFill="1" applyBorder="1" applyAlignment="1">
      <alignment horizontal="center" vertical="center"/>
    </xf>
    <xf numFmtId="0" fontId="38" fillId="3" borderId="11" xfId="1" applyFont="1" applyFill="1" applyBorder="1" applyAlignment="1">
      <alignment horizontal="center" vertical="center"/>
    </xf>
    <xf numFmtId="0" fontId="22" fillId="0" borderId="9" xfId="1" applyFont="1" applyFill="1" applyBorder="1" applyAlignment="1">
      <alignment horizontal="center" vertical="center"/>
    </xf>
    <xf numFmtId="0" fontId="22" fillId="0" borderId="10" xfId="1" applyFont="1" applyFill="1" applyBorder="1" applyAlignment="1">
      <alignment horizontal="center" vertical="center"/>
    </xf>
    <xf numFmtId="0" fontId="22" fillId="0" borderId="11" xfId="1" applyFont="1" applyFill="1" applyBorder="1" applyAlignment="1">
      <alignment horizontal="center" vertical="center"/>
    </xf>
    <xf numFmtId="0" fontId="34" fillId="0" borderId="2" xfId="1" applyFont="1" applyBorder="1" applyAlignment="1">
      <alignment horizontal="center" vertical="center"/>
    </xf>
    <xf numFmtId="0" fontId="34" fillId="0" borderId="3" xfId="1" applyFont="1" applyBorder="1" applyAlignment="1">
      <alignment horizontal="center" vertical="center"/>
    </xf>
    <xf numFmtId="0" fontId="34" fillId="0" borderId="4" xfId="1" applyFont="1" applyBorder="1" applyAlignment="1">
      <alignment horizontal="center" vertical="center"/>
    </xf>
    <xf numFmtId="0" fontId="39" fillId="0" borderId="2" xfId="1" applyFont="1" applyBorder="1" applyAlignment="1">
      <alignment horizontal="center" vertical="center"/>
    </xf>
    <xf numFmtId="0" fontId="39" fillId="0" borderId="3" xfId="1" applyFont="1" applyBorder="1" applyAlignment="1">
      <alignment horizontal="center" vertical="center"/>
    </xf>
    <xf numFmtId="0" fontId="39" fillId="0" borderId="4" xfId="1" applyFont="1" applyBorder="1" applyAlignment="1">
      <alignment horizontal="center" vertical="center"/>
    </xf>
    <xf numFmtId="0" fontId="39" fillId="0" borderId="5" xfId="1" applyFont="1" applyBorder="1" applyAlignment="1">
      <alignment horizontal="center" vertical="center"/>
    </xf>
    <xf numFmtId="0" fontId="39" fillId="0" borderId="0" xfId="1" applyFont="1" applyBorder="1" applyAlignment="1">
      <alignment horizontal="center" vertical="center"/>
    </xf>
    <xf numFmtId="0" fontId="39" fillId="0" borderId="1" xfId="1" applyFont="1" applyBorder="1" applyAlignment="1">
      <alignment horizontal="center" vertical="center"/>
    </xf>
    <xf numFmtId="0" fontId="39" fillId="0" borderId="6" xfId="1" applyFont="1" applyBorder="1" applyAlignment="1">
      <alignment horizontal="center" vertical="center"/>
    </xf>
    <xf numFmtId="0" fontId="39" fillId="0" borderId="7" xfId="1" applyFont="1" applyBorder="1" applyAlignment="1">
      <alignment horizontal="center" vertical="center"/>
    </xf>
    <xf numFmtId="0" fontId="39" fillId="0" borderId="8" xfId="1" applyFont="1" applyBorder="1" applyAlignment="1">
      <alignment horizontal="center" vertical="center"/>
    </xf>
    <xf numFmtId="0" fontId="42" fillId="0" borderId="37" xfId="1" applyFont="1" applyBorder="1" applyAlignment="1">
      <alignment horizontal="center" vertical="center"/>
    </xf>
    <xf numFmtId="0" fontId="42" fillId="0" borderId="38" xfId="1" applyFont="1" applyBorder="1" applyAlignment="1">
      <alignment horizontal="center" vertical="center"/>
    </xf>
    <xf numFmtId="0" fontId="39" fillId="0" borderId="5" xfId="1" applyFont="1" applyBorder="1" applyAlignment="1">
      <alignment horizontal="right" vertical="center"/>
    </xf>
    <xf numFmtId="0" fontId="39" fillId="0" borderId="0" xfId="1" applyFont="1" applyBorder="1" applyAlignment="1">
      <alignment horizontal="right" vertical="center"/>
    </xf>
    <xf numFmtId="165" fontId="39" fillId="0" borderId="0" xfId="1" applyNumberFormat="1" applyFont="1" applyBorder="1" applyAlignment="1">
      <alignment horizontal="left" vertical="center"/>
    </xf>
    <xf numFmtId="0" fontId="39" fillId="0" borderId="0" xfId="1" applyFont="1" applyBorder="1" applyAlignment="1">
      <alignment horizontal="left" vertical="center"/>
    </xf>
    <xf numFmtId="0" fontId="39" fillId="0" borderId="1" xfId="1" applyFont="1" applyBorder="1" applyAlignment="1">
      <alignment horizontal="left" vertical="center"/>
    </xf>
    <xf numFmtId="0" fontId="42" fillId="0" borderId="42" xfId="1" applyFont="1" applyBorder="1" applyAlignment="1">
      <alignment horizontal="center" vertical="center"/>
    </xf>
    <xf numFmtId="0" fontId="42" fillId="0" borderId="43" xfId="1" applyFont="1" applyBorder="1" applyAlignment="1">
      <alignment horizontal="center" vertical="center"/>
    </xf>
    <xf numFmtId="0" fontId="39" fillId="0" borderId="6" xfId="1" applyFont="1" applyBorder="1" applyAlignment="1">
      <alignment horizontal="right" vertical="center"/>
    </xf>
    <xf numFmtId="0" fontId="39" fillId="0" borderId="7" xfId="1" applyFont="1" applyBorder="1" applyAlignment="1">
      <alignment horizontal="right" vertical="center"/>
    </xf>
    <xf numFmtId="167" fontId="39" fillId="0" borderId="7" xfId="1" applyNumberFormat="1" applyFont="1" applyBorder="1" applyAlignment="1">
      <alignment horizontal="left" vertical="center"/>
    </xf>
    <xf numFmtId="0" fontId="35" fillId="0" borderId="20" xfId="1" applyFont="1" applyBorder="1" applyAlignment="1">
      <alignment horizontal="center" vertical="center"/>
    </xf>
    <xf numFmtId="0" fontId="35" fillId="0" borderId="22" xfId="1" applyFont="1" applyBorder="1" applyAlignment="1">
      <alignment horizontal="center" vertical="center"/>
    </xf>
    <xf numFmtId="0" fontId="35" fillId="0" borderId="29" xfId="1" applyFont="1" applyBorder="1" applyAlignment="1">
      <alignment horizontal="center" vertical="center"/>
    </xf>
    <xf numFmtId="0" fontId="35" fillId="0" borderId="31" xfId="1" applyFont="1" applyBorder="1" applyAlignment="1">
      <alignment horizontal="center" vertical="center"/>
    </xf>
    <xf numFmtId="0" fontId="35" fillId="0" borderId="21" xfId="1" applyFont="1" applyBorder="1" applyAlignment="1">
      <alignment horizontal="center" vertical="center"/>
    </xf>
    <xf numFmtId="0" fontId="35" fillId="0" borderId="24" xfId="1" applyFont="1" applyBorder="1" applyAlignment="1">
      <alignment horizontal="center" vertical="center"/>
    </xf>
    <xf numFmtId="0" fontId="21" fillId="3" borderId="9" xfId="1" applyFont="1" applyFill="1" applyBorder="1" applyAlignment="1">
      <alignment horizontal="center" vertical="center"/>
    </xf>
    <xf numFmtId="0" fontId="21" fillId="3" borderId="10" xfId="1" applyFont="1" applyFill="1" applyBorder="1" applyAlignment="1">
      <alignment horizontal="center" vertical="center"/>
    </xf>
    <xf numFmtId="0" fontId="21" fillId="3" borderId="11" xfId="1" applyFont="1" applyFill="1" applyBorder="1" applyAlignment="1">
      <alignment horizontal="center" vertical="center"/>
    </xf>
    <xf numFmtId="0" fontId="34" fillId="3" borderId="20" xfId="1" applyFont="1" applyFill="1" applyBorder="1" applyAlignment="1">
      <alignment horizontal="center" vertical="center"/>
    </xf>
    <xf numFmtId="0" fontId="34" fillId="3" borderId="21" xfId="1" applyFont="1" applyFill="1" applyBorder="1" applyAlignment="1">
      <alignment horizontal="center" vertical="center"/>
    </xf>
    <xf numFmtId="0" fontId="34" fillId="3" borderId="22" xfId="1" applyFont="1" applyFill="1" applyBorder="1" applyAlignment="1">
      <alignment horizontal="center" vertical="center"/>
    </xf>
    <xf numFmtId="0" fontId="34" fillId="3" borderId="23" xfId="1" applyFont="1" applyFill="1" applyBorder="1" applyAlignment="1">
      <alignment horizontal="center" vertical="center"/>
    </xf>
    <xf numFmtId="0" fontId="34" fillId="3" borderId="0" xfId="1" applyFont="1" applyFill="1" applyBorder="1" applyAlignment="1">
      <alignment horizontal="center" vertical="center"/>
    </xf>
    <xf numFmtId="0" fontId="34" fillId="3" borderId="24" xfId="1" applyFont="1" applyFill="1" applyBorder="1" applyAlignment="1">
      <alignment horizontal="center" vertical="center"/>
    </xf>
    <xf numFmtId="0" fontId="34" fillId="3" borderId="25" xfId="1" applyFont="1" applyFill="1" applyBorder="1" applyAlignment="1">
      <alignment horizontal="center" vertical="center"/>
    </xf>
    <xf numFmtId="0" fontId="35" fillId="0" borderId="26" xfId="1" applyFont="1" applyBorder="1" applyAlignment="1">
      <alignment horizontal="center" vertical="center"/>
    </xf>
    <xf numFmtId="0" fontId="35" fillId="0" borderId="28" xfId="1" applyFont="1" applyBorder="1" applyAlignment="1">
      <alignment horizontal="center" vertical="center"/>
    </xf>
    <xf numFmtId="0" fontId="35" fillId="0" borderId="27" xfId="1" applyFont="1" applyBorder="1" applyAlignment="1">
      <alignment horizontal="center" vertical="center"/>
    </xf>
    <xf numFmtId="0" fontId="35" fillId="0" borderId="30" xfId="1" applyFont="1" applyBorder="1" applyAlignment="1">
      <alignment horizontal="center" vertical="center"/>
    </xf>
    <xf numFmtId="0" fontId="12" fillId="0" borderId="0" xfId="1" applyFont="1" applyBorder="1" applyAlignment="1">
      <alignment horizontal="center" vertical="center" wrapText="1"/>
    </xf>
    <xf numFmtId="0" fontId="18" fillId="0" borderId="0" xfId="1" applyFont="1" applyFill="1" applyBorder="1" applyAlignment="1">
      <alignment horizontal="center" vertical="center"/>
    </xf>
    <xf numFmtId="0" fontId="5" fillId="0" borderId="0" xfId="2" applyFont="1" applyFill="1" applyBorder="1" applyAlignment="1" applyProtection="1">
      <alignment horizontal="center" vertical="center"/>
      <protection hidden="1"/>
    </xf>
    <xf numFmtId="0" fontId="5" fillId="0" borderId="1" xfId="2" applyFont="1" applyFill="1" applyBorder="1" applyAlignment="1" applyProtection="1">
      <alignment horizontal="center" vertical="center"/>
      <protection hidden="1"/>
    </xf>
    <xf numFmtId="0" fontId="6" fillId="0" borderId="0" xfId="2" applyFont="1" applyFill="1" applyBorder="1" applyAlignment="1" applyProtection="1">
      <alignment horizontal="center" vertical="center"/>
      <protection hidden="1"/>
    </xf>
    <xf numFmtId="0" fontId="6" fillId="0" borderId="1" xfId="2" applyFont="1" applyFill="1" applyBorder="1" applyAlignment="1" applyProtection="1">
      <alignment horizontal="center" vertical="center"/>
      <protection hidden="1"/>
    </xf>
    <xf numFmtId="0" fontId="7" fillId="2" borderId="0" xfId="1" applyFont="1" applyFill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0" fontId="9" fillId="2" borderId="2" xfId="2" applyFont="1" applyFill="1" applyBorder="1" applyAlignment="1" applyProtection="1">
      <alignment horizontal="center" vertical="center"/>
      <protection hidden="1"/>
    </xf>
    <xf numFmtId="0" fontId="9" fillId="2" borderId="3" xfId="2" applyFont="1" applyFill="1" applyBorder="1" applyAlignment="1" applyProtection="1">
      <alignment horizontal="center" vertical="center"/>
      <protection hidden="1"/>
    </xf>
    <xf numFmtId="0" fontId="9" fillId="2" borderId="4" xfId="2" applyFont="1" applyFill="1" applyBorder="1" applyAlignment="1" applyProtection="1">
      <alignment horizontal="center" vertical="center"/>
      <protection hidden="1"/>
    </xf>
    <xf numFmtId="0" fontId="9" fillId="2" borderId="6" xfId="2" applyFont="1" applyFill="1" applyBorder="1" applyAlignment="1" applyProtection="1">
      <alignment horizontal="center" vertical="center"/>
      <protection hidden="1"/>
    </xf>
    <xf numFmtId="0" fontId="9" fillId="2" borderId="7" xfId="2" applyFont="1" applyFill="1" applyBorder="1" applyAlignment="1" applyProtection="1">
      <alignment horizontal="center" vertical="center"/>
      <protection hidden="1"/>
    </xf>
    <xf numFmtId="0" fontId="9" fillId="2" borderId="8" xfId="2" applyFont="1" applyFill="1" applyBorder="1" applyAlignment="1" applyProtection="1">
      <alignment horizontal="center" vertical="center"/>
      <protection hidden="1"/>
    </xf>
    <xf numFmtId="0" fontId="11" fillId="65" borderId="0" xfId="1" applyFont="1" applyFill="1" applyBorder="1" applyAlignment="1">
      <alignment vertical="center"/>
    </xf>
    <xf numFmtId="0" fontId="11" fillId="0" borderId="8" xfId="1" applyFont="1" applyFill="1" applyBorder="1" applyAlignment="1">
      <alignment vertical="center"/>
    </xf>
  </cellXfs>
  <cellStyles count="2490">
    <cellStyle name="% 2" xfId="4"/>
    <cellStyle name="20 % - Accent1 2" xfId="5"/>
    <cellStyle name="20 % - Accent2 2" xfId="6"/>
    <cellStyle name="20 % - Accent3 2" xfId="7"/>
    <cellStyle name="20 % - Accent4 2" xfId="8"/>
    <cellStyle name="20 % - Accent5 2" xfId="9"/>
    <cellStyle name="20 % - Accent6 2" xfId="10"/>
    <cellStyle name="20% - Accent1" xfId="11"/>
    <cellStyle name="20% - Accent2" xfId="12"/>
    <cellStyle name="20% - Accent3" xfId="13"/>
    <cellStyle name="20% - Accent4" xfId="14"/>
    <cellStyle name="20% - Accent5" xfId="15"/>
    <cellStyle name="20% - Accent6" xfId="16"/>
    <cellStyle name="40 % - Accent1 2" xfId="17"/>
    <cellStyle name="40 % - Accent2 2" xfId="18"/>
    <cellStyle name="40 % - Accent3 2" xfId="19"/>
    <cellStyle name="40 % - Accent4 2" xfId="20"/>
    <cellStyle name="40 % - Accent5 2" xfId="21"/>
    <cellStyle name="40 % - Accent6 2" xfId="22"/>
    <cellStyle name="40% - Accent1" xfId="23"/>
    <cellStyle name="40% - Accent2" xfId="24"/>
    <cellStyle name="40% - Accent3" xfId="25"/>
    <cellStyle name="40% - Accent4" xfId="26"/>
    <cellStyle name="40% - Accent5" xfId="27"/>
    <cellStyle name="40% - Accent6" xfId="28"/>
    <cellStyle name="60 % - Accent1 2" xfId="29"/>
    <cellStyle name="60 % - Accent2 2" xfId="30"/>
    <cellStyle name="60 % - Accent3 2" xfId="31"/>
    <cellStyle name="60 % - Accent4 2" xfId="32"/>
    <cellStyle name="60 % - Accent5 2" xfId="33"/>
    <cellStyle name="60 % - Accent6 2" xfId="34"/>
    <cellStyle name="60% - Accent1" xfId="35"/>
    <cellStyle name="60% - Accent2" xfId="36"/>
    <cellStyle name="60% - Accent3" xfId="37"/>
    <cellStyle name="60% - Accent4" xfId="38"/>
    <cellStyle name="60% - Accent5" xfId="39"/>
    <cellStyle name="60% - Accent6" xfId="40"/>
    <cellStyle name="A" xfId="41"/>
    <cellStyle name="A.1" xfId="42"/>
    <cellStyle name="Accent1 2" xfId="43"/>
    <cellStyle name="Accent2 2" xfId="44"/>
    <cellStyle name="Accent3 2" xfId="45"/>
    <cellStyle name="Accent4 2" xfId="46"/>
    <cellStyle name="Accent5 2" xfId="47"/>
    <cellStyle name="Accent6 2" xfId="48"/>
    <cellStyle name="ARTICLE" xfId="49"/>
    <cellStyle name="Avertissement 2" xfId="50"/>
    <cellStyle name="Bad" xfId="51"/>
    <cellStyle name="biblio" xfId="52"/>
    <cellStyle name="blanc" xfId="53"/>
    <cellStyle name="bordures1" xfId="54"/>
    <cellStyle name="bordures2" xfId="55"/>
    <cellStyle name="cache" xfId="56"/>
    <cellStyle name="Calcul 2" xfId="57"/>
    <cellStyle name="Calculation" xfId="58"/>
    <cellStyle name="CALCULS" xfId="59"/>
    <cellStyle name="CALCULS 2" xfId="60"/>
    <cellStyle name="calculs2" xfId="61"/>
    <cellStyle name="calculs3" xfId="62"/>
    <cellStyle name="calculs3 2" xfId="63"/>
    <cellStyle name="calculsm" xfId="64"/>
    <cellStyle name="calculsm 2" xfId="65"/>
    <cellStyle name="CDM signée" xfId="66"/>
    <cellStyle name="Cellule liée 2" xfId="67"/>
    <cellStyle name="Chap" xfId="68"/>
    <cellStyle name="CHAP1" xfId="69"/>
    <cellStyle name="chap2" xfId="70"/>
    <cellStyle name="chap3" xfId="71"/>
    <cellStyle name="chap3 2" xfId="72"/>
    <cellStyle name="chapitre" xfId="73"/>
    <cellStyle name="Chapnb" xfId="74"/>
    <cellStyle name="chapnouv" xfId="75"/>
    <cellStyle name="Check Cell" xfId="76"/>
    <cellStyle name="coeff_etude" xfId="77"/>
    <cellStyle name="COMMENT" xfId="78"/>
    <cellStyle name="COMMENT 2" xfId="79"/>
    <cellStyle name="comment1" xfId="80"/>
    <cellStyle name="comment2" xfId="81"/>
    <cellStyle name="Commentaire 2" xfId="82"/>
    <cellStyle name="Commentaire 2 2" xfId="83"/>
    <cellStyle name="Commentaire 3" xfId="84"/>
    <cellStyle name="comp_men" xfId="85"/>
    <cellStyle name="composant" xfId="86"/>
    <cellStyle name="compris" xfId="87"/>
    <cellStyle name="congés" xfId="88"/>
    <cellStyle name="deb_chap" xfId="89"/>
    <cellStyle name="DEDUIRE" xfId="90"/>
    <cellStyle name="desc" xfId="91"/>
    <cellStyle name="descnb" xfId="92"/>
    <cellStyle name="descript" xfId="93"/>
    <cellStyle name="Descriptif" xfId="94"/>
    <cellStyle name="det_article" xfId="95"/>
    <cellStyle name="detloc_dpgf" xfId="96"/>
    <cellStyle name="devis_loc" xfId="97"/>
    <cellStyle name="dpgf_calc" xfId="98"/>
    <cellStyle name="dpgfdqe_totc" xfId="99"/>
    <cellStyle name="edit_timbre" xfId="100"/>
    <cellStyle name="element" xfId="101"/>
    <cellStyle name="element 2" xfId="102"/>
    <cellStyle name="elementnb" xfId="103"/>
    <cellStyle name="elementnb 2" xfId="104"/>
    <cellStyle name="enonce_dpgf" xfId="105"/>
    <cellStyle name="ensemble" xfId="106"/>
    <cellStyle name="ENTETE" xfId="107"/>
    <cellStyle name="ENTETE 2" xfId="108"/>
    <cellStyle name="ENTETENB" xfId="109"/>
    <cellStyle name="Entrée 2" xfId="110"/>
    <cellStyle name="Euro" xfId="111"/>
    <cellStyle name="Euro 2" xfId="112"/>
    <cellStyle name="Euro 2 2" xfId="113"/>
    <cellStyle name="Euro 2 3" xfId="114"/>
    <cellStyle name="Euro 2 4" xfId="115"/>
    <cellStyle name="Euro 3" xfId="116"/>
    <cellStyle name="Euro 4" xfId="117"/>
    <cellStyle name="Euro 5" xfId="118"/>
    <cellStyle name="euros" xfId="119"/>
    <cellStyle name="Explanatory Text" xfId="120"/>
    <cellStyle name="FIN" xfId="121"/>
    <cellStyle name="finnb" xfId="122"/>
    <cellStyle name="flash" xfId="123"/>
    <cellStyle name="FOURNITURES" xfId="124"/>
    <cellStyle name="generique" xfId="125"/>
    <cellStyle name="Geneva" xfId="126"/>
    <cellStyle name="GEOMPIECE" xfId="127"/>
    <cellStyle name="Good" xfId="128"/>
    <cellStyle name="groupe" xfId="129"/>
    <cellStyle name="groupe 2" xfId="130"/>
    <cellStyle name="Heading 1" xfId="131"/>
    <cellStyle name="Heading 2" xfId="132"/>
    <cellStyle name="Heading 3" xfId="133"/>
    <cellStyle name="Heading 4" xfId="134"/>
    <cellStyle name="Helligdag" xfId="135"/>
    <cellStyle name="Helligdag 2" xfId="136"/>
    <cellStyle name="imp_calculs" xfId="137"/>
    <cellStyle name="Input" xfId="138"/>
    <cellStyle name="Insatisfaisant 2" xfId="139"/>
    <cellStyle name="interm" xfId="140"/>
    <cellStyle name="interrog" xfId="141"/>
    <cellStyle name="interrognb" xfId="142"/>
    <cellStyle name="lig_blanche" xfId="143"/>
    <cellStyle name="Linked Cell" xfId="144"/>
    <cellStyle name="loc_dpgf" xfId="145"/>
    <cellStyle name="localis" xfId="146"/>
    <cellStyle name="localis 2" xfId="147"/>
    <cellStyle name="LOCALISATION" xfId="148"/>
    <cellStyle name="localisnb" xfId="149"/>
    <cellStyle name="MAIN_OEUVRE" xfId="150"/>
    <cellStyle name="memo" xfId="151"/>
    <cellStyle name="memo 2" xfId="152"/>
    <cellStyle name="mémoire" xfId="153"/>
    <cellStyle name="mémoire 2" xfId="154"/>
    <cellStyle name="mémoirenb" xfId="155"/>
    <cellStyle name="MerkTall" xfId="156"/>
    <cellStyle name="MerkTall 2" xfId="157"/>
    <cellStyle name="MerkTekst" xfId="158"/>
    <cellStyle name="MerkTekst 2" xfId="159"/>
    <cellStyle name="métré" xfId="160"/>
    <cellStyle name="MEV4" xfId="161"/>
    <cellStyle name="MEV5" xfId="162"/>
    <cellStyle name="Milliers 2" xfId="163"/>
    <cellStyle name="Milliers 2 2" xfId="164"/>
    <cellStyle name="Milliers 2 2 2" xfId="165"/>
    <cellStyle name="Milliers 2 3" xfId="166"/>
    <cellStyle name="Milliers 2 4" xfId="167"/>
    <cellStyle name="Milliers 2 5" xfId="168"/>
    <cellStyle name="Milliers 2 6" xfId="169"/>
    <cellStyle name="Milliers 3" xfId="170"/>
    <cellStyle name="Milliers 4" xfId="171"/>
    <cellStyle name="Milliers 4 2" xfId="172"/>
    <cellStyle name="Milliers 5" xfId="173"/>
    <cellStyle name="Milliers 6" xfId="174"/>
    <cellStyle name="Milliers 7" xfId="175"/>
    <cellStyle name="MO" xfId="176"/>
    <cellStyle name="Monétaire 2" xfId="177"/>
    <cellStyle name="Monétaire 2 2" xfId="178"/>
    <cellStyle name="Monétaire 2 2 2" xfId="179"/>
    <cellStyle name="Monétaire 2 2 2 2" xfId="180"/>
    <cellStyle name="Monétaire 2 2 2 2 2" xfId="181"/>
    <cellStyle name="Monétaire 2 2 2 2 2 2" xfId="182"/>
    <cellStyle name="Monétaire 2 2 2 2 2 2 2" xfId="183"/>
    <cellStyle name="Monétaire 2 2 2 2 2 3" xfId="184"/>
    <cellStyle name="Monétaire 2 2 2 2 3" xfId="185"/>
    <cellStyle name="Monétaire 2 2 2 2 3 2" xfId="186"/>
    <cellStyle name="Monétaire 2 2 2 2 3 2 2" xfId="187"/>
    <cellStyle name="Monétaire 2 2 2 2 3 3" xfId="188"/>
    <cellStyle name="Monétaire 2 2 2 2 4" xfId="189"/>
    <cellStyle name="Monétaire 2 2 2 2 4 2" xfId="190"/>
    <cellStyle name="Monétaire 2 2 2 2 5" xfId="191"/>
    <cellStyle name="Monétaire 2 2 2 3" xfId="192"/>
    <cellStyle name="Monétaire 2 2 2 3 2" xfId="193"/>
    <cellStyle name="Monétaire 2 2 2 3 2 2" xfId="194"/>
    <cellStyle name="Monétaire 2 2 2 3 2 2 2" xfId="195"/>
    <cellStyle name="Monétaire 2 2 2 3 2 3" xfId="196"/>
    <cellStyle name="Monétaire 2 2 2 3 3" xfId="197"/>
    <cellStyle name="Monétaire 2 2 2 3 3 2" xfId="198"/>
    <cellStyle name="Monétaire 2 2 2 3 4" xfId="199"/>
    <cellStyle name="Monétaire 2 2 2 4" xfId="200"/>
    <cellStyle name="Monétaire 2 2 2 4 2" xfId="201"/>
    <cellStyle name="Monétaire 2 2 2 4 2 2" xfId="202"/>
    <cellStyle name="Monétaire 2 2 2 4 3" xfId="203"/>
    <cellStyle name="Monétaire 2 2 2 5" xfId="204"/>
    <cellStyle name="Monétaire 2 2 2 5 2" xfId="205"/>
    <cellStyle name="Monétaire 2 2 2 5 2 2" xfId="206"/>
    <cellStyle name="Monétaire 2 2 2 5 3" xfId="207"/>
    <cellStyle name="Monétaire 2 2 2 6" xfId="208"/>
    <cellStyle name="Monétaire 2 2 2 6 2" xfId="209"/>
    <cellStyle name="Monétaire 2 2 2 7" xfId="210"/>
    <cellStyle name="Monétaire 2 3" xfId="211"/>
    <cellStyle name="Monétaire 2 3 2" xfId="212"/>
    <cellStyle name="Monétaire 2 3 2 2" xfId="213"/>
    <cellStyle name="Monétaire 2 3 2 2 2" xfId="214"/>
    <cellStyle name="Monétaire 2 3 2 2 2 2" xfId="215"/>
    <cellStyle name="Monétaire 2 3 2 2 3" xfId="216"/>
    <cellStyle name="Monétaire 2 3 2 3" xfId="217"/>
    <cellStyle name="Monétaire 2 3 2 3 2" xfId="218"/>
    <cellStyle name="Monétaire 2 3 2 3 2 2" xfId="219"/>
    <cellStyle name="Monétaire 2 3 2 3 3" xfId="220"/>
    <cellStyle name="Monétaire 2 3 2 4" xfId="221"/>
    <cellStyle name="Monétaire 2 3 2 4 2" xfId="222"/>
    <cellStyle name="Monétaire 2 3 2 5" xfId="223"/>
    <cellStyle name="Monétaire 2 3 3" xfId="224"/>
    <cellStyle name="Monétaire 2 3 3 2" xfId="225"/>
    <cellStyle name="Monétaire 2 3 3 2 2" xfId="226"/>
    <cellStyle name="Monétaire 2 3 3 2 2 2" xfId="227"/>
    <cellStyle name="Monétaire 2 3 3 2 3" xfId="228"/>
    <cellStyle name="Monétaire 2 3 3 3" xfId="229"/>
    <cellStyle name="Monétaire 2 3 3 3 2" xfId="230"/>
    <cellStyle name="Monétaire 2 3 3 4" xfId="231"/>
    <cellStyle name="Monétaire 2 3 4" xfId="232"/>
    <cellStyle name="Monétaire 2 3 4 2" xfId="233"/>
    <cellStyle name="Monétaire 2 3 4 2 2" xfId="234"/>
    <cellStyle name="Monétaire 2 3 4 3" xfId="235"/>
    <cellStyle name="Monétaire 2 3 5" xfId="236"/>
    <cellStyle name="Monétaire 2 3 5 2" xfId="237"/>
    <cellStyle name="Monétaire 2 3 5 2 2" xfId="238"/>
    <cellStyle name="Monétaire 2 3 5 3" xfId="239"/>
    <cellStyle name="Monétaire 2 3 6" xfId="240"/>
    <cellStyle name="Monétaire 2 3 6 2" xfId="241"/>
    <cellStyle name="Monétaire 2 3 7" xfId="242"/>
    <cellStyle name="Monétaire 2 4" xfId="243"/>
    <cellStyle name="Monétaire 2 4 2" xfId="244"/>
    <cellStyle name="Monétaire 2 4 2 2" xfId="245"/>
    <cellStyle name="Monétaire 2 4 2 2 2" xfId="246"/>
    <cellStyle name="Monétaire 2 4 2 2 2 2" xfId="247"/>
    <cellStyle name="Monétaire 2 4 2 2 3" xfId="248"/>
    <cellStyle name="Monétaire 2 4 2 3" xfId="249"/>
    <cellStyle name="Monétaire 2 4 2 3 2" xfId="250"/>
    <cellStyle name="Monétaire 2 4 2 3 2 2" xfId="251"/>
    <cellStyle name="Monétaire 2 4 2 3 3" xfId="252"/>
    <cellStyle name="Monétaire 2 4 2 4" xfId="253"/>
    <cellStyle name="Monétaire 2 4 2 4 2" xfId="254"/>
    <cellStyle name="Monétaire 2 4 2 5" xfId="255"/>
    <cellStyle name="Monétaire 2 4 3" xfId="256"/>
    <cellStyle name="Monétaire 2 4 3 2" xfId="257"/>
    <cellStyle name="Monétaire 2 4 3 2 2" xfId="258"/>
    <cellStyle name="Monétaire 2 4 3 2 2 2" xfId="259"/>
    <cellStyle name="Monétaire 2 4 3 2 3" xfId="260"/>
    <cellStyle name="Monétaire 2 4 3 3" xfId="261"/>
    <cellStyle name="Monétaire 2 4 3 3 2" xfId="262"/>
    <cellStyle name="Monétaire 2 4 3 4" xfId="263"/>
    <cellStyle name="Monétaire 2 4 4" xfId="264"/>
    <cellStyle name="Monétaire 2 4 4 2" xfId="265"/>
    <cellStyle name="Monétaire 2 4 4 2 2" xfId="266"/>
    <cellStyle name="Monétaire 2 4 4 3" xfId="267"/>
    <cellStyle name="Monétaire 2 4 5" xfId="268"/>
    <cellStyle name="Monétaire 2 4 5 2" xfId="269"/>
    <cellStyle name="Monétaire 2 4 5 2 2" xfId="270"/>
    <cellStyle name="Monétaire 2 4 5 3" xfId="271"/>
    <cellStyle name="Monétaire 2 4 6" xfId="272"/>
    <cellStyle name="Monétaire 2 4 6 2" xfId="273"/>
    <cellStyle name="Monétaire 2 4 7" xfId="274"/>
    <cellStyle name="Monétaire 3" xfId="275"/>
    <cellStyle name="Monétaire 3 2" xfId="276"/>
    <cellStyle name="Monétaire 3 2 2" xfId="277"/>
    <cellStyle name="Monétaire 3 2 2 2" xfId="278"/>
    <cellStyle name="Monétaire 3 2 2 2 2" xfId="279"/>
    <cellStyle name="Monétaire 3 2 2 3" xfId="280"/>
    <cellStyle name="Monétaire 3 2 3" xfId="281"/>
    <cellStyle name="Monétaire 3 2 3 2" xfId="282"/>
    <cellStyle name="Monétaire 3 2 3 2 2" xfId="283"/>
    <cellStyle name="Monétaire 3 2 3 3" xfId="284"/>
    <cellStyle name="Monétaire 3 2 4" xfId="285"/>
    <cellStyle name="Monétaire 3 2 4 2" xfId="286"/>
    <cellStyle name="Monétaire 3 2 5" xfId="287"/>
    <cellStyle name="Monétaire 3 3" xfId="288"/>
    <cellStyle name="Monétaire 3 3 2" xfId="289"/>
    <cellStyle name="Monétaire 3 3 2 2" xfId="290"/>
    <cellStyle name="Monétaire 3 3 2 2 2" xfId="291"/>
    <cellStyle name="Monétaire 3 3 2 3" xfId="292"/>
    <cellStyle name="Monétaire 3 3 3" xfId="293"/>
    <cellStyle name="Monétaire 3 3 3 2" xfId="294"/>
    <cellStyle name="Monétaire 3 3 4" xfId="295"/>
    <cellStyle name="Monétaire 3 4" xfId="296"/>
    <cellStyle name="Monétaire 3 4 2" xfId="297"/>
    <cellStyle name="Monétaire 3 4 2 2" xfId="298"/>
    <cellStyle name="Monétaire 3 4 3" xfId="299"/>
    <cellStyle name="Monétaire 3 5" xfId="300"/>
    <cellStyle name="Monétaire 3 5 2" xfId="301"/>
    <cellStyle name="Monétaire 3 5 2 2" xfId="302"/>
    <cellStyle name="Monétaire 3 5 3" xfId="303"/>
    <cellStyle name="Monétaire 3 6" xfId="304"/>
    <cellStyle name="Monétaire 3 6 2" xfId="305"/>
    <cellStyle name="Monétaire 3 7" xfId="306"/>
    <cellStyle name="Monétaire 4" xfId="307"/>
    <cellStyle name="Neutral" xfId="308"/>
    <cellStyle name="Neutre 2" xfId="309"/>
    <cellStyle name="niv1" xfId="310"/>
    <cellStyle name="niv1 2" xfId="311"/>
    <cellStyle name="niv2" xfId="312"/>
    <cellStyle name="niv2 2" xfId="313"/>
    <cellStyle name="niv3" xfId="314"/>
    <cellStyle name="niv3 2" xfId="315"/>
    <cellStyle name="niveau0" xfId="316"/>
    <cellStyle name="noncompris" xfId="317"/>
    <cellStyle name="Normal" xfId="0" builtinId="0"/>
    <cellStyle name="Normal - Style1" xfId="318"/>
    <cellStyle name="Normal - Style1 2" xfId="319"/>
    <cellStyle name="Normal - Style1 3" xfId="320"/>
    <cellStyle name="Normal 10" xfId="321"/>
    <cellStyle name="Normal 10 2" xfId="322"/>
    <cellStyle name="Normal 100" xfId="323"/>
    <cellStyle name="Normal 101" xfId="324"/>
    <cellStyle name="Normal 102" xfId="325"/>
    <cellStyle name="Normal 103" xfId="326"/>
    <cellStyle name="Normal 103 2" xfId="327"/>
    <cellStyle name="Normal 103 2 2" xfId="328"/>
    <cellStyle name="Normal 104" xfId="329"/>
    <cellStyle name="Normal 104 2" xfId="330"/>
    <cellStyle name="Normal 104 2 2" xfId="331"/>
    <cellStyle name="Normal 105" xfId="332"/>
    <cellStyle name="Normal 105 2" xfId="333"/>
    <cellStyle name="Normal 105 2 2" xfId="334"/>
    <cellStyle name="Normal 106" xfId="335"/>
    <cellStyle name="Normal 106 2" xfId="336"/>
    <cellStyle name="Normal 106 2 2" xfId="337"/>
    <cellStyle name="Normal 106 3" xfId="338"/>
    <cellStyle name="Normal 107" xfId="339"/>
    <cellStyle name="Normal 107 2" xfId="340"/>
    <cellStyle name="Normal 107 2 2" xfId="341"/>
    <cellStyle name="Normal 107 3" xfId="342"/>
    <cellStyle name="Normal 108" xfId="343"/>
    <cellStyle name="Normal 108 2" xfId="344"/>
    <cellStyle name="Normal 108 2 2" xfId="345"/>
    <cellStyle name="Normal 108 3" xfId="346"/>
    <cellStyle name="Normal 109" xfId="347"/>
    <cellStyle name="Normal 109 2" xfId="348"/>
    <cellStyle name="Normal 109 2 2" xfId="349"/>
    <cellStyle name="Normal 109 3" xfId="350"/>
    <cellStyle name="Normal 11" xfId="351"/>
    <cellStyle name="Normal 110" xfId="352"/>
    <cellStyle name="Normal 110 2" xfId="353"/>
    <cellStyle name="Normal 110 2 2" xfId="354"/>
    <cellStyle name="Normal 110 3" xfId="355"/>
    <cellStyle name="Normal 111" xfId="356"/>
    <cellStyle name="Normal 112" xfId="357"/>
    <cellStyle name="Normal 113" xfId="358"/>
    <cellStyle name="Normal 114" xfId="359"/>
    <cellStyle name="Normal 115" xfId="360"/>
    <cellStyle name="Normal 116" xfId="361"/>
    <cellStyle name="Normal 117" xfId="362"/>
    <cellStyle name="Normal 118" xfId="363"/>
    <cellStyle name="Normal 119" xfId="364"/>
    <cellStyle name="Normal 12" xfId="365"/>
    <cellStyle name="Normal 120" xfId="366"/>
    <cellStyle name="Normal 121" xfId="367"/>
    <cellStyle name="Normal 122" xfId="368"/>
    <cellStyle name="Normal 123" xfId="369"/>
    <cellStyle name="Normal 13" xfId="370"/>
    <cellStyle name="Normal 13 2" xfId="371"/>
    <cellStyle name="Normal 13 2 2" xfId="372"/>
    <cellStyle name="Normal 13 2 2 2" xfId="373"/>
    <cellStyle name="Normal 13 2 2 2 2" xfId="374"/>
    <cellStyle name="Normal 13 2 2 3" xfId="375"/>
    <cellStyle name="Normal 13 2 3" xfId="376"/>
    <cellStyle name="Normal 13 2 3 2" xfId="377"/>
    <cellStyle name="Normal 13 2 3 2 2" xfId="378"/>
    <cellStyle name="Normal 13 2 3 3" xfId="379"/>
    <cellStyle name="Normal 13 2 4" xfId="380"/>
    <cellStyle name="Normal 13 2 4 2" xfId="381"/>
    <cellStyle name="Normal 13 2 5" xfId="382"/>
    <cellStyle name="Normal 13 3" xfId="383"/>
    <cellStyle name="Normal 13 3 2" xfId="384"/>
    <cellStyle name="Normal 13 3 2 2" xfId="385"/>
    <cellStyle name="Normal 13 3 2 2 2" xfId="386"/>
    <cellStyle name="Normal 13 3 2 3" xfId="387"/>
    <cellStyle name="Normal 13 3 3" xfId="388"/>
    <cellStyle name="Normal 13 3 3 2" xfId="389"/>
    <cellStyle name="Normal 13 3 4" xfId="390"/>
    <cellStyle name="Normal 13 4" xfId="391"/>
    <cellStyle name="Normal 13 4 2" xfId="392"/>
    <cellStyle name="Normal 13 4 2 2" xfId="393"/>
    <cellStyle name="Normal 13 4 3" xfId="394"/>
    <cellStyle name="Normal 13 5" xfId="395"/>
    <cellStyle name="Normal 13 5 2" xfId="396"/>
    <cellStyle name="Normal 13 5 2 2" xfId="397"/>
    <cellStyle name="Normal 13 5 3" xfId="398"/>
    <cellStyle name="Normal 13 6" xfId="399"/>
    <cellStyle name="Normal 13 6 2" xfId="400"/>
    <cellStyle name="Normal 13 7" xfId="401"/>
    <cellStyle name="Normal 14" xfId="402"/>
    <cellStyle name="Normal 14 2" xfId="403"/>
    <cellStyle name="Normal 14 2 2" xfId="404"/>
    <cellStyle name="Normal 14 2 2 2" xfId="405"/>
    <cellStyle name="Normal 14 2 2 2 2" xfId="406"/>
    <cellStyle name="Normal 14 2 2 3" xfId="407"/>
    <cellStyle name="Normal 14 2 3" xfId="408"/>
    <cellStyle name="Normal 14 2 3 2" xfId="409"/>
    <cellStyle name="Normal 14 2 3 2 2" xfId="410"/>
    <cellStyle name="Normal 14 2 3 3" xfId="411"/>
    <cellStyle name="Normal 14 2 4" xfId="412"/>
    <cellStyle name="Normal 14 2 4 2" xfId="413"/>
    <cellStyle name="Normal 14 2 5" xfId="414"/>
    <cellStyle name="Normal 14 3" xfId="415"/>
    <cellStyle name="Normal 14 3 2" xfId="416"/>
    <cellStyle name="Normal 14 3 2 2" xfId="417"/>
    <cellStyle name="Normal 14 3 2 2 2" xfId="418"/>
    <cellStyle name="Normal 14 3 2 3" xfId="419"/>
    <cellStyle name="Normal 14 3 3" xfId="420"/>
    <cellStyle name="Normal 14 3 3 2" xfId="421"/>
    <cellStyle name="Normal 14 3 4" xfId="422"/>
    <cellStyle name="Normal 14 4" xfId="423"/>
    <cellStyle name="Normal 14 4 2" xfId="424"/>
    <cellStyle name="Normal 14 4 2 2" xfId="425"/>
    <cellStyle name="Normal 14 4 3" xfId="426"/>
    <cellStyle name="Normal 14 5" xfId="427"/>
    <cellStyle name="Normal 14 5 2" xfId="428"/>
    <cellStyle name="Normal 14 5 2 2" xfId="429"/>
    <cellStyle name="Normal 14 5 3" xfId="430"/>
    <cellStyle name="Normal 14 6" xfId="431"/>
    <cellStyle name="Normal 14 6 2" xfId="432"/>
    <cellStyle name="Normal 14 7" xfId="433"/>
    <cellStyle name="Normal 15" xfId="434"/>
    <cellStyle name="Normal 15 2" xfId="435"/>
    <cellStyle name="Normal 15 2 2" xfId="436"/>
    <cellStyle name="Normal 15 2 2 2" xfId="437"/>
    <cellStyle name="Normal 15 2 2 2 2" xfId="438"/>
    <cellStyle name="Normal 15 2 2 3" xfId="439"/>
    <cellStyle name="Normal 15 2 3" xfId="440"/>
    <cellStyle name="Normal 15 2 3 2" xfId="441"/>
    <cellStyle name="Normal 15 2 3 2 2" xfId="442"/>
    <cellStyle name="Normal 15 2 3 3" xfId="443"/>
    <cellStyle name="Normal 15 2 4" xfId="444"/>
    <cellStyle name="Normal 15 2 4 2" xfId="445"/>
    <cellStyle name="Normal 15 2 5" xfId="446"/>
    <cellStyle name="Normal 15 3" xfId="447"/>
    <cellStyle name="Normal 15 3 2" xfId="448"/>
    <cellStyle name="Normal 15 3 2 2" xfId="449"/>
    <cellStyle name="Normal 15 3 2 2 2" xfId="450"/>
    <cellStyle name="Normal 15 3 2 3" xfId="451"/>
    <cellStyle name="Normal 15 3 3" xfId="452"/>
    <cellStyle name="Normal 15 3 3 2" xfId="453"/>
    <cellStyle name="Normal 15 3 4" xfId="454"/>
    <cellStyle name="Normal 15 4" xfId="455"/>
    <cellStyle name="Normal 15 4 2" xfId="456"/>
    <cellStyle name="Normal 15 4 2 2" xfId="457"/>
    <cellStyle name="Normal 15 4 3" xfId="458"/>
    <cellStyle name="Normal 15 5" xfId="459"/>
    <cellStyle name="Normal 15 5 2" xfId="460"/>
    <cellStyle name="Normal 15 5 2 2" xfId="461"/>
    <cellStyle name="Normal 15 5 3" xfId="462"/>
    <cellStyle name="Normal 15 6" xfId="463"/>
    <cellStyle name="Normal 15 6 2" xfId="464"/>
    <cellStyle name="Normal 15 7" xfId="465"/>
    <cellStyle name="Normal 16" xfId="466"/>
    <cellStyle name="Normal 16 2" xfId="467"/>
    <cellStyle name="Normal 16 2 2" xfId="468"/>
    <cellStyle name="Normal 16 2 2 2" xfId="469"/>
    <cellStyle name="Normal 16 2 2 2 2" xfId="470"/>
    <cellStyle name="Normal 16 2 2 3" xfId="471"/>
    <cellStyle name="Normal 16 2 3" xfId="472"/>
    <cellStyle name="Normal 16 2 3 2" xfId="473"/>
    <cellStyle name="Normal 16 2 3 2 2" xfId="474"/>
    <cellStyle name="Normal 16 2 3 3" xfId="475"/>
    <cellStyle name="Normal 16 2 4" xfId="476"/>
    <cellStyle name="Normal 16 2 4 2" xfId="477"/>
    <cellStyle name="Normal 16 2 5" xfId="478"/>
    <cellStyle name="Normal 16 3" xfId="479"/>
    <cellStyle name="Normal 16 3 2" xfId="480"/>
    <cellStyle name="Normal 16 3 2 2" xfId="481"/>
    <cellStyle name="Normal 16 3 2 2 2" xfId="482"/>
    <cellStyle name="Normal 16 3 2 3" xfId="483"/>
    <cellStyle name="Normal 16 3 3" xfId="484"/>
    <cellStyle name="Normal 16 3 3 2" xfId="485"/>
    <cellStyle name="Normal 16 3 4" xfId="486"/>
    <cellStyle name="Normal 16 4" xfId="487"/>
    <cellStyle name="Normal 16 4 2" xfId="488"/>
    <cellStyle name="Normal 16 4 2 2" xfId="489"/>
    <cellStyle name="Normal 16 4 3" xfId="490"/>
    <cellStyle name="Normal 16 5" xfId="491"/>
    <cellStyle name="Normal 16 5 2" xfId="492"/>
    <cellStyle name="Normal 16 5 2 2" xfId="493"/>
    <cellStyle name="Normal 16 5 3" xfId="494"/>
    <cellStyle name="Normal 16 6" xfId="495"/>
    <cellStyle name="Normal 16 6 2" xfId="496"/>
    <cellStyle name="Normal 16 7" xfId="497"/>
    <cellStyle name="Normal 17" xfId="498"/>
    <cellStyle name="Normal 17 2" xfId="499"/>
    <cellStyle name="Normal 17 2 2" xfId="500"/>
    <cellStyle name="Normal 17 2 2 2" xfId="501"/>
    <cellStyle name="Normal 17 2 2 2 2" xfId="502"/>
    <cellStyle name="Normal 17 2 2 3" xfId="503"/>
    <cellStyle name="Normal 17 2 3" xfId="504"/>
    <cellStyle name="Normal 17 2 3 2" xfId="505"/>
    <cellStyle name="Normal 17 2 3 2 2" xfId="506"/>
    <cellStyle name="Normal 17 2 3 3" xfId="507"/>
    <cellStyle name="Normal 17 2 4" xfId="508"/>
    <cellStyle name="Normal 17 2 4 2" xfId="509"/>
    <cellStyle name="Normal 17 2 5" xfId="510"/>
    <cellStyle name="Normal 17 3" xfId="511"/>
    <cellStyle name="Normal 17 3 2" xfId="512"/>
    <cellStyle name="Normal 17 3 2 2" xfId="513"/>
    <cellStyle name="Normal 17 3 2 2 2" xfId="514"/>
    <cellStyle name="Normal 17 3 2 3" xfId="515"/>
    <cellStyle name="Normal 17 3 3" xfId="516"/>
    <cellStyle name="Normal 17 3 3 2" xfId="517"/>
    <cellStyle name="Normal 17 3 4" xfId="518"/>
    <cellStyle name="Normal 17 4" xfId="519"/>
    <cellStyle name="Normal 17 4 2" xfId="520"/>
    <cellStyle name="Normal 17 4 2 2" xfId="521"/>
    <cellStyle name="Normal 17 4 3" xfId="522"/>
    <cellStyle name="Normal 17 5" xfId="523"/>
    <cellStyle name="Normal 17 5 2" xfId="524"/>
    <cellStyle name="Normal 17 5 2 2" xfId="525"/>
    <cellStyle name="Normal 17 5 3" xfId="526"/>
    <cellStyle name="Normal 17 6" xfId="527"/>
    <cellStyle name="Normal 17 6 2" xfId="528"/>
    <cellStyle name="Normal 17 7" xfId="529"/>
    <cellStyle name="Normal 18" xfId="530"/>
    <cellStyle name="Normal 18 2" xfId="531"/>
    <cellStyle name="Normal 18 2 2" xfId="532"/>
    <cellStyle name="Normal 18 2 2 2" xfId="533"/>
    <cellStyle name="Normal 18 2 2 2 2" xfId="534"/>
    <cellStyle name="Normal 18 2 2 3" xfId="535"/>
    <cellStyle name="Normal 18 2 3" xfId="536"/>
    <cellStyle name="Normal 18 2 3 2" xfId="537"/>
    <cellStyle name="Normal 18 2 3 2 2" xfId="538"/>
    <cellStyle name="Normal 18 2 3 3" xfId="539"/>
    <cellStyle name="Normal 18 2 4" xfId="540"/>
    <cellStyle name="Normal 18 2 4 2" xfId="541"/>
    <cellStyle name="Normal 18 2 5" xfId="542"/>
    <cellStyle name="Normal 18 3" xfId="543"/>
    <cellStyle name="Normal 18 3 2" xfId="544"/>
    <cellStyle name="Normal 18 3 2 2" xfId="545"/>
    <cellStyle name="Normal 18 3 2 2 2" xfId="546"/>
    <cellStyle name="Normal 18 3 2 3" xfId="547"/>
    <cellStyle name="Normal 18 3 3" xfId="548"/>
    <cellStyle name="Normal 18 3 3 2" xfId="549"/>
    <cellStyle name="Normal 18 3 4" xfId="550"/>
    <cellStyle name="Normal 18 4" xfId="551"/>
    <cellStyle name="Normal 18 4 2" xfId="552"/>
    <cellStyle name="Normal 18 4 2 2" xfId="553"/>
    <cellStyle name="Normal 18 4 3" xfId="554"/>
    <cellStyle name="Normal 18 5" xfId="555"/>
    <cellStyle name="Normal 18 5 2" xfId="556"/>
    <cellStyle name="Normal 18 5 2 2" xfId="557"/>
    <cellStyle name="Normal 18 5 3" xfId="558"/>
    <cellStyle name="Normal 18 6" xfId="559"/>
    <cellStyle name="Normal 18 6 2" xfId="560"/>
    <cellStyle name="Normal 18 7" xfId="561"/>
    <cellStyle name="Normal 19" xfId="562"/>
    <cellStyle name="Normal 2" xfId="563"/>
    <cellStyle name="Normal 2 2" xfId="564"/>
    <cellStyle name="Normal 2 2 2" xfId="565"/>
    <cellStyle name="Normal 2 2 3" xfId="566"/>
    <cellStyle name="Normal 2 2 4" xfId="567"/>
    <cellStyle name="Normal 2 3" xfId="568"/>
    <cellStyle name="Normal 2 3 2" xfId="569"/>
    <cellStyle name="Normal 2 4" xfId="570"/>
    <cellStyle name="Normal 2 4 2" xfId="571"/>
    <cellStyle name="Normal 2 4 2 2" xfId="572"/>
    <cellStyle name="Normal 2 4 2 2 2" xfId="573"/>
    <cellStyle name="Normal 2 4 2 2 2 2" xfId="574"/>
    <cellStyle name="Normal 2 4 2 2 3" xfId="575"/>
    <cellStyle name="Normal 2 4 2 3" xfId="576"/>
    <cellStyle name="Normal 2 4 2 3 2" xfId="577"/>
    <cellStyle name="Normal 2 4 2 3 2 2" xfId="578"/>
    <cellStyle name="Normal 2 4 2 3 3" xfId="579"/>
    <cellStyle name="Normal 2 4 2 4" xfId="580"/>
    <cellStyle name="Normal 2 4 2 4 2" xfId="581"/>
    <cellStyle name="Normal 2 4 2 5" xfId="582"/>
    <cellStyle name="Normal 2 4 3" xfId="583"/>
    <cellStyle name="Normal 2 4 3 2" xfId="584"/>
    <cellStyle name="Normal 2 4 3 2 2" xfId="585"/>
    <cellStyle name="Normal 2 4 3 2 2 2" xfId="586"/>
    <cellStyle name="Normal 2 4 3 2 3" xfId="587"/>
    <cellStyle name="Normal 2 4 3 3" xfId="588"/>
    <cellStyle name="Normal 2 4 3 3 2" xfId="589"/>
    <cellStyle name="Normal 2 4 3 4" xfId="590"/>
    <cellStyle name="Normal 2 4 4" xfId="591"/>
    <cellStyle name="Normal 2 4 4 2" xfId="592"/>
    <cellStyle name="Normal 2 4 4 2 2" xfId="593"/>
    <cellStyle name="Normal 2 4 4 3" xfId="594"/>
    <cellStyle name="Normal 2 4 5" xfId="595"/>
    <cellStyle name="Normal 2 4 5 2" xfId="596"/>
    <cellStyle name="Normal 2 4 5 2 2" xfId="597"/>
    <cellStyle name="Normal 2 4 5 3" xfId="598"/>
    <cellStyle name="Normal 2 4 6" xfId="599"/>
    <cellStyle name="Normal 2 4 6 2" xfId="600"/>
    <cellStyle name="Normal 2 4 7" xfId="601"/>
    <cellStyle name="Normal 2 5" xfId="602"/>
    <cellStyle name="Normal 2 5 2" xfId="603"/>
    <cellStyle name="Normal 2 5 2 2" xfId="604"/>
    <cellStyle name="Normal 2 5 2 2 2" xfId="605"/>
    <cellStyle name="Normal 2 5 2 2 2 2" xfId="606"/>
    <cellStyle name="Normal 2 5 2 2 3" xfId="607"/>
    <cellStyle name="Normal 2 5 2 3" xfId="608"/>
    <cellStyle name="Normal 2 5 2 3 2" xfId="609"/>
    <cellStyle name="Normal 2 5 2 3 2 2" xfId="610"/>
    <cellStyle name="Normal 2 5 2 3 3" xfId="611"/>
    <cellStyle name="Normal 2 5 2 4" xfId="612"/>
    <cellStyle name="Normal 2 5 2 4 2" xfId="613"/>
    <cellStyle name="Normal 2 5 2 5" xfId="614"/>
    <cellStyle name="Normal 2 5 3" xfId="615"/>
    <cellStyle name="Normal 2 5 3 2" xfId="616"/>
    <cellStyle name="Normal 2 5 3 2 2" xfId="617"/>
    <cellStyle name="Normal 2 5 3 2 2 2" xfId="618"/>
    <cellStyle name="Normal 2 5 3 2 3" xfId="619"/>
    <cellStyle name="Normal 2 5 3 3" xfId="620"/>
    <cellStyle name="Normal 2 5 3 3 2" xfId="621"/>
    <cellStyle name="Normal 2 5 3 4" xfId="622"/>
    <cellStyle name="Normal 2 5 4" xfId="623"/>
    <cellStyle name="Normal 2 5 4 2" xfId="624"/>
    <cellStyle name="Normal 2 5 4 2 2" xfId="625"/>
    <cellStyle name="Normal 2 5 4 3" xfId="626"/>
    <cellStyle name="Normal 2 5 5" xfId="627"/>
    <cellStyle name="Normal 2 5 5 2" xfId="628"/>
    <cellStyle name="Normal 2 5 5 2 2" xfId="629"/>
    <cellStyle name="Normal 2 5 5 3" xfId="630"/>
    <cellStyle name="Normal 2 5 6" xfId="631"/>
    <cellStyle name="Normal 2 5 6 2" xfId="632"/>
    <cellStyle name="Normal 2 5 7" xfId="633"/>
    <cellStyle name="Normal 2 6" xfId="634"/>
    <cellStyle name="Normal 2 7" xfId="635"/>
    <cellStyle name="Normal 20" xfId="636"/>
    <cellStyle name="Normal 20 2" xfId="637"/>
    <cellStyle name="Normal 21" xfId="638"/>
    <cellStyle name="Normal 22" xfId="639"/>
    <cellStyle name="Normal 23" xfId="640"/>
    <cellStyle name="Normal 24" xfId="641"/>
    <cellStyle name="Normal 25" xfId="642"/>
    <cellStyle name="Normal 26" xfId="643"/>
    <cellStyle name="Normal 27" xfId="644"/>
    <cellStyle name="Normal 28" xfId="645"/>
    <cellStyle name="Normal 29" xfId="646"/>
    <cellStyle name="Normal 3" xfId="2"/>
    <cellStyle name="Normal 3 2" xfId="647"/>
    <cellStyle name="Normal 3 2 2" xfId="648"/>
    <cellStyle name="Normal 3 2 2 2" xfId="649"/>
    <cellStyle name="Normal 3 2 2 2 2" xfId="650"/>
    <cellStyle name="Normal 3 2 2 2 2 2" xfId="651"/>
    <cellStyle name="Normal 3 2 2 2 2 2 2" xfId="652"/>
    <cellStyle name="Normal 3 2 2 2 2 3" xfId="653"/>
    <cellStyle name="Normal 3 2 2 2 3" xfId="654"/>
    <cellStyle name="Normal 3 2 2 2 3 2" xfId="655"/>
    <cellStyle name="Normal 3 2 2 2 3 2 2" xfId="656"/>
    <cellStyle name="Normal 3 2 2 2 3 3" xfId="657"/>
    <cellStyle name="Normal 3 2 2 2 4" xfId="658"/>
    <cellStyle name="Normal 3 2 2 2 4 2" xfId="659"/>
    <cellStyle name="Normal 3 2 2 2 5" xfId="660"/>
    <cellStyle name="Normal 3 2 2 3" xfId="661"/>
    <cellStyle name="Normal 3 2 2 3 2" xfId="662"/>
    <cellStyle name="Normal 3 2 2 3 2 2" xfId="663"/>
    <cellStyle name="Normal 3 2 2 3 2 2 2" xfId="664"/>
    <cellStyle name="Normal 3 2 2 3 2 3" xfId="665"/>
    <cellStyle name="Normal 3 2 2 3 3" xfId="666"/>
    <cellStyle name="Normal 3 2 2 3 3 2" xfId="667"/>
    <cellStyle name="Normal 3 2 2 3 4" xfId="668"/>
    <cellStyle name="Normal 3 2 2 4" xfId="669"/>
    <cellStyle name="Normal 3 2 2 4 2" xfId="670"/>
    <cellStyle name="Normal 3 2 2 4 2 2" xfId="671"/>
    <cellStyle name="Normal 3 2 2 4 3" xfId="672"/>
    <cellStyle name="Normal 3 2 2 5" xfId="673"/>
    <cellStyle name="Normal 3 2 2 5 2" xfId="674"/>
    <cellStyle name="Normal 3 2 2 5 2 2" xfId="675"/>
    <cellStyle name="Normal 3 2 2 5 3" xfId="676"/>
    <cellStyle name="Normal 3 2 2 6" xfId="677"/>
    <cellStyle name="Normal 3 2 2 6 2" xfId="678"/>
    <cellStyle name="Normal 3 2 2 7" xfId="679"/>
    <cellStyle name="Normal 3 3" xfId="680"/>
    <cellStyle name="Normal 3 3 2" xfId="681"/>
    <cellStyle name="Normal 3 3 3" xfId="682"/>
    <cellStyle name="Normal 3 3 3 2" xfId="683"/>
    <cellStyle name="Normal 3 3 3 2 2" xfId="684"/>
    <cellStyle name="Normal 3 3 3 2 2 2" xfId="685"/>
    <cellStyle name="Normal 3 3 3 2 2 2 2" xfId="686"/>
    <cellStyle name="Normal 3 3 3 2 2 3" xfId="687"/>
    <cellStyle name="Normal 3 3 3 2 3" xfId="688"/>
    <cellStyle name="Normal 3 3 3 2 3 2" xfId="689"/>
    <cellStyle name="Normal 3 3 3 2 3 2 2" xfId="690"/>
    <cellStyle name="Normal 3 3 3 2 3 3" xfId="691"/>
    <cellStyle name="Normal 3 3 3 2 4" xfId="692"/>
    <cellStyle name="Normal 3 3 3 2 4 2" xfId="693"/>
    <cellStyle name="Normal 3 3 3 2 5" xfId="694"/>
    <cellStyle name="Normal 3 3 3 3" xfId="695"/>
    <cellStyle name="Normal 3 3 3 3 2" xfId="696"/>
    <cellStyle name="Normal 3 3 3 3 2 2" xfId="697"/>
    <cellStyle name="Normal 3 3 3 3 2 2 2" xfId="698"/>
    <cellStyle name="Normal 3 3 3 3 2 3" xfId="699"/>
    <cellStyle name="Normal 3 3 3 3 3" xfId="700"/>
    <cellStyle name="Normal 3 3 3 3 3 2" xfId="701"/>
    <cellStyle name="Normal 3 3 3 3 4" xfId="702"/>
    <cellStyle name="Normal 3 3 3 4" xfId="703"/>
    <cellStyle name="Normal 3 3 3 4 2" xfId="704"/>
    <cellStyle name="Normal 3 3 3 4 2 2" xfId="705"/>
    <cellStyle name="Normal 3 3 3 4 3" xfId="706"/>
    <cellStyle name="Normal 3 3 3 5" xfId="707"/>
    <cellStyle name="Normal 3 3 3 5 2" xfId="708"/>
    <cellStyle name="Normal 3 3 3 5 2 2" xfId="709"/>
    <cellStyle name="Normal 3 3 3 5 3" xfId="710"/>
    <cellStyle name="Normal 3 3 3 6" xfId="711"/>
    <cellStyle name="Normal 3 3 3 6 2" xfId="712"/>
    <cellStyle name="Normal 3 3 3 7" xfId="713"/>
    <cellStyle name="Normal 3 4" xfId="714"/>
    <cellStyle name="Normal 3 5" xfId="715"/>
    <cellStyle name="Normal 3 5 2" xfId="716"/>
    <cellStyle name="Normal 3 5 2 2" xfId="717"/>
    <cellStyle name="Normal 3 5 2 2 2" xfId="718"/>
    <cellStyle name="Normal 3 5 2 2 2 2" xfId="719"/>
    <cellStyle name="Normal 3 5 2 2 3" xfId="720"/>
    <cellStyle name="Normal 3 5 2 3" xfId="721"/>
    <cellStyle name="Normal 3 5 2 3 2" xfId="722"/>
    <cellStyle name="Normal 3 5 2 3 2 2" xfId="723"/>
    <cellStyle name="Normal 3 5 2 3 3" xfId="724"/>
    <cellStyle name="Normal 3 5 2 4" xfId="725"/>
    <cellStyle name="Normal 3 5 2 4 2" xfId="726"/>
    <cellStyle name="Normal 3 5 2 5" xfId="727"/>
    <cellStyle name="Normal 3 5 3" xfId="728"/>
    <cellStyle name="Normal 3 5 3 2" xfId="729"/>
    <cellStyle name="Normal 3 5 3 2 2" xfId="730"/>
    <cellStyle name="Normal 3 5 3 2 2 2" xfId="731"/>
    <cellStyle name="Normal 3 5 3 2 3" xfId="732"/>
    <cellStyle name="Normal 3 5 3 3" xfId="733"/>
    <cellStyle name="Normal 3 5 3 3 2" xfId="734"/>
    <cellStyle name="Normal 3 5 3 4" xfId="735"/>
    <cellStyle name="Normal 3 5 4" xfId="736"/>
    <cellStyle name="Normal 3 5 4 2" xfId="737"/>
    <cellStyle name="Normal 3 5 4 2 2" xfId="738"/>
    <cellStyle name="Normal 3 5 4 3" xfId="739"/>
    <cellStyle name="Normal 3 5 5" xfId="740"/>
    <cellStyle name="Normal 3 5 5 2" xfId="741"/>
    <cellStyle name="Normal 3 5 5 2 2" xfId="742"/>
    <cellStyle name="Normal 3 5 5 3" xfId="743"/>
    <cellStyle name="Normal 3 5 6" xfId="744"/>
    <cellStyle name="Normal 3 5 6 2" xfId="745"/>
    <cellStyle name="Normal 3 5 7" xfId="746"/>
    <cellStyle name="Normal 3 6" xfId="747"/>
    <cellStyle name="Normal 3 7" xfId="748"/>
    <cellStyle name="Normal 3 8" xfId="749"/>
    <cellStyle name="Normal 3 8 2" xfId="750"/>
    <cellStyle name="Normal 3 8 2 2" xfId="751"/>
    <cellStyle name="Normal 3 8 2 2 2" xfId="752"/>
    <cellStyle name="Normal 3 8 2 2 2 2" xfId="753"/>
    <cellStyle name="Normal 3 8 2 2 3" xfId="754"/>
    <cellStyle name="Normal 3 8 2 3" xfId="755"/>
    <cellStyle name="Normal 3 8 2 3 2" xfId="756"/>
    <cellStyle name="Normal 3 8 2 3 2 2" xfId="757"/>
    <cellStyle name="Normal 3 8 2 3 3" xfId="758"/>
    <cellStyle name="Normal 3 8 2 4" xfId="759"/>
    <cellStyle name="Normal 3 8 2 4 2" xfId="760"/>
    <cellStyle name="Normal 3 8 2 5" xfId="761"/>
    <cellStyle name="Normal 3 8 3" xfId="762"/>
    <cellStyle name="Normal 3 8 3 2" xfId="763"/>
    <cellStyle name="Normal 3 8 3 2 2" xfId="764"/>
    <cellStyle name="Normal 3 8 3 2 2 2" xfId="765"/>
    <cellStyle name="Normal 3 8 3 2 3" xfId="766"/>
    <cellStyle name="Normal 3 8 3 3" xfId="767"/>
    <cellStyle name="Normal 3 8 3 3 2" xfId="768"/>
    <cellStyle name="Normal 3 8 3 4" xfId="769"/>
    <cellStyle name="Normal 3 8 4" xfId="770"/>
    <cellStyle name="Normal 3 8 4 2" xfId="771"/>
    <cellStyle name="Normal 3 8 4 2 2" xfId="772"/>
    <cellStyle name="Normal 3 8 4 3" xfId="773"/>
    <cellStyle name="Normal 3 8 5" xfId="774"/>
    <cellStyle name="Normal 3 8 5 2" xfId="775"/>
    <cellStyle name="Normal 3 8 5 2 2" xfId="776"/>
    <cellStyle name="Normal 3 8 5 3" xfId="777"/>
    <cellStyle name="Normal 3 8 6" xfId="778"/>
    <cellStyle name="Normal 3 8 6 2" xfId="779"/>
    <cellStyle name="Normal 3 8 7" xfId="780"/>
    <cellStyle name="Normal 30" xfId="781"/>
    <cellStyle name="Normal 31" xfId="782"/>
    <cellStyle name="Normal 32" xfId="783"/>
    <cellStyle name="Normal 33" xfId="784"/>
    <cellStyle name="Normal 34" xfId="785"/>
    <cellStyle name="Normal 35" xfId="786"/>
    <cellStyle name="Normal 36" xfId="787"/>
    <cellStyle name="Normal 37" xfId="788"/>
    <cellStyle name="Normal 38" xfId="789"/>
    <cellStyle name="Normal 38 2" xfId="790"/>
    <cellStyle name="Normal 38 2 2" xfId="791"/>
    <cellStyle name="Normal 38 2 2 2" xfId="792"/>
    <cellStyle name="Normal 38 2 2 2 2" xfId="793"/>
    <cellStyle name="Normal 38 2 2 3" xfId="794"/>
    <cellStyle name="Normal 38 2 3" xfId="795"/>
    <cellStyle name="Normal 38 2 3 2" xfId="796"/>
    <cellStyle name="Normal 38 2 3 2 2" xfId="797"/>
    <cellStyle name="Normal 38 2 3 3" xfId="798"/>
    <cellStyle name="Normal 38 2 4" xfId="799"/>
    <cellStyle name="Normal 38 2 4 2" xfId="800"/>
    <cellStyle name="Normal 38 2 5" xfId="801"/>
    <cellStyle name="Normal 38 3" xfId="802"/>
    <cellStyle name="Normal 38 3 2" xfId="803"/>
    <cellStyle name="Normal 38 3 2 2" xfId="804"/>
    <cellStyle name="Normal 38 3 2 2 2" xfId="805"/>
    <cellStyle name="Normal 38 3 2 3" xfId="806"/>
    <cellStyle name="Normal 38 3 3" xfId="807"/>
    <cellStyle name="Normal 38 3 3 2" xfId="808"/>
    <cellStyle name="Normal 38 3 4" xfId="809"/>
    <cellStyle name="Normal 38 4" xfId="810"/>
    <cellStyle name="Normal 38 4 2" xfId="811"/>
    <cellStyle name="Normal 38 4 2 2" xfId="812"/>
    <cellStyle name="Normal 38 4 3" xfId="813"/>
    <cellStyle name="Normal 38 5" xfId="814"/>
    <cellStyle name="Normal 38 5 2" xfId="815"/>
    <cellStyle name="Normal 38 5 2 2" xfId="816"/>
    <cellStyle name="Normal 38 5 3" xfId="817"/>
    <cellStyle name="Normal 38 6" xfId="818"/>
    <cellStyle name="Normal 38 6 2" xfId="819"/>
    <cellStyle name="Normal 38 7" xfId="820"/>
    <cellStyle name="Normal 39" xfId="821"/>
    <cellStyle name="Normal 39 2" xfId="822"/>
    <cellStyle name="Normal 39 2 2" xfId="823"/>
    <cellStyle name="Normal 39 2 2 2" xfId="824"/>
    <cellStyle name="Normal 39 2 2 2 2" xfId="825"/>
    <cellStyle name="Normal 39 2 2 3" xfId="826"/>
    <cellStyle name="Normal 39 2 3" xfId="827"/>
    <cellStyle name="Normal 39 2 3 2" xfId="828"/>
    <cellStyle name="Normal 39 2 3 2 2" xfId="829"/>
    <cellStyle name="Normal 39 2 3 3" xfId="830"/>
    <cellStyle name="Normal 39 2 4" xfId="831"/>
    <cellStyle name="Normal 39 2 4 2" xfId="832"/>
    <cellStyle name="Normal 39 2 5" xfId="833"/>
    <cellStyle name="Normal 39 3" xfId="834"/>
    <cellStyle name="Normal 39 3 2" xfId="835"/>
    <cellStyle name="Normal 39 3 2 2" xfId="836"/>
    <cellStyle name="Normal 39 3 2 2 2" xfId="837"/>
    <cellStyle name="Normal 39 3 2 3" xfId="838"/>
    <cellStyle name="Normal 39 3 3" xfId="839"/>
    <cellStyle name="Normal 39 3 3 2" xfId="840"/>
    <cellStyle name="Normal 39 3 4" xfId="841"/>
    <cellStyle name="Normal 39 4" xfId="842"/>
    <cellStyle name="Normal 39 4 2" xfId="843"/>
    <cellStyle name="Normal 39 4 2 2" xfId="844"/>
    <cellStyle name="Normal 39 4 3" xfId="845"/>
    <cellStyle name="Normal 39 5" xfId="846"/>
    <cellStyle name="Normal 39 5 2" xfId="847"/>
    <cellStyle name="Normal 39 5 2 2" xfId="848"/>
    <cellStyle name="Normal 39 5 3" xfId="849"/>
    <cellStyle name="Normal 39 6" xfId="850"/>
    <cellStyle name="Normal 39 6 2" xfId="851"/>
    <cellStyle name="Normal 39 7" xfId="852"/>
    <cellStyle name="Normal 4" xfId="853"/>
    <cellStyle name="Normal 4 2" xfId="854"/>
    <cellStyle name="Normal 4 2 10" xfId="855"/>
    <cellStyle name="Normal 4 2 10 2" xfId="856"/>
    <cellStyle name="Normal 4 2 10 2 2" xfId="857"/>
    <cellStyle name="Normal 4 2 10 3" xfId="858"/>
    <cellStyle name="Normal 4 2 11" xfId="859"/>
    <cellStyle name="Normal 4 2 11 2" xfId="860"/>
    <cellStyle name="Normal 4 2 11 2 2" xfId="861"/>
    <cellStyle name="Normal 4 2 11 3" xfId="862"/>
    <cellStyle name="Normal 4 2 12" xfId="863"/>
    <cellStyle name="Normal 4 2 12 2" xfId="864"/>
    <cellStyle name="Normal 4 2 13" xfId="865"/>
    <cellStyle name="Normal 4 2 2" xfId="866"/>
    <cellStyle name="Normal 4 2 2 10" xfId="867"/>
    <cellStyle name="Normal 4 2 2 10 2" xfId="868"/>
    <cellStyle name="Normal 4 2 2 10 2 2" xfId="869"/>
    <cellStyle name="Normal 4 2 2 10 3" xfId="870"/>
    <cellStyle name="Normal 4 2 2 11" xfId="871"/>
    <cellStyle name="Normal 4 2 2 11 2" xfId="872"/>
    <cellStyle name="Normal 4 2 2 12" xfId="873"/>
    <cellStyle name="Normal 4 2 2 2" xfId="874"/>
    <cellStyle name="Normal 4 2 2 2 10" xfId="875"/>
    <cellStyle name="Normal 4 2 2 2 10 2" xfId="876"/>
    <cellStyle name="Normal 4 2 2 2 11" xfId="877"/>
    <cellStyle name="Normal 4 2 2 2 2" xfId="878"/>
    <cellStyle name="Normal 4 2 2 2 2 2" xfId="879"/>
    <cellStyle name="Normal 4 2 2 2 2 2 2" xfId="880"/>
    <cellStyle name="Normal 4 2 2 2 2 2 2 2" xfId="881"/>
    <cellStyle name="Normal 4 2 2 2 2 2 2 2 2" xfId="882"/>
    <cellStyle name="Normal 4 2 2 2 2 2 2 3" xfId="883"/>
    <cellStyle name="Normal 4 2 2 2 2 2 3" xfId="884"/>
    <cellStyle name="Normal 4 2 2 2 2 2 3 2" xfId="885"/>
    <cellStyle name="Normal 4 2 2 2 2 2 3 2 2" xfId="886"/>
    <cellStyle name="Normal 4 2 2 2 2 2 3 3" xfId="887"/>
    <cellStyle name="Normal 4 2 2 2 2 2 4" xfId="888"/>
    <cellStyle name="Normal 4 2 2 2 2 2 4 2" xfId="889"/>
    <cellStyle name="Normal 4 2 2 2 2 2 5" xfId="890"/>
    <cellStyle name="Normal 4 2 2 2 2 3" xfId="891"/>
    <cellStyle name="Normal 4 2 2 2 2 3 2" xfId="892"/>
    <cellStyle name="Normal 4 2 2 2 2 3 2 2" xfId="893"/>
    <cellStyle name="Normal 4 2 2 2 2 3 2 2 2" xfId="894"/>
    <cellStyle name="Normal 4 2 2 2 2 3 2 3" xfId="895"/>
    <cellStyle name="Normal 4 2 2 2 2 3 3" xfId="896"/>
    <cellStyle name="Normal 4 2 2 2 2 3 3 2" xfId="897"/>
    <cellStyle name="Normal 4 2 2 2 2 3 4" xfId="898"/>
    <cellStyle name="Normal 4 2 2 2 2 4" xfId="899"/>
    <cellStyle name="Normal 4 2 2 2 2 4 2" xfId="900"/>
    <cellStyle name="Normal 4 2 2 2 2 4 2 2" xfId="901"/>
    <cellStyle name="Normal 4 2 2 2 2 4 3" xfId="902"/>
    <cellStyle name="Normal 4 2 2 2 2 5" xfId="903"/>
    <cellStyle name="Normal 4 2 2 2 2 5 2" xfId="904"/>
    <cellStyle name="Normal 4 2 2 2 2 5 2 2" xfId="905"/>
    <cellStyle name="Normal 4 2 2 2 2 5 3" xfId="906"/>
    <cellStyle name="Normal 4 2 2 2 2 6" xfId="907"/>
    <cellStyle name="Normal 4 2 2 2 2 6 2" xfId="908"/>
    <cellStyle name="Normal 4 2 2 2 2 7" xfId="909"/>
    <cellStyle name="Normal 4 2 2 2 3" xfId="910"/>
    <cellStyle name="Normal 4 2 2 2 3 2" xfId="911"/>
    <cellStyle name="Normal 4 2 2 2 3 2 2" xfId="912"/>
    <cellStyle name="Normal 4 2 2 2 3 2 2 2" xfId="913"/>
    <cellStyle name="Normal 4 2 2 2 3 2 2 2 2" xfId="914"/>
    <cellStyle name="Normal 4 2 2 2 3 2 2 3" xfId="915"/>
    <cellStyle name="Normal 4 2 2 2 3 2 3" xfId="916"/>
    <cellStyle name="Normal 4 2 2 2 3 2 3 2" xfId="917"/>
    <cellStyle name="Normal 4 2 2 2 3 2 3 2 2" xfId="918"/>
    <cellStyle name="Normal 4 2 2 2 3 2 3 3" xfId="919"/>
    <cellStyle name="Normal 4 2 2 2 3 2 4" xfId="920"/>
    <cellStyle name="Normal 4 2 2 2 3 2 4 2" xfId="921"/>
    <cellStyle name="Normal 4 2 2 2 3 2 5" xfId="922"/>
    <cellStyle name="Normal 4 2 2 2 3 3" xfId="923"/>
    <cellStyle name="Normal 4 2 2 2 3 3 2" xfId="924"/>
    <cellStyle name="Normal 4 2 2 2 3 3 2 2" xfId="925"/>
    <cellStyle name="Normal 4 2 2 2 3 3 2 2 2" xfId="926"/>
    <cellStyle name="Normal 4 2 2 2 3 3 2 3" xfId="927"/>
    <cellStyle name="Normal 4 2 2 2 3 3 3" xfId="928"/>
    <cellStyle name="Normal 4 2 2 2 3 3 3 2" xfId="929"/>
    <cellStyle name="Normal 4 2 2 2 3 3 4" xfId="930"/>
    <cellStyle name="Normal 4 2 2 2 3 4" xfId="931"/>
    <cellStyle name="Normal 4 2 2 2 3 4 2" xfId="932"/>
    <cellStyle name="Normal 4 2 2 2 3 4 2 2" xfId="933"/>
    <cellStyle name="Normal 4 2 2 2 3 4 3" xfId="934"/>
    <cellStyle name="Normal 4 2 2 2 3 5" xfId="935"/>
    <cellStyle name="Normal 4 2 2 2 3 5 2" xfId="936"/>
    <cellStyle name="Normal 4 2 2 2 3 5 2 2" xfId="937"/>
    <cellStyle name="Normal 4 2 2 2 3 5 3" xfId="938"/>
    <cellStyle name="Normal 4 2 2 2 3 6" xfId="939"/>
    <cellStyle name="Normal 4 2 2 2 3 6 2" xfId="940"/>
    <cellStyle name="Normal 4 2 2 2 3 7" xfId="941"/>
    <cellStyle name="Normal 4 2 2 2 4" xfId="942"/>
    <cellStyle name="Normal 4 2 2 2 4 2" xfId="943"/>
    <cellStyle name="Normal 4 2 2 2 4 2 2" xfId="944"/>
    <cellStyle name="Normal 4 2 2 2 4 2 2 2" xfId="945"/>
    <cellStyle name="Normal 4 2 2 2 4 2 2 2 2" xfId="946"/>
    <cellStyle name="Normal 4 2 2 2 4 2 2 3" xfId="947"/>
    <cellStyle name="Normal 4 2 2 2 4 2 3" xfId="948"/>
    <cellStyle name="Normal 4 2 2 2 4 2 3 2" xfId="949"/>
    <cellStyle name="Normal 4 2 2 2 4 2 3 2 2" xfId="950"/>
    <cellStyle name="Normal 4 2 2 2 4 2 3 3" xfId="951"/>
    <cellStyle name="Normal 4 2 2 2 4 2 4" xfId="952"/>
    <cellStyle name="Normal 4 2 2 2 4 2 4 2" xfId="953"/>
    <cellStyle name="Normal 4 2 2 2 4 2 5" xfId="954"/>
    <cellStyle name="Normal 4 2 2 2 4 3" xfId="955"/>
    <cellStyle name="Normal 4 2 2 2 4 3 2" xfId="956"/>
    <cellStyle name="Normal 4 2 2 2 4 3 2 2" xfId="957"/>
    <cellStyle name="Normal 4 2 2 2 4 3 2 2 2" xfId="958"/>
    <cellStyle name="Normal 4 2 2 2 4 3 2 3" xfId="959"/>
    <cellStyle name="Normal 4 2 2 2 4 3 3" xfId="960"/>
    <cellStyle name="Normal 4 2 2 2 4 3 3 2" xfId="961"/>
    <cellStyle name="Normal 4 2 2 2 4 3 4" xfId="962"/>
    <cellStyle name="Normal 4 2 2 2 4 4" xfId="963"/>
    <cellStyle name="Normal 4 2 2 2 4 4 2" xfId="964"/>
    <cellStyle name="Normal 4 2 2 2 4 4 2 2" xfId="965"/>
    <cellStyle name="Normal 4 2 2 2 4 4 3" xfId="966"/>
    <cellStyle name="Normal 4 2 2 2 4 5" xfId="967"/>
    <cellStyle name="Normal 4 2 2 2 4 5 2" xfId="968"/>
    <cellStyle name="Normal 4 2 2 2 4 5 2 2" xfId="969"/>
    <cellStyle name="Normal 4 2 2 2 4 5 3" xfId="970"/>
    <cellStyle name="Normal 4 2 2 2 4 6" xfId="971"/>
    <cellStyle name="Normal 4 2 2 2 4 6 2" xfId="972"/>
    <cellStyle name="Normal 4 2 2 2 4 7" xfId="973"/>
    <cellStyle name="Normal 4 2 2 2 5" xfId="974"/>
    <cellStyle name="Normal 4 2 2 2 5 2" xfId="975"/>
    <cellStyle name="Normal 4 2 2 2 5 2 2" xfId="976"/>
    <cellStyle name="Normal 4 2 2 2 5 2 2 2" xfId="977"/>
    <cellStyle name="Normal 4 2 2 2 5 2 2 2 2" xfId="978"/>
    <cellStyle name="Normal 4 2 2 2 5 2 2 3" xfId="979"/>
    <cellStyle name="Normal 4 2 2 2 5 2 3" xfId="980"/>
    <cellStyle name="Normal 4 2 2 2 5 2 3 2" xfId="981"/>
    <cellStyle name="Normal 4 2 2 2 5 2 3 2 2" xfId="982"/>
    <cellStyle name="Normal 4 2 2 2 5 2 3 3" xfId="983"/>
    <cellStyle name="Normal 4 2 2 2 5 2 4" xfId="984"/>
    <cellStyle name="Normal 4 2 2 2 5 2 4 2" xfId="985"/>
    <cellStyle name="Normal 4 2 2 2 5 2 5" xfId="986"/>
    <cellStyle name="Normal 4 2 2 2 5 3" xfId="987"/>
    <cellStyle name="Normal 4 2 2 2 5 3 2" xfId="988"/>
    <cellStyle name="Normal 4 2 2 2 5 3 2 2" xfId="989"/>
    <cellStyle name="Normal 4 2 2 2 5 3 2 2 2" xfId="990"/>
    <cellStyle name="Normal 4 2 2 2 5 3 2 3" xfId="991"/>
    <cellStyle name="Normal 4 2 2 2 5 3 3" xfId="992"/>
    <cellStyle name="Normal 4 2 2 2 5 3 3 2" xfId="993"/>
    <cellStyle name="Normal 4 2 2 2 5 3 4" xfId="994"/>
    <cellStyle name="Normal 4 2 2 2 5 4" xfId="995"/>
    <cellStyle name="Normal 4 2 2 2 5 4 2" xfId="996"/>
    <cellStyle name="Normal 4 2 2 2 5 4 2 2" xfId="997"/>
    <cellStyle name="Normal 4 2 2 2 5 4 3" xfId="998"/>
    <cellStyle name="Normal 4 2 2 2 5 5" xfId="999"/>
    <cellStyle name="Normal 4 2 2 2 5 5 2" xfId="1000"/>
    <cellStyle name="Normal 4 2 2 2 5 5 2 2" xfId="1001"/>
    <cellStyle name="Normal 4 2 2 2 5 5 3" xfId="1002"/>
    <cellStyle name="Normal 4 2 2 2 5 6" xfId="1003"/>
    <cellStyle name="Normal 4 2 2 2 5 6 2" xfId="1004"/>
    <cellStyle name="Normal 4 2 2 2 5 7" xfId="1005"/>
    <cellStyle name="Normal 4 2 2 2 6" xfId="1006"/>
    <cellStyle name="Normal 4 2 2 2 6 2" xfId="1007"/>
    <cellStyle name="Normal 4 2 2 2 6 2 2" xfId="1008"/>
    <cellStyle name="Normal 4 2 2 2 6 2 2 2" xfId="1009"/>
    <cellStyle name="Normal 4 2 2 2 6 2 3" xfId="1010"/>
    <cellStyle name="Normal 4 2 2 2 6 3" xfId="1011"/>
    <cellStyle name="Normal 4 2 2 2 6 3 2" xfId="1012"/>
    <cellStyle name="Normal 4 2 2 2 6 3 2 2" xfId="1013"/>
    <cellStyle name="Normal 4 2 2 2 6 3 3" xfId="1014"/>
    <cellStyle name="Normal 4 2 2 2 6 4" xfId="1015"/>
    <cellStyle name="Normal 4 2 2 2 6 4 2" xfId="1016"/>
    <cellStyle name="Normal 4 2 2 2 6 5" xfId="1017"/>
    <cellStyle name="Normal 4 2 2 2 7" xfId="1018"/>
    <cellStyle name="Normal 4 2 2 2 7 2" xfId="1019"/>
    <cellStyle name="Normal 4 2 2 2 7 2 2" xfId="1020"/>
    <cellStyle name="Normal 4 2 2 2 7 2 2 2" xfId="1021"/>
    <cellStyle name="Normal 4 2 2 2 7 2 3" xfId="1022"/>
    <cellStyle name="Normal 4 2 2 2 7 3" xfId="1023"/>
    <cellStyle name="Normal 4 2 2 2 7 3 2" xfId="1024"/>
    <cellStyle name="Normal 4 2 2 2 7 4" xfId="1025"/>
    <cellStyle name="Normal 4 2 2 2 8" xfId="1026"/>
    <cellStyle name="Normal 4 2 2 2 8 2" xfId="1027"/>
    <cellStyle name="Normal 4 2 2 2 8 2 2" xfId="1028"/>
    <cellStyle name="Normal 4 2 2 2 8 3" xfId="1029"/>
    <cellStyle name="Normal 4 2 2 2 9" xfId="1030"/>
    <cellStyle name="Normal 4 2 2 2 9 2" xfId="1031"/>
    <cellStyle name="Normal 4 2 2 2 9 2 2" xfId="1032"/>
    <cellStyle name="Normal 4 2 2 2 9 3" xfId="1033"/>
    <cellStyle name="Normal 4 2 2 3" xfId="1034"/>
    <cellStyle name="Normal 4 2 2 3 2" xfId="1035"/>
    <cellStyle name="Normal 4 2 2 3 2 2" xfId="1036"/>
    <cellStyle name="Normal 4 2 2 3 2 2 2" xfId="1037"/>
    <cellStyle name="Normal 4 2 2 3 2 2 2 2" xfId="1038"/>
    <cellStyle name="Normal 4 2 2 3 2 2 3" xfId="1039"/>
    <cellStyle name="Normal 4 2 2 3 2 3" xfId="1040"/>
    <cellStyle name="Normal 4 2 2 3 2 3 2" xfId="1041"/>
    <cellStyle name="Normal 4 2 2 3 2 3 2 2" xfId="1042"/>
    <cellStyle name="Normal 4 2 2 3 2 3 3" xfId="1043"/>
    <cellStyle name="Normal 4 2 2 3 2 4" xfId="1044"/>
    <cellStyle name="Normal 4 2 2 3 2 4 2" xfId="1045"/>
    <cellStyle name="Normal 4 2 2 3 2 5" xfId="1046"/>
    <cellStyle name="Normal 4 2 2 3 3" xfId="1047"/>
    <cellStyle name="Normal 4 2 2 3 3 2" xfId="1048"/>
    <cellStyle name="Normal 4 2 2 3 3 2 2" xfId="1049"/>
    <cellStyle name="Normal 4 2 2 3 3 2 2 2" xfId="1050"/>
    <cellStyle name="Normal 4 2 2 3 3 2 3" xfId="1051"/>
    <cellStyle name="Normal 4 2 2 3 3 3" xfId="1052"/>
    <cellStyle name="Normal 4 2 2 3 3 3 2" xfId="1053"/>
    <cellStyle name="Normal 4 2 2 3 3 4" xfId="1054"/>
    <cellStyle name="Normal 4 2 2 3 4" xfId="1055"/>
    <cellStyle name="Normal 4 2 2 3 4 2" xfId="1056"/>
    <cellStyle name="Normal 4 2 2 3 4 2 2" xfId="1057"/>
    <cellStyle name="Normal 4 2 2 3 4 3" xfId="1058"/>
    <cellStyle name="Normal 4 2 2 3 5" xfId="1059"/>
    <cellStyle name="Normal 4 2 2 3 5 2" xfId="1060"/>
    <cellStyle name="Normal 4 2 2 3 5 2 2" xfId="1061"/>
    <cellStyle name="Normal 4 2 2 3 5 3" xfId="1062"/>
    <cellStyle name="Normal 4 2 2 3 6" xfId="1063"/>
    <cellStyle name="Normal 4 2 2 3 6 2" xfId="1064"/>
    <cellStyle name="Normal 4 2 2 3 7" xfId="1065"/>
    <cellStyle name="Normal 4 2 2 4" xfId="1066"/>
    <cellStyle name="Normal 4 2 2 4 2" xfId="1067"/>
    <cellStyle name="Normal 4 2 2 4 2 2" xfId="1068"/>
    <cellStyle name="Normal 4 2 2 4 2 2 2" xfId="1069"/>
    <cellStyle name="Normal 4 2 2 4 2 2 2 2" xfId="1070"/>
    <cellStyle name="Normal 4 2 2 4 2 2 3" xfId="1071"/>
    <cellStyle name="Normal 4 2 2 4 2 3" xfId="1072"/>
    <cellStyle name="Normal 4 2 2 4 2 3 2" xfId="1073"/>
    <cellStyle name="Normal 4 2 2 4 2 3 2 2" xfId="1074"/>
    <cellStyle name="Normal 4 2 2 4 2 3 3" xfId="1075"/>
    <cellStyle name="Normal 4 2 2 4 2 4" xfId="1076"/>
    <cellStyle name="Normal 4 2 2 4 2 4 2" xfId="1077"/>
    <cellStyle name="Normal 4 2 2 4 2 5" xfId="1078"/>
    <cellStyle name="Normal 4 2 2 4 3" xfId="1079"/>
    <cellStyle name="Normal 4 2 2 4 3 2" xfId="1080"/>
    <cellStyle name="Normal 4 2 2 4 3 2 2" xfId="1081"/>
    <cellStyle name="Normal 4 2 2 4 3 2 2 2" xfId="1082"/>
    <cellStyle name="Normal 4 2 2 4 3 2 3" xfId="1083"/>
    <cellStyle name="Normal 4 2 2 4 3 3" xfId="1084"/>
    <cellStyle name="Normal 4 2 2 4 3 3 2" xfId="1085"/>
    <cellStyle name="Normal 4 2 2 4 3 4" xfId="1086"/>
    <cellStyle name="Normal 4 2 2 4 4" xfId="1087"/>
    <cellStyle name="Normal 4 2 2 4 4 2" xfId="1088"/>
    <cellStyle name="Normal 4 2 2 4 4 2 2" xfId="1089"/>
    <cellStyle name="Normal 4 2 2 4 4 3" xfId="1090"/>
    <cellStyle name="Normal 4 2 2 4 5" xfId="1091"/>
    <cellStyle name="Normal 4 2 2 4 5 2" xfId="1092"/>
    <cellStyle name="Normal 4 2 2 4 5 2 2" xfId="1093"/>
    <cellStyle name="Normal 4 2 2 4 5 3" xfId="1094"/>
    <cellStyle name="Normal 4 2 2 4 6" xfId="1095"/>
    <cellStyle name="Normal 4 2 2 4 6 2" xfId="1096"/>
    <cellStyle name="Normal 4 2 2 4 7" xfId="1097"/>
    <cellStyle name="Normal 4 2 2 5" xfId="1098"/>
    <cellStyle name="Normal 4 2 2 5 2" xfId="1099"/>
    <cellStyle name="Normal 4 2 2 5 2 2" xfId="1100"/>
    <cellStyle name="Normal 4 2 2 5 2 2 2" xfId="1101"/>
    <cellStyle name="Normal 4 2 2 5 2 2 2 2" xfId="1102"/>
    <cellStyle name="Normal 4 2 2 5 2 2 3" xfId="1103"/>
    <cellStyle name="Normal 4 2 2 5 2 3" xfId="1104"/>
    <cellStyle name="Normal 4 2 2 5 2 3 2" xfId="1105"/>
    <cellStyle name="Normal 4 2 2 5 2 3 2 2" xfId="1106"/>
    <cellStyle name="Normal 4 2 2 5 2 3 3" xfId="1107"/>
    <cellStyle name="Normal 4 2 2 5 2 4" xfId="1108"/>
    <cellStyle name="Normal 4 2 2 5 2 4 2" xfId="1109"/>
    <cellStyle name="Normal 4 2 2 5 2 5" xfId="1110"/>
    <cellStyle name="Normal 4 2 2 5 3" xfId="1111"/>
    <cellStyle name="Normal 4 2 2 5 3 2" xfId="1112"/>
    <cellStyle name="Normal 4 2 2 5 3 2 2" xfId="1113"/>
    <cellStyle name="Normal 4 2 2 5 3 2 2 2" xfId="1114"/>
    <cellStyle name="Normal 4 2 2 5 3 2 3" xfId="1115"/>
    <cellStyle name="Normal 4 2 2 5 3 3" xfId="1116"/>
    <cellStyle name="Normal 4 2 2 5 3 3 2" xfId="1117"/>
    <cellStyle name="Normal 4 2 2 5 3 4" xfId="1118"/>
    <cellStyle name="Normal 4 2 2 5 4" xfId="1119"/>
    <cellStyle name="Normal 4 2 2 5 4 2" xfId="1120"/>
    <cellStyle name="Normal 4 2 2 5 4 2 2" xfId="1121"/>
    <cellStyle name="Normal 4 2 2 5 4 3" xfId="1122"/>
    <cellStyle name="Normal 4 2 2 5 5" xfId="1123"/>
    <cellStyle name="Normal 4 2 2 5 5 2" xfId="1124"/>
    <cellStyle name="Normal 4 2 2 5 5 2 2" xfId="1125"/>
    <cellStyle name="Normal 4 2 2 5 5 3" xfId="1126"/>
    <cellStyle name="Normal 4 2 2 5 6" xfId="1127"/>
    <cellStyle name="Normal 4 2 2 5 6 2" xfId="1128"/>
    <cellStyle name="Normal 4 2 2 5 7" xfId="1129"/>
    <cellStyle name="Normal 4 2 2 6" xfId="1130"/>
    <cellStyle name="Normal 4 2 2 6 2" xfId="1131"/>
    <cellStyle name="Normal 4 2 2 6 2 2" xfId="1132"/>
    <cellStyle name="Normal 4 2 2 6 2 2 2" xfId="1133"/>
    <cellStyle name="Normal 4 2 2 6 2 2 2 2" xfId="1134"/>
    <cellStyle name="Normal 4 2 2 6 2 2 3" xfId="1135"/>
    <cellStyle name="Normal 4 2 2 6 2 3" xfId="1136"/>
    <cellStyle name="Normal 4 2 2 6 2 3 2" xfId="1137"/>
    <cellStyle name="Normal 4 2 2 6 2 3 2 2" xfId="1138"/>
    <cellStyle name="Normal 4 2 2 6 2 3 3" xfId="1139"/>
    <cellStyle name="Normal 4 2 2 6 2 4" xfId="1140"/>
    <cellStyle name="Normal 4 2 2 6 2 4 2" xfId="1141"/>
    <cellStyle name="Normal 4 2 2 6 2 5" xfId="1142"/>
    <cellStyle name="Normal 4 2 2 6 3" xfId="1143"/>
    <cellStyle name="Normal 4 2 2 6 3 2" xfId="1144"/>
    <cellStyle name="Normal 4 2 2 6 3 2 2" xfId="1145"/>
    <cellStyle name="Normal 4 2 2 6 3 2 2 2" xfId="1146"/>
    <cellStyle name="Normal 4 2 2 6 3 2 3" xfId="1147"/>
    <cellStyle name="Normal 4 2 2 6 3 3" xfId="1148"/>
    <cellStyle name="Normal 4 2 2 6 3 3 2" xfId="1149"/>
    <cellStyle name="Normal 4 2 2 6 3 4" xfId="1150"/>
    <cellStyle name="Normal 4 2 2 6 4" xfId="1151"/>
    <cellStyle name="Normal 4 2 2 6 4 2" xfId="1152"/>
    <cellStyle name="Normal 4 2 2 6 4 2 2" xfId="1153"/>
    <cellStyle name="Normal 4 2 2 6 4 3" xfId="1154"/>
    <cellStyle name="Normal 4 2 2 6 5" xfId="1155"/>
    <cellStyle name="Normal 4 2 2 6 5 2" xfId="1156"/>
    <cellStyle name="Normal 4 2 2 6 5 2 2" xfId="1157"/>
    <cellStyle name="Normal 4 2 2 6 5 3" xfId="1158"/>
    <cellStyle name="Normal 4 2 2 6 6" xfId="1159"/>
    <cellStyle name="Normal 4 2 2 6 6 2" xfId="1160"/>
    <cellStyle name="Normal 4 2 2 6 7" xfId="1161"/>
    <cellStyle name="Normal 4 2 2 7" xfId="1162"/>
    <cellStyle name="Normal 4 2 2 7 2" xfId="1163"/>
    <cellStyle name="Normal 4 2 2 7 2 2" xfId="1164"/>
    <cellStyle name="Normal 4 2 2 7 2 2 2" xfId="1165"/>
    <cellStyle name="Normal 4 2 2 7 2 3" xfId="1166"/>
    <cellStyle name="Normal 4 2 2 7 3" xfId="1167"/>
    <cellStyle name="Normal 4 2 2 7 3 2" xfId="1168"/>
    <cellStyle name="Normal 4 2 2 7 3 2 2" xfId="1169"/>
    <cellStyle name="Normal 4 2 2 7 3 3" xfId="1170"/>
    <cellStyle name="Normal 4 2 2 7 4" xfId="1171"/>
    <cellStyle name="Normal 4 2 2 7 4 2" xfId="1172"/>
    <cellStyle name="Normal 4 2 2 7 5" xfId="1173"/>
    <cellStyle name="Normal 4 2 2 8" xfId="1174"/>
    <cellStyle name="Normal 4 2 2 8 2" xfId="1175"/>
    <cellStyle name="Normal 4 2 2 8 2 2" xfId="1176"/>
    <cellStyle name="Normal 4 2 2 8 2 2 2" xfId="1177"/>
    <cellStyle name="Normal 4 2 2 8 2 3" xfId="1178"/>
    <cellStyle name="Normal 4 2 2 8 3" xfId="1179"/>
    <cellStyle name="Normal 4 2 2 8 3 2" xfId="1180"/>
    <cellStyle name="Normal 4 2 2 8 4" xfId="1181"/>
    <cellStyle name="Normal 4 2 2 9" xfId="1182"/>
    <cellStyle name="Normal 4 2 2 9 2" xfId="1183"/>
    <cellStyle name="Normal 4 2 2 9 2 2" xfId="1184"/>
    <cellStyle name="Normal 4 2 2 9 3" xfId="1185"/>
    <cellStyle name="Normal 4 2 3" xfId="1186"/>
    <cellStyle name="Normal 4 2 3 10" xfId="1187"/>
    <cellStyle name="Normal 4 2 3 10 2" xfId="1188"/>
    <cellStyle name="Normal 4 2 3 11" xfId="1189"/>
    <cellStyle name="Normal 4 2 3 2" xfId="1190"/>
    <cellStyle name="Normal 4 2 3 2 2" xfId="1191"/>
    <cellStyle name="Normal 4 2 3 2 2 2" xfId="1192"/>
    <cellStyle name="Normal 4 2 3 2 2 2 2" xfId="1193"/>
    <cellStyle name="Normal 4 2 3 2 2 2 2 2" xfId="1194"/>
    <cellStyle name="Normal 4 2 3 2 2 2 3" xfId="1195"/>
    <cellStyle name="Normal 4 2 3 2 2 3" xfId="1196"/>
    <cellStyle name="Normal 4 2 3 2 2 3 2" xfId="1197"/>
    <cellStyle name="Normal 4 2 3 2 2 3 2 2" xfId="1198"/>
    <cellStyle name="Normal 4 2 3 2 2 3 3" xfId="1199"/>
    <cellStyle name="Normal 4 2 3 2 2 4" xfId="1200"/>
    <cellStyle name="Normal 4 2 3 2 2 4 2" xfId="1201"/>
    <cellStyle name="Normal 4 2 3 2 2 5" xfId="1202"/>
    <cellStyle name="Normal 4 2 3 2 3" xfId="1203"/>
    <cellStyle name="Normal 4 2 3 2 3 2" xfId="1204"/>
    <cellStyle name="Normal 4 2 3 2 3 2 2" xfId="1205"/>
    <cellStyle name="Normal 4 2 3 2 3 2 2 2" xfId="1206"/>
    <cellStyle name="Normal 4 2 3 2 3 2 3" xfId="1207"/>
    <cellStyle name="Normal 4 2 3 2 3 3" xfId="1208"/>
    <cellStyle name="Normal 4 2 3 2 3 3 2" xfId="1209"/>
    <cellStyle name="Normal 4 2 3 2 3 4" xfId="1210"/>
    <cellStyle name="Normal 4 2 3 2 4" xfId="1211"/>
    <cellStyle name="Normal 4 2 3 2 4 2" xfId="1212"/>
    <cellStyle name="Normal 4 2 3 2 4 2 2" xfId="1213"/>
    <cellStyle name="Normal 4 2 3 2 4 3" xfId="1214"/>
    <cellStyle name="Normal 4 2 3 2 5" xfId="1215"/>
    <cellStyle name="Normal 4 2 3 2 5 2" xfId="1216"/>
    <cellStyle name="Normal 4 2 3 2 5 2 2" xfId="1217"/>
    <cellStyle name="Normal 4 2 3 2 5 3" xfId="1218"/>
    <cellStyle name="Normal 4 2 3 2 6" xfId="1219"/>
    <cellStyle name="Normal 4 2 3 2 6 2" xfId="1220"/>
    <cellStyle name="Normal 4 2 3 2 7" xfId="1221"/>
    <cellStyle name="Normal 4 2 3 3" xfId="1222"/>
    <cellStyle name="Normal 4 2 3 3 2" xfId="1223"/>
    <cellStyle name="Normal 4 2 3 3 2 2" xfId="1224"/>
    <cellStyle name="Normal 4 2 3 3 2 2 2" xfId="1225"/>
    <cellStyle name="Normal 4 2 3 3 2 2 2 2" xfId="1226"/>
    <cellStyle name="Normal 4 2 3 3 2 2 3" xfId="1227"/>
    <cellStyle name="Normal 4 2 3 3 2 3" xfId="1228"/>
    <cellStyle name="Normal 4 2 3 3 2 3 2" xfId="1229"/>
    <cellStyle name="Normal 4 2 3 3 2 3 2 2" xfId="1230"/>
    <cellStyle name="Normal 4 2 3 3 2 3 3" xfId="1231"/>
    <cellStyle name="Normal 4 2 3 3 2 4" xfId="1232"/>
    <cellStyle name="Normal 4 2 3 3 2 4 2" xfId="1233"/>
    <cellStyle name="Normal 4 2 3 3 2 5" xfId="1234"/>
    <cellStyle name="Normal 4 2 3 3 3" xfId="1235"/>
    <cellStyle name="Normal 4 2 3 3 3 2" xfId="1236"/>
    <cellStyle name="Normal 4 2 3 3 3 2 2" xfId="1237"/>
    <cellStyle name="Normal 4 2 3 3 3 2 2 2" xfId="1238"/>
    <cellStyle name="Normal 4 2 3 3 3 2 3" xfId="1239"/>
    <cellStyle name="Normal 4 2 3 3 3 3" xfId="1240"/>
    <cellStyle name="Normal 4 2 3 3 3 3 2" xfId="1241"/>
    <cellStyle name="Normal 4 2 3 3 3 4" xfId="1242"/>
    <cellStyle name="Normal 4 2 3 3 4" xfId="1243"/>
    <cellStyle name="Normal 4 2 3 3 4 2" xfId="1244"/>
    <cellStyle name="Normal 4 2 3 3 4 2 2" xfId="1245"/>
    <cellStyle name="Normal 4 2 3 3 4 3" xfId="1246"/>
    <cellStyle name="Normal 4 2 3 3 5" xfId="1247"/>
    <cellStyle name="Normal 4 2 3 3 5 2" xfId="1248"/>
    <cellStyle name="Normal 4 2 3 3 5 2 2" xfId="1249"/>
    <cellStyle name="Normal 4 2 3 3 5 3" xfId="1250"/>
    <cellStyle name="Normal 4 2 3 3 6" xfId="1251"/>
    <cellStyle name="Normal 4 2 3 3 6 2" xfId="1252"/>
    <cellStyle name="Normal 4 2 3 3 7" xfId="1253"/>
    <cellStyle name="Normal 4 2 3 4" xfId="1254"/>
    <cellStyle name="Normal 4 2 3 4 2" xfId="1255"/>
    <cellStyle name="Normal 4 2 3 4 2 2" xfId="1256"/>
    <cellStyle name="Normal 4 2 3 4 2 2 2" xfId="1257"/>
    <cellStyle name="Normal 4 2 3 4 2 2 2 2" xfId="1258"/>
    <cellStyle name="Normal 4 2 3 4 2 2 3" xfId="1259"/>
    <cellStyle name="Normal 4 2 3 4 2 3" xfId="1260"/>
    <cellStyle name="Normal 4 2 3 4 2 3 2" xfId="1261"/>
    <cellStyle name="Normal 4 2 3 4 2 3 2 2" xfId="1262"/>
    <cellStyle name="Normal 4 2 3 4 2 3 3" xfId="1263"/>
    <cellStyle name="Normal 4 2 3 4 2 4" xfId="1264"/>
    <cellStyle name="Normal 4 2 3 4 2 4 2" xfId="1265"/>
    <cellStyle name="Normal 4 2 3 4 2 5" xfId="1266"/>
    <cellStyle name="Normal 4 2 3 4 3" xfId="1267"/>
    <cellStyle name="Normal 4 2 3 4 3 2" xfId="1268"/>
    <cellStyle name="Normal 4 2 3 4 3 2 2" xfId="1269"/>
    <cellStyle name="Normal 4 2 3 4 3 2 2 2" xfId="1270"/>
    <cellStyle name="Normal 4 2 3 4 3 2 3" xfId="1271"/>
    <cellStyle name="Normal 4 2 3 4 3 3" xfId="1272"/>
    <cellStyle name="Normal 4 2 3 4 3 3 2" xfId="1273"/>
    <cellStyle name="Normal 4 2 3 4 3 4" xfId="1274"/>
    <cellStyle name="Normal 4 2 3 4 4" xfId="1275"/>
    <cellStyle name="Normal 4 2 3 4 4 2" xfId="1276"/>
    <cellStyle name="Normal 4 2 3 4 4 2 2" xfId="1277"/>
    <cellStyle name="Normal 4 2 3 4 4 3" xfId="1278"/>
    <cellStyle name="Normal 4 2 3 4 5" xfId="1279"/>
    <cellStyle name="Normal 4 2 3 4 5 2" xfId="1280"/>
    <cellStyle name="Normal 4 2 3 4 5 2 2" xfId="1281"/>
    <cellStyle name="Normal 4 2 3 4 5 3" xfId="1282"/>
    <cellStyle name="Normal 4 2 3 4 6" xfId="1283"/>
    <cellStyle name="Normal 4 2 3 4 6 2" xfId="1284"/>
    <cellStyle name="Normal 4 2 3 4 7" xfId="1285"/>
    <cellStyle name="Normal 4 2 3 5" xfId="1286"/>
    <cellStyle name="Normal 4 2 3 5 2" xfId="1287"/>
    <cellStyle name="Normal 4 2 3 5 2 2" xfId="1288"/>
    <cellStyle name="Normal 4 2 3 5 2 2 2" xfId="1289"/>
    <cellStyle name="Normal 4 2 3 5 2 2 2 2" xfId="1290"/>
    <cellStyle name="Normal 4 2 3 5 2 2 3" xfId="1291"/>
    <cellStyle name="Normal 4 2 3 5 2 3" xfId="1292"/>
    <cellStyle name="Normal 4 2 3 5 2 3 2" xfId="1293"/>
    <cellStyle name="Normal 4 2 3 5 2 3 2 2" xfId="1294"/>
    <cellStyle name="Normal 4 2 3 5 2 3 3" xfId="1295"/>
    <cellStyle name="Normal 4 2 3 5 2 4" xfId="1296"/>
    <cellStyle name="Normal 4 2 3 5 2 4 2" xfId="1297"/>
    <cellStyle name="Normal 4 2 3 5 2 5" xfId="1298"/>
    <cellStyle name="Normal 4 2 3 5 3" xfId="1299"/>
    <cellStyle name="Normal 4 2 3 5 3 2" xfId="1300"/>
    <cellStyle name="Normal 4 2 3 5 3 2 2" xfId="1301"/>
    <cellStyle name="Normal 4 2 3 5 3 2 2 2" xfId="1302"/>
    <cellStyle name="Normal 4 2 3 5 3 2 3" xfId="1303"/>
    <cellStyle name="Normal 4 2 3 5 3 3" xfId="1304"/>
    <cellStyle name="Normal 4 2 3 5 3 3 2" xfId="1305"/>
    <cellStyle name="Normal 4 2 3 5 3 4" xfId="1306"/>
    <cellStyle name="Normal 4 2 3 5 4" xfId="1307"/>
    <cellStyle name="Normal 4 2 3 5 4 2" xfId="1308"/>
    <cellStyle name="Normal 4 2 3 5 4 2 2" xfId="1309"/>
    <cellStyle name="Normal 4 2 3 5 4 3" xfId="1310"/>
    <cellStyle name="Normal 4 2 3 5 5" xfId="1311"/>
    <cellStyle name="Normal 4 2 3 5 5 2" xfId="1312"/>
    <cellStyle name="Normal 4 2 3 5 5 2 2" xfId="1313"/>
    <cellStyle name="Normal 4 2 3 5 5 3" xfId="1314"/>
    <cellStyle name="Normal 4 2 3 5 6" xfId="1315"/>
    <cellStyle name="Normal 4 2 3 5 6 2" xfId="1316"/>
    <cellStyle name="Normal 4 2 3 5 7" xfId="1317"/>
    <cellStyle name="Normal 4 2 3 6" xfId="1318"/>
    <cellStyle name="Normal 4 2 3 6 2" xfId="1319"/>
    <cellStyle name="Normal 4 2 3 6 2 2" xfId="1320"/>
    <cellStyle name="Normal 4 2 3 6 2 2 2" xfId="1321"/>
    <cellStyle name="Normal 4 2 3 6 2 3" xfId="1322"/>
    <cellStyle name="Normal 4 2 3 6 3" xfId="1323"/>
    <cellStyle name="Normal 4 2 3 6 3 2" xfId="1324"/>
    <cellStyle name="Normal 4 2 3 6 3 2 2" xfId="1325"/>
    <cellStyle name="Normal 4 2 3 6 3 3" xfId="1326"/>
    <cellStyle name="Normal 4 2 3 6 4" xfId="1327"/>
    <cellStyle name="Normal 4 2 3 6 4 2" xfId="1328"/>
    <cellStyle name="Normal 4 2 3 6 5" xfId="1329"/>
    <cellStyle name="Normal 4 2 3 7" xfId="1330"/>
    <cellStyle name="Normal 4 2 3 7 2" xfId="1331"/>
    <cellStyle name="Normal 4 2 3 7 2 2" xfId="1332"/>
    <cellStyle name="Normal 4 2 3 7 2 2 2" xfId="1333"/>
    <cellStyle name="Normal 4 2 3 7 2 3" xfId="1334"/>
    <cellStyle name="Normal 4 2 3 7 3" xfId="1335"/>
    <cellStyle name="Normal 4 2 3 7 3 2" xfId="1336"/>
    <cellStyle name="Normal 4 2 3 7 4" xfId="1337"/>
    <cellStyle name="Normal 4 2 3 8" xfId="1338"/>
    <cellStyle name="Normal 4 2 3 8 2" xfId="1339"/>
    <cellStyle name="Normal 4 2 3 8 2 2" xfId="1340"/>
    <cellStyle name="Normal 4 2 3 8 3" xfId="1341"/>
    <cellStyle name="Normal 4 2 3 9" xfId="1342"/>
    <cellStyle name="Normal 4 2 3 9 2" xfId="1343"/>
    <cellStyle name="Normal 4 2 3 9 2 2" xfId="1344"/>
    <cellStyle name="Normal 4 2 3 9 3" xfId="1345"/>
    <cellStyle name="Normal 4 2 4" xfId="1346"/>
    <cellStyle name="Normal 4 2 4 2" xfId="1347"/>
    <cellStyle name="Normal 4 2 4 2 2" xfId="1348"/>
    <cellStyle name="Normal 4 2 4 2 2 2" xfId="1349"/>
    <cellStyle name="Normal 4 2 4 2 2 2 2" xfId="1350"/>
    <cellStyle name="Normal 4 2 4 2 2 3" xfId="1351"/>
    <cellStyle name="Normal 4 2 4 2 3" xfId="1352"/>
    <cellStyle name="Normal 4 2 4 2 3 2" xfId="1353"/>
    <cellStyle name="Normal 4 2 4 2 3 2 2" xfId="1354"/>
    <cellStyle name="Normal 4 2 4 2 3 3" xfId="1355"/>
    <cellStyle name="Normal 4 2 4 2 4" xfId="1356"/>
    <cellStyle name="Normal 4 2 4 2 4 2" xfId="1357"/>
    <cellStyle name="Normal 4 2 4 2 5" xfId="1358"/>
    <cellStyle name="Normal 4 2 4 3" xfId="1359"/>
    <cellStyle name="Normal 4 2 4 3 2" xfId="1360"/>
    <cellStyle name="Normal 4 2 4 3 2 2" xfId="1361"/>
    <cellStyle name="Normal 4 2 4 3 2 2 2" xfId="1362"/>
    <cellStyle name="Normal 4 2 4 3 2 3" xfId="1363"/>
    <cellStyle name="Normal 4 2 4 3 3" xfId="1364"/>
    <cellStyle name="Normal 4 2 4 3 3 2" xfId="1365"/>
    <cellStyle name="Normal 4 2 4 3 4" xfId="1366"/>
    <cellStyle name="Normal 4 2 4 4" xfId="1367"/>
    <cellStyle name="Normal 4 2 4 4 2" xfId="1368"/>
    <cellStyle name="Normal 4 2 4 4 2 2" xfId="1369"/>
    <cellStyle name="Normal 4 2 4 4 3" xfId="1370"/>
    <cellStyle name="Normal 4 2 4 5" xfId="1371"/>
    <cellStyle name="Normal 4 2 4 5 2" xfId="1372"/>
    <cellStyle name="Normal 4 2 4 5 2 2" xfId="1373"/>
    <cellStyle name="Normal 4 2 4 5 3" xfId="1374"/>
    <cellStyle name="Normal 4 2 4 6" xfId="1375"/>
    <cellStyle name="Normal 4 2 4 6 2" xfId="1376"/>
    <cellStyle name="Normal 4 2 4 7" xfId="1377"/>
    <cellStyle name="Normal 4 2 5" xfId="1378"/>
    <cellStyle name="Normal 4 2 5 2" xfId="1379"/>
    <cellStyle name="Normal 4 2 5 2 2" xfId="1380"/>
    <cellStyle name="Normal 4 2 5 2 2 2" xfId="1381"/>
    <cellStyle name="Normal 4 2 5 2 2 2 2" xfId="1382"/>
    <cellStyle name="Normal 4 2 5 2 2 3" xfId="1383"/>
    <cellStyle name="Normal 4 2 5 2 3" xfId="1384"/>
    <cellStyle name="Normal 4 2 5 2 3 2" xfId="1385"/>
    <cellStyle name="Normal 4 2 5 2 3 2 2" xfId="1386"/>
    <cellStyle name="Normal 4 2 5 2 3 3" xfId="1387"/>
    <cellStyle name="Normal 4 2 5 2 4" xfId="1388"/>
    <cellStyle name="Normal 4 2 5 2 4 2" xfId="1389"/>
    <cellStyle name="Normal 4 2 5 2 5" xfId="1390"/>
    <cellStyle name="Normal 4 2 5 3" xfId="1391"/>
    <cellStyle name="Normal 4 2 5 3 2" xfId="1392"/>
    <cellStyle name="Normal 4 2 5 3 2 2" xfId="1393"/>
    <cellStyle name="Normal 4 2 5 3 2 2 2" xfId="1394"/>
    <cellStyle name="Normal 4 2 5 3 2 3" xfId="1395"/>
    <cellStyle name="Normal 4 2 5 3 3" xfId="1396"/>
    <cellStyle name="Normal 4 2 5 3 3 2" xfId="1397"/>
    <cellStyle name="Normal 4 2 5 3 4" xfId="1398"/>
    <cellStyle name="Normal 4 2 5 4" xfId="1399"/>
    <cellStyle name="Normal 4 2 5 4 2" xfId="1400"/>
    <cellStyle name="Normal 4 2 5 4 2 2" xfId="1401"/>
    <cellStyle name="Normal 4 2 5 4 3" xfId="1402"/>
    <cellStyle name="Normal 4 2 5 5" xfId="1403"/>
    <cellStyle name="Normal 4 2 5 5 2" xfId="1404"/>
    <cellStyle name="Normal 4 2 5 5 2 2" xfId="1405"/>
    <cellStyle name="Normal 4 2 5 5 3" xfId="1406"/>
    <cellStyle name="Normal 4 2 5 6" xfId="1407"/>
    <cellStyle name="Normal 4 2 5 6 2" xfId="1408"/>
    <cellStyle name="Normal 4 2 5 7" xfId="1409"/>
    <cellStyle name="Normal 4 2 6" xfId="1410"/>
    <cellStyle name="Normal 4 2 6 2" xfId="1411"/>
    <cellStyle name="Normal 4 2 6 2 2" xfId="1412"/>
    <cellStyle name="Normal 4 2 6 2 2 2" xfId="1413"/>
    <cellStyle name="Normal 4 2 6 2 2 2 2" xfId="1414"/>
    <cellStyle name="Normal 4 2 6 2 2 3" xfId="1415"/>
    <cellStyle name="Normal 4 2 6 2 3" xfId="1416"/>
    <cellStyle name="Normal 4 2 6 2 3 2" xfId="1417"/>
    <cellStyle name="Normal 4 2 6 2 3 2 2" xfId="1418"/>
    <cellStyle name="Normal 4 2 6 2 3 3" xfId="1419"/>
    <cellStyle name="Normal 4 2 6 2 4" xfId="1420"/>
    <cellStyle name="Normal 4 2 6 2 4 2" xfId="1421"/>
    <cellStyle name="Normal 4 2 6 2 5" xfId="1422"/>
    <cellStyle name="Normal 4 2 6 3" xfId="1423"/>
    <cellStyle name="Normal 4 2 6 3 2" xfId="1424"/>
    <cellStyle name="Normal 4 2 6 3 2 2" xfId="1425"/>
    <cellStyle name="Normal 4 2 6 3 2 2 2" xfId="1426"/>
    <cellStyle name="Normal 4 2 6 3 2 3" xfId="1427"/>
    <cellStyle name="Normal 4 2 6 3 3" xfId="1428"/>
    <cellStyle name="Normal 4 2 6 3 3 2" xfId="1429"/>
    <cellStyle name="Normal 4 2 6 3 4" xfId="1430"/>
    <cellStyle name="Normal 4 2 6 4" xfId="1431"/>
    <cellStyle name="Normal 4 2 6 4 2" xfId="1432"/>
    <cellStyle name="Normal 4 2 6 4 2 2" xfId="1433"/>
    <cellStyle name="Normal 4 2 6 4 3" xfId="1434"/>
    <cellStyle name="Normal 4 2 6 5" xfId="1435"/>
    <cellStyle name="Normal 4 2 6 5 2" xfId="1436"/>
    <cellStyle name="Normal 4 2 6 5 2 2" xfId="1437"/>
    <cellStyle name="Normal 4 2 6 5 3" xfId="1438"/>
    <cellStyle name="Normal 4 2 6 6" xfId="1439"/>
    <cellStyle name="Normal 4 2 6 6 2" xfId="1440"/>
    <cellStyle name="Normal 4 2 6 7" xfId="1441"/>
    <cellStyle name="Normal 4 2 7" xfId="1442"/>
    <cellStyle name="Normal 4 2 7 2" xfId="1443"/>
    <cellStyle name="Normal 4 2 7 2 2" xfId="1444"/>
    <cellStyle name="Normal 4 2 7 2 2 2" xfId="1445"/>
    <cellStyle name="Normal 4 2 7 2 2 2 2" xfId="1446"/>
    <cellStyle name="Normal 4 2 7 2 2 3" xfId="1447"/>
    <cellStyle name="Normal 4 2 7 2 3" xfId="1448"/>
    <cellStyle name="Normal 4 2 7 2 3 2" xfId="1449"/>
    <cellStyle name="Normal 4 2 7 2 3 2 2" xfId="1450"/>
    <cellStyle name="Normal 4 2 7 2 3 3" xfId="1451"/>
    <cellStyle name="Normal 4 2 7 2 4" xfId="1452"/>
    <cellStyle name="Normal 4 2 7 2 4 2" xfId="1453"/>
    <cellStyle name="Normal 4 2 7 2 5" xfId="1454"/>
    <cellStyle name="Normal 4 2 7 3" xfId="1455"/>
    <cellStyle name="Normal 4 2 7 3 2" xfId="1456"/>
    <cellStyle name="Normal 4 2 7 3 2 2" xfId="1457"/>
    <cellStyle name="Normal 4 2 7 3 2 2 2" xfId="1458"/>
    <cellStyle name="Normal 4 2 7 3 2 3" xfId="1459"/>
    <cellStyle name="Normal 4 2 7 3 3" xfId="1460"/>
    <cellStyle name="Normal 4 2 7 3 3 2" xfId="1461"/>
    <cellStyle name="Normal 4 2 7 3 4" xfId="1462"/>
    <cellStyle name="Normal 4 2 7 4" xfId="1463"/>
    <cellStyle name="Normal 4 2 7 4 2" xfId="1464"/>
    <cellStyle name="Normal 4 2 7 4 2 2" xfId="1465"/>
    <cellStyle name="Normal 4 2 7 4 3" xfId="1466"/>
    <cellStyle name="Normal 4 2 7 5" xfId="1467"/>
    <cellStyle name="Normal 4 2 7 5 2" xfId="1468"/>
    <cellStyle name="Normal 4 2 7 5 2 2" xfId="1469"/>
    <cellStyle name="Normal 4 2 7 5 3" xfId="1470"/>
    <cellStyle name="Normal 4 2 7 6" xfId="1471"/>
    <cellStyle name="Normal 4 2 7 6 2" xfId="1472"/>
    <cellStyle name="Normal 4 2 7 7" xfId="1473"/>
    <cellStyle name="Normal 4 2 8" xfId="1474"/>
    <cellStyle name="Normal 4 2 8 2" xfId="1475"/>
    <cellStyle name="Normal 4 2 8 2 2" xfId="1476"/>
    <cellStyle name="Normal 4 2 8 2 2 2" xfId="1477"/>
    <cellStyle name="Normal 4 2 8 2 3" xfId="1478"/>
    <cellStyle name="Normal 4 2 8 3" xfId="1479"/>
    <cellStyle name="Normal 4 2 8 3 2" xfId="1480"/>
    <cellStyle name="Normal 4 2 8 3 2 2" xfId="1481"/>
    <cellStyle name="Normal 4 2 8 3 3" xfId="1482"/>
    <cellStyle name="Normal 4 2 8 4" xfId="1483"/>
    <cellStyle name="Normal 4 2 8 4 2" xfId="1484"/>
    <cellStyle name="Normal 4 2 8 5" xfId="1485"/>
    <cellStyle name="Normal 4 2 9" xfId="1486"/>
    <cellStyle name="Normal 4 2 9 2" xfId="1487"/>
    <cellStyle name="Normal 4 2 9 2 2" xfId="1488"/>
    <cellStyle name="Normal 4 2 9 2 2 2" xfId="1489"/>
    <cellStyle name="Normal 4 2 9 2 3" xfId="1490"/>
    <cellStyle name="Normal 4 2 9 3" xfId="1491"/>
    <cellStyle name="Normal 4 2 9 3 2" xfId="1492"/>
    <cellStyle name="Normal 4 2 9 4" xfId="1493"/>
    <cellStyle name="Normal 4 3" xfId="1494"/>
    <cellStyle name="Normal 4 4" xfId="1495"/>
    <cellStyle name="Normal 40" xfId="1496"/>
    <cellStyle name="Normal 41" xfId="1497"/>
    <cellStyle name="Normal 42" xfId="1498"/>
    <cellStyle name="Normal 43" xfId="1499"/>
    <cellStyle name="Normal 44" xfId="1500"/>
    <cellStyle name="Normal 45" xfId="1501"/>
    <cellStyle name="Normal 46" xfId="1502"/>
    <cellStyle name="Normal 47" xfId="1503"/>
    <cellStyle name="Normal 48" xfId="1504"/>
    <cellStyle name="Normal 49" xfId="1505"/>
    <cellStyle name="Normal 5" xfId="3"/>
    <cellStyle name="Normal 5 10" xfId="1506"/>
    <cellStyle name="Normal 5 10 2" xfId="1507"/>
    <cellStyle name="Normal 5 10 2 2" xfId="1508"/>
    <cellStyle name="Normal 5 10 2 2 2" xfId="1509"/>
    <cellStyle name="Normal 5 10 2 3" xfId="1510"/>
    <cellStyle name="Normal 5 10 3" xfId="1511"/>
    <cellStyle name="Normal 5 10 3 2" xfId="1512"/>
    <cellStyle name="Normal 5 10 4" xfId="1513"/>
    <cellStyle name="Normal 5 11" xfId="1514"/>
    <cellStyle name="Normal 5 11 2" xfId="1515"/>
    <cellStyle name="Normal 5 11 2 2" xfId="1516"/>
    <cellStyle name="Normal 5 11 3" xfId="1517"/>
    <cellStyle name="Normal 5 12" xfId="1518"/>
    <cellStyle name="Normal 5 12 2" xfId="1519"/>
    <cellStyle name="Normal 5 12 2 2" xfId="1520"/>
    <cellStyle name="Normal 5 12 3" xfId="1521"/>
    <cellStyle name="Normal 5 13" xfId="1522"/>
    <cellStyle name="Normal 5 14" xfId="1523"/>
    <cellStyle name="Normal 5 14 2" xfId="1524"/>
    <cellStyle name="Normal 5 15" xfId="1525"/>
    <cellStyle name="Normal 5 2" xfId="1526"/>
    <cellStyle name="Normal 5 2 10" xfId="1527"/>
    <cellStyle name="Normal 5 2 10 2" xfId="1528"/>
    <cellStyle name="Normal 5 2 10 2 2" xfId="1529"/>
    <cellStyle name="Normal 5 2 10 3" xfId="1530"/>
    <cellStyle name="Normal 5 2 11" xfId="1531"/>
    <cellStyle name="Normal 5 2 11 2" xfId="1532"/>
    <cellStyle name="Normal 5 2 12" xfId="1533"/>
    <cellStyle name="Normal 5 2 2" xfId="1534"/>
    <cellStyle name="Normal 5 2 2 10" xfId="1535"/>
    <cellStyle name="Normal 5 2 2 10 2" xfId="1536"/>
    <cellStyle name="Normal 5 2 2 11" xfId="1537"/>
    <cellStyle name="Normal 5 2 2 2" xfId="1538"/>
    <cellStyle name="Normal 5 2 2 2 2" xfId="1539"/>
    <cellStyle name="Normal 5 2 2 2 2 2" xfId="1540"/>
    <cellStyle name="Normal 5 2 2 2 2 2 2" xfId="1541"/>
    <cellStyle name="Normal 5 2 2 2 2 2 2 2" xfId="1542"/>
    <cellStyle name="Normal 5 2 2 2 2 2 3" xfId="1543"/>
    <cellStyle name="Normal 5 2 2 2 2 3" xfId="1544"/>
    <cellStyle name="Normal 5 2 2 2 2 3 2" xfId="1545"/>
    <cellStyle name="Normal 5 2 2 2 2 3 2 2" xfId="1546"/>
    <cellStyle name="Normal 5 2 2 2 2 3 3" xfId="1547"/>
    <cellStyle name="Normal 5 2 2 2 2 4" xfId="1548"/>
    <cellStyle name="Normal 5 2 2 2 2 4 2" xfId="1549"/>
    <cellStyle name="Normal 5 2 2 2 2 5" xfId="1550"/>
    <cellStyle name="Normal 5 2 2 2 3" xfId="1551"/>
    <cellStyle name="Normal 5 2 2 2 3 2" xfId="1552"/>
    <cellStyle name="Normal 5 2 2 2 3 2 2" xfId="1553"/>
    <cellStyle name="Normal 5 2 2 2 3 2 2 2" xfId="1554"/>
    <cellStyle name="Normal 5 2 2 2 3 2 3" xfId="1555"/>
    <cellStyle name="Normal 5 2 2 2 3 3" xfId="1556"/>
    <cellStyle name="Normal 5 2 2 2 3 3 2" xfId="1557"/>
    <cellStyle name="Normal 5 2 2 2 3 4" xfId="1558"/>
    <cellStyle name="Normal 5 2 2 2 4" xfId="1559"/>
    <cellStyle name="Normal 5 2 2 2 4 2" xfId="1560"/>
    <cellStyle name="Normal 5 2 2 2 4 2 2" xfId="1561"/>
    <cellStyle name="Normal 5 2 2 2 4 3" xfId="1562"/>
    <cellStyle name="Normal 5 2 2 2 5" xfId="1563"/>
    <cellStyle name="Normal 5 2 2 2 5 2" xfId="1564"/>
    <cellStyle name="Normal 5 2 2 2 5 2 2" xfId="1565"/>
    <cellStyle name="Normal 5 2 2 2 5 3" xfId="1566"/>
    <cellStyle name="Normal 5 2 2 2 6" xfId="1567"/>
    <cellStyle name="Normal 5 2 2 2 6 2" xfId="1568"/>
    <cellStyle name="Normal 5 2 2 2 7" xfId="1569"/>
    <cellStyle name="Normal 5 2 2 3" xfId="1570"/>
    <cellStyle name="Normal 5 2 2 3 2" xfId="1571"/>
    <cellStyle name="Normal 5 2 2 3 2 2" xfId="1572"/>
    <cellStyle name="Normal 5 2 2 3 2 2 2" xfId="1573"/>
    <cellStyle name="Normal 5 2 2 3 2 2 2 2" xfId="1574"/>
    <cellStyle name="Normal 5 2 2 3 2 2 3" xfId="1575"/>
    <cellStyle name="Normal 5 2 2 3 2 3" xfId="1576"/>
    <cellStyle name="Normal 5 2 2 3 2 3 2" xfId="1577"/>
    <cellStyle name="Normal 5 2 2 3 2 3 2 2" xfId="1578"/>
    <cellStyle name="Normal 5 2 2 3 2 3 3" xfId="1579"/>
    <cellStyle name="Normal 5 2 2 3 2 4" xfId="1580"/>
    <cellStyle name="Normal 5 2 2 3 2 4 2" xfId="1581"/>
    <cellStyle name="Normal 5 2 2 3 2 5" xfId="1582"/>
    <cellStyle name="Normal 5 2 2 3 3" xfId="1583"/>
    <cellStyle name="Normal 5 2 2 3 3 2" xfId="1584"/>
    <cellStyle name="Normal 5 2 2 3 3 2 2" xfId="1585"/>
    <cellStyle name="Normal 5 2 2 3 3 2 2 2" xfId="1586"/>
    <cellStyle name="Normal 5 2 2 3 3 2 3" xfId="1587"/>
    <cellStyle name="Normal 5 2 2 3 3 3" xfId="1588"/>
    <cellStyle name="Normal 5 2 2 3 3 3 2" xfId="1589"/>
    <cellStyle name="Normal 5 2 2 3 3 4" xfId="1590"/>
    <cellStyle name="Normal 5 2 2 3 4" xfId="1591"/>
    <cellStyle name="Normal 5 2 2 3 4 2" xfId="1592"/>
    <cellStyle name="Normal 5 2 2 3 4 2 2" xfId="1593"/>
    <cellStyle name="Normal 5 2 2 3 4 3" xfId="1594"/>
    <cellStyle name="Normal 5 2 2 3 5" xfId="1595"/>
    <cellStyle name="Normal 5 2 2 3 5 2" xfId="1596"/>
    <cellStyle name="Normal 5 2 2 3 5 2 2" xfId="1597"/>
    <cellStyle name="Normal 5 2 2 3 5 3" xfId="1598"/>
    <cellStyle name="Normal 5 2 2 3 6" xfId="1599"/>
    <cellStyle name="Normal 5 2 2 3 6 2" xfId="1600"/>
    <cellStyle name="Normal 5 2 2 3 7" xfId="1601"/>
    <cellStyle name="Normal 5 2 2 4" xfId="1602"/>
    <cellStyle name="Normal 5 2 2 4 2" xfId="1603"/>
    <cellStyle name="Normal 5 2 2 4 2 2" xfId="1604"/>
    <cellStyle name="Normal 5 2 2 4 2 2 2" xfId="1605"/>
    <cellStyle name="Normal 5 2 2 4 2 2 2 2" xfId="1606"/>
    <cellStyle name="Normal 5 2 2 4 2 2 3" xfId="1607"/>
    <cellStyle name="Normal 5 2 2 4 2 3" xfId="1608"/>
    <cellStyle name="Normal 5 2 2 4 2 3 2" xfId="1609"/>
    <cellStyle name="Normal 5 2 2 4 2 3 2 2" xfId="1610"/>
    <cellStyle name="Normal 5 2 2 4 2 3 3" xfId="1611"/>
    <cellStyle name="Normal 5 2 2 4 2 4" xfId="1612"/>
    <cellStyle name="Normal 5 2 2 4 2 4 2" xfId="1613"/>
    <cellStyle name="Normal 5 2 2 4 2 5" xfId="1614"/>
    <cellStyle name="Normal 5 2 2 4 3" xfId="1615"/>
    <cellStyle name="Normal 5 2 2 4 3 2" xfId="1616"/>
    <cellStyle name="Normal 5 2 2 4 3 2 2" xfId="1617"/>
    <cellStyle name="Normal 5 2 2 4 3 2 2 2" xfId="1618"/>
    <cellStyle name="Normal 5 2 2 4 3 2 3" xfId="1619"/>
    <cellStyle name="Normal 5 2 2 4 3 3" xfId="1620"/>
    <cellStyle name="Normal 5 2 2 4 3 3 2" xfId="1621"/>
    <cellStyle name="Normal 5 2 2 4 3 4" xfId="1622"/>
    <cellStyle name="Normal 5 2 2 4 4" xfId="1623"/>
    <cellStyle name="Normal 5 2 2 4 4 2" xfId="1624"/>
    <cellStyle name="Normal 5 2 2 4 4 2 2" xfId="1625"/>
    <cellStyle name="Normal 5 2 2 4 4 3" xfId="1626"/>
    <cellStyle name="Normal 5 2 2 4 5" xfId="1627"/>
    <cellStyle name="Normal 5 2 2 4 5 2" xfId="1628"/>
    <cellStyle name="Normal 5 2 2 4 5 2 2" xfId="1629"/>
    <cellStyle name="Normal 5 2 2 4 5 3" xfId="1630"/>
    <cellStyle name="Normal 5 2 2 4 6" xfId="1631"/>
    <cellStyle name="Normal 5 2 2 4 6 2" xfId="1632"/>
    <cellStyle name="Normal 5 2 2 4 7" xfId="1633"/>
    <cellStyle name="Normal 5 2 2 5" xfId="1634"/>
    <cellStyle name="Normal 5 2 2 5 2" xfId="1635"/>
    <cellStyle name="Normal 5 2 2 5 2 2" xfId="1636"/>
    <cellStyle name="Normal 5 2 2 5 2 2 2" xfId="1637"/>
    <cellStyle name="Normal 5 2 2 5 2 2 2 2" xfId="1638"/>
    <cellStyle name="Normal 5 2 2 5 2 2 3" xfId="1639"/>
    <cellStyle name="Normal 5 2 2 5 2 3" xfId="1640"/>
    <cellStyle name="Normal 5 2 2 5 2 3 2" xfId="1641"/>
    <cellStyle name="Normal 5 2 2 5 2 3 2 2" xfId="1642"/>
    <cellStyle name="Normal 5 2 2 5 2 3 3" xfId="1643"/>
    <cellStyle name="Normal 5 2 2 5 2 4" xfId="1644"/>
    <cellStyle name="Normal 5 2 2 5 2 4 2" xfId="1645"/>
    <cellStyle name="Normal 5 2 2 5 2 5" xfId="1646"/>
    <cellStyle name="Normal 5 2 2 5 3" xfId="1647"/>
    <cellStyle name="Normal 5 2 2 5 3 2" xfId="1648"/>
    <cellStyle name="Normal 5 2 2 5 3 2 2" xfId="1649"/>
    <cellStyle name="Normal 5 2 2 5 3 2 2 2" xfId="1650"/>
    <cellStyle name="Normal 5 2 2 5 3 2 3" xfId="1651"/>
    <cellStyle name="Normal 5 2 2 5 3 3" xfId="1652"/>
    <cellStyle name="Normal 5 2 2 5 3 3 2" xfId="1653"/>
    <cellStyle name="Normal 5 2 2 5 3 4" xfId="1654"/>
    <cellStyle name="Normal 5 2 2 5 4" xfId="1655"/>
    <cellStyle name="Normal 5 2 2 5 4 2" xfId="1656"/>
    <cellStyle name="Normal 5 2 2 5 4 2 2" xfId="1657"/>
    <cellStyle name="Normal 5 2 2 5 4 3" xfId="1658"/>
    <cellStyle name="Normal 5 2 2 5 5" xfId="1659"/>
    <cellStyle name="Normal 5 2 2 5 5 2" xfId="1660"/>
    <cellStyle name="Normal 5 2 2 5 5 2 2" xfId="1661"/>
    <cellStyle name="Normal 5 2 2 5 5 3" xfId="1662"/>
    <cellStyle name="Normal 5 2 2 5 6" xfId="1663"/>
    <cellStyle name="Normal 5 2 2 5 6 2" xfId="1664"/>
    <cellStyle name="Normal 5 2 2 5 7" xfId="1665"/>
    <cellStyle name="Normal 5 2 2 6" xfId="1666"/>
    <cellStyle name="Normal 5 2 2 6 2" xfId="1667"/>
    <cellStyle name="Normal 5 2 2 6 2 2" xfId="1668"/>
    <cellStyle name="Normal 5 2 2 6 2 2 2" xfId="1669"/>
    <cellStyle name="Normal 5 2 2 6 2 3" xfId="1670"/>
    <cellStyle name="Normal 5 2 2 6 3" xfId="1671"/>
    <cellStyle name="Normal 5 2 2 6 3 2" xfId="1672"/>
    <cellStyle name="Normal 5 2 2 6 3 2 2" xfId="1673"/>
    <cellStyle name="Normal 5 2 2 6 3 3" xfId="1674"/>
    <cellStyle name="Normal 5 2 2 6 4" xfId="1675"/>
    <cellStyle name="Normal 5 2 2 6 4 2" xfId="1676"/>
    <cellStyle name="Normal 5 2 2 6 5" xfId="1677"/>
    <cellStyle name="Normal 5 2 2 7" xfId="1678"/>
    <cellStyle name="Normal 5 2 2 7 2" xfId="1679"/>
    <cellStyle name="Normal 5 2 2 7 2 2" xfId="1680"/>
    <cellStyle name="Normal 5 2 2 7 2 2 2" xfId="1681"/>
    <cellStyle name="Normal 5 2 2 7 2 3" xfId="1682"/>
    <cellStyle name="Normal 5 2 2 7 3" xfId="1683"/>
    <cellStyle name="Normal 5 2 2 7 3 2" xfId="1684"/>
    <cellStyle name="Normal 5 2 2 7 4" xfId="1685"/>
    <cellStyle name="Normal 5 2 2 8" xfId="1686"/>
    <cellStyle name="Normal 5 2 2 8 2" xfId="1687"/>
    <cellStyle name="Normal 5 2 2 8 2 2" xfId="1688"/>
    <cellStyle name="Normal 5 2 2 8 3" xfId="1689"/>
    <cellStyle name="Normal 5 2 2 9" xfId="1690"/>
    <cellStyle name="Normal 5 2 2 9 2" xfId="1691"/>
    <cellStyle name="Normal 5 2 2 9 2 2" xfId="1692"/>
    <cellStyle name="Normal 5 2 2 9 3" xfId="1693"/>
    <cellStyle name="Normal 5 2 3" xfId="1694"/>
    <cellStyle name="Normal 5 2 3 2" xfId="1695"/>
    <cellStyle name="Normal 5 2 3 2 2" xfId="1696"/>
    <cellStyle name="Normal 5 2 3 2 2 2" xfId="1697"/>
    <cellStyle name="Normal 5 2 3 2 2 2 2" xfId="1698"/>
    <cellStyle name="Normal 5 2 3 2 2 3" xfId="1699"/>
    <cellStyle name="Normal 5 2 3 2 3" xfId="1700"/>
    <cellStyle name="Normal 5 2 3 2 3 2" xfId="1701"/>
    <cellStyle name="Normal 5 2 3 2 3 2 2" xfId="1702"/>
    <cellStyle name="Normal 5 2 3 2 3 3" xfId="1703"/>
    <cellStyle name="Normal 5 2 3 2 4" xfId="1704"/>
    <cellStyle name="Normal 5 2 3 2 4 2" xfId="1705"/>
    <cellStyle name="Normal 5 2 3 2 5" xfId="1706"/>
    <cellStyle name="Normal 5 2 3 3" xfId="1707"/>
    <cellStyle name="Normal 5 2 3 3 2" xfId="1708"/>
    <cellStyle name="Normal 5 2 3 3 2 2" xfId="1709"/>
    <cellStyle name="Normal 5 2 3 3 2 2 2" xfId="1710"/>
    <cellStyle name="Normal 5 2 3 3 2 3" xfId="1711"/>
    <cellStyle name="Normal 5 2 3 3 3" xfId="1712"/>
    <cellStyle name="Normal 5 2 3 3 3 2" xfId="1713"/>
    <cellStyle name="Normal 5 2 3 3 4" xfId="1714"/>
    <cellStyle name="Normal 5 2 3 4" xfId="1715"/>
    <cellStyle name="Normal 5 2 3 4 2" xfId="1716"/>
    <cellStyle name="Normal 5 2 3 4 2 2" xfId="1717"/>
    <cellStyle name="Normal 5 2 3 4 3" xfId="1718"/>
    <cellStyle name="Normal 5 2 3 5" xfId="1719"/>
    <cellStyle name="Normal 5 2 3 5 2" xfId="1720"/>
    <cellStyle name="Normal 5 2 3 5 2 2" xfId="1721"/>
    <cellStyle name="Normal 5 2 3 5 3" xfId="1722"/>
    <cellStyle name="Normal 5 2 3 6" xfId="1723"/>
    <cellStyle name="Normal 5 2 3 6 2" xfId="1724"/>
    <cellStyle name="Normal 5 2 3 7" xfId="1725"/>
    <cellStyle name="Normal 5 2 4" xfId="1726"/>
    <cellStyle name="Normal 5 2 4 2" xfId="1727"/>
    <cellStyle name="Normal 5 2 4 2 2" xfId="1728"/>
    <cellStyle name="Normal 5 2 4 2 2 2" xfId="1729"/>
    <cellStyle name="Normal 5 2 4 2 2 2 2" xfId="1730"/>
    <cellStyle name="Normal 5 2 4 2 2 3" xfId="1731"/>
    <cellStyle name="Normal 5 2 4 2 3" xfId="1732"/>
    <cellStyle name="Normal 5 2 4 2 3 2" xfId="1733"/>
    <cellStyle name="Normal 5 2 4 2 3 2 2" xfId="1734"/>
    <cellStyle name="Normal 5 2 4 2 3 3" xfId="1735"/>
    <cellStyle name="Normal 5 2 4 2 4" xfId="1736"/>
    <cellStyle name="Normal 5 2 4 2 4 2" xfId="1737"/>
    <cellStyle name="Normal 5 2 4 2 5" xfId="1738"/>
    <cellStyle name="Normal 5 2 4 3" xfId="1739"/>
    <cellStyle name="Normal 5 2 4 3 2" xfId="1740"/>
    <cellStyle name="Normal 5 2 4 3 2 2" xfId="1741"/>
    <cellStyle name="Normal 5 2 4 3 2 2 2" xfId="1742"/>
    <cellStyle name="Normal 5 2 4 3 2 3" xfId="1743"/>
    <cellStyle name="Normal 5 2 4 3 3" xfId="1744"/>
    <cellStyle name="Normal 5 2 4 3 3 2" xfId="1745"/>
    <cellStyle name="Normal 5 2 4 3 4" xfId="1746"/>
    <cellStyle name="Normal 5 2 4 4" xfId="1747"/>
    <cellStyle name="Normal 5 2 4 4 2" xfId="1748"/>
    <cellStyle name="Normal 5 2 4 4 2 2" xfId="1749"/>
    <cellStyle name="Normal 5 2 4 4 3" xfId="1750"/>
    <cellStyle name="Normal 5 2 4 5" xfId="1751"/>
    <cellStyle name="Normal 5 2 4 5 2" xfId="1752"/>
    <cellStyle name="Normal 5 2 4 5 2 2" xfId="1753"/>
    <cellStyle name="Normal 5 2 4 5 3" xfId="1754"/>
    <cellStyle name="Normal 5 2 4 6" xfId="1755"/>
    <cellStyle name="Normal 5 2 4 6 2" xfId="1756"/>
    <cellStyle name="Normal 5 2 4 7" xfId="1757"/>
    <cellStyle name="Normal 5 2 5" xfId="1758"/>
    <cellStyle name="Normal 5 2 5 2" xfId="1759"/>
    <cellStyle name="Normal 5 2 5 2 2" xfId="1760"/>
    <cellStyle name="Normal 5 2 5 2 2 2" xfId="1761"/>
    <cellStyle name="Normal 5 2 5 2 2 2 2" xfId="1762"/>
    <cellStyle name="Normal 5 2 5 2 2 3" xfId="1763"/>
    <cellStyle name="Normal 5 2 5 2 3" xfId="1764"/>
    <cellStyle name="Normal 5 2 5 2 3 2" xfId="1765"/>
    <cellStyle name="Normal 5 2 5 2 3 2 2" xfId="1766"/>
    <cellStyle name="Normal 5 2 5 2 3 3" xfId="1767"/>
    <cellStyle name="Normal 5 2 5 2 4" xfId="1768"/>
    <cellStyle name="Normal 5 2 5 2 4 2" xfId="1769"/>
    <cellStyle name="Normal 5 2 5 2 5" xfId="1770"/>
    <cellStyle name="Normal 5 2 5 3" xfId="1771"/>
    <cellStyle name="Normal 5 2 5 3 2" xfId="1772"/>
    <cellStyle name="Normal 5 2 5 3 2 2" xfId="1773"/>
    <cellStyle name="Normal 5 2 5 3 2 2 2" xfId="1774"/>
    <cellStyle name="Normal 5 2 5 3 2 3" xfId="1775"/>
    <cellStyle name="Normal 5 2 5 3 3" xfId="1776"/>
    <cellStyle name="Normal 5 2 5 3 3 2" xfId="1777"/>
    <cellStyle name="Normal 5 2 5 3 4" xfId="1778"/>
    <cellStyle name="Normal 5 2 5 4" xfId="1779"/>
    <cellStyle name="Normal 5 2 5 4 2" xfId="1780"/>
    <cellStyle name="Normal 5 2 5 4 2 2" xfId="1781"/>
    <cellStyle name="Normal 5 2 5 4 3" xfId="1782"/>
    <cellStyle name="Normal 5 2 5 5" xfId="1783"/>
    <cellStyle name="Normal 5 2 5 5 2" xfId="1784"/>
    <cellStyle name="Normal 5 2 5 5 2 2" xfId="1785"/>
    <cellStyle name="Normal 5 2 5 5 3" xfId="1786"/>
    <cellStyle name="Normal 5 2 5 6" xfId="1787"/>
    <cellStyle name="Normal 5 2 5 6 2" xfId="1788"/>
    <cellStyle name="Normal 5 2 5 7" xfId="1789"/>
    <cellStyle name="Normal 5 2 6" xfId="1790"/>
    <cellStyle name="Normal 5 2 6 2" xfId="1791"/>
    <cellStyle name="Normal 5 2 6 2 2" xfId="1792"/>
    <cellStyle name="Normal 5 2 6 2 2 2" xfId="1793"/>
    <cellStyle name="Normal 5 2 6 2 2 2 2" xfId="1794"/>
    <cellStyle name="Normal 5 2 6 2 2 3" xfId="1795"/>
    <cellStyle name="Normal 5 2 6 2 3" xfId="1796"/>
    <cellStyle name="Normal 5 2 6 2 3 2" xfId="1797"/>
    <cellStyle name="Normal 5 2 6 2 3 2 2" xfId="1798"/>
    <cellStyle name="Normal 5 2 6 2 3 3" xfId="1799"/>
    <cellStyle name="Normal 5 2 6 2 4" xfId="1800"/>
    <cellStyle name="Normal 5 2 6 2 4 2" xfId="1801"/>
    <cellStyle name="Normal 5 2 6 2 5" xfId="1802"/>
    <cellStyle name="Normal 5 2 6 3" xfId="1803"/>
    <cellStyle name="Normal 5 2 6 3 2" xfId="1804"/>
    <cellStyle name="Normal 5 2 6 3 2 2" xfId="1805"/>
    <cellStyle name="Normal 5 2 6 3 2 2 2" xfId="1806"/>
    <cellStyle name="Normal 5 2 6 3 2 3" xfId="1807"/>
    <cellStyle name="Normal 5 2 6 3 3" xfId="1808"/>
    <cellStyle name="Normal 5 2 6 3 3 2" xfId="1809"/>
    <cellStyle name="Normal 5 2 6 3 4" xfId="1810"/>
    <cellStyle name="Normal 5 2 6 4" xfId="1811"/>
    <cellStyle name="Normal 5 2 6 4 2" xfId="1812"/>
    <cellStyle name="Normal 5 2 6 4 2 2" xfId="1813"/>
    <cellStyle name="Normal 5 2 6 4 3" xfId="1814"/>
    <cellStyle name="Normal 5 2 6 5" xfId="1815"/>
    <cellStyle name="Normal 5 2 6 5 2" xfId="1816"/>
    <cellStyle name="Normal 5 2 6 5 2 2" xfId="1817"/>
    <cellStyle name="Normal 5 2 6 5 3" xfId="1818"/>
    <cellStyle name="Normal 5 2 6 6" xfId="1819"/>
    <cellStyle name="Normal 5 2 6 6 2" xfId="1820"/>
    <cellStyle name="Normal 5 2 6 7" xfId="1821"/>
    <cellStyle name="Normal 5 2 7" xfId="1822"/>
    <cellStyle name="Normal 5 2 7 2" xfId="1823"/>
    <cellStyle name="Normal 5 2 7 2 2" xfId="1824"/>
    <cellStyle name="Normal 5 2 7 2 2 2" xfId="1825"/>
    <cellStyle name="Normal 5 2 7 2 3" xfId="1826"/>
    <cellStyle name="Normal 5 2 7 3" xfId="1827"/>
    <cellStyle name="Normal 5 2 7 3 2" xfId="1828"/>
    <cellStyle name="Normal 5 2 7 3 2 2" xfId="1829"/>
    <cellStyle name="Normal 5 2 7 3 3" xfId="1830"/>
    <cellStyle name="Normal 5 2 7 4" xfId="1831"/>
    <cellStyle name="Normal 5 2 7 4 2" xfId="1832"/>
    <cellStyle name="Normal 5 2 7 5" xfId="1833"/>
    <cellStyle name="Normal 5 2 8" xfId="1834"/>
    <cellStyle name="Normal 5 2 8 2" xfId="1835"/>
    <cellStyle name="Normal 5 2 8 2 2" xfId="1836"/>
    <cellStyle name="Normal 5 2 8 2 2 2" xfId="1837"/>
    <cellStyle name="Normal 5 2 8 2 3" xfId="1838"/>
    <cellStyle name="Normal 5 2 8 3" xfId="1839"/>
    <cellStyle name="Normal 5 2 8 3 2" xfId="1840"/>
    <cellStyle name="Normal 5 2 8 4" xfId="1841"/>
    <cellStyle name="Normal 5 2 9" xfId="1842"/>
    <cellStyle name="Normal 5 2 9 2" xfId="1843"/>
    <cellStyle name="Normal 5 2 9 2 2" xfId="1844"/>
    <cellStyle name="Normal 5 2 9 3" xfId="1845"/>
    <cellStyle name="Normal 5 3" xfId="1846"/>
    <cellStyle name="Normal 5 3 10" xfId="1847"/>
    <cellStyle name="Normal 5 3 10 2" xfId="1848"/>
    <cellStyle name="Normal 5 3 11" xfId="1849"/>
    <cellStyle name="Normal 5 3 2" xfId="1850"/>
    <cellStyle name="Normal 5 3 2 2" xfId="1851"/>
    <cellStyle name="Normal 5 3 2 2 2" xfId="1852"/>
    <cellStyle name="Normal 5 3 2 2 2 2" xfId="1853"/>
    <cellStyle name="Normal 5 3 2 2 2 2 2" xfId="1854"/>
    <cellStyle name="Normal 5 3 2 2 2 3" xfId="1855"/>
    <cellStyle name="Normal 5 3 2 2 3" xfId="1856"/>
    <cellStyle name="Normal 5 3 2 2 3 2" xfId="1857"/>
    <cellStyle name="Normal 5 3 2 2 3 2 2" xfId="1858"/>
    <cellStyle name="Normal 5 3 2 2 3 3" xfId="1859"/>
    <cellStyle name="Normal 5 3 2 2 4" xfId="1860"/>
    <cellStyle name="Normal 5 3 2 2 4 2" xfId="1861"/>
    <cellStyle name="Normal 5 3 2 2 5" xfId="1862"/>
    <cellStyle name="Normal 5 3 2 3" xfId="1863"/>
    <cellStyle name="Normal 5 3 2 3 2" xfId="1864"/>
    <cellStyle name="Normal 5 3 2 3 2 2" xfId="1865"/>
    <cellStyle name="Normal 5 3 2 3 2 2 2" xfId="1866"/>
    <cellStyle name="Normal 5 3 2 3 2 3" xfId="1867"/>
    <cellStyle name="Normal 5 3 2 3 3" xfId="1868"/>
    <cellStyle name="Normal 5 3 2 3 3 2" xfId="1869"/>
    <cellStyle name="Normal 5 3 2 3 4" xfId="1870"/>
    <cellStyle name="Normal 5 3 2 4" xfId="1871"/>
    <cellStyle name="Normal 5 3 2 4 2" xfId="1872"/>
    <cellStyle name="Normal 5 3 2 4 2 2" xfId="1873"/>
    <cellStyle name="Normal 5 3 2 4 3" xfId="1874"/>
    <cellStyle name="Normal 5 3 2 5" xfId="1875"/>
    <cellStyle name="Normal 5 3 2 5 2" xfId="1876"/>
    <cellStyle name="Normal 5 3 2 5 2 2" xfId="1877"/>
    <cellStyle name="Normal 5 3 2 5 3" xfId="1878"/>
    <cellStyle name="Normal 5 3 2 6" xfId="1879"/>
    <cellStyle name="Normal 5 3 2 6 2" xfId="1880"/>
    <cellStyle name="Normal 5 3 2 7" xfId="1881"/>
    <cellStyle name="Normal 5 3 3" xfId="1882"/>
    <cellStyle name="Normal 5 3 3 2" xfId="1883"/>
    <cellStyle name="Normal 5 3 3 2 2" xfId="1884"/>
    <cellStyle name="Normal 5 3 3 2 2 2" xfId="1885"/>
    <cellStyle name="Normal 5 3 3 2 2 2 2" xfId="1886"/>
    <cellStyle name="Normal 5 3 3 2 2 3" xfId="1887"/>
    <cellStyle name="Normal 5 3 3 2 3" xfId="1888"/>
    <cellStyle name="Normal 5 3 3 2 3 2" xfId="1889"/>
    <cellStyle name="Normal 5 3 3 2 3 2 2" xfId="1890"/>
    <cellStyle name="Normal 5 3 3 2 3 3" xfId="1891"/>
    <cellStyle name="Normal 5 3 3 2 4" xfId="1892"/>
    <cellStyle name="Normal 5 3 3 2 4 2" xfId="1893"/>
    <cellStyle name="Normal 5 3 3 2 5" xfId="1894"/>
    <cellStyle name="Normal 5 3 3 3" xfId="1895"/>
    <cellStyle name="Normal 5 3 3 3 2" xfId="1896"/>
    <cellStyle name="Normal 5 3 3 3 2 2" xfId="1897"/>
    <cellStyle name="Normal 5 3 3 3 2 2 2" xfId="1898"/>
    <cellStyle name="Normal 5 3 3 3 2 3" xfId="1899"/>
    <cellStyle name="Normal 5 3 3 3 3" xfId="1900"/>
    <cellStyle name="Normal 5 3 3 3 3 2" xfId="1901"/>
    <cellStyle name="Normal 5 3 3 3 4" xfId="1902"/>
    <cellStyle name="Normal 5 3 3 4" xfId="1903"/>
    <cellStyle name="Normal 5 3 3 4 2" xfId="1904"/>
    <cellStyle name="Normal 5 3 3 4 2 2" xfId="1905"/>
    <cellStyle name="Normal 5 3 3 4 3" xfId="1906"/>
    <cellStyle name="Normal 5 3 3 5" xfId="1907"/>
    <cellStyle name="Normal 5 3 3 5 2" xfId="1908"/>
    <cellStyle name="Normal 5 3 3 5 2 2" xfId="1909"/>
    <cellStyle name="Normal 5 3 3 5 3" xfId="1910"/>
    <cellStyle name="Normal 5 3 3 6" xfId="1911"/>
    <cellStyle name="Normal 5 3 3 6 2" xfId="1912"/>
    <cellStyle name="Normal 5 3 3 7" xfId="1913"/>
    <cellStyle name="Normal 5 3 4" xfId="1914"/>
    <cellStyle name="Normal 5 3 4 2" xfId="1915"/>
    <cellStyle name="Normal 5 3 4 2 2" xfId="1916"/>
    <cellStyle name="Normal 5 3 4 2 2 2" xfId="1917"/>
    <cellStyle name="Normal 5 3 4 2 2 2 2" xfId="1918"/>
    <cellStyle name="Normal 5 3 4 2 2 3" xfId="1919"/>
    <cellStyle name="Normal 5 3 4 2 3" xfId="1920"/>
    <cellStyle name="Normal 5 3 4 2 3 2" xfId="1921"/>
    <cellStyle name="Normal 5 3 4 2 3 2 2" xfId="1922"/>
    <cellStyle name="Normal 5 3 4 2 3 3" xfId="1923"/>
    <cellStyle name="Normal 5 3 4 2 4" xfId="1924"/>
    <cellStyle name="Normal 5 3 4 2 4 2" xfId="1925"/>
    <cellStyle name="Normal 5 3 4 2 5" xfId="1926"/>
    <cellStyle name="Normal 5 3 4 3" xfId="1927"/>
    <cellStyle name="Normal 5 3 4 3 2" xfId="1928"/>
    <cellStyle name="Normal 5 3 4 3 2 2" xfId="1929"/>
    <cellStyle name="Normal 5 3 4 3 2 2 2" xfId="1930"/>
    <cellStyle name="Normal 5 3 4 3 2 3" xfId="1931"/>
    <cellStyle name="Normal 5 3 4 3 3" xfId="1932"/>
    <cellStyle name="Normal 5 3 4 3 3 2" xfId="1933"/>
    <cellStyle name="Normal 5 3 4 3 4" xfId="1934"/>
    <cellStyle name="Normal 5 3 4 4" xfId="1935"/>
    <cellStyle name="Normal 5 3 4 4 2" xfId="1936"/>
    <cellStyle name="Normal 5 3 4 4 2 2" xfId="1937"/>
    <cellStyle name="Normal 5 3 4 4 3" xfId="1938"/>
    <cellStyle name="Normal 5 3 4 5" xfId="1939"/>
    <cellStyle name="Normal 5 3 4 5 2" xfId="1940"/>
    <cellStyle name="Normal 5 3 4 5 2 2" xfId="1941"/>
    <cellStyle name="Normal 5 3 4 5 3" xfId="1942"/>
    <cellStyle name="Normal 5 3 4 6" xfId="1943"/>
    <cellStyle name="Normal 5 3 4 6 2" xfId="1944"/>
    <cellStyle name="Normal 5 3 4 7" xfId="1945"/>
    <cellStyle name="Normal 5 3 5" xfId="1946"/>
    <cellStyle name="Normal 5 3 5 2" xfId="1947"/>
    <cellStyle name="Normal 5 3 5 2 2" xfId="1948"/>
    <cellStyle name="Normal 5 3 5 2 2 2" xfId="1949"/>
    <cellStyle name="Normal 5 3 5 2 2 2 2" xfId="1950"/>
    <cellStyle name="Normal 5 3 5 2 2 3" xfId="1951"/>
    <cellStyle name="Normal 5 3 5 2 3" xfId="1952"/>
    <cellStyle name="Normal 5 3 5 2 3 2" xfId="1953"/>
    <cellStyle name="Normal 5 3 5 2 3 2 2" xfId="1954"/>
    <cellStyle name="Normal 5 3 5 2 3 3" xfId="1955"/>
    <cellStyle name="Normal 5 3 5 2 4" xfId="1956"/>
    <cellStyle name="Normal 5 3 5 2 4 2" xfId="1957"/>
    <cellStyle name="Normal 5 3 5 2 5" xfId="1958"/>
    <cellStyle name="Normal 5 3 5 3" xfId="1959"/>
    <cellStyle name="Normal 5 3 5 3 2" xfId="1960"/>
    <cellStyle name="Normal 5 3 5 3 2 2" xfId="1961"/>
    <cellStyle name="Normal 5 3 5 3 2 2 2" xfId="1962"/>
    <cellStyle name="Normal 5 3 5 3 2 3" xfId="1963"/>
    <cellStyle name="Normal 5 3 5 3 3" xfId="1964"/>
    <cellStyle name="Normal 5 3 5 3 3 2" xfId="1965"/>
    <cellStyle name="Normal 5 3 5 3 4" xfId="1966"/>
    <cellStyle name="Normal 5 3 5 4" xfId="1967"/>
    <cellStyle name="Normal 5 3 5 4 2" xfId="1968"/>
    <cellStyle name="Normal 5 3 5 4 2 2" xfId="1969"/>
    <cellStyle name="Normal 5 3 5 4 3" xfId="1970"/>
    <cellStyle name="Normal 5 3 5 5" xfId="1971"/>
    <cellStyle name="Normal 5 3 5 5 2" xfId="1972"/>
    <cellStyle name="Normal 5 3 5 5 2 2" xfId="1973"/>
    <cellStyle name="Normal 5 3 5 5 3" xfId="1974"/>
    <cellStyle name="Normal 5 3 5 6" xfId="1975"/>
    <cellStyle name="Normal 5 3 5 6 2" xfId="1976"/>
    <cellStyle name="Normal 5 3 5 7" xfId="1977"/>
    <cellStyle name="Normal 5 3 6" xfId="1978"/>
    <cellStyle name="Normal 5 3 6 2" xfId="1979"/>
    <cellStyle name="Normal 5 3 6 2 2" xfId="1980"/>
    <cellStyle name="Normal 5 3 6 2 2 2" xfId="1981"/>
    <cellStyle name="Normal 5 3 6 2 3" xfId="1982"/>
    <cellStyle name="Normal 5 3 6 3" xfId="1983"/>
    <cellStyle name="Normal 5 3 6 3 2" xfId="1984"/>
    <cellStyle name="Normal 5 3 6 3 2 2" xfId="1985"/>
    <cellStyle name="Normal 5 3 6 3 3" xfId="1986"/>
    <cellStyle name="Normal 5 3 6 4" xfId="1987"/>
    <cellStyle name="Normal 5 3 6 4 2" xfId="1988"/>
    <cellStyle name="Normal 5 3 6 5" xfId="1989"/>
    <cellStyle name="Normal 5 3 7" xfId="1990"/>
    <cellStyle name="Normal 5 3 7 2" xfId="1991"/>
    <cellStyle name="Normal 5 3 7 2 2" xfId="1992"/>
    <cellStyle name="Normal 5 3 7 2 2 2" xfId="1993"/>
    <cellStyle name="Normal 5 3 7 2 3" xfId="1994"/>
    <cellStyle name="Normal 5 3 7 3" xfId="1995"/>
    <cellStyle name="Normal 5 3 7 3 2" xfId="1996"/>
    <cellStyle name="Normal 5 3 7 4" xfId="1997"/>
    <cellStyle name="Normal 5 3 8" xfId="1998"/>
    <cellStyle name="Normal 5 3 8 2" xfId="1999"/>
    <cellStyle name="Normal 5 3 8 2 2" xfId="2000"/>
    <cellStyle name="Normal 5 3 8 3" xfId="2001"/>
    <cellStyle name="Normal 5 3 9" xfId="2002"/>
    <cellStyle name="Normal 5 3 9 2" xfId="2003"/>
    <cellStyle name="Normal 5 3 9 2 2" xfId="2004"/>
    <cellStyle name="Normal 5 3 9 3" xfId="2005"/>
    <cellStyle name="Normal 5 4" xfId="2006"/>
    <cellStyle name="Normal 5 5" xfId="2007"/>
    <cellStyle name="Normal 5 5 2" xfId="2008"/>
    <cellStyle name="Normal 5 5 2 2" xfId="2009"/>
    <cellStyle name="Normal 5 5 2 2 2" xfId="2010"/>
    <cellStyle name="Normal 5 5 2 2 2 2" xfId="2011"/>
    <cellStyle name="Normal 5 5 2 2 3" xfId="2012"/>
    <cellStyle name="Normal 5 5 2 3" xfId="2013"/>
    <cellStyle name="Normal 5 5 2 3 2" xfId="2014"/>
    <cellStyle name="Normal 5 5 2 3 2 2" xfId="2015"/>
    <cellStyle name="Normal 5 5 2 3 3" xfId="2016"/>
    <cellStyle name="Normal 5 5 2 4" xfId="2017"/>
    <cellStyle name="Normal 5 5 2 4 2" xfId="2018"/>
    <cellStyle name="Normal 5 5 2 5" xfId="2019"/>
    <cellStyle name="Normal 5 5 3" xfId="2020"/>
    <cellStyle name="Normal 5 5 3 2" xfId="2021"/>
    <cellStyle name="Normal 5 5 3 2 2" xfId="2022"/>
    <cellStyle name="Normal 5 5 3 2 2 2" xfId="2023"/>
    <cellStyle name="Normal 5 5 3 2 3" xfId="2024"/>
    <cellStyle name="Normal 5 5 3 3" xfId="2025"/>
    <cellStyle name="Normal 5 5 3 3 2" xfId="2026"/>
    <cellStyle name="Normal 5 5 3 4" xfId="2027"/>
    <cellStyle name="Normal 5 5 4" xfId="2028"/>
    <cellStyle name="Normal 5 5 4 2" xfId="2029"/>
    <cellStyle name="Normal 5 5 4 2 2" xfId="2030"/>
    <cellStyle name="Normal 5 5 4 3" xfId="2031"/>
    <cellStyle name="Normal 5 5 5" xfId="2032"/>
    <cellStyle name="Normal 5 5 5 2" xfId="2033"/>
    <cellStyle name="Normal 5 5 5 2 2" xfId="2034"/>
    <cellStyle name="Normal 5 5 5 3" xfId="2035"/>
    <cellStyle name="Normal 5 5 6" xfId="2036"/>
    <cellStyle name="Normal 5 5 6 2" xfId="2037"/>
    <cellStyle name="Normal 5 5 7" xfId="2038"/>
    <cellStyle name="Normal 5 6" xfId="2039"/>
    <cellStyle name="Normal 5 6 2" xfId="2040"/>
    <cellStyle name="Normal 5 6 2 2" xfId="2041"/>
    <cellStyle name="Normal 5 6 2 2 2" xfId="2042"/>
    <cellStyle name="Normal 5 6 2 2 2 2" xfId="2043"/>
    <cellStyle name="Normal 5 6 2 2 3" xfId="2044"/>
    <cellStyle name="Normal 5 6 2 3" xfId="2045"/>
    <cellStyle name="Normal 5 6 2 3 2" xfId="2046"/>
    <cellStyle name="Normal 5 6 2 3 2 2" xfId="2047"/>
    <cellStyle name="Normal 5 6 2 3 3" xfId="2048"/>
    <cellStyle name="Normal 5 6 2 4" xfId="2049"/>
    <cellStyle name="Normal 5 6 2 4 2" xfId="2050"/>
    <cellStyle name="Normal 5 6 2 5" xfId="2051"/>
    <cellStyle name="Normal 5 6 3" xfId="2052"/>
    <cellStyle name="Normal 5 6 3 2" xfId="2053"/>
    <cellStyle name="Normal 5 6 3 2 2" xfId="2054"/>
    <cellStyle name="Normal 5 6 3 2 2 2" xfId="2055"/>
    <cellStyle name="Normal 5 6 3 2 3" xfId="2056"/>
    <cellStyle name="Normal 5 6 3 3" xfId="2057"/>
    <cellStyle name="Normal 5 6 3 3 2" xfId="2058"/>
    <cellStyle name="Normal 5 6 3 4" xfId="2059"/>
    <cellStyle name="Normal 5 6 4" xfId="2060"/>
    <cellStyle name="Normal 5 6 4 2" xfId="2061"/>
    <cellStyle name="Normal 5 6 4 2 2" xfId="2062"/>
    <cellStyle name="Normal 5 6 4 3" xfId="2063"/>
    <cellStyle name="Normal 5 6 5" xfId="2064"/>
    <cellStyle name="Normal 5 6 5 2" xfId="2065"/>
    <cellStyle name="Normal 5 6 5 2 2" xfId="2066"/>
    <cellStyle name="Normal 5 6 5 3" xfId="2067"/>
    <cellStyle name="Normal 5 6 6" xfId="2068"/>
    <cellStyle name="Normal 5 6 6 2" xfId="2069"/>
    <cellStyle name="Normal 5 6 7" xfId="2070"/>
    <cellStyle name="Normal 5 7" xfId="2071"/>
    <cellStyle name="Normal 5 7 2" xfId="2072"/>
    <cellStyle name="Normal 5 7 2 2" xfId="2073"/>
    <cellStyle name="Normal 5 7 2 2 2" xfId="2074"/>
    <cellStyle name="Normal 5 7 2 2 2 2" xfId="2075"/>
    <cellStyle name="Normal 5 7 2 2 3" xfId="2076"/>
    <cellStyle name="Normal 5 7 2 3" xfId="2077"/>
    <cellStyle name="Normal 5 7 2 3 2" xfId="2078"/>
    <cellStyle name="Normal 5 7 2 3 2 2" xfId="2079"/>
    <cellStyle name="Normal 5 7 2 3 3" xfId="2080"/>
    <cellStyle name="Normal 5 7 2 4" xfId="2081"/>
    <cellStyle name="Normal 5 7 2 4 2" xfId="2082"/>
    <cellStyle name="Normal 5 7 2 5" xfId="2083"/>
    <cellStyle name="Normal 5 7 3" xfId="2084"/>
    <cellStyle name="Normal 5 7 3 2" xfId="2085"/>
    <cellStyle name="Normal 5 7 3 2 2" xfId="2086"/>
    <cellStyle name="Normal 5 7 3 2 2 2" xfId="2087"/>
    <cellStyle name="Normal 5 7 3 2 3" xfId="2088"/>
    <cellStyle name="Normal 5 7 3 3" xfId="2089"/>
    <cellStyle name="Normal 5 7 3 3 2" xfId="2090"/>
    <cellStyle name="Normal 5 7 3 4" xfId="2091"/>
    <cellStyle name="Normal 5 7 4" xfId="2092"/>
    <cellStyle name="Normal 5 7 4 2" xfId="2093"/>
    <cellStyle name="Normal 5 7 4 2 2" xfId="2094"/>
    <cellStyle name="Normal 5 7 4 3" xfId="2095"/>
    <cellStyle name="Normal 5 7 5" xfId="2096"/>
    <cellStyle name="Normal 5 7 5 2" xfId="2097"/>
    <cellStyle name="Normal 5 7 5 2 2" xfId="2098"/>
    <cellStyle name="Normal 5 7 5 3" xfId="2099"/>
    <cellStyle name="Normal 5 7 6" xfId="2100"/>
    <cellStyle name="Normal 5 7 6 2" xfId="2101"/>
    <cellStyle name="Normal 5 7 7" xfId="2102"/>
    <cellStyle name="Normal 5 8" xfId="2103"/>
    <cellStyle name="Normal 5 8 2" xfId="2104"/>
    <cellStyle name="Normal 5 8 2 2" xfId="2105"/>
    <cellStyle name="Normal 5 8 2 2 2" xfId="2106"/>
    <cellStyle name="Normal 5 8 2 2 2 2" xfId="2107"/>
    <cellStyle name="Normal 5 8 2 2 3" xfId="2108"/>
    <cellStyle name="Normal 5 8 2 3" xfId="2109"/>
    <cellStyle name="Normal 5 8 2 3 2" xfId="2110"/>
    <cellStyle name="Normal 5 8 2 3 2 2" xfId="2111"/>
    <cellStyle name="Normal 5 8 2 3 3" xfId="2112"/>
    <cellStyle name="Normal 5 8 2 4" xfId="2113"/>
    <cellStyle name="Normal 5 8 2 4 2" xfId="2114"/>
    <cellStyle name="Normal 5 8 2 5" xfId="2115"/>
    <cellStyle name="Normal 5 8 3" xfId="2116"/>
    <cellStyle name="Normal 5 8 3 2" xfId="2117"/>
    <cellStyle name="Normal 5 8 3 2 2" xfId="2118"/>
    <cellStyle name="Normal 5 8 3 2 2 2" xfId="2119"/>
    <cellStyle name="Normal 5 8 3 2 3" xfId="2120"/>
    <cellStyle name="Normal 5 8 3 3" xfId="2121"/>
    <cellStyle name="Normal 5 8 3 3 2" xfId="2122"/>
    <cellStyle name="Normal 5 8 3 4" xfId="2123"/>
    <cellStyle name="Normal 5 8 4" xfId="2124"/>
    <cellStyle name="Normal 5 8 4 2" xfId="2125"/>
    <cellStyle name="Normal 5 8 4 2 2" xfId="2126"/>
    <cellStyle name="Normal 5 8 4 3" xfId="2127"/>
    <cellStyle name="Normal 5 8 5" xfId="2128"/>
    <cellStyle name="Normal 5 8 5 2" xfId="2129"/>
    <cellStyle name="Normal 5 8 5 2 2" xfId="2130"/>
    <cellStyle name="Normal 5 8 5 3" xfId="2131"/>
    <cellStyle name="Normal 5 8 6" xfId="2132"/>
    <cellStyle name="Normal 5 8 6 2" xfId="2133"/>
    <cellStyle name="Normal 5 8 7" xfId="2134"/>
    <cellStyle name="Normal 5 9" xfId="2135"/>
    <cellStyle name="Normal 5 9 2" xfId="2136"/>
    <cellStyle name="Normal 5 9 2 2" xfId="2137"/>
    <cellStyle name="Normal 5 9 2 2 2" xfId="2138"/>
    <cellStyle name="Normal 5 9 2 3" xfId="2139"/>
    <cellStyle name="Normal 5 9 3" xfId="2140"/>
    <cellStyle name="Normal 5 9 3 2" xfId="2141"/>
    <cellStyle name="Normal 5 9 3 2 2" xfId="2142"/>
    <cellStyle name="Normal 5 9 3 3" xfId="2143"/>
    <cellStyle name="Normal 5 9 4" xfId="2144"/>
    <cellStyle name="Normal 5 9 4 2" xfId="2145"/>
    <cellStyle name="Normal 5 9 5" xfId="2146"/>
    <cellStyle name="Normal 50" xfId="2147"/>
    <cellStyle name="Normal 51" xfId="2148"/>
    <cellStyle name="Normal 52" xfId="2149"/>
    <cellStyle name="Normal 53" xfId="2150"/>
    <cellStyle name="Normal 54" xfId="2151"/>
    <cellStyle name="Normal 55" xfId="2152"/>
    <cellStyle name="Normal 56" xfId="2153"/>
    <cellStyle name="Normal 57" xfId="2154"/>
    <cellStyle name="Normal 58" xfId="2155"/>
    <cellStyle name="Normal 59" xfId="2156"/>
    <cellStyle name="Normal 6" xfId="2157"/>
    <cellStyle name="Normal 6 2" xfId="2158"/>
    <cellStyle name="Normal 6 3" xfId="2159"/>
    <cellStyle name="Normal 6 3 2" xfId="2160"/>
    <cellStyle name="Normal 6 3 2 2" xfId="2161"/>
    <cellStyle name="Normal 6 3 2 2 2" xfId="2162"/>
    <cellStyle name="Normal 6 3 2 3" xfId="2163"/>
    <cellStyle name="Normal 6 3 3" xfId="2164"/>
    <cellStyle name="Normal 6 3 3 2" xfId="2165"/>
    <cellStyle name="Normal 6 3 3 2 2" xfId="2166"/>
    <cellStyle name="Normal 6 3 3 3" xfId="2167"/>
    <cellStyle name="Normal 6 3 4" xfId="2168"/>
    <cellStyle name="Normal 6 3 4 2" xfId="2169"/>
    <cellStyle name="Normal 6 3 5" xfId="2170"/>
    <cellStyle name="Normal 6 4" xfId="2171"/>
    <cellStyle name="Normal 6 4 2" xfId="2172"/>
    <cellStyle name="Normal 6 4 2 2" xfId="2173"/>
    <cellStyle name="Normal 6 4 2 2 2" xfId="2174"/>
    <cellStyle name="Normal 6 4 2 3" xfId="2175"/>
    <cellStyle name="Normal 6 4 3" xfId="2176"/>
    <cellStyle name="Normal 6 4 3 2" xfId="2177"/>
    <cellStyle name="Normal 6 4 4" xfId="2178"/>
    <cellStyle name="Normal 6 5" xfId="2179"/>
    <cellStyle name="Normal 6 5 2" xfId="2180"/>
    <cellStyle name="Normal 6 5 2 2" xfId="2181"/>
    <cellStyle name="Normal 6 5 3" xfId="2182"/>
    <cellStyle name="Normal 6 6" xfId="2183"/>
    <cellStyle name="Normal 6 6 2" xfId="2184"/>
    <cellStyle name="Normal 6 6 2 2" xfId="2185"/>
    <cellStyle name="Normal 6 6 3" xfId="2186"/>
    <cellStyle name="Normal 6 7" xfId="2187"/>
    <cellStyle name="Normal 6 8" xfId="2188"/>
    <cellStyle name="Normal 6 8 2" xfId="2189"/>
    <cellStyle name="Normal 6 9" xfId="2190"/>
    <cellStyle name="Normal 60" xfId="2191"/>
    <cellStyle name="Normal 61" xfId="2192"/>
    <cellStyle name="Normal 62" xfId="2193"/>
    <cellStyle name="Normal 63" xfId="2194"/>
    <cellStyle name="Normal 64" xfId="2195"/>
    <cellStyle name="Normal 65" xfId="2196"/>
    <cellStyle name="Normal 66" xfId="2197"/>
    <cellStyle name="Normal 67" xfId="2198"/>
    <cellStyle name="Normal 68" xfId="2199"/>
    <cellStyle name="Normal 69" xfId="2200"/>
    <cellStyle name="Normal 7" xfId="2201"/>
    <cellStyle name="Normal 7 2" xfId="2202"/>
    <cellStyle name="Normal 70" xfId="2203"/>
    <cellStyle name="Normal 71" xfId="2204"/>
    <cellStyle name="Normal 72" xfId="2205"/>
    <cellStyle name="Normal 73" xfId="2206"/>
    <cellStyle name="Normal 74" xfId="2207"/>
    <cellStyle name="Normal 75" xfId="2208"/>
    <cellStyle name="Normal 76" xfId="2209"/>
    <cellStyle name="Normal 77" xfId="2210"/>
    <cellStyle name="Normal 78" xfId="2211"/>
    <cellStyle name="Normal 79" xfId="2212"/>
    <cellStyle name="Normal 8" xfId="2213"/>
    <cellStyle name="Normal 8 2" xfId="2214"/>
    <cellStyle name="Normal 8 3" xfId="2215"/>
    <cellStyle name="Normal 80" xfId="2216"/>
    <cellStyle name="Normal 81" xfId="2217"/>
    <cellStyle name="Normal 82" xfId="2218"/>
    <cellStyle name="Normal 83" xfId="2219"/>
    <cellStyle name="Normal 84" xfId="2220"/>
    <cellStyle name="Normal 85" xfId="2221"/>
    <cellStyle name="Normal 86" xfId="2222"/>
    <cellStyle name="Normal 87" xfId="2223"/>
    <cellStyle name="Normal 88" xfId="2224"/>
    <cellStyle name="Normal 89" xfId="2225"/>
    <cellStyle name="Normal 9" xfId="2226"/>
    <cellStyle name="Normal 90" xfId="2227"/>
    <cellStyle name="Normal 91" xfId="2228"/>
    <cellStyle name="Normal 92" xfId="2229"/>
    <cellStyle name="Normal 93" xfId="2230"/>
    <cellStyle name="Normal 94" xfId="2231"/>
    <cellStyle name="Normal 95" xfId="2232"/>
    <cellStyle name="Normal 96" xfId="2233"/>
    <cellStyle name="Normal 97" xfId="2234"/>
    <cellStyle name="Normal 98" xfId="2235"/>
    <cellStyle name="Normal 99" xfId="2236"/>
    <cellStyle name="Normal_MINUTE VIERGE" xfId="1"/>
    <cellStyle name="Note" xfId="2237"/>
    <cellStyle name="numero" xfId="2238"/>
    <cellStyle name="numero 2" xfId="2239"/>
    <cellStyle name="numero 2 2" xfId="2240"/>
    <cellStyle name="numero 3" xfId="2241"/>
    <cellStyle name="numerochap" xfId="2242"/>
    <cellStyle name="numerochap 2" xfId="2243"/>
    <cellStyle name="numerochap2" xfId="2244"/>
    <cellStyle name="numerochap2 2" xfId="2245"/>
    <cellStyle name="numerochap3" xfId="2246"/>
    <cellStyle name="numerochap3 2" xfId="2247"/>
    <cellStyle name="numimpo" xfId="2248"/>
    <cellStyle name="numimpo 2" xfId="2249"/>
    <cellStyle name="Output" xfId="2250"/>
    <cellStyle name="OUVCOMP" xfId="2251"/>
    <cellStyle name="OUVCOMPnb" xfId="2252"/>
    <cellStyle name="Ouvrages" xfId="2253"/>
    <cellStyle name="Ouvrages1" xfId="2254"/>
    <cellStyle name="Ouvrages1nb" xfId="2255"/>
    <cellStyle name="Ouvrages1nb 2" xfId="2256"/>
    <cellStyle name="Ouvrages2" xfId="2257"/>
    <cellStyle name="Ouvrages2nb" xfId="2258"/>
    <cellStyle name="Ouvrages2nb 2" xfId="2259"/>
    <cellStyle name="Ouvrages3" xfId="2260"/>
    <cellStyle name="Ouvrages3nb" xfId="2261"/>
    <cellStyle name="Ouvrages3nb 2" xfId="2262"/>
    <cellStyle name="Ouvragesnb" xfId="2263"/>
    <cellStyle name="parametre" xfId="2264"/>
    <cellStyle name="paramètres" xfId="2265"/>
    <cellStyle name="paramètres 2" xfId="2266"/>
    <cellStyle name="paramètresnb" xfId="2267"/>
    <cellStyle name="Percent 2" xfId="2268"/>
    <cellStyle name="Pourcentage 2" xfId="2269"/>
    <cellStyle name="Pourcentage 2 2" xfId="2270"/>
    <cellStyle name="Pourcentage 2 2 2" xfId="2271"/>
    <cellStyle name="Pourcentage 2 2 2 2" xfId="2272"/>
    <cellStyle name="Pourcentage 2 2 2 2 2" xfId="2273"/>
    <cellStyle name="Pourcentage 2 2 2 2 2 2" xfId="2274"/>
    <cellStyle name="Pourcentage 2 2 2 2 2 2 2" xfId="2275"/>
    <cellStyle name="Pourcentage 2 2 2 2 2 3" xfId="2276"/>
    <cellStyle name="Pourcentage 2 2 2 2 3" xfId="2277"/>
    <cellStyle name="Pourcentage 2 2 2 2 3 2" xfId="2278"/>
    <cellStyle name="Pourcentage 2 2 2 2 3 2 2" xfId="2279"/>
    <cellStyle name="Pourcentage 2 2 2 2 3 3" xfId="2280"/>
    <cellStyle name="Pourcentage 2 2 2 2 4" xfId="2281"/>
    <cellStyle name="Pourcentage 2 2 2 2 4 2" xfId="2282"/>
    <cellStyle name="Pourcentage 2 2 2 2 5" xfId="2283"/>
    <cellStyle name="Pourcentage 2 2 2 3" xfId="2284"/>
    <cellStyle name="Pourcentage 2 2 2 3 2" xfId="2285"/>
    <cellStyle name="Pourcentage 2 2 2 3 2 2" xfId="2286"/>
    <cellStyle name="Pourcentage 2 2 2 3 2 2 2" xfId="2287"/>
    <cellStyle name="Pourcentage 2 2 2 3 2 3" xfId="2288"/>
    <cellStyle name="Pourcentage 2 2 2 3 3" xfId="2289"/>
    <cellStyle name="Pourcentage 2 2 2 3 3 2" xfId="2290"/>
    <cellStyle name="Pourcentage 2 2 2 3 4" xfId="2291"/>
    <cellStyle name="Pourcentage 2 2 2 4" xfId="2292"/>
    <cellStyle name="Pourcentage 2 2 2 4 2" xfId="2293"/>
    <cellStyle name="Pourcentage 2 2 2 4 2 2" xfId="2294"/>
    <cellStyle name="Pourcentage 2 2 2 4 3" xfId="2295"/>
    <cellStyle name="Pourcentage 2 2 2 5" xfId="2296"/>
    <cellStyle name="Pourcentage 2 2 2 5 2" xfId="2297"/>
    <cellStyle name="Pourcentage 2 2 2 5 2 2" xfId="2298"/>
    <cellStyle name="Pourcentage 2 2 2 5 3" xfId="2299"/>
    <cellStyle name="Pourcentage 2 2 2 6" xfId="2300"/>
    <cellStyle name="Pourcentage 2 2 2 6 2" xfId="2301"/>
    <cellStyle name="Pourcentage 2 2 2 7" xfId="2302"/>
    <cellStyle name="Pourcentage 2 3" xfId="2303"/>
    <cellStyle name="Pourcentage 2 3 2" xfId="2304"/>
    <cellStyle name="Pourcentage 2 3 2 2" xfId="2305"/>
    <cellStyle name="Pourcentage 2 3 2 2 2" xfId="2306"/>
    <cellStyle name="Pourcentage 2 3 2 2 2 2" xfId="2307"/>
    <cellStyle name="Pourcentage 2 3 2 2 2 2 2" xfId="2308"/>
    <cellStyle name="Pourcentage 2 3 2 2 2 3" xfId="2309"/>
    <cellStyle name="Pourcentage 2 3 2 2 3" xfId="2310"/>
    <cellStyle name="Pourcentage 2 3 2 2 3 2" xfId="2311"/>
    <cellStyle name="Pourcentage 2 3 2 2 3 2 2" xfId="2312"/>
    <cellStyle name="Pourcentage 2 3 2 2 3 3" xfId="2313"/>
    <cellStyle name="Pourcentage 2 3 2 2 4" xfId="2314"/>
    <cellStyle name="Pourcentage 2 3 2 2 4 2" xfId="2315"/>
    <cellStyle name="Pourcentage 2 3 2 2 5" xfId="2316"/>
    <cellStyle name="Pourcentage 2 3 2 3" xfId="2317"/>
    <cellStyle name="Pourcentage 2 3 2 3 2" xfId="2318"/>
    <cellStyle name="Pourcentage 2 3 2 3 2 2" xfId="2319"/>
    <cellStyle name="Pourcentage 2 3 2 3 2 2 2" xfId="2320"/>
    <cellStyle name="Pourcentage 2 3 2 3 2 3" xfId="2321"/>
    <cellStyle name="Pourcentage 2 3 2 3 3" xfId="2322"/>
    <cellStyle name="Pourcentage 2 3 2 3 3 2" xfId="2323"/>
    <cellStyle name="Pourcentage 2 3 2 3 4" xfId="2324"/>
    <cellStyle name="Pourcentage 2 3 2 4" xfId="2325"/>
    <cellStyle name="Pourcentage 2 3 2 4 2" xfId="2326"/>
    <cellStyle name="Pourcentage 2 3 2 4 2 2" xfId="2327"/>
    <cellStyle name="Pourcentage 2 3 2 4 3" xfId="2328"/>
    <cellStyle name="Pourcentage 2 3 2 5" xfId="2329"/>
    <cellStyle name="Pourcentage 2 3 2 5 2" xfId="2330"/>
    <cellStyle name="Pourcentage 2 3 2 5 2 2" xfId="2331"/>
    <cellStyle name="Pourcentage 2 3 2 5 3" xfId="2332"/>
    <cellStyle name="Pourcentage 2 3 2 6" xfId="2333"/>
    <cellStyle name="Pourcentage 2 3 2 6 2" xfId="2334"/>
    <cellStyle name="Pourcentage 2 3 2 7" xfId="2335"/>
    <cellStyle name="Pourcentage 2 4" xfId="2336"/>
    <cellStyle name="Pourcentage 2 4 2" xfId="2337"/>
    <cellStyle name="Pourcentage 2 4 2 2" xfId="2338"/>
    <cellStyle name="Pourcentage 2 4 2 2 2" xfId="2339"/>
    <cellStyle name="Pourcentage 2 4 2 2 2 2" xfId="2340"/>
    <cellStyle name="Pourcentage 2 4 2 2 3" xfId="2341"/>
    <cellStyle name="Pourcentage 2 4 2 3" xfId="2342"/>
    <cellStyle name="Pourcentage 2 4 2 3 2" xfId="2343"/>
    <cellStyle name="Pourcentage 2 4 2 3 2 2" xfId="2344"/>
    <cellStyle name="Pourcentage 2 4 2 3 3" xfId="2345"/>
    <cellStyle name="Pourcentage 2 4 2 4" xfId="2346"/>
    <cellStyle name="Pourcentage 2 4 2 4 2" xfId="2347"/>
    <cellStyle name="Pourcentage 2 4 2 5" xfId="2348"/>
    <cellStyle name="Pourcentage 2 4 3" xfId="2349"/>
    <cellStyle name="Pourcentage 2 4 3 2" xfId="2350"/>
    <cellStyle name="Pourcentage 2 4 3 2 2" xfId="2351"/>
    <cellStyle name="Pourcentage 2 4 3 2 2 2" xfId="2352"/>
    <cellStyle name="Pourcentage 2 4 3 2 3" xfId="2353"/>
    <cellStyle name="Pourcentage 2 4 3 3" xfId="2354"/>
    <cellStyle name="Pourcentage 2 4 3 3 2" xfId="2355"/>
    <cellStyle name="Pourcentage 2 4 3 4" xfId="2356"/>
    <cellStyle name="Pourcentage 2 4 4" xfId="2357"/>
    <cellStyle name="Pourcentage 2 4 4 2" xfId="2358"/>
    <cellStyle name="Pourcentage 2 4 4 2 2" xfId="2359"/>
    <cellStyle name="Pourcentage 2 4 4 3" xfId="2360"/>
    <cellStyle name="Pourcentage 2 4 5" xfId="2361"/>
    <cellStyle name="Pourcentage 2 4 5 2" xfId="2362"/>
    <cellStyle name="Pourcentage 2 4 5 2 2" xfId="2363"/>
    <cellStyle name="Pourcentage 2 4 5 3" xfId="2364"/>
    <cellStyle name="Pourcentage 2 4 6" xfId="2365"/>
    <cellStyle name="Pourcentage 2 4 6 2" xfId="2366"/>
    <cellStyle name="Pourcentage 2 4 7" xfId="2367"/>
    <cellStyle name="Pourcentage 2 5" xfId="2368"/>
    <cellStyle name="Pourcentage 3" xfId="2369"/>
    <cellStyle name="Pourcentage 3 2" xfId="2370"/>
    <cellStyle name="Pourcentage 4" xfId="2371"/>
    <cellStyle name="Pourcentage 5" xfId="2372"/>
    <cellStyle name="Pourcentage 6" xfId="2373"/>
    <cellStyle name="Pourcentage 6 2" xfId="2374"/>
    <cellStyle name="Pourcentage 6 2 2" xfId="2375"/>
    <cellStyle name="Pourcentage 6 3" xfId="2376"/>
    <cellStyle name="pu" xfId="2377"/>
    <cellStyle name="pu 2" xfId="2378"/>
    <cellStyle name="pu 2 2" xfId="2379"/>
    <cellStyle name="pu 3" xfId="2380"/>
    <cellStyle name="qte" xfId="2381"/>
    <cellStyle name="qte 2" xfId="2382"/>
    <cellStyle name="qte 2 2" xfId="2383"/>
    <cellStyle name="qte 3" xfId="2384"/>
    <cellStyle name="rdt" xfId="2385"/>
    <cellStyle name="recap_chap" xfId="2386"/>
    <cellStyle name="recchap" xfId="2387"/>
    <cellStyle name="recchap 2" xfId="2388"/>
    <cellStyle name="rectitre" xfId="2389"/>
    <cellStyle name="rectotchap" xfId="2390"/>
    <cellStyle name="rectotchap 2" xfId="2391"/>
    <cellStyle name="rectotgen" xfId="2392"/>
    <cellStyle name="rectotgen 2" xfId="2393"/>
    <cellStyle name="reports" xfId="2394"/>
    <cellStyle name="reports 2" xfId="2395"/>
    <cellStyle name="REPRENDRE" xfId="2396"/>
    <cellStyle name="res_calculs" xfId="2397"/>
    <cellStyle name="resultatht" xfId="2398"/>
    <cellStyle name="resultatttc" xfId="2399"/>
    <cellStyle name="resultattva" xfId="2400"/>
    <cellStyle name="resultdht" xfId="2401"/>
    <cellStyle name="resultdttc" xfId="2402"/>
    <cellStyle name="resultdtva" xfId="2403"/>
    <cellStyle name="resultght" xfId="2404"/>
    <cellStyle name="resultgttc" xfId="2405"/>
    <cellStyle name="resultgtva" xfId="2406"/>
    <cellStyle name="rouge" xfId="2407"/>
    <cellStyle name="rouge 2" xfId="2408"/>
    <cellStyle name="saisie" xfId="2409"/>
    <cellStyle name="saisie 2" xfId="2410"/>
    <cellStyle name="Satisfaisant 2" xfId="2411"/>
    <cellStyle name="Sortie 2" xfId="2412"/>
    <cellStyle name="Sous-total" xfId="2413"/>
    <cellStyle name="SousTotalChap1_SD" xfId="2414"/>
    <cellStyle name="SousTotalChap2_SD" xfId="2415"/>
    <cellStyle name="SousTotalChap3_SD" xfId="2416"/>
    <cellStyle name="SousTotalGeneral_SD" xfId="2417"/>
    <cellStyle name="Style 1" xfId="2418"/>
    <cellStyle name="STYLEV" xfId="2419"/>
    <cellStyle name="STYLEVNB" xfId="2420"/>
    <cellStyle name="suspendu" xfId="2421"/>
    <cellStyle name="taches" xfId="2422"/>
    <cellStyle name="texte" xfId="2423"/>
    <cellStyle name="Texte - retrait f" xfId="2424"/>
    <cellStyle name="Texte 2" xfId="2425"/>
    <cellStyle name="Texte explicatif 2" xfId="2426"/>
    <cellStyle name="timbre" xfId="2427"/>
    <cellStyle name="timbrenb" xfId="2428"/>
    <cellStyle name="tit_cctp" xfId="2429"/>
    <cellStyle name="Title" xfId="2430"/>
    <cellStyle name="titr_1" xfId="2431"/>
    <cellStyle name="titre 2" xfId="2432"/>
    <cellStyle name="titre 2 2" xfId="2433"/>
    <cellStyle name="Titre 2 texte" xfId="2434"/>
    <cellStyle name="Titre 3" xfId="2435"/>
    <cellStyle name="Titre 3 texte" xfId="2436"/>
    <cellStyle name="Titre 4" xfId="2437"/>
    <cellStyle name="titre 5" xfId="2438"/>
    <cellStyle name="titre 5 2" xfId="2439"/>
    <cellStyle name="Titre lignes_pi3_eex_page6 061_1" xfId="2440"/>
    <cellStyle name="Titre 1 2" xfId="2441"/>
    <cellStyle name="Titre 2 2" xfId="2442"/>
    <cellStyle name="Titre 3 2" xfId="2443"/>
    <cellStyle name="Titre 4 2" xfId="2444"/>
    <cellStyle name="titre1" xfId="2445"/>
    <cellStyle name="titre2" xfId="2446"/>
    <cellStyle name="titre2 2" xfId="2447"/>
    <cellStyle name="titre3" xfId="2448"/>
    <cellStyle name="titre4" xfId="2449"/>
    <cellStyle name="titre5" xfId="2450"/>
    <cellStyle name="titre6" xfId="2451"/>
    <cellStyle name="titre7" xfId="2452"/>
    <cellStyle name="titre7 2" xfId="2453"/>
    <cellStyle name="titres1" xfId="2454"/>
    <cellStyle name="TITRES2" xfId="2455"/>
    <cellStyle name="TITRES3" xfId="2456"/>
    <cellStyle name="tot_A311" xfId="2457"/>
    <cellStyle name="Total 10" xfId="2458"/>
    <cellStyle name="total 2" xfId="2459"/>
    <cellStyle name="total 2 2" xfId="2460"/>
    <cellStyle name="Total 3" xfId="2461"/>
    <cellStyle name="Total 4" xfId="2462"/>
    <cellStyle name="Total 5" xfId="2463"/>
    <cellStyle name="Total 6" xfId="2464"/>
    <cellStyle name="Total 7" xfId="2465"/>
    <cellStyle name="Total 8" xfId="2466"/>
    <cellStyle name="Total 9" xfId="2467"/>
    <cellStyle name="total1" xfId="2468"/>
    <cellStyle name="total2" xfId="2469"/>
    <cellStyle name="totalchap" xfId="2470"/>
    <cellStyle name="totchap2" xfId="2471"/>
    <cellStyle name="totchap3" xfId="2472"/>
    <cellStyle name="totfin" xfId="2473"/>
    <cellStyle name="TTC" xfId="2474"/>
    <cellStyle name="TTC 2" xfId="2475"/>
    <cellStyle name="unite" xfId="2476"/>
    <cellStyle name="unite 2" xfId="2477"/>
    <cellStyle name="unite 2 2" xfId="2478"/>
    <cellStyle name="unite 3" xfId="2479"/>
    <cellStyle name="variante" xfId="2480"/>
    <cellStyle name="variante 2" xfId="2481"/>
    <cellStyle name="variante 2 2" xfId="2482"/>
    <cellStyle name="variante 3" xfId="2483"/>
    <cellStyle name="Vérification 2" xfId="2484"/>
    <cellStyle name="version1" xfId="2485"/>
    <cellStyle name="version1 2" xfId="2486"/>
    <cellStyle name="Version2" xfId="2487"/>
    <cellStyle name="Version2 2" xfId="2488"/>
    <cellStyle name="Warning Text" xfId="248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" Type="http://schemas.openxmlformats.org/officeDocument/2006/relationships/image" Target="../media/image3.png"/><Relationship Id="rId21" Type="http://schemas.openxmlformats.org/officeDocument/2006/relationships/image" Target="../media/image21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1" Type="http://schemas.openxmlformats.org/officeDocument/2006/relationships/image" Target="../media/image1.png"/><Relationship Id="rId6" Type="http://schemas.openxmlformats.org/officeDocument/2006/relationships/image" Target="../media/image6.jpe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4" Type="http://schemas.openxmlformats.org/officeDocument/2006/relationships/image" Target="../media/image4.jpeg"/><Relationship Id="rId9" Type="http://schemas.openxmlformats.org/officeDocument/2006/relationships/image" Target="../media/image9.png"/><Relationship Id="rId14" Type="http://schemas.openxmlformats.org/officeDocument/2006/relationships/image" Target="../media/image14.jpeg"/><Relationship Id="rId22" Type="http://schemas.openxmlformats.org/officeDocument/2006/relationships/image" Target="../media/image22.jpeg"/><Relationship Id="rId27" Type="http://schemas.openxmlformats.org/officeDocument/2006/relationships/image" Target="../media/image2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39</xdr:col>
      <xdr:colOff>81643</xdr:colOff>
      <xdr:row>37</xdr:row>
      <xdr:rowOff>122465</xdr:rowOff>
    </xdr:from>
    <xdr:to>
      <xdr:col>118</xdr:col>
      <xdr:colOff>108858</xdr:colOff>
      <xdr:row>37</xdr:row>
      <xdr:rowOff>122465</xdr:rowOff>
    </xdr:to>
    <xdr:cxnSp macro="">
      <xdr:nvCxnSpPr>
        <xdr:cNvPr id="2" name="Connecteur droit 4"/>
        <xdr:cNvCxnSpPr>
          <a:cxnSpLocks noChangeShapeType="1"/>
        </xdr:cNvCxnSpPr>
      </xdr:nvCxnSpPr>
      <xdr:spPr bwMode="auto">
        <a:xfrm>
          <a:off x="7215868" y="10819040"/>
          <a:ext cx="14324240" cy="0"/>
        </a:xfrm>
        <a:prstGeom prst="line">
          <a:avLst/>
        </a:prstGeom>
        <a:noFill/>
        <a:ln w="76200" algn="ctr">
          <a:solidFill>
            <a:srgbClr val="00B05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39</xdr:col>
      <xdr:colOff>13607</xdr:colOff>
      <xdr:row>36</xdr:row>
      <xdr:rowOff>122464</xdr:rowOff>
    </xdr:from>
    <xdr:to>
      <xdr:col>119</xdr:col>
      <xdr:colOff>0</xdr:colOff>
      <xdr:row>36</xdr:row>
      <xdr:rowOff>122464</xdr:rowOff>
    </xdr:to>
    <xdr:cxnSp macro="">
      <xdr:nvCxnSpPr>
        <xdr:cNvPr id="3" name="Connecteur droit 35"/>
        <xdr:cNvCxnSpPr>
          <a:cxnSpLocks noChangeShapeType="1"/>
        </xdr:cNvCxnSpPr>
      </xdr:nvCxnSpPr>
      <xdr:spPr bwMode="auto">
        <a:xfrm>
          <a:off x="7147832" y="10561864"/>
          <a:ext cx="14464393" cy="0"/>
        </a:xfrm>
        <a:prstGeom prst="line">
          <a:avLst/>
        </a:prstGeom>
        <a:noFill/>
        <a:ln w="76200" algn="ctr">
          <a:solidFill>
            <a:srgbClr val="0070C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 editAs="oneCell">
    <xdr:from>
      <xdr:col>47</xdr:col>
      <xdr:colOff>122467</xdr:colOff>
      <xdr:row>14</xdr:row>
      <xdr:rowOff>238197</xdr:rowOff>
    </xdr:from>
    <xdr:to>
      <xdr:col>53</xdr:col>
      <xdr:colOff>149680</xdr:colOff>
      <xdr:row>17</xdr:row>
      <xdr:rowOff>27216</xdr:rowOff>
    </xdr:to>
    <xdr:pic>
      <xdr:nvPicPr>
        <xdr:cNvPr id="4" name="Picture 13069" descr="Sans tit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04492" y="5019747"/>
          <a:ext cx="1113063" cy="5605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61</xdr:col>
      <xdr:colOff>163286</xdr:colOff>
      <xdr:row>14</xdr:row>
      <xdr:rowOff>202746</xdr:rowOff>
    </xdr:from>
    <xdr:to>
      <xdr:col>70</xdr:col>
      <xdr:colOff>13607</xdr:colOff>
      <xdr:row>17</xdr:row>
      <xdr:rowOff>59871</xdr:rowOff>
    </xdr:to>
    <xdr:pic>
      <xdr:nvPicPr>
        <xdr:cNvPr id="5" name="Picture 13069" descr="Sans titre 4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78961" y="4984296"/>
          <a:ext cx="1479096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58</xdr:col>
      <xdr:colOff>54811</xdr:colOff>
      <xdr:row>11</xdr:row>
      <xdr:rowOff>53470</xdr:rowOff>
    </xdr:from>
    <xdr:to>
      <xdr:col>62</xdr:col>
      <xdr:colOff>63963</xdr:colOff>
      <xdr:row>16</xdr:row>
      <xdr:rowOff>2517</xdr:rowOff>
    </xdr:to>
    <xdr:sp macro="" textlink="">
      <xdr:nvSpPr>
        <xdr:cNvPr id="6" name="Flèche courbée vers le haut 161"/>
        <xdr:cNvSpPr>
          <a:spLocks noChangeArrowheads="1"/>
        </xdr:cNvSpPr>
      </xdr:nvSpPr>
      <xdr:spPr bwMode="auto">
        <a:xfrm rot="18237033" flipV="1">
          <a:off x="10376626" y="4314430"/>
          <a:ext cx="1234922" cy="733052"/>
        </a:xfrm>
        <a:prstGeom prst="curvedUpArrow">
          <a:avLst>
            <a:gd name="adj1" fmla="val 23817"/>
            <a:gd name="adj2" fmla="val 47635"/>
            <a:gd name="adj3" fmla="val 25000"/>
          </a:avLst>
        </a:prstGeom>
        <a:solidFill>
          <a:srgbClr val="FFFFFF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51</xdr:col>
      <xdr:colOff>122464</xdr:colOff>
      <xdr:row>12</xdr:row>
      <xdr:rowOff>231321</xdr:rowOff>
    </xdr:from>
    <xdr:to>
      <xdr:col>66</xdr:col>
      <xdr:colOff>54429</xdr:colOff>
      <xdr:row>20</xdr:row>
      <xdr:rowOff>145979</xdr:rowOff>
    </xdr:to>
    <xdr:cxnSp macro="">
      <xdr:nvCxnSpPr>
        <xdr:cNvPr id="7" name="Connecteur droit 438"/>
        <xdr:cNvCxnSpPr>
          <a:cxnSpLocks noChangeShapeType="1"/>
        </xdr:cNvCxnSpPr>
      </xdr:nvCxnSpPr>
      <xdr:spPr bwMode="auto">
        <a:xfrm flipH="1">
          <a:off x="9428389" y="4498521"/>
          <a:ext cx="2646590" cy="1972058"/>
        </a:xfrm>
        <a:prstGeom prst="line">
          <a:avLst/>
        </a:prstGeom>
        <a:noFill/>
        <a:ln w="2857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61</xdr:col>
      <xdr:colOff>9526</xdr:colOff>
      <xdr:row>9</xdr:row>
      <xdr:rowOff>134710</xdr:rowOff>
    </xdr:from>
    <xdr:to>
      <xdr:col>65</xdr:col>
      <xdr:colOff>91166</xdr:colOff>
      <xdr:row>10</xdr:row>
      <xdr:rowOff>115657</xdr:rowOff>
    </xdr:to>
    <xdr:sp macro="" textlink="">
      <xdr:nvSpPr>
        <xdr:cNvPr id="8" name="Flèche droite 722"/>
        <xdr:cNvSpPr>
          <a:spLocks noChangeArrowheads="1"/>
        </xdr:cNvSpPr>
      </xdr:nvSpPr>
      <xdr:spPr bwMode="auto">
        <a:xfrm>
          <a:off x="11125201" y="3630385"/>
          <a:ext cx="805540" cy="238122"/>
        </a:xfrm>
        <a:prstGeom prst="rightArrow">
          <a:avLst>
            <a:gd name="adj1" fmla="val 50000"/>
            <a:gd name="adj2" fmla="val 53597"/>
          </a:avLst>
        </a:prstGeom>
        <a:solidFill>
          <a:srgbClr val="FF000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89</xdr:col>
      <xdr:colOff>148321</xdr:colOff>
      <xdr:row>10</xdr:row>
      <xdr:rowOff>244930</xdr:rowOff>
    </xdr:from>
    <xdr:to>
      <xdr:col>105</xdr:col>
      <xdr:colOff>57152</xdr:colOff>
      <xdr:row>12</xdr:row>
      <xdr:rowOff>217714</xdr:rowOff>
    </xdr:to>
    <xdr:pic>
      <xdr:nvPicPr>
        <xdr:cNvPr id="9" name="Picture 1405" descr="bourreuse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  <a:lum bright="-6000" contrast="1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31296" y="3997780"/>
          <a:ext cx="2804431" cy="4871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34</xdr:col>
      <xdr:colOff>27214</xdr:colOff>
      <xdr:row>25</xdr:row>
      <xdr:rowOff>0</xdr:rowOff>
    </xdr:from>
    <xdr:to>
      <xdr:col>131</xdr:col>
      <xdr:colOff>40822</xdr:colOff>
      <xdr:row>25</xdr:row>
      <xdr:rowOff>0</xdr:rowOff>
    </xdr:to>
    <xdr:cxnSp macro="">
      <xdr:nvCxnSpPr>
        <xdr:cNvPr id="10" name="Connecteur droit 436"/>
        <xdr:cNvCxnSpPr>
          <a:cxnSpLocks noChangeShapeType="1"/>
        </xdr:cNvCxnSpPr>
      </xdr:nvCxnSpPr>
      <xdr:spPr bwMode="auto">
        <a:xfrm>
          <a:off x="6256564" y="7610475"/>
          <a:ext cx="17568183" cy="0"/>
        </a:xfrm>
        <a:prstGeom prst="line">
          <a:avLst/>
        </a:prstGeom>
        <a:noFill/>
        <a:ln w="2857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85</xdr:col>
      <xdr:colOff>0</xdr:colOff>
      <xdr:row>21</xdr:row>
      <xdr:rowOff>13607</xdr:rowOff>
    </xdr:from>
    <xdr:to>
      <xdr:col>92</xdr:col>
      <xdr:colOff>108857</xdr:colOff>
      <xdr:row>25</xdr:row>
      <xdr:rowOff>1</xdr:rowOff>
    </xdr:to>
    <xdr:cxnSp macro="">
      <xdr:nvCxnSpPr>
        <xdr:cNvPr id="11" name="Connecteur droit 438"/>
        <xdr:cNvCxnSpPr>
          <a:cxnSpLocks noChangeShapeType="1"/>
        </xdr:cNvCxnSpPr>
      </xdr:nvCxnSpPr>
      <xdr:spPr bwMode="auto">
        <a:xfrm flipH="1">
          <a:off x="15459075" y="6595382"/>
          <a:ext cx="1375682" cy="1015094"/>
        </a:xfrm>
        <a:prstGeom prst="line">
          <a:avLst/>
        </a:prstGeom>
        <a:noFill/>
        <a:ln w="2857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37</xdr:col>
      <xdr:colOff>0</xdr:colOff>
      <xdr:row>21</xdr:row>
      <xdr:rowOff>0</xdr:rowOff>
    </xdr:from>
    <xdr:to>
      <xdr:col>41</xdr:col>
      <xdr:colOff>54429</xdr:colOff>
      <xdr:row>25</xdr:row>
      <xdr:rowOff>0</xdr:rowOff>
    </xdr:to>
    <xdr:cxnSp macro="">
      <xdr:nvCxnSpPr>
        <xdr:cNvPr id="12" name="Connecteur droit 438"/>
        <xdr:cNvCxnSpPr>
          <a:cxnSpLocks noChangeShapeType="1"/>
        </xdr:cNvCxnSpPr>
      </xdr:nvCxnSpPr>
      <xdr:spPr bwMode="auto">
        <a:xfrm>
          <a:off x="6772275" y="6581775"/>
          <a:ext cx="778329" cy="1028700"/>
        </a:xfrm>
        <a:prstGeom prst="line">
          <a:avLst/>
        </a:prstGeom>
        <a:noFill/>
        <a:ln w="2857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61</xdr:col>
      <xdr:colOff>107496</xdr:colOff>
      <xdr:row>12</xdr:row>
      <xdr:rowOff>72118</xdr:rowOff>
    </xdr:from>
    <xdr:to>
      <xdr:col>72</xdr:col>
      <xdr:colOff>145596</xdr:colOff>
      <xdr:row>12</xdr:row>
      <xdr:rowOff>72118</xdr:rowOff>
    </xdr:to>
    <xdr:cxnSp macro="">
      <xdr:nvCxnSpPr>
        <xdr:cNvPr id="13" name="Connecteur droit 137"/>
        <xdr:cNvCxnSpPr>
          <a:cxnSpLocks noChangeShapeType="1"/>
        </xdr:cNvCxnSpPr>
      </xdr:nvCxnSpPr>
      <xdr:spPr bwMode="auto">
        <a:xfrm>
          <a:off x="11223171" y="4339318"/>
          <a:ext cx="2028825" cy="0"/>
        </a:xfrm>
        <a:prstGeom prst="line">
          <a:avLst/>
        </a:prstGeom>
        <a:noFill/>
        <a:ln w="63500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65</xdr:col>
      <xdr:colOff>53637</xdr:colOff>
      <xdr:row>11</xdr:row>
      <xdr:rowOff>155462</xdr:rowOff>
    </xdr:from>
    <xdr:to>
      <xdr:col>69</xdr:col>
      <xdr:colOff>128663</xdr:colOff>
      <xdr:row>12</xdr:row>
      <xdr:rowOff>158575</xdr:rowOff>
    </xdr:to>
    <xdr:sp macro="" textlink="">
      <xdr:nvSpPr>
        <xdr:cNvPr id="14" name="Rectangle 13"/>
        <xdr:cNvSpPr/>
      </xdr:nvSpPr>
      <xdr:spPr bwMode="auto">
        <a:xfrm flipH="1">
          <a:off x="11893212" y="4165487"/>
          <a:ext cx="798926" cy="260288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100" b="1"/>
            <a:t>TTX 1 </a:t>
          </a:r>
        </a:p>
      </xdr:txBody>
    </xdr:sp>
    <xdr:clientData/>
  </xdr:twoCellAnchor>
  <xdr:twoCellAnchor>
    <xdr:from>
      <xdr:col>50</xdr:col>
      <xdr:colOff>108857</xdr:colOff>
      <xdr:row>19</xdr:row>
      <xdr:rowOff>108858</xdr:rowOff>
    </xdr:from>
    <xdr:to>
      <xdr:col>53</xdr:col>
      <xdr:colOff>149678</xdr:colOff>
      <xdr:row>20</xdr:row>
      <xdr:rowOff>244928</xdr:rowOff>
    </xdr:to>
    <xdr:cxnSp macro="">
      <xdr:nvCxnSpPr>
        <xdr:cNvPr id="15" name="Connecteur droit 129"/>
        <xdr:cNvCxnSpPr>
          <a:cxnSpLocks noChangeShapeType="1"/>
        </xdr:cNvCxnSpPr>
      </xdr:nvCxnSpPr>
      <xdr:spPr bwMode="auto">
        <a:xfrm flipV="1">
          <a:off x="9233807" y="6176283"/>
          <a:ext cx="583746" cy="393245"/>
        </a:xfrm>
        <a:prstGeom prst="line">
          <a:avLst/>
        </a:prstGeom>
        <a:noFill/>
        <a:ln w="63500" algn="ctr">
          <a:solidFill>
            <a:srgbClr val="00B05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84</xdr:col>
      <xdr:colOff>108857</xdr:colOff>
      <xdr:row>17</xdr:row>
      <xdr:rowOff>27214</xdr:rowOff>
    </xdr:from>
    <xdr:to>
      <xdr:col>91</xdr:col>
      <xdr:colOff>122466</xdr:colOff>
      <xdr:row>20</xdr:row>
      <xdr:rowOff>190501</xdr:rowOff>
    </xdr:to>
    <xdr:cxnSp macro="">
      <xdr:nvCxnSpPr>
        <xdr:cNvPr id="16" name="Connecteur droit 438"/>
        <xdr:cNvCxnSpPr>
          <a:cxnSpLocks noChangeShapeType="1"/>
        </xdr:cNvCxnSpPr>
      </xdr:nvCxnSpPr>
      <xdr:spPr bwMode="auto">
        <a:xfrm flipH="1">
          <a:off x="15386957" y="5580289"/>
          <a:ext cx="1280434" cy="934812"/>
        </a:xfrm>
        <a:prstGeom prst="line">
          <a:avLst/>
        </a:prstGeom>
        <a:noFill/>
        <a:ln w="2857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52</xdr:col>
      <xdr:colOff>108857</xdr:colOff>
      <xdr:row>17</xdr:row>
      <xdr:rowOff>13608</xdr:rowOff>
    </xdr:from>
    <xdr:to>
      <xdr:col>62</xdr:col>
      <xdr:colOff>95251</xdr:colOff>
      <xdr:row>17</xdr:row>
      <xdr:rowOff>27216</xdr:rowOff>
    </xdr:to>
    <xdr:cxnSp macro="">
      <xdr:nvCxnSpPr>
        <xdr:cNvPr id="17" name="Connecteur droit 129"/>
        <xdr:cNvCxnSpPr>
          <a:cxnSpLocks noChangeShapeType="1"/>
        </xdr:cNvCxnSpPr>
      </xdr:nvCxnSpPr>
      <xdr:spPr bwMode="auto">
        <a:xfrm flipV="1">
          <a:off x="9595757" y="5566683"/>
          <a:ext cx="1796144" cy="13608"/>
        </a:xfrm>
        <a:prstGeom prst="line">
          <a:avLst/>
        </a:prstGeom>
        <a:noFill/>
        <a:ln w="63500" algn="ctr">
          <a:solidFill>
            <a:srgbClr val="00B0F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56</xdr:col>
      <xdr:colOff>1</xdr:colOff>
      <xdr:row>20</xdr:row>
      <xdr:rowOff>217714</xdr:rowOff>
    </xdr:from>
    <xdr:to>
      <xdr:col>70</xdr:col>
      <xdr:colOff>163286</xdr:colOff>
      <xdr:row>20</xdr:row>
      <xdr:rowOff>231321</xdr:rowOff>
    </xdr:to>
    <xdr:cxnSp macro="">
      <xdr:nvCxnSpPr>
        <xdr:cNvPr id="18" name="Connecteur droit 137"/>
        <xdr:cNvCxnSpPr>
          <a:cxnSpLocks noChangeShapeType="1"/>
        </xdr:cNvCxnSpPr>
      </xdr:nvCxnSpPr>
      <xdr:spPr bwMode="auto">
        <a:xfrm>
          <a:off x="10210801" y="6542314"/>
          <a:ext cx="2696935" cy="13607"/>
        </a:xfrm>
        <a:prstGeom prst="line">
          <a:avLst/>
        </a:prstGeom>
        <a:noFill/>
        <a:ln w="63500" algn="ctr">
          <a:solidFill>
            <a:srgbClr val="FF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88</xdr:col>
      <xdr:colOff>81643</xdr:colOff>
      <xdr:row>16</xdr:row>
      <xdr:rowOff>244929</xdr:rowOff>
    </xdr:from>
    <xdr:to>
      <xdr:col>91</xdr:col>
      <xdr:colOff>122465</xdr:colOff>
      <xdr:row>18</xdr:row>
      <xdr:rowOff>122465</xdr:rowOff>
    </xdr:to>
    <xdr:cxnSp macro="">
      <xdr:nvCxnSpPr>
        <xdr:cNvPr id="19" name="Connecteur droit 129"/>
        <xdr:cNvCxnSpPr>
          <a:cxnSpLocks noChangeShapeType="1"/>
        </xdr:cNvCxnSpPr>
      </xdr:nvCxnSpPr>
      <xdr:spPr bwMode="auto">
        <a:xfrm flipV="1">
          <a:off x="16083643" y="5540829"/>
          <a:ext cx="583747" cy="391886"/>
        </a:xfrm>
        <a:prstGeom prst="line">
          <a:avLst/>
        </a:prstGeom>
        <a:noFill/>
        <a:ln w="63500" algn="ctr">
          <a:solidFill>
            <a:srgbClr val="00B05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56</xdr:col>
      <xdr:colOff>13607</xdr:colOff>
      <xdr:row>16</xdr:row>
      <xdr:rowOff>27216</xdr:rowOff>
    </xdr:from>
    <xdr:to>
      <xdr:col>60</xdr:col>
      <xdr:colOff>40821</xdr:colOff>
      <xdr:row>18</xdr:row>
      <xdr:rowOff>68035</xdr:rowOff>
    </xdr:to>
    <xdr:cxnSp macro="">
      <xdr:nvCxnSpPr>
        <xdr:cNvPr id="20" name="Connecteur droit 129"/>
        <xdr:cNvCxnSpPr>
          <a:cxnSpLocks noChangeShapeType="1"/>
        </xdr:cNvCxnSpPr>
      </xdr:nvCxnSpPr>
      <xdr:spPr bwMode="auto">
        <a:xfrm flipV="1">
          <a:off x="10224407" y="5323116"/>
          <a:ext cx="751114" cy="555169"/>
        </a:xfrm>
        <a:prstGeom prst="line">
          <a:avLst/>
        </a:prstGeom>
        <a:noFill/>
        <a:ln w="63500" algn="ctr">
          <a:solidFill>
            <a:srgbClr val="00B0F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37</xdr:col>
      <xdr:colOff>0</xdr:colOff>
      <xdr:row>35</xdr:row>
      <xdr:rowOff>1</xdr:rowOff>
    </xdr:from>
    <xdr:to>
      <xdr:col>39</xdr:col>
      <xdr:colOff>40821</xdr:colOff>
      <xdr:row>83</xdr:row>
      <xdr:rowOff>1</xdr:rowOff>
    </xdr:to>
    <xdr:sp macro="" textlink="">
      <xdr:nvSpPr>
        <xdr:cNvPr id="21" name="Rectangle 20"/>
        <xdr:cNvSpPr/>
      </xdr:nvSpPr>
      <xdr:spPr bwMode="auto">
        <a:xfrm>
          <a:off x="6772275" y="10182226"/>
          <a:ext cx="402771" cy="12344400"/>
        </a:xfrm>
        <a:prstGeom prst="rect">
          <a:avLst/>
        </a:prstGeom>
        <a:solidFill>
          <a:srgbClr val="FFFF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vert="vert" wrap="square" lIns="18288" tIns="0" rIns="0" bIns="0" rtlCol="0" anchor="ctr" upright="1"/>
        <a:lstStyle/>
        <a:p>
          <a:pPr algn="ctr"/>
          <a:r>
            <a:rPr lang="fr-FR" sz="1600" b="1"/>
            <a:t>FORMALITES</a:t>
          </a:r>
        </a:p>
      </xdr:txBody>
    </xdr:sp>
    <xdr:clientData/>
  </xdr:twoCellAnchor>
  <xdr:twoCellAnchor>
    <xdr:from>
      <xdr:col>118</xdr:col>
      <xdr:colOff>174624</xdr:colOff>
      <xdr:row>35</xdr:row>
      <xdr:rowOff>1</xdr:rowOff>
    </xdr:from>
    <xdr:to>
      <xdr:col>121</xdr:col>
      <xdr:colOff>40821</xdr:colOff>
      <xdr:row>83</xdr:row>
      <xdr:rowOff>1</xdr:rowOff>
    </xdr:to>
    <xdr:sp macro="" textlink="">
      <xdr:nvSpPr>
        <xdr:cNvPr id="22" name="Rectangle 21"/>
        <xdr:cNvSpPr/>
      </xdr:nvSpPr>
      <xdr:spPr bwMode="auto">
        <a:xfrm>
          <a:off x="21605874" y="10182226"/>
          <a:ext cx="409122" cy="12344400"/>
        </a:xfrm>
        <a:prstGeom prst="rect">
          <a:avLst/>
        </a:prstGeom>
        <a:solidFill>
          <a:srgbClr val="FFFF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vert="vert" wrap="square" lIns="18288" tIns="0" rIns="0" bIns="0" rtlCol="0" anchor="ctr" upright="1"/>
        <a:lstStyle/>
        <a:p>
          <a:pPr algn="ctr"/>
          <a:r>
            <a:rPr lang="fr-FR" sz="1600" b="1"/>
            <a:t>FORMALITES</a:t>
          </a:r>
        </a:p>
      </xdr:txBody>
    </xdr:sp>
    <xdr:clientData/>
  </xdr:twoCellAnchor>
  <xdr:twoCellAnchor>
    <xdr:from>
      <xdr:col>42</xdr:col>
      <xdr:colOff>173870</xdr:colOff>
      <xdr:row>70</xdr:row>
      <xdr:rowOff>133433</xdr:rowOff>
    </xdr:from>
    <xdr:to>
      <xdr:col>48</xdr:col>
      <xdr:colOff>51783</xdr:colOff>
      <xdr:row>70</xdr:row>
      <xdr:rowOff>133434</xdr:rowOff>
    </xdr:to>
    <xdr:cxnSp macro="">
      <xdr:nvCxnSpPr>
        <xdr:cNvPr id="23" name="Connecteur droit 5"/>
        <xdr:cNvCxnSpPr>
          <a:cxnSpLocks noChangeShapeType="1"/>
        </xdr:cNvCxnSpPr>
      </xdr:nvCxnSpPr>
      <xdr:spPr bwMode="auto">
        <a:xfrm flipV="1">
          <a:off x="7851020" y="19316783"/>
          <a:ext cx="963763" cy="1"/>
        </a:xfrm>
        <a:prstGeom prst="line">
          <a:avLst/>
        </a:prstGeom>
        <a:noFill/>
        <a:ln w="76200" algn="ctr">
          <a:solidFill>
            <a:sysClr val="windowText" lastClr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39</xdr:col>
      <xdr:colOff>40821</xdr:colOff>
      <xdr:row>39</xdr:row>
      <xdr:rowOff>176892</xdr:rowOff>
    </xdr:from>
    <xdr:to>
      <xdr:col>41</xdr:col>
      <xdr:colOff>40519</xdr:colOff>
      <xdr:row>39</xdr:row>
      <xdr:rowOff>176892</xdr:rowOff>
    </xdr:to>
    <xdr:cxnSp macro="">
      <xdr:nvCxnSpPr>
        <xdr:cNvPr id="24" name="Connecteur droit 5"/>
        <xdr:cNvCxnSpPr>
          <a:cxnSpLocks noChangeShapeType="1"/>
        </xdr:cNvCxnSpPr>
      </xdr:nvCxnSpPr>
      <xdr:spPr bwMode="auto">
        <a:xfrm>
          <a:off x="7175046" y="11387817"/>
          <a:ext cx="361648" cy="0"/>
        </a:xfrm>
        <a:prstGeom prst="line">
          <a:avLst/>
        </a:prstGeom>
        <a:noFill/>
        <a:ln w="76200" algn="ctr">
          <a:solidFill>
            <a:srgbClr val="002060"/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44</xdr:col>
      <xdr:colOff>146656</xdr:colOff>
      <xdr:row>72</xdr:row>
      <xdr:rowOff>147040</xdr:rowOff>
    </xdr:from>
    <xdr:to>
      <xdr:col>50</xdr:col>
      <xdr:colOff>24568</xdr:colOff>
      <xdr:row>72</xdr:row>
      <xdr:rowOff>147041</xdr:rowOff>
    </xdr:to>
    <xdr:cxnSp macro="">
      <xdr:nvCxnSpPr>
        <xdr:cNvPr id="25" name="Connecteur droit 5"/>
        <xdr:cNvCxnSpPr>
          <a:cxnSpLocks noChangeShapeType="1"/>
        </xdr:cNvCxnSpPr>
      </xdr:nvCxnSpPr>
      <xdr:spPr bwMode="auto">
        <a:xfrm flipV="1">
          <a:off x="8185756" y="19844740"/>
          <a:ext cx="963762" cy="1"/>
        </a:xfrm>
        <a:prstGeom prst="line">
          <a:avLst/>
        </a:prstGeom>
        <a:noFill/>
        <a:ln w="76200" algn="ctr">
          <a:solidFill>
            <a:sysClr val="windowText" lastClr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39</xdr:col>
      <xdr:colOff>0</xdr:colOff>
      <xdr:row>52</xdr:row>
      <xdr:rowOff>149677</xdr:rowOff>
    </xdr:from>
    <xdr:to>
      <xdr:col>42</xdr:col>
      <xdr:colOff>4725</xdr:colOff>
      <xdr:row>52</xdr:row>
      <xdr:rowOff>149678</xdr:rowOff>
    </xdr:to>
    <xdr:cxnSp macro="">
      <xdr:nvCxnSpPr>
        <xdr:cNvPr id="26" name="Connecteur droit 5"/>
        <xdr:cNvCxnSpPr>
          <a:cxnSpLocks noChangeShapeType="1"/>
        </xdr:cNvCxnSpPr>
      </xdr:nvCxnSpPr>
      <xdr:spPr bwMode="auto">
        <a:xfrm flipV="1">
          <a:off x="7134225" y="14703877"/>
          <a:ext cx="547650" cy="1"/>
        </a:xfrm>
        <a:prstGeom prst="line">
          <a:avLst/>
        </a:prstGeom>
        <a:noFill/>
        <a:ln w="76200" algn="ctr">
          <a:solidFill>
            <a:sysClr val="windowText" lastClr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41</xdr:col>
      <xdr:colOff>159883</xdr:colOff>
      <xdr:row>54</xdr:row>
      <xdr:rowOff>142872</xdr:rowOff>
    </xdr:from>
    <xdr:to>
      <xdr:col>45</xdr:col>
      <xdr:colOff>4724</xdr:colOff>
      <xdr:row>54</xdr:row>
      <xdr:rowOff>142873</xdr:rowOff>
    </xdr:to>
    <xdr:cxnSp macro="">
      <xdr:nvCxnSpPr>
        <xdr:cNvPr id="27" name="Connecteur droit 5"/>
        <xdr:cNvCxnSpPr>
          <a:cxnSpLocks noChangeShapeType="1"/>
        </xdr:cNvCxnSpPr>
      </xdr:nvCxnSpPr>
      <xdr:spPr bwMode="auto">
        <a:xfrm flipV="1">
          <a:off x="7656058" y="15211422"/>
          <a:ext cx="568741" cy="1"/>
        </a:xfrm>
        <a:prstGeom prst="line">
          <a:avLst/>
        </a:prstGeom>
        <a:noFill/>
        <a:ln w="76200" algn="ctr">
          <a:solidFill>
            <a:sysClr val="windowText" lastClr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47</xdr:col>
      <xdr:colOff>148547</xdr:colOff>
      <xdr:row>63</xdr:row>
      <xdr:rowOff>172355</xdr:rowOff>
    </xdr:from>
    <xdr:to>
      <xdr:col>49</xdr:col>
      <xdr:colOff>140796</xdr:colOff>
      <xdr:row>63</xdr:row>
      <xdr:rowOff>172356</xdr:rowOff>
    </xdr:to>
    <xdr:cxnSp macro="">
      <xdr:nvCxnSpPr>
        <xdr:cNvPr id="28" name="Connecteur droit 5"/>
        <xdr:cNvCxnSpPr>
          <a:cxnSpLocks noChangeShapeType="1"/>
        </xdr:cNvCxnSpPr>
      </xdr:nvCxnSpPr>
      <xdr:spPr bwMode="auto">
        <a:xfrm flipV="1">
          <a:off x="8730572" y="17555480"/>
          <a:ext cx="354199" cy="1"/>
        </a:xfrm>
        <a:prstGeom prst="line">
          <a:avLst/>
        </a:prstGeom>
        <a:noFill/>
        <a:ln w="76200" algn="ctr">
          <a:solidFill>
            <a:srgbClr val="FF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44</xdr:col>
      <xdr:colOff>146277</xdr:colOff>
      <xdr:row>56</xdr:row>
      <xdr:rowOff>170087</xdr:rowOff>
    </xdr:from>
    <xdr:to>
      <xdr:col>45</xdr:col>
      <xdr:colOff>140796</xdr:colOff>
      <xdr:row>56</xdr:row>
      <xdr:rowOff>170088</xdr:rowOff>
    </xdr:to>
    <xdr:cxnSp macro="">
      <xdr:nvCxnSpPr>
        <xdr:cNvPr id="29" name="Connecteur droit 5"/>
        <xdr:cNvCxnSpPr>
          <a:cxnSpLocks noChangeShapeType="1"/>
        </xdr:cNvCxnSpPr>
      </xdr:nvCxnSpPr>
      <xdr:spPr bwMode="auto">
        <a:xfrm flipV="1">
          <a:off x="8185377" y="15752987"/>
          <a:ext cx="175494" cy="1"/>
        </a:xfrm>
        <a:prstGeom prst="line">
          <a:avLst/>
        </a:prstGeom>
        <a:noFill/>
        <a:ln w="76200" algn="ctr">
          <a:solidFill>
            <a:sysClr val="windowText" lastClr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44</xdr:col>
      <xdr:colOff>146276</xdr:colOff>
      <xdr:row>58</xdr:row>
      <xdr:rowOff>156479</xdr:rowOff>
    </xdr:from>
    <xdr:to>
      <xdr:col>46</xdr:col>
      <xdr:colOff>168010</xdr:colOff>
      <xdr:row>58</xdr:row>
      <xdr:rowOff>156480</xdr:rowOff>
    </xdr:to>
    <xdr:cxnSp macro="">
      <xdr:nvCxnSpPr>
        <xdr:cNvPr id="30" name="Connecteur droit 5"/>
        <xdr:cNvCxnSpPr>
          <a:cxnSpLocks noChangeShapeType="1"/>
        </xdr:cNvCxnSpPr>
      </xdr:nvCxnSpPr>
      <xdr:spPr bwMode="auto">
        <a:xfrm flipV="1">
          <a:off x="8185376" y="16253729"/>
          <a:ext cx="383684" cy="1"/>
        </a:xfrm>
        <a:prstGeom prst="line">
          <a:avLst/>
        </a:prstGeom>
        <a:noFill/>
        <a:ln w="76200" algn="ctr">
          <a:solidFill>
            <a:sysClr val="windowText" lastClr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42</xdr:col>
      <xdr:colOff>45546</xdr:colOff>
      <xdr:row>60</xdr:row>
      <xdr:rowOff>142869</xdr:rowOff>
    </xdr:from>
    <xdr:to>
      <xdr:col>47</xdr:col>
      <xdr:colOff>31941</xdr:colOff>
      <xdr:row>60</xdr:row>
      <xdr:rowOff>142869</xdr:rowOff>
    </xdr:to>
    <xdr:cxnSp macro="">
      <xdr:nvCxnSpPr>
        <xdr:cNvPr id="31" name="Connecteur droit 5"/>
        <xdr:cNvCxnSpPr>
          <a:cxnSpLocks noChangeShapeType="1"/>
        </xdr:cNvCxnSpPr>
      </xdr:nvCxnSpPr>
      <xdr:spPr bwMode="auto">
        <a:xfrm>
          <a:off x="7722696" y="16754469"/>
          <a:ext cx="891270" cy="0"/>
        </a:xfrm>
        <a:prstGeom prst="line">
          <a:avLst/>
        </a:prstGeom>
        <a:noFill/>
        <a:ln w="76200" algn="ctr">
          <a:solidFill>
            <a:srgbClr val="002060"/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46</xdr:col>
      <xdr:colOff>146278</xdr:colOff>
      <xdr:row>62</xdr:row>
      <xdr:rowOff>156480</xdr:rowOff>
    </xdr:from>
    <xdr:to>
      <xdr:col>47</xdr:col>
      <xdr:colOff>168012</xdr:colOff>
      <xdr:row>62</xdr:row>
      <xdr:rowOff>156481</xdr:rowOff>
    </xdr:to>
    <xdr:cxnSp macro="">
      <xdr:nvCxnSpPr>
        <xdr:cNvPr id="32" name="Connecteur droit 5"/>
        <xdr:cNvCxnSpPr>
          <a:cxnSpLocks noChangeShapeType="1"/>
        </xdr:cNvCxnSpPr>
      </xdr:nvCxnSpPr>
      <xdr:spPr bwMode="auto">
        <a:xfrm flipV="1">
          <a:off x="8547328" y="17282430"/>
          <a:ext cx="202709" cy="1"/>
        </a:xfrm>
        <a:prstGeom prst="line">
          <a:avLst/>
        </a:prstGeom>
        <a:noFill/>
        <a:ln w="76200" algn="ctr">
          <a:solidFill>
            <a:sysClr val="windowText" lastClr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49</xdr:col>
      <xdr:colOff>136072</xdr:colOff>
      <xdr:row>65</xdr:row>
      <xdr:rowOff>156480</xdr:rowOff>
    </xdr:from>
    <xdr:to>
      <xdr:col>51</xdr:col>
      <xdr:colOff>18333</xdr:colOff>
      <xdr:row>65</xdr:row>
      <xdr:rowOff>156481</xdr:rowOff>
    </xdr:to>
    <xdr:cxnSp macro="">
      <xdr:nvCxnSpPr>
        <xdr:cNvPr id="33" name="Connecteur droit 5"/>
        <xdr:cNvCxnSpPr>
          <a:cxnSpLocks noChangeShapeType="1"/>
        </xdr:cNvCxnSpPr>
      </xdr:nvCxnSpPr>
      <xdr:spPr bwMode="auto">
        <a:xfrm>
          <a:off x="9080047" y="18053955"/>
          <a:ext cx="244211" cy="1"/>
        </a:xfrm>
        <a:prstGeom prst="line">
          <a:avLst/>
        </a:prstGeom>
        <a:noFill/>
        <a:ln w="76200" algn="ctr">
          <a:solidFill>
            <a:sysClr val="windowText" lastClr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136071</xdr:colOff>
      <xdr:row>41</xdr:row>
      <xdr:rowOff>0</xdr:rowOff>
    </xdr:from>
    <xdr:to>
      <xdr:col>32</xdr:col>
      <xdr:colOff>0</xdr:colOff>
      <xdr:row>51</xdr:row>
      <xdr:rowOff>13607</xdr:rowOff>
    </xdr:to>
    <xdr:sp macro="" textlink="">
      <xdr:nvSpPr>
        <xdr:cNvPr id="34" name="Rectangle 33"/>
        <xdr:cNvSpPr/>
      </xdr:nvSpPr>
      <xdr:spPr bwMode="auto">
        <a:xfrm>
          <a:off x="393246" y="11725275"/>
          <a:ext cx="5474154" cy="2585357"/>
        </a:xfrm>
        <a:prstGeom prst="rect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76</xdr:col>
      <xdr:colOff>108063</xdr:colOff>
      <xdr:row>36</xdr:row>
      <xdr:rowOff>54429</xdr:rowOff>
    </xdr:from>
    <xdr:to>
      <xdr:col>81</xdr:col>
      <xdr:colOff>149677</xdr:colOff>
      <xdr:row>37</xdr:row>
      <xdr:rowOff>190500</xdr:rowOff>
    </xdr:to>
    <xdr:sp macro="" textlink="">
      <xdr:nvSpPr>
        <xdr:cNvPr id="35" name="Rectangle 34"/>
        <xdr:cNvSpPr/>
      </xdr:nvSpPr>
      <xdr:spPr bwMode="auto">
        <a:xfrm flipH="1">
          <a:off x="13938363" y="10493829"/>
          <a:ext cx="946489" cy="393246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200" b="1"/>
            <a:t>38h </a:t>
          </a:r>
        </a:p>
      </xdr:txBody>
    </xdr:sp>
    <xdr:clientData/>
  </xdr:twoCellAnchor>
  <xdr:twoCellAnchor>
    <xdr:from>
      <xdr:col>37</xdr:col>
      <xdr:colOff>13606</xdr:colOff>
      <xdr:row>94</xdr:row>
      <xdr:rowOff>0</xdr:rowOff>
    </xdr:from>
    <xdr:to>
      <xdr:col>39</xdr:col>
      <xdr:colOff>13605</xdr:colOff>
      <xdr:row>105</xdr:row>
      <xdr:rowOff>13607</xdr:rowOff>
    </xdr:to>
    <xdr:sp macro="" textlink="">
      <xdr:nvSpPr>
        <xdr:cNvPr id="36" name="Rectangle 35"/>
        <xdr:cNvSpPr/>
      </xdr:nvSpPr>
      <xdr:spPr bwMode="auto">
        <a:xfrm>
          <a:off x="6785881" y="25707975"/>
          <a:ext cx="361949" cy="2842532"/>
        </a:xfrm>
        <a:prstGeom prst="rect">
          <a:avLst/>
        </a:prstGeom>
        <a:solidFill>
          <a:srgbClr val="FFFF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vert="vert" wrap="square" lIns="18288" tIns="0" rIns="0" bIns="0" rtlCol="0" anchor="ctr" upright="1"/>
        <a:lstStyle/>
        <a:p>
          <a:pPr algn="ctr"/>
          <a:r>
            <a:rPr lang="fr-FR" sz="1600" b="1"/>
            <a:t>FORMALITES</a:t>
          </a:r>
        </a:p>
      </xdr:txBody>
    </xdr:sp>
    <xdr:clientData/>
  </xdr:twoCellAnchor>
  <xdr:twoCellAnchor>
    <xdr:from>
      <xdr:col>45</xdr:col>
      <xdr:colOff>27214</xdr:colOff>
      <xdr:row>73</xdr:row>
      <xdr:rowOff>244929</xdr:rowOff>
    </xdr:from>
    <xdr:to>
      <xdr:col>108</xdr:col>
      <xdr:colOff>74839</xdr:colOff>
      <xdr:row>80</xdr:row>
      <xdr:rowOff>18710</xdr:rowOff>
    </xdr:to>
    <xdr:sp macro="" textlink="">
      <xdr:nvSpPr>
        <xdr:cNvPr id="37" name="ZoneTexte 36"/>
        <xdr:cNvSpPr txBox="1"/>
      </xdr:nvSpPr>
      <xdr:spPr>
        <a:xfrm>
          <a:off x="8247289" y="20199804"/>
          <a:ext cx="11449050" cy="1574006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 u="sng"/>
            <a:t>Comment faire</a:t>
          </a:r>
          <a:r>
            <a:rPr lang="fr-FR" sz="1100" b="1" u="sng" baseline="0"/>
            <a:t> un minuté WKD :</a:t>
          </a:r>
          <a:r>
            <a:rPr lang="fr-FR" sz="1100" b="1" baseline="0"/>
            <a:t> </a:t>
          </a:r>
        </a:p>
        <a:p>
          <a:endParaRPr lang="fr-FR" sz="1100" b="1" baseline="0"/>
        </a:p>
        <a:p>
          <a:r>
            <a:rPr lang="fr-FR" sz="1100" b="1" baseline="0"/>
            <a:t>-  Idée de la méthodologie par zone : long? travers? trou? WAD? </a:t>
          </a:r>
        </a:p>
        <a:p>
          <a:r>
            <a:rPr lang="fr-FR" sz="1100" b="1" baseline="0"/>
            <a:t>- Faire dessin et travaux à faire --&gt; schema d'arment</a:t>
          </a:r>
        </a:p>
        <a:p>
          <a:r>
            <a:rPr lang="fr-FR" sz="1100" b="1" baseline="0"/>
            <a:t>- Penser à l'ordre de traiter les différentes zones (optimiser le TTx, quand tu fais SC et TBA ,,,,tu occupes ces wagons pour terre ou dépose)</a:t>
          </a:r>
        </a:p>
        <a:p>
          <a:r>
            <a:rPr lang="fr-FR" sz="1100" b="1" baseline="0"/>
            <a:t>- Commencer à écrire les tâches et sa durée</a:t>
          </a:r>
        </a:p>
        <a:p>
          <a:r>
            <a:rPr lang="fr-FR" sz="1100" b="1" baseline="0"/>
            <a:t>- representer les TTx --&gt; corrections? </a:t>
          </a:r>
        </a:p>
        <a:p>
          <a:r>
            <a:rPr lang="fr-FR" sz="1100" b="1" baseline="0"/>
            <a:t>- Moyens par poste</a:t>
          </a:r>
          <a:endParaRPr lang="fr-FR" sz="1100" b="1"/>
        </a:p>
      </xdr:txBody>
    </xdr:sp>
    <xdr:clientData/>
  </xdr:twoCellAnchor>
  <xdr:twoCellAnchor>
    <xdr:from>
      <xdr:col>119</xdr:col>
      <xdr:colOff>0</xdr:colOff>
      <xdr:row>94</xdr:row>
      <xdr:rowOff>0</xdr:rowOff>
    </xdr:from>
    <xdr:to>
      <xdr:col>121</xdr:col>
      <xdr:colOff>0</xdr:colOff>
      <xdr:row>105</xdr:row>
      <xdr:rowOff>13607</xdr:rowOff>
    </xdr:to>
    <xdr:sp macro="" textlink="">
      <xdr:nvSpPr>
        <xdr:cNvPr id="38" name="Rectangle 37"/>
        <xdr:cNvSpPr/>
      </xdr:nvSpPr>
      <xdr:spPr bwMode="auto">
        <a:xfrm>
          <a:off x="21612225" y="25707975"/>
          <a:ext cx="361950" cy="2842532"/>
        </a:xfrm>
        <a:prstGeom prst="rect">
          <a:avLst/>
        </a:prstGeom>
        <a:solidFill>
          <a:srgbClr val="FFFF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vert="vert" wrap="square" lIns="18288" tIns="0" rIns="0" bIns="0" rtlCol="0" anchor="ctr" upright="1"/>
        <a:lstStyle/>
        <a:p>
          <a:pPr algn="ctr"/>
          <a:r>
            <a:rPr lang="fr-FR" sz="1600" b="1"/>
            <a:t>FORMALITES</a:t>
          </a:r>
        </a:p>
      </xdr:txBody>
    </xdr:sp>
    <xdr:clientData/>
  </xdr:twoCellAnchor>
  <xdr:twoCellAnchor>
    <xdr:from>
      <xdr:col>61</xdr:col>
      <xdr:colOff>67416</xdr:colOff>
      <xdr:row>85</xdr:row>
      <xdr:rowOff>212447</xdr:rowOff>
    </xdr:from>
    <xdr:to>
      <xdr:col>66</xdr:col>
      <xdr:colOff>154596</xdr:colOff>
      <xdr:row>87</xdr:row>
      <xdr:rowOff>48063</xdr:rowOff>
    </xdr:to>
    <xdr:pic>
      <xdr:nvPicPr>
        <xdr:cNvPr id="39" name="Picture 1316" descr="ballastiere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clrChange>
            <a:clrFrom>
              <a:srgbClr val="000018"/>
            </a:clrFrom>
            <a:clrTo>
              <a:srgbClr val="000018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83091" y="23301047"/>
          <a:ext cx="992055" cy="4833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55</xdr:col>
      <xdr:colOff>157127</xdr:colOff>
      <xdr:row>85</xdr:row>
      <xdr:rowOff>212447</xdr:rowOff>
    </xdr:from>
    <xdr:to>
      <xdr:col>61</xdr:col>
      <xdr:colOff>67415</xdr:colOff>
      <xdr:row>87</xdr:row>
      <xdr:rowOff>48063</xdr:rowOff>
    </xdr:to>
    <xdr:pic>
      <xdr:nvPicPr>
        <xdr:cNvPr id="40" name="Picture 1317" descr="ballastiere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clrChange>
            <a:clrFrom>
              <a:srgbClr val="000018"/>
            </a:clrFrom>
            <a:clrTo>
              <a:srgbClr val="000018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86952" y="23301047"/>
          <a:ext cx="996138" cy="4833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80</xdr:col>
      <xdr:colOff>127916</xdr:colOff>
      <xdr:row>85</xdr:row>
      <xdr:rowOff>216948</xdr:rowOff>
    </xdr:from>
    <xdr:to>
      <xdr:col>85</xdr:col>
      <xdr:colOff>58581</xdr:colOff>
      <xdr:row>87</xdr:row>
      <xdr:rowOff>26475</xdr:rowOff>
    </xdr:to>
    <xdr:grpSp>
      <xdr:nvGrpSpPr>
        <xdr:cNvPr id="41" name="Groupe 707"/>
        <xdr:cNvGrpSpPr>
          <a:grpSpLocks/>
        </xdr:cNvGrpSpPr>
      </xdr:nvGrpSpPr>
      <xdr:grpSpPr bwMode="auto">
        <a:xfrm>
          <a:off x="14842136" y="22855968"/>
          <a:ext cx="845065" cy="449607"/>
          <a:chOff x="9631135" y="14247782"/>
          <a:chExt cx="1133475" cy="304635"/>
        </a:xfrm>
      </xdr:grpSpPr>
      <xdr:pic>
        <xdr:nvPicPr>
          <xdr:cNvPr id="42" name="Picture 1372" descr="wagon plat 1"/>
          <xdr:cNvPicPr>
            <a:picLocks noChangeAspect="1" noChangeArrowheads="1"/>
          </xdr:cNvPicPr>
        </xdr:nvPicPr>
        <xdr:blipFill>
          <a:blip xmlns:r="http://schemas.openxmlformats.org/officeDocument/2006/relationships" r:embed="rId5">
            <a:clrChange>
              <a:clrFrom>
                <a:srgbClr val="FFFEFF"/>
              </a:clrFrom>
              <a:clrTo>
                <a:srgbClr val="FFFEFF">
                  <a:alpha val="0"/>
                </a:srgbClr>
              </a:clrTo>
            </a:clrChange>
            <a:lum bright="-6000" contrast="36000"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11111" b="11111"/>
          <a:stretch>
            <a:fillRect/>
          </a:stretch>
        </xdr:blipFill>
        <xdr:spPr bwMode="auto">
          <a:xfrm>
            <a:off x="9631135" y="14306597"/>
            <a:ext cx="1133475" cy="245820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 algn="ctr">
                <a:solidFill>
                  <a:srgbClr val="000000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pic>
      <xdr:sp macro="" textlink="">
        <xdr:nvSpPr>
          <xdr:cNvPr id="43" name="Forme libre 42"/>
          <xdr:cNvSpPr/>
        </xdr:nvSpPr>
        <xdr:spPr>
          <a:xfrm>
            <a:off x="9683998" y="14247782"/>
            <a:ext cx="997488" cy="133278"/>
          </a:xfrm>
          <a:custGeom>
            <a:avLst/>
            <a:gdLst>
              <a:gd name="connsiteX0" fmla="*/ 0 w 1002506"/>
              <a:gd name="connsiteY0" fmla="*/ 133350 h 138112"/>
              <a:gd name="connsiteX1" fmla="*/ 0 w 1002506"/>
              <a:gd name="connsiteY1" fmla="*/ 133350 h 138112"/>
              <a:gd name="connsiteX2" fmla="*/ 14288 w 1002506"/>
              <a:gd name="connsiteY2" fmla="*/ 116681 h 138112"/>
              <a:gd name="connsiteX3" fmla="*/ 21431 w 1002506"/>
              <a:gd name="connsiteY3" fmla="*/ 111919 h 138112"/>
              <a:gd name="connsiteX4" fmla="*/ 30956 w 1002506"/>
              <a:gd name="connsiteY4" fmla="*/ 97631 h 138112"/>
              <a:gd name="connsiteX5" fmla="*/ 33338 w 1002506"/>
              <a:gd name="connsiteY5" fmla="*/ 90487 h 138112"/>
              <a:gd name="connsiteX6" fmla="*/ 40481 w 1002506"/>
              <a:gd name="connsiteY6" fmla="*/ 85725 h 138112"/>
              <a:gd name="connsiteX7" fmla="*/ 42863 w 1002506"/>
              <a:gd name="connsiteY7" fmla="*/ 78581 h 138112"/>
              <a:gd name="connsiteX8" fmla="*/ 83344 w 1002506"/>
              <a:gd name="connsiteY8" fmla="*/ 71437 h 138112"/>
              <a:gd name="connsiteX9" fmla="*/ 107156 w 1002506"/>
              <a:gd name="connsiteY9" fmla="*/ 64294 h 138112"/>
              <a:gd name="connsiteX10" fmla="*/ 121444 w 1002506"/>
              <a:gd name="connsiteY10" fmla="*/ 61912 h 138112"/>
              <a:gd name="connsiteX11" fmla="*/ 128588 w 1002506"/>
              <a:gd name="connsiteY11" fmla="*/ 57150 h 138112"/>
              <a:gd name="connsiteX12" fmla="*/ 142875 w 1002506"/>
              <a:gd name="connsiteY12" fmla="*/ 52387 h 138112"/>
              <a:gd name="connsiteX13" fmla="*/ 157163 w 1002506"/>
              <a:gd name="connsiteY13" fmla="*/ 47625 h 138112"/>
              <a:gd name="connsiteX14" fmla="*/ 202406 w 1002506"/>
              <a:gd name="connsiteY14" fmla="*/ 45244 h 138112"/>
              <a:gd name="connsiteX15" fmla="*/ 228600 w 1002506"/>
              <a:gd name="connsiteY15" fmla="*/ 40481 h 138112"/>
              <a:gd name="connsiteX16" fmla="*/ 238125 w 1002506"/>
              <a:gd name="connsiteY16" fmla="*/ 38100 h 138112"/>
              <a:gd name="connsiteX17" fmla="*/ 288131 w 1002506"/>
              <a:gd name="connsiteY17" fmla="*/ 26194 h 138112"/>
              <a:gd name="connsiteX18" fmla="*/ 295275 w 1002506"/>
              <a:gd name="connsiteY18" fmla="*/ 23812 h 138112"/>
              <a:gd name="connsiteX19" fmla="*/ 364331 w 1002506"/>
              <a:gd name="connsiteY19" fmla="*/ 11906 h 138112"/>
              <a:gd name="connsiteX20" fmla="*/ 390525 w 1002506"/>
              <a:gd name="connsiteY20" fmla="*/ 9525 h 138112"/>
              <a:gd name="connsiteX21" fmla="*/ 404813 w 1002506"/>
              <a:gd name="connsiteY21" fmla="*/ 2381 h 138112"/>
              <a:gd name="connsiteX22" fmla="*/ 414338 w 1002506"/>
              <a:gd name="connsiteY22" fmla="*/ 0 h 138112"/>
              <a:gd name="connsiteX23" fmla="*/ 523875 w 1002506"/>
              <a:gd name="connsiteY23" fmla="*/ 2381 h 138112"/>
              <a:gd name="connsiteX24" fmla="*/ 531019 w 1002506"/>
              <a:gd name="connsiteY24" fmla="*/ 4762 h 138112"/>
              <a:gd name="connsiteX25" fmla="*/ 557213 w 1002506"/>
              <a:gd name="connsiteY25" fmla="*/ 7144 h 138112"/>
              <a:gd name="connsiteX26" fmla="*/ 611981 w 1002506"/>
              <a:gd name="connsiteY26" fmla="*/ 19050 h 138112"/>
              <a:gd name="connsiteX27" fmla="*/ 690563 w 1002506"/>
              <a:gd name="connsiteY27" fmla="*/ 23812 h 138112"/>
              <a:gd name="connsiteX28" fmla="*/ 697706 w 1002506"/>
              <a:gd name="connsiteY28" fmla="*/ 26194 h 138112"/>
              <a:gd name="connsiteX29" fmla="*/ 738188 w 1002506"/>
              <a:gd name="connsiteY29" fmla="*/ 30956 h 138112"/>
              <a:gd name="connsiteX30" fmla="*/ 766763 w 1002506"/>
              <a:gd name="connsiteY30" fmla="*/ 35719 h 138112"/>
              <a:gd name="connsiteX31" fmla="*/ 821531 w 1002506"/>
              <a:gd name="connsiteY31" fmla="*/ 38100 h 138112"/>
              <a:gd name="connsiteX32" fmla="*/ 871538 w 1002506"/>
              <a:gd name="connsiteY32" fmla="*/ 42862 h 138112"/>
              <a:gd name="connsiteX33" fmla="*/ 881063 w 1002506"/>
              <a:gd name="connsiteY33" fmla="*/ 47625 h 138112"/>
              <a:gd name="connsiteX34" fmla="*/ 888206 w 1002506"/>
              <a:gd name="connsiteY34" fmla="*/ 52387 h 138112"/>
              <a:gd name="connsiteX35" fmla="*/ 904875 w 1002506"/>
              <a:gd name="connsiteY35" fmla="*/ 57150 h 138112"/>
              <a:gd name="connsiteX36" fmla="*/ 919163 w 1002506"/>
              <a:gd name="connsiteY36" fmla="*/ 66675 h 138112"/>
              <a:gd name="connsiteX37" fmla="*/ 921544 w 1002506"/>
              <a:gd name="connsiteY37" fmla="*/ 73819 h 138112"/>
              <a:gd name="connsiteX38" fmla="*/ 935831 w 1002506"/>
              <a:gd name="connsiteY38" fmla="*/ 78581 h 138112"/>
              <a:gd name="connsiteX39" fmla="*/ 945356 w 1002506"/>
              <a:gd name="connsiteY39" fmla="*/ 90487 h 138112"/>
              <a:gd name="connsiteX40" fmla="*/ 959644 w 1002506"/>
              <a:gd name="connsiteY40" fmla="*/ 97631 h 138112"/>
              <a:gd name="connsiteX41" fmla="*/ 966788 w 1002506"/>
              <a:gd name="connsiteY41" fmla="*/ 104775 h 138112"/>
              <a:gd name="connsiteX42" fmla="*/ 973931 w 1002506"/>
              <a:gd name="connsiteY42" fmla="*/ 107156 h 138112"/>
              <a:gd name="connsiteX43" fmla="*/ 981075 w 1002506"/>
              <a:gd name="connsiteY43" fmla="*/ 111919 h 138112"/>
              <a:gd name="connsiteX44" fmla="*/ 990600 w 1002506"/>
              <a:gd name="connsiteY44" fmla="*/ 123825 h 138112"/>
              <a:gd name="connsiteX45" fmla="*/ 992981 w 1002506"/>
              <a:gd name="connsiteY45" fmla="*/ 133350 h 138112"/>
              <a:gd name="connsiteX46" fmla="*/ 1000125 w 1002506"/>
              <a:gd name="connsiteY46" fmla="*/ 135731 h 138112"/>
              <a:gd name="connsiteX47" fmla="*/ 1002506 w 1002506"/>
              <a:gd name="connsiteY47" fmla="*/ 138112 h 138112"/>
              <a:gd name="connsiteX48" fmla="*/ 0 w 1002506"/>
              <a:gd name="connsiteY48" fmla="*/ 133350 h 138112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</a:cxnLst>
            <a:rect l="l" t="t" r="r" b="b"/>
            <a:pathLst>
              <a:path w="1002506" h="138112">
                <a:moveTo>
                  <a:pt x="0" y="133350"/>
                </a:moveTo>
                <a:lnTo>
                  <a:pt x="0" y="133350"/>
                </a:lnTo>
                <a:cubicBezTo>
                  <a:pt x="4763" y="127794"/>
                  <a:pt x="9113" y="121856"/>
                  <a:pt x="14288" y="116681"/>
                </a:cubicBezTo>
                <a:cubicBezTo>
                  <a:pt x="16311" y="114658"/>
                  <a:pt x="19547" y="114073"/>
                  <a:pt x="21431" y="111919"/>
                </a:cubicBezTo>
                <a:cubicBezTo>
                  <a:pt x="25200" y="107611"/>
                  <a:pt x="29145" y="103061"/>
                  <a:pt x="30956" y="97631"/>
                </a:cubicBezTo>
                <a:cubicBezTo>
                  <a:pt x="31750" y="95250"/>
                  <a:pt x="31770" y="92447"/>
                  <a:pt x="33338" y="90487"/>
                </a:cubicBezTo>
                <a:cubicBezTo>
                  <a:pt x="35126" y="88252"/>
                  <a:pt x="38100" y="87312"/>
                  <a:pt x="40481" y="85725"/>
                </a:cubicBezTo>
                <a:cubicBezTo>
                  <a:pt x="41275" y="83344"/>
                  <a:pt x="41295" y="80541"/>
                  <a:pt x="42863" y="78581"/>
                </a:cubicBezTo>
                <a:cubicBezTo>
                  <a:pt x="51152" y="68220"/>
                  <a:pt x="78779" y="71763"/>
                  <a:pt x="83344" y="71437"/>
                </a:cubicBezTo>
                <a:cubicBezTo>
                  <a:pt x="92460" y="68398"/>
                  <a:pt x="98156" y="66094"/>
                  <a:pt x="107156" y="64294"/>
                </a:cubicBezTo>
                <a:cubicBezTo>
                  <a:pt x="111891" y="63347"/>
                  <a:pt x="116681" y="62706"/>
                  <a:pt x="121444" y="61912"/>
                </a:cubicBezTo>
                <a:cubicBezTo>
                  <a:pt x="123825" y="60325"/>
                  <a:pt x="125973" y="58312"/>
                  <a:pt x="128588" y="57150"/>
                </a:cubicBezTo>
                <a:cubicBezTo>
                  <a:pt x="133175" y="55111"/>
                  <a:pt x="138113" y="53975"/>
                  <a:pt x="142875" y="52387"/>
                </a:cubicBezTo>
                <a:lnTo>
                  <a:pt x="157163" y="47625"/>
                </a:lnTo>
                <a:cubicBezTo>
                  <a:pt x="171490" y="42850"/>
                  <a:pt x="187325" y="46038"/>
                  <a:pt x="202406" y="45244"/>
                </a:cubicBezTo>
                <a:cubicBezTo>
                  <a:pt x="212737" y="43522"/>
                  <a:pt x="218623" y="42698"/>
                  <a:pt x="228600" y="40481"/>
                </a:cubicBezTo>
                <a:cubicBezTo>
                  <a:pt x="231795" y="39771"/>
                  <a:pt x="234950" y="38894"/>
                  <a:pt x="238125" y="38100"/>
                </a:cubicBezTo>
                <a:cubicBezTo>
                  <a:pt x="262341" y="21956"/>
                  <a:pt x="246702" y="28956"/>
                  <a:pt x="288131" y="26194"/>
                </a:cubicBezTo>
                <a:cubicBezTo>
                  <a:pt x="290512" y="25400"/>
                  <a:pt x="293081" y="25031"/>
                  <a:pt x="295275" y="23812"/>
                </a:cubicBezTo>
                <a:cubicBezTo>
                  <a:pt x="331164" y="3873"/>
                  <a:pt x="283423" y="15423"/>
                  <a:pt x="364331" y="11906"/>
                </a:cubicBezTo>
                <a:cubicBezTo>
                  <a:pt x="373062" y="11112"/>
                  <a:pt x="381846" y="10765"/>
                  <a:pt x="390525" y="9525"/>
                </a:cubicBezTo>
                <a:cubicBezTo>
                  <a:pt x="400561" y="8091"/>
                  <a:pt x="395379" y="6424"/>
                  <a:pt x="404813" y="2381"/>
                </a:cubicBezTo>
                <a:cubicBezTo>
                  <a:pt x="407821" y="1092"/>
                  <a:pt x="411163" y="794"/>
                  <a:pt x="414338" y="0"/>
                </a:cubicBezTo>
                <a:lnTo>
                  <a:pt x="523875" y="2381"/>
                </a:lnTo>
                <a:cubicBezTo>
                  <a:pt x="526383" y="2483"/>
                  <a:pt x="528534" y="4407"/>
                  <a:pt x="531019" y="4762"/>
                </a:cubicBezTo>
                <a:cubicBezTo>
                  <a:pt x="539698" y="6002"/>
                  <a:pt x="548482" y="6350"/>
                  <a:pt x="557213" y="7144"/>
                </a:cubicBezTo>
                <a:cubicBezTo>
                  <a:pt x="582747" y="24167"/>
                  <a:pt x="565786" y="16333"/>
                  <a:pt x="611981" y="19050"/>
                </a:cubicBezTo>
                <a:cubicBezTo>
                  <a:pt x="645388" y="27401"/>
                  <a:pt x="607422" y="18615"/>
                  <a:pt x="690563" y="23812"/>
                </a:cubicBezTo>
                <a:cubicBezTo>
                  <a:pt x="693068" y="23969"/>
                  <a:pt x="695245" y="25702"/>
                  <a:pt x="697706" y="26194"/>
                </a:cubicBezTo>
                <a:cubicBezTo>
                  <a:pt x="708229" y="28299"/>
                  <a:pt x="728749" y="30012"/>
                  <a:pt x="738188" y="30956"/>
                </a:cubicBezTo>
                <a:cubicBezTo>
                  <a:pt x="750650" y="35110"/>
                  <a:pt x="747133" y="34492"/>
                  <a:pt x="766763" y="35719"/>
                </a:cubicBezTo>
                <a:cubicBezTo>
                  <a:pt x="785001" y="36859"/>
                  <a:pt x="803275" y="37306"/>
                  <a:pt x="821531" y="38100"/>
                </a:cubicBezTo>
                <a:cubicBezTo>
                  <a:pt x="838200" y="39687"/>
                  <a:pt x="856562" y="35373"/>
                  <a:pt x="871538" y="42862"/>
                </a:cubicBezTo>
                <a:cubicBezTo>
                  <a:pt x="874713" y="44450"/>
                  <a:pt x="877981" y="45864"/>
                  <a:pt x="881063" y="47625"/>
                </a:cubicBezTo>
                <a:cubicBezTo>
                  <a:pt x="883548" y="49045"/>
                  <a:pt x="885647" y="51107"/>
                  <a:pt x="888206" y="52387"/>
                </a:cubicBezTo>
                <a:cubicBezTo>
                  <a:pt x="891626" y="54097"/>
                  <a:pt x="901817" y="56386"/>
                  <a:pt x="904875" y="57150"/>
                </a:cubicBezTo>
                <a:cubicBezTo>
                  <a:pt x="919908" y="79699"/>
                  <a:pt x="897193" y="49099"/>
                  <a:pt x="919163" y="66675"/>
                </a:cubicBezTo>
                <a:cubicBezTo>
                  <a:pt x="921123" y="68243"/>
                  <a:pt x="919501" y="72360"/>
                  <a:pt x="921544" y="73819"/>
                </a:cubicBezTo>
                <a:cubicBezTo>
                  <a:pt x="925629" y="76737"/>
                  <a:pt x="935831" y="78581"/>
                  <a:pt x="935831" y="78581"/>
                </a:cubicBezTo>
                <a:cubicBezTo>
                  <a:pt x="956307" y="92232"/>
                  <a:pt x="932210" y="74055"/>
                  <a:pt x="945356" y="90487"/>
                </a:cubicBezTo>
                <a:cubicBezTo>
                  <a:pt x="948714" y="94685"/>
                  <a:pt x="954937" y="96062"/>
                  <a:pt x="959644" y="97631"/>
                </a:cubicBezTo>
                <a:cubicBezTo>
                  <a:pt x="962025" y="100012"/>
                  <a:pt x="963986" y="102907"/>
                  <a:pt x="966788" y="104775"/>
                </a:cubicBezTo>
                <a:cubicBezTo>
                  <a:pt x="968876" y="106167"/>
                  <a:pt x="971686" y="106034"/>
                  <a:pt x="973931" y="107156"/>
                </a:cubicBezTo>
                <a:cubicBezTo>
                  <a:pt x="976491" y="108436"/>
                  <a:pt x="978694" y="110331"/>
                  <a:pt x="981075" y="111919"/>
                </a:cubicBezTo>
                <a:cubicBezTo>
                  <a:pt x="988859" y="135271"/>
                  <a:pt x="976239" y="102282"/>
                  <a:pt x="990600" y="123825"/>
                </a:cubicBezTo>
                <a:cubicBezTo>
                  <a:pt x="992415" y="126548"/>
                  <a:pt x="990937" y="130794"/>
                  <a:pt x="992981" y="133350"/>
                </a:cubicBezTo>
                <a:cubicBezTo>
                  <a:pt x="994549" y="135310"/>
                  <a:pt x="997880" y="134609"/>
                  <a:pt x="1000125" y="135731"/>
                </a:cubicBezTo>
                <a:cubicBezTo>
                  <a:pt x="1001129" y="136233"/>
                  <a:pt x="1001712" y="137318"/>
                  <a:pt x="1002506" y="138112"/>
                </a:cubicBezTo>
                <a:lnTo>
                  <a:pt x="0" y="133350"/>
                </a:lnTo>
                <a:close/>
              </a:path>
            </a:pathLst>
          </a:custGeom>
          <a:blipFill dpi="0" rotWithShape="1">
            <a:blip xmlns:r="http://schemas.openxmlformats.org/officeDocument/2006/relationships" r:embed="rId6"/>
            <a:srcRect/>
            <a:tile tx="0" ty="0" sx="100000" sy="100000" flip="none" algn="tl"/>
          </a:blip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</xdr:grpSp>
    <xdr:clientData/>
  </xdr:twoCellAnchor>
  <xdr:twoCellAnchor>
    <xdr:from>
      <xdr:col>76</xdr:col>
      <xdr:colOff>46577</xdr:colOff>
      <xdr:row>85</xdr:row>
      <xdr:rowOff>216948</xdr:rowOff>
    </xdr:from>
    <xdr:to>
      <xdr:col>80</xdr:col>
      <xdr:colOff>154134</xdr:colOff>
      <xdr:row>87</xdr:row>
      <xdr:rowOff>26475</xdr:rowOff>
    </xdr:to>
    <xdr:grpSp>
      <xdr:nvGrpSpPr>
        <xdr:cNvPr id="44" name="Groupe 710"/>
        <xdr:cNvGrpSpPr>
          <a:grpSpLocks/>
        </xdr:cNvGrpSpPr>
      </xdr:nvGrpSpPr>
      <xdr:grpSpPr bwMode="auto">
        <a:xfrm>
          <a:off x="14029277" y="22855968"/>
          <a:ext cx="839077" cy="449607"/>
          <a:chOff x="9631135" y="14247782"/>
          <a:chExt cx="1133475" cy="304635"/>
        </a:xfrm>
      </xdr:grpSpPr>
      <xdr:pic>
        <xdr:nvPicPr>
          <xdr:cNvPr id="45" name="Picture 1372" descr="wagon plat 1"/>
          <xdr:cNvPicPr>
            <a:picLocks noChangeAspect="1" noChangeArrowheads="1"/>
          </xdr:cNvPicPr>
        </xdr:nvPicPr>
        <xdr:blipFill>
          <a:blip xmlns:r="http://schemas.openxmlformats.org/officeDocument/2006/relationships" r:embed="rId5">
            <a:clrChange>
              <a:clrFrom>
                <a:srgbClr val="FFFEFF"/>
              </a:clrFrom>
              <a:clrTo>
                <a:srgbClr val="FFFEFF">
                  <a:alpha val="0"/>
                </a:srgbClr>
              </a:clrTo>
            </a:clrChange>
            <a:lum bright="-6000" contrast="36000"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11111" b="11111"/>
          <a:stretch>
            <a:fillRect/>
          </a:stretch>
        </xdr:blipFill>
        <xdr:spPr bwMode="auto">
          <a:xfrm>
            <a:off x="9631135" y="14306597"/>
            <a:ext cx="1133475" cy="245820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 algn="ctr">
                <a:solidFill>
                  <a:srgbClr val="000000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pic>
      <xdr:sp macro="" textlink="">
        <xdr:nvSpPr>
          <xdr:cNvPr id="46" name="Forme libre 45"/>
          <xdr:cNvSpPr/>
        </xdr:nvSpPr>
        <xdr:spPr>
          <a:xfrm>
            <a:off x="9672697" y="14247782"/>
            <a:ext cx="1011342" cy="133278"/>
          </a:xfrm>
          <a:custGeom>
            <a:avLst/>
            <a:gdLst>
              <a:gd name="connsiteX0" fmla="*/ 0 w 1002506"/>
              <a:gd name="connsiteY0" fmla="*/ 133350 h 138112"/>
              <a:gd name="connsiteX1" fmla="*/ 0 w 1002506"/>
              <a:gd name="connsiteY1" fmla="*/ 133350 h 138112"/>
              <a:gd name="connsiteX2" fmla="*/ 14288 w 1002506"/>
              <a:gd name="connsiteY2" fmla="*/ 116681 h 138112"/>
              <a:gd name="connsiteX3" fmla="*/ 21431 w 1002506"/>
              <a:gd name="connsiteY3" fmla="*/ 111919 h 138112"/>
              <a:gd name="connsiteX4" fmla="*/ 30956 w 1002506"/>
              <a:gd name="connsiteY4" fmla="*/ 97631 h 138112"/>
              <a:gd name="connsiteX5" fmla="*/ 33338 w 1002506"/>
              <a:gd name="connsiteY5" fmla="*/ 90487 h 138112"/>
              <a:gd name="connsiteX6" fmla="*/ 40481 w 1002506"/>
              <a:gd name="connsiteY6" fmla="*/ 85725 h 138112"/>
              <a:gd name="connsiteX7" fmla="*/ 42863 w 1002506"/>
              <a:gd name="connsiteY7" fmla="*/ 78581 h 138112"/>
              <a:gd name="connsiteX8" fmla="*/ 83344 w 1002506"/>
              <a:gd name="connsiteY8" fmla="*/ 71437 h 138112"/>
              <a:gd name="connsiteX9" fmla="*/ 107156 w 1002506"/>
              <a:gd name="connsiteY9" fmla="*/ 64294 h 138112"/>
              <a:gd name="connsiteX10" fmla="*/ 121444 w 1002506"/>
              <a:gd name="connsiteY10" fmla="*/ 61912 h 138112"/>
              <a:gd name="connsiteX11" fmla="*/ 128588 w 1002506"/>
              <a:gd name="connsiteY11" fmla="*/ 57150 h 138112"/>
              <a:gd name="connsiteX12" fmla="*/ 142875 w 1002506"/>
              <a:gd name="connsiteY12" fmla="*/ 52387 h 138112"/>
              <a:gd name="connsiteX13" fmla="*/ 157163 w 1002506"/>
              <a:gd name="connsiteY13" fmla="*/ 47625 h 138112"/>
              <a:gd name="connsiteX14" fmla="*/ 202406 w 1002506"/>
              <a:gd name="connsiteY14" fmla="*/ 45244 h 138112"/>
              <a:gd name="connsiteX15" fmla="*/ 228600 w 1002506"/>
              <a:gd name="connsiteY15" fmla="*/ 40481 h 138112"/>
              <a:gd name="connsiteX16" fmla="*/ 238125 w 1002506"/>
              <a:gd name="connsiteY16" fmla="*/ 38100 h 138112"/>
              <a:gd name="connsiteX17" fmla="*/ 288131 w 1002506"/>
              <a:gd name="connsiteY17" fmla="*/ 26194 h 138112"/>
              <a:gd name="connsiteX18" fmla="*/ 295275 w 1002506"/>
              <a:gd name="connsiteY18" fmla="*/ 23812 h 138112"/>
              <a:gd name="connsiteX19" fmla="*/ 364331 w 1002506"/>
              <a:gd name="connsiteY19" fmla="*/ 11906 h 138112"/>
              <a:gd name="connsiteX20" fmla="*/ 390525 w 1002506"/>
              <a:gd name="connsiteY20" fmla="*/ 9525 h 138112"/>
              <a:gd name="connsiteX21" fmla="*/ 404813 w 1002506"/>
              <a:gd name="connsiteY21" fmla="*/ 2381 h 138112"/>
              <a:gd name="connsiteX22" fmla="*/ 414338 w 1002506"/>
              <a:gd name="connsiteY22" fmla="*/ 0 h 138112"/>
              <a:gd name="connsiteX23" fmla="*/ 523875 w 1002506"/>
              <a:gd name="connsiteY23" fmla="*/ 2381 h 138112"/>
              <a:gd name="connsiteX24" fmla="*/ 531019 w 1002506"/>
              <a:gd name="connsiteY24" fmla="*/ 4762 h 138112"/>
              <a:gd name="connsiteX25" fmla="*/ 557213 w 1002506"/>
              <a:gd name="connsiteY25" fmla="*/ 7144 h 138112"/>
              <a:gd name="connsiteX26" fmla="*/ 611981 w 1002506"/>
              <a:gd name="connsiteY26" fmla="*/ 19050 h 138112"/>
              <a:gd name="connsiteX27" fmla="*/ 690563 w 1002506"/>
              <a:gd name="connsiteY27" fmla="*/ 23812 h 138112"/>
              <a:gd name="connsiteX28" fmla="*/ 697706 w 1002506"/>
              <a:gd name="connsiteY28" fmla="*/ 26194 h 138112"/>
              <a:gd name="connsiteX29" fmla="*/ 738188 w 1002506"/>
              <a:gd name="connsiteY29" fmla="*/ 30956 h 138112"/>
              <a:gd name="connsiteX30" fmla="*/ 766763 w 1002506"/>
              <a:gd name="connsiteY30" fmla="*/ 35719 h 138112"/>
              <a:gd name="connsiteX31" fmla="*/ 821531 w 1002506"/>
              <a:gd name="connsiteY31" fmla="*/ 38100 h 138112"/>
              <a:gd name="connsiteX32" fmla="*/ 871538 w 1002506"/>
              <a:gd name="connsiteY32" fmla="*/ 42862 h 138112"/>
              <a:gd name="connsiteX33" fmla="*/ 881063 w 1002506"/>
              <a:gd name="connsiteY33" fmla="*/ 47625 h 138112"/>
              <a:gd name="connsiteX34" fmla="*/ 888206 w 1002506"/>
              <a:gd name="connsiteY34" fmla="*/ 52387 h 138112"/>
              <a:gd name="connsiteX35" fmla="*/ 904875 w 1002506"/>
              <a:gd name="connsiteY35" fmla="*/ 57150 h 138112"/>
              <a:gd name="connsiteX36" fmla="*/ 919163 w 1002506"/>
              <a:gd name="connsiteY36" fmla="*/ 66675 h 138112"/>
              <a:gd name="connsiteX37" fmla="*/ 921544 w 1002506"/>
              <a:gd name="connsiteY37" fmla="*/ 73819 h 138112"/>
              <a:gd name="connsiteX38" fmla="*/ 935831 w 1002506"/>
              <a:gd name="connsiteY38" fmla="*/ 78581 h 138112"/>
              <a:gd name="connsiteX39" fmla="*/ 945356 w 1002506"/>
              <a:gd name="connsiteY39" fmla="*/ 90487 h 138112"/>
              <a:gd name="connsiteX40" fmla="*/ 959644 w 1002506"/>
              <a:gd name="connsiteY40" fmla="*/ 97631 h 138112"/>
              <a:gd name="connsiteX41" fmla="*/ 966788 w 1002506"/>
              <a:gd name="connsiteY41" fmla="*/ 104775 h 138112"/>
              <a:gd name="connsiteX42" fmla="*/ 973931 w 1002506"/>
              <a:gd name="connsiteY42" fmla="*/ 107156 h 138112"/>
              <a:gd name="connsiteX43" fmla="*/ 981075 w 1002506"/>
              <a:gd name="connsiteY43" fmla="*/ 111919 h 138112"/>
              <a:gd name="connsiteX44" fmla="*/ 990600 w 1002506"/>
              <a:gd name="connsiteY44" fmla="*/ 123825 h 138112"/>
              <a:gd name="connsiteX45" fmla="*/ 992981 w 1002506"/>
              <a:gd name="connsiteY45" fmla="*/ 133350 h 138112"/>
              <a:gd name="connsiteX46" fmla="*/ 1000125 w 1002506"/>
              <a:gd name="connsiteY46" fmla="*/ 135731 h 138112"/>
              <a:gd name="connsiteX47" fmla="*/ 1002506 w 1002506"/>
              <a:gd name="connsiteY47" fmla="*/ 138112 h 138112"/>
              <a:gd name="connsiteX48" fmla="*/ 0 w 1002506"/>
              <a:gd name="connsiteY48" fmla="*/ 133350 h 138112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</a:cxnLst>
            <a:rect l="l" t="t" r="r" b="b"/>
            <a:pathLst>
              <a:path w="1002506" h="138112">
                <a:moveTo>
                  <a:pt x="0" y="133350"/>
                </a:moveTo>
                <a:lnTo>
                  <a:pt x="0" y="133350"/>
                </a:lnTo>
                <a:cubicBezTo>
                  <a:pt x="4763" y="127794"/>
                  <a:pt x="9113" y="121856"/>
                  <a:pt x="14288" y="116681"/>
                </a:cubicBezTo>
                <a:cubicBezTo>
                  <a:pt x="16311" y="114658"/>
                  <a:pt x="19547" y="114073"/>
                  <a:pt x="21431" y="111919"/>
                </a:cubicBezTo>
                <a:cubicBezTo>
                  <a:pt x="25200" y="107611"/>
                  <a:pt x="29145" y="103061"/>
                  <a:pt x="30956" y="97631"/>
                </a:cubicBezTo>
                <a:cubicBezTo>
                  <a:pt x="31750" y="95250"/>
                  <a:pt x="31770" y="92447"/>
                  <a:pt x="33338" y="90487"/>
                </a:cubicBezTo>
                <a:cubicBezTo>
                  <a:pt x="35126" y="88252"/>
                  <a:pt x="38100" y="87312"/>
                  <a:pt x="40481" y="85725"/>
                </a:cubicBezTo>
                <a:cubicBezTo>
                  <a:pt x="41275" y="83344"/>
                  <a:pt x="41295" y="80541"/>
                  <a:pt x="42863" y="78581"/>
                </a:cubicBezTo>
                <a:cubicBezTo>
                  <a:pt x="51152" y="68220"/>
                  <a:pt x="78779" y="71763"/>
                  <a:pt x="83344" y="71437"/>
                </a:cubicBezTo>
                <a:cubicBezTo>
                  <a:pt x="92460" y="68398"/>
                  <a:pt x="98156" y="66094"/>
                  <a:pt x="107156" y="64294"/>
                </a:cubicBezTo>
                <a:cubicBezTo>
                  <a:pt x="111891" y="63347"/>
                  <a:pt x="116681" y="62706"/>
                  <a:pt x="121444" y="61912"/>
                </a:cubicBezTo>
                <a:cubicBezTo>
                  <a:pt x="123825" y="60325"/>
                  <a:pt x="125973" y="58312"/>
                  <a:pt x="128588" y="57150"/>
                </a:cubicBezTo>
                <a:cubicBezTo>
                  <a:pt x="133175" y="55111"/>
                  <a:pt x="138113" y="53975"/>
                  <a:pt x="142875" y="52387"/>
                </a:cubicBezTo>
                <a:lnTo>
                  <a:pt x="157163" y="47625"/>
                </a:lnTo>
                <a:cubicBezTo>
                  <a:pt x="171490" y="42850"/>
                  <a:pt x="187325" y="46038"/>
                  <a:pt x="202406" y="45244"/>
                </a:cubicBezTo>
                <a:cubicBezTo>
                  <a:pt x="212737" y="43522"/>
                  <a:pt x="218623" y="42698"/>
                  <a:pt x="228600" y="40481"/>
                </a:cubicBezTo>
                <a:cubicBezTo>
                  <a:pt x="231795" y="39771"/>
                  <a:pt x="234950" y="38894"/>
                  <a:pt x="238125" y="38100"/>
                </a:cubicBezTo>
                <a:cubicBezTo>
                  <a:pt x="262341" y="21956"/>
                  <a:pt x="246702" y="28956"/>
                  <a:pt x="288131" y="26194"/>
                </a:cubicBezTo>
                <a:cubicBezTo>
                  <a:pt x="290512" y="25400"/>
                  <a:pt x="293081" y="25031"/>
                  <a:pt x="295275" y="23812"/>
                </a:cubicBezTo>
                <a:cubicBezTo>
                  <a:pt x="331164" y="3873"/>
                  <a:pt x="283423" y="15423"/>
                  <a:pt x="364331" y="11906"/>
                </a:cubicBezTo>
                <a:cubicBezTo>
                  <a:pt x="373062" y="11112"/>
                  <a:pt x="381846" y="10765"/>
                  <a:pt x="390525" y="9525"/>
                </a:cubicBezTo>
                <a:cubicBezTo>
                  <a:pt x="400561" y="8091"/>
                  <a:pt x="395379" y="6424"/>
                  <a:pt x="404813" y="2381"/>
                </a:cubicBezTo>
                <a:cubicBezTo>
                  <a:pt x="407821" y="1092"/>
                  <a:pt x="411163" y="794"/>
                  <a:pt x="414338" y="0"/>
                </a:cubicBezTo>
                <a:lnTo>
                  <a:pt x="523875" y="2381"/>
                </a:lnTo>
                <a:cubicBezTo>
                  <a:pt x="526383" y="2483"/>
                  <a:pt x="528534" y="4407"/>
                  <a:pt x="531019" y="4762"/>
                </a:cubicBezTo>
                <a:cubicBezTo>
                  <a:pt x="539698" y="6002"/>
                  <a:pt x="548482" y="6350"/>
                  <a:pt x="557213" y="7144"/>
                </a:cubicBezTo>
                <a:cubicBezTo>
                  <a:pt x="582747" y="24167"/>
                  <a:pt x="565786" y="16333"/>
                  <a:pt x="611981" y="19050"/>
                </a:cubicBezTo>
                <a:cubicBezTo>
                  <a:pt x="645388" y="27401"/>
                  <a:pt x="607422" y="18615"/>
                  <a:pt x="690563" y="23812"/>
                </a:cubicBezTo>
                <a:cubicBezTo>
                  <a:pt x="693068" y="23969"/>
                  <a:pt x="695245" y="25702"/>
                  <a:pt x="697706" y="26194"/>
                </a:cubicBezTo>
                <a:cubicBezTo>
                  <a:pt x="708229" y="28299"/>
                  <a:pt x="728749" y="30012"/>
                  <a:pt x="738188" y="30956"/>
                </a:cubicBezTo>
                <a:cubicBezTo>
                  <a:pt x="750650" y="35110"/>
                  <a:pt x="747133" y="34492"/>
                  <a:pt x="766763" y="35719"/>
                </a:cubicBezTo>
                <a:cubicBezTo>
                  <a:pt x="785001" y="36859"/>
                  <a:pt x="803275" y="37306"/>
                  <a:pt x="821531" y="38100"/>
                </a:cubicBezTo>
                <a:cubicBezTo>
                  <a:pt x="838200" y="39687"/>
                  <a:pt x="856562" y="35373"/>
                  <a:pt x="871538" y="42862"/>
                </a:cubicBezTo>
                <a:cubicBezTo>
                  <a:pt x="874713" y="44450"/>
                  <a:pt x="877981" y="45864"/>
                  <a:pt x="881063" y="47625"/>
                </a:cubicBezTo>
                <a:cubicBezTo>
                  <a:pt x="883548" y="49045"/>
                  <a:pt x="885647" y="51107"/>
                  <a:pt x="888206" y="52387"/>
                </a:cubicBezTo>
                <a:cubicBezTo>
                  <a:pt x="891626" y="54097"/>
                  <a:pt x="901817" y="56386"/>
                  <a:pt x="904875" y="57150"/>
                </a:cubicBezTo>
                <a:cubicBezTo>
                  <a:pt x="919908" y="79699"/>
                  <a:pt x="897193" y="49099"/>
                  <a:pt x="919163" y="66675"/>
                </a:cubicBezTo>
                <a:cubicBezTo>
                  <a:pt x="921123" y="68243"/>
                  <a:pt x="919501" y="72360"/>
                  <a:pt x="921544" y="73819"/>
                </a:cubicBezTo>
                <a:cubicBezTo>
                  <a:pt x="925629" y="76737"/>
                  <a:pt x="935831" y="78581"/>
                  <a:pt x="935831" y="78581"/>
                </a:cubicBezTo>
                <a:cubicBezTo>
                  <a:pt x="956307" y="92232"/>
                  <a:pt x="932210" y="74055"/>
                  <a:pt x="945356" y="90487"/>
                </a:cubicBezTo>
                <a:cubicBezTo>
                  <a:pt x="948714" y="94685"/>
                  <a:pt x="954937" y="96062"/>
                  <a:pt x="959644" y="97631"/>
                </a:cubicBezTo>
                <a:cubicBezTo>
                  <a:pt x="962025" y="100012"/>
                  <a:pt x="963986" y="102907"/>
                  <a:pt x="966788" y="104775"/>
                </a:cubicBezTo>
                <a:cubicBezTo>
                  <a:pt x="968876" y="106167"/>
                  <a:pt x="971686" y="106034"/>
                  <a:pt x="973931" y="107156"/>
                </a:cubicBezTo>
                <a:cubicBezTo>
                  <a:pt x="976491" y="108436"/>
                  <a:pt x="978694" y="110331"/>
                  <a:pt x="981075" y="111919"/>
                </a:cubicBezTo>
                <a:cubicBezTo>
                  <a:pt x="988859" y="135271"/>
                  <a:pt x="976239" y="102282"/>
                  <a:pt x="990600" y="123825"/>
                </a:cubicBezTo>
                <a:cubicBezTo>
                  <a:pt x="992415" y="126548"/>
                  <a:pt x="990937" y="130794"/>
                  <a:pt x="992981" y="133350"/>
                </a:cubicBezTo>
                <a:cubicBezTo>
                  <a:pt x="994549" y="135310"/>
                  <a:pt x="997880" y="134609"/>
                  <a:pt x="1000125" y="135731"/>
                </a:cubicBezTo>
                <a:cubicBezTo>
                  <a:pt x="1001129" y="136233"/>
                  <a:pt x="1001712" y="137318"/>
                  <a:pt x="1002506" y="138112"/>
                </a:cubicBezTo>
                <a:lnTo>
                  <a:pt x="0" y="133350"/>
                </a:lnTo>
                <a:close/>
              </a:path>
            </a:pathLst>
          </a:custGeom>
          <a:blipFill dpi="0" rotWithShape="1">
            <a:blip xmlns:r="http://schemas.openxmlformats.org/officeDocument/2006/relationships" r:embed="rId6"/>
            <a:srcRect/>
            <a:tile tx="0" ty="0" sx="100000" sy="100000" flip="none" algn="tl"/>
          </a:blip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</xdr:grpSp>
    <xdr:clientData/>
  </xdr:twoCellAnchor>
  <xdr:twoCellAnchor>
    <xdr:from>
      <xdr:col>66</xdr:col>
      <xdr:colOff>127222</xdr:colOff>
      <xdr:row>85</xdr:row>
      <xdr:rowOff>262453</xdr:rowOff>
    </xdr:from>
    <xdr:to>
      <xdr:col>71</xdr:col>
      <xdr:colOff>137560</xdr:colOff>
      <xdr:row>87</xdr:row>
      <xdr:rowOff>23363</xdr:rowOff>
    </xdr:to>
    <xdr:grpSp>
      <xdr:nvGrpSpPr>
        <xdr:cNvPr id="47" name="Groupe 806"/>
        <xdr:cNvGrpSpPr>
          <a:grpSpLocks/>
        </xdr:cNvGrpSpPr>
      </xdr:nvGrpSpPr>
      <xdr:grpSpPr bwMode="auto">
        <a:xfrm>
          <a:off x="12281122" y="22901473"/>
          <a:ext cx="924738" cy="400990"/>
          <a:chOff x="4381500" y="14337800"/>
          <a:chExt cx="1114425" cy="314371"/>
        </a:xfrm>
      </xdr:grpSpPr>
      <xdr:pic>
        <xdr:nvPicPr>
          <xdr:cNvPr id="48" name="Picture 1340" descr="wagon plat"/>
          <xdr:cNvPicPr>
            <a:picLocks noChangeAspect="1" noChangeArrowheads="1"/>
          </xdr:cNvPicPr>
        </xdr:nvPicPr>
        <xdr:blipFill>
          <a:blip xmlns:r="http://schemas.openxmlformats.org/officeDocument/2006/relationships" r:embed="rId7">
            <a:clrChange>
              <a:clrFrom>
                <a:srgbClr val="FEFEFE"/>
              </a:clrFrom>
              <a:clrTo>
                <a:srgbClr val="FEFEFE">
                  <a:alpha val="0"/>
                </a:srgbClr>
              </a:clrTo>
            </a:clrChange>
            <a:lum bright="-6000" contrast="36000"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381500" y="14450786"/>
            <a:ext cx="1114425" cy="20138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grpSp>
        <xdr:nvGrpSpPr>
          <xdr:cNvPr id="49" name="Groupe 808"/>
          <xdr:cNvGrpSpPr>
            <a:grpSpLocks/>
          </xdr:cNvGrpSpPr>
        </xdr:nvGrpSpPr>
        <xdr:grpSpPr bwMode="auto">
          <a:xfrm>
            <a:off x="4441372" y="14337800"/>
            <a:ext cx="964609" cy="124968"/>
            <a:chOff x="4441372" y="14337800"/>
            <a:chExt cx="964609" cy="124968"/>
          </a:xfrm>
        </xdr:grpSpPr>
        <xdr:grpSp>
          <xdr:nvGrpSpPr>
            <xdr:cNvPr id="50" name="Group 445"/>
            <xdr:cNvGrpSpPr>
              <a:grpSpLocks noChangeAspect="1"/>
            </xdr:cNvGrpSpPr>
          </xdr:nvGrpSpPr>
          <xdr:grpSpPr bwMode="auto">
            <a:xfrm>
              <a:off x="4468587" y="14408557"/>
              <a:ext cx="937394" cy="54211"/>
              <a:chOff x="260" y="251"/>
              <a:chExt cx="74" cy="5"/>
            </a:xfrm>
          </xdr:grpSpPr>
          <xdr:sp macro="" textlink="">
            <xdr:nvSpPr>
              <xdr:cNvPr id="61" name="Rectangle 446"/>
              <xdr:cNvSpPr>
                <a:spLocks noChangeAspect="1" noChangeArrowheads="1"/>
              </xdr:cNvSpPr>
            </xdr:nvSpPr>
            <xdr:spPr bwMode="auto">
              <a:xfrm>
                <a:off x="260" y="251"/>
                <a:ext cx="74" cy="2"/>
              </a:xfrm>
              <a:prstGeom prst="rect">
                <a:avLst/>
              </a:prstGeom>
              <a:gradFill rotWithShape="0">
                <a:gsLst>
                  <a:gs pos="0">
                    <a:srgbClr val="454545"/>
                  </a:gs>
                  <a:gs pos="100000">
                    <a:srgbClr val="969696"/>
                  </a:gs>
                </a:gsLst>
                <a:lin ang="5400000" scaled="1"/>
              </a:gradFill>
              <a:ln w="3175">
                <a:solidFill>
                  <a:srgbClr val="000000"/>
                </a:solidFill>
                <a:miter lim="800000"/>
                <a:headEnd/>
                <a:tailEnd/>
              </a:ln>
            </xdr:spPr>
          </xdr:sp>
          <xdr:grpSp>
            <xdr:nvGrpSpPr>
              <xdr:cNvPr id="62" name="Group 447"/>
              <xdr:cNvGrpSpPr>
                <a:grpSpLocks noChangeAspect="1"/>
              </xdr:cNvGrpSpPr>
            </xdr:nvGrpSpPr>
            <xdr:grpSpPr bwMode="auto">
              <a:xfrm>
                <a:off x="263" y="252"/>
                <a:ext cx="68" cy="4"/>
                <a:chOff x="0" y="0"/>
                <a:chExt cx="19993" cy="20000"/>
              </a:xfrm>
            </xdr:grpSpPr>
            <xdr:sp macro="" textlink="">
              <xdr:nvSpPr>
                <xdr:cNvPr id="63" name="Freeform 448" descr="Granit"/>
                <xdr:cNvSpPr>
                  <a:spLocks noChangeAspect="1"/>
                </xdr:cNvSpPr>
              </xdr:nvSpPr>
              <xdr:spPr bwMode="auto">
                <a:xfrm>
                  <a:off x="0" y="0"/>
                  <a:ext cx="1498" cy="20000"/>
                </a:xfrm>
                <a:custGeom>
                  <a:avLst/>
                  <a:gdLst>
                    <a:gd name="T0" fmla="*/ 0 w 20000"/>
                    <a:gd name="T1" fmla="*/ 19726 h 20000"/>
                    <a:gd name="T2" fmla="*/ 0 w 20000"/>
                    <a:gd name="T3" fmla="*/ 0 h 20000"/>
                    <a:gd name="T4" fmla="*/ 0 w 20000"/>
                    <a:gd name="T5" fmla="*/ 0 h 20000"/>
                    <a:gd name="T6" fmla="*/ 0 w 20000"/>
                    <a:gd name="T7" fmla="*/ 19726 h 20000"/>
                    <a:gd name="T8" fmla="*/ 0 w 20000"/>
                    <a:gd name="T9" fmla="*/ 19726 h 20000"/>
                    <a:gd name="T10" fmla="*/ 0 60000 65536"/>
                    <a:gd name="T11" fmla="*/ 0 60000 65536"/>
                    <a:gd name="T12" fmla="*/ 0 60000 65536"/>
                    <a:gd name="T13" fmla="*/ 0 60000 65536"/>
                    <a:gd name="T14" fmla="*/ 0 60000 65536"/>
                    <a:gd name="T15" fmla="*/ 0 w 20000"/>
                    <a:gd name="T16" fmla="*/ 0 h 20000"/>
                    <a:gd name="T17" fmla="*/ 20000 w 20000"/>
                    <a:gd name="T18" fmla="*/ 20000 h 20000"/>
                  </a:gdLst>
                  <a:ahLst/>
                  <a:cxnLst>
                    <a:cxn ang="T10">
                      <a:pos x="T0" y="T1"/>
                    </a:cxn>
                    <a:cxn ang="T11">
                      <a:pos x="T2" y="T3"/>
                    </a:cxn>
                    <a:cxn ang="T12">
                      <a:pos x="T4" y="T5"/>
                    </a:cxn>
                    <a:cxn ang="T13">
                      <a:pos x="T6" y="T7"/>
                    </a:cxn>
                    <a:cxn ang="T14">
                      <a:pos x="T8" y="T9"/>
                    </a:cxn>
                  </a:cxnLst>
                  <a:rect l="T15" t="T16" r="T17" b="T18"/>
                  <a:pathLst>
                    <a:path w="20000" h="20000">
                      <a:moveTo>
                        <a:pt x="0" y="19726"/>
                      </a:moveTo>
                      <a:lnTo>
                        <a:pt x="1895" y="0"/>
                      </a:lnTo>
                      <a:lnTo>
                        <a:pt x="18105" y="0"/>
                      </a:lnTo>
                      <a:lnTo>
                        <a:pt x="19789" y="19726"/>
                      </a:lnTo>
                      <a:lnTo>
                        <a:pt x="0" y="19726"/>
                      </a:lnTo>
                      <a:close/>
                    </a:path>
                  </a:pathLst>
                </a:custGeom>
                <a:blipFill dpi="0" rotWithShape="0">
                  <a:blip xmlns:r="http://schemas.openxmlformats.org/officeDocument/2006/relationships" r:embed="rId6"/>
                  <a:srcRect/>
                  <a:tile tx="0" ty="0" sx="100000" sy="100000" flip="none" algn="tl"/>
                </a:blipFill>
                <a:ln w="0" cap="flat" cmpd="sng">
                  <a:solidFill>
                    <a:srgbClr val="000000"/>
                  </a:solidFill>
                  <a:prstDash val="solid"/>
                  <a:round/>
                  <a:headEnd type="none" w="med" len="med"/>
                  <a:tailEnd type="none" w="med" len="med"/>
                </a:ln>
              </xdr:spPr>
            </xdr:sp>
            <xdr:sp macro="" textlink="">
              <xdr:nvSpPr>
                <xdr:cNvPr id="64" name="Freeform 449" descr="Granit"/>
                <xdr:cNvSpPr>
                  <a:spLocks noChangeAspect="1"/>
                </xdr:cNvSpPr>
              </xdr:nvSpPr>
              <xdr:spPr bwMode="auto">
                <a:xfrm>
                  <a:off x="3138" y="0"/>
                  <a:ext cx="1497" cy="20000"/>
                </a:xfrm>
                <a:custGeom>
                  <a:avLst/>
                  <a:gdLst>
                    <a:gd name="T0" fmla="*/ 0 w 20000"/>
                    <a:gd name="T1" fmla="*/ 19726 h 20000"/>
                    <a:gd name="T2" fmla="*/ 0 w 20000"/>
                    <a:gd name="T3" fmla="*/ 0 h 20000"/>
                    <a:gd name="T4" fmla="*/ 0 w 20000"/>
                    <a:gd name="T5" fmla="*/ 0 h 20000"/>
                    <a:gd name="T6" fmla="*/ 0 w 20000"/>
                    <a:gd name="T7" fmla="*/ 19726 h 20000"/>
                    <a:gd name="T8" fmla="*/ 0 w 20000"/>
                    <a:gd name="T9" fmla="*/ 19726 h 20000"/>
                    <a:gd name="T10" fmla="*/ 0 60000 65536"/>
                    <a:gd name="T11" fmla="*/ 0 60000 65536"/>
                    <a:gd name="T12" fmla="*/ 0 60000 65536"/>
                    <a:gd name="T13" fmla="*/ 0 60000 65536"/>
                    <a:gd name="T14" fmla="*/ 0 60000 65536"/>
                    <a:gd name="T15" fmla="*/ 0 w 20000"/>
                    <a:gd name="T16" fmla="*/ 0 h 20000"/>
                    <a:gd name="T17" fmla="*/ 20000 w 20000"/>
                    <a:gd name="T18" fmla="*/ 20000 h 20000"/>
                  </a:gdLst>
                  <a:ahLst/>
                  <a:cxnLst>
                    <a:cxn ang="T10">
                      <a:pos x="T0" y="T1"/>
                    </a:cxn>
                    <a:cxn ang="T11">
                      <a:pos x="T2" y="T3"/>
                    </a:cxn>
                    <a:cxn ang="T12">
                      <a:pos x="T4" y="T5"/>
                    </a:cxn>
                    <a:cxn ang="T13">
                      <a:pos x="T6" y="T7"/>
                    </a:cxn>
                    <a:cxn ang="T14">
                      <a:pos x="T8" y="T9"/>
                    </a:cxn>
                  </a:cxnLst>
                  <a:rect l="T15" t="T16" r="T17" b="T18"/>
                  <a:pathLst>
                    <a:path w="20000" h="20000">
                      <a:moveTo>
                        <a:pt x="0" y="19726"/>
                      </a:moveTo>
                      <a:lnTo>
                        <a:pt x="1684" y="0"/>
                      </a:lnTo>
                      <a:lnTo>
                        <a:pt x="18105" y="0"/>
                      </a:lnTo>
                      <a:lnTo>
                        <a:pt x="19789" y="19726"/>
                      </a:lnTo>
                      <a:lnTo>
                        <a:pt x="0" y="19726"/>
                      </a:lnTo>
                      <a:close/>
                    </a:path>
                  </a:pathLst>
                </a:custGeom>
                <a:blipFill dpi="0" rotWithShape="0">
                  <a:blip xmlns:r="http://schemas.openxmlformats.org/officeDocument/2006/relationships" r:embed="rId6"/>
                  <a:srcRect/>
                  <a:tile tx="0" ty="0" sx="100000" sy="100000" flip="none" algn="tl"/>
                </a:blipFill>
                <a:ln w="0" cap="flat" cmpd="sng">
                  <a:solidFill>
                    <a:srgbClr val="000000"/>
                  </a:solidFill>
                  <a:prstDash val="solid"/>
                  <a:round/>
                  <a:headEnd type="none" w="med" len="med"/>
                  <a:tailEnd type="none" w="med" len="med"/>
                </a:ln>
              </xdr:spPr>
            </xdr:sp>
            <xdr:sp macro="" textlink="">
              <xdr:nvSpPr>
                <xdr:cNvPr id="65" name="Freeform 450" descr="Granit"/>
                <xdr:cNvSpPr>
                  <a:spLocks noChangeAspect="1"/>
                </xdr:cNvSpPr>
              </xdr:nvSpPr>
              <xdr:spPr bwMode="auto">
                <a:xfrm>
                  <a:off x="6259" y="0"/>
                  <a:ext cx="1498" cy="20000"/>
                </a:xfrm>
                <a:custGeom>
                  <a:avLst/>
                  <a:gdLst>
                    <a:gd name="T0" fmla="*/ 0 w 20000"/>
                    <a:gd name="T1" fmla="*/ 19726 h 20000"/>
                    <a:gd name="T2" fmla="*/ 0 w 20000"/>
                    <a:gd name="T3" fmla="*/ 0 h 20000"/>
                    <a:gd name="T4" fmla="*/ 0 w 20000"/>
                    <a:gd name="T5" fmla="*/ 0 h 20000"/>
                    <a:gd name="T6" fmla="*/ 0 w 20000"/>
                    <a:gd name="T7" fmla="*/ 19726 h 20000"/>
                    <a:gd name="T8" fmla="*/ 0 w 20000"/>
                    <a:gd name="T9" fmla="*/ 19726 h 20000"/>
                    <a:gd name="T10" fmla="*/ 0 60000 65536"/>
                    <a:gd name="T11" fmla="*/ 0 60000 65536"/>
                    <a:gd name="T12" fmla="*/ 0 60000 65536"/>
                    <a:gd name="T13" fmla="*/ 0 60000 65536"/>
                    <a:gd name="T14" fmla="*/ 0 60000 65536"/>
                    <a:gd name="T15" fmla="*/ 0 w 20000"/>
                    <a:gd name="T16" fmla="*/ 0 h 20000"/>
                    <a:gd name="T17" fmla="*/ 20000 w 20000"/>
                    <a:gd name="T18" fmla="*/ 20000 h 20000"/>
                  </a:gdLst>
                  <a:ahLst/>
                  <a:cxnLst>
                    <a:cxn ang="T10">
                      <a:pos x="T0" y="T1"/>
                    </a:cxn>
                    <a:cxn ang="T11">
                      <a:pos x="T2" y="T3"/>
                    </a:cxn>
                    <a:cxn ang="T12">
                      <a:pos x="T4" y="T5"/>
                    </a:cxn>
                    <a:cxn ang="T13">
                      <a:pos x="T6" y="T7"/>
                    </a:cxn>
                    <a:cxn ang="T14">
                      <a:pos x="T8" y="T9"/>
                    </a:cxn>
                  </a:cxnLst>
                  <a:rect l="T15" t="T16" r="T17" b="T18"/>
                  <a:pathLst>
                    <a:path w="20000" h="20000">
                      <a:moveTo>
                        <a:pt x="0" y="19726"/>
                      </a:moveTo>
                      <a:lnTo>
                        <a:pt x="1895" y="0"/>
                      </a:lnTo>
                      <a:lnTo>
                        <a:pt x="18105" y="0"/>
                      </a:lnTo>
                      <a:lnTo>
                        <a:pt x="19789" y="19726"/>
                      </a:lnTo>
                      <a:lnTo>
                        <a:pt x="0" y="19726"/>
                      </a:lnTo>
                      <a:close/>
                    </a:path>
                  </a:pathLst>
                </a:custGeom>
                <a:blipFill dpi="0" rotWithShape="0">
                  <a:blip xmlns:r="http://schemas.openxmlformats.org/officeDocument/2006/relationships" r:embed="rId6"/>
                  <a:srcRect/>
                  <a:tile tx="0" ty="0" sx="100000" sy="100000" flip="none" algn="tl"/>
                </a:blipFill>
                <a:ln w="0" cap="flat" cmpd="sng">
                  <a:solidFill>
                    <a:srgbClr val="000000"/>
                  </a:solidFill>
                  <a:prstDash val="solid"/>
                  <a:round/>
                  <a:headEnd type="none" w="med" len="med"/>
                  <a:tailEnd type="none" w="med" len="med"/>
                </a:ln>
              </xdr:spPr>
            </xdr:sp>
            <xdr:sp macro="" textlink="">
              <xdr:nvSpPr>
                <xdr:cNvPr id="66" name="Freeform 451" descr="Granit"/>
                <xdr:cNvSpPr>
                  <a:spLocks noChangeAspect="1"/>
                </xdr:cNvSpPr>
              </xdr:nvSpPr>
              <xdr:spPr bwMode="auto">
                <a:xfrm>
                  <a:off x="9381" y="0"/>
                  <a:ext cx="1498" cy="20000"/>
                </a:xfrm>
                <a:custGeom>
                  <a:avLst/>
                  <a:gdLst>
                    <a:gd name="T0" fmla="*/ 0 w 20000"/>
                    <a:gd name="T1" fmla="*/ 19726 h 20000"/>
                    <a:gd name="T2" fmla="*/ 0 w 20000"/>
                    <a:gd name="T3" fmla="*/ 0 h 20000"/>
                    <a:gd name="T4" fmla="*/ 0 w 20000"/>
                    <a:gd name="T5" fmla="*/ 0 h 20000"/>
                    <a:gd name="T6" fmla="*/ 0 w 20000"/>
                    <a:gd name="T7" fmla="*/ 19726 h 20000"/>
                    <a:gd name="T8" fmla="*/ 0 w 20000"/>
                    <a:gd name="T9" fmla="*/ 19726 h 20000"/>
                    <a:gd name="T10" fmla="*/ 0 60000 65536"/>
                    <a:gd name="T11" fmla="*/ 0 60000 65536"/>
                    <a:gd name="T12" fmla="*/ 0 60000 65536"/>
                    <a:gd name="T13" fmla="*/ 0 60000 65536"/>
                    <a:gd name="T14" fmla="*/ 0 60000 65536"/>
                    <a:gd name="T15" fmla="*/ 0 w 20000"/>
                    <a:gd name="T16" fmla="*/ 0 h 20000"/>
                    <a:gd name="T17" fmla="*/ 20000 w 20000"/>
                    <a:gd name="T18" fmla="*/ 20000 h 20000"/>
                  </a:gdLst>
                  <a:ahLst/>
                  <a:cxnLst>
                    <a:cxn ang="T10">
                      <a:pos x="T0" y="T1"/>
                    </a:cxn>
                    <a:cxn ang="T11">
                      <a:pos x="T2" y="T3"/>
                    </a:cxn>
                    <a:cxn ang="T12">
                      <a:pos x="T4" y="T5"/>
                    </a:cxn>
                    <a:cxn ang="T13">
                      <a:pos x="T6" y="T7"/>
                    </a:cxn>
                    <a:cxn ang="T14">
                      <a:pos x="T8" y="T9"/>
                    </a:cxn>
                  </a:cxnLst>
                  <a:rect l="T15" t="T16" r="T17" b="T18"/>
                  <a:pathLst>
                    <a:path w="20000" h="20000">
                      <a:moveTo>
                        <a:pt x="0" y="19726"/>
                      </a:moveTo>
                      <a:lnTo>
                        <a:pt x="1895" y="0"/>
                      </a:lnTo>
                      <a:lnTo>
                        <a:pt x="18105" y="0"/>
                      </a:lnTo>
                      <a:lnTo>
                        <a:pt x="19789" y="19726"/>
                      </a:lnTo>
                      <a:lnTo>
                        <a:pt x="0" y="19726"/>
                      </a:lnTo>
                      <a:close/>
                    </a:path>
                  </a:pathLst>
                </a:custGeom>
                <a:blipFill dpi="0" rotWithShape="0">
                  <a:blip xmlns:r="http://schemas.openxmlformats.org/officeDocument/2006/relationships" r:embed="rId6"/>
                  <a:srcRect/>
                  <a:tile tx="0" ty="0" sx="100000" sy="100000" flip="none" algn="tl"/>
                </a:blipFill>
                <a:ln w="0" cap="flat" cmpd="sng">
                  <a:solidFill>
                    <a:srgbClr val="000000"/>
                  </a:solidFill>
                  <a:prstDash val="solid"/>
                  <a:round/>
                  <a:headEnd type="none" w="med" len="med"/>
                  <a:tailEnd type="none" w="med" len="med"/>
                </a:ln>
              </xdr:spPr>
            </xdr:sp>
            <xdr:sp macro="" textlink="">
              <xdr:nvSpPr>
                <xdr:cNvPr id="67" name="Freeform 452" descr="Granit"/>
                <xdr:cNvSpPr>
                  <a:spLocks noChangeAspect="1"/>
                </xdr:cNvSpPr>
              </xdr:nvSpPr>
              <xdr:spPr bwMode="auto">
                <a:xfrm>
                  <a:off x="12236" y="0"/>
                  <a:ext cx="1498" cy="20000"/>
                </a:xfrm>
                <a:custGeom>
                  <a:avLst/>
                  <a:gdLst>
                    <a:gd name="T0" fmla="*/ 0 w 20000"/>
                    <a:gd name="T1" fmla="*/ 19726 h 20000"/>
                    <a:gd name="T2" fmla="*/ 0 w 20000"/>
                    <a:gd name="T3" fmla="*/ 0 h 20000"/>
                    <a:gd name="T4" fmla="*/ 0 w 20000"/>
                    <a:gd name="T5" fmla="*/ 0 h 20000"/>
                    <a:gd name="T6" fmla="*/ 0 w 20000"/>
                    <a:gd name="T7" fmla="*/ 19726 h 20000"/>
                    <a:gd name="T8" fmla="*/ 0 w 20000"/>
                    <a:gd name="T9" fmla="*/ 19726 h 20000"/>
                    <a:gd name="T10" fmla="*/ 0 60000 65536"/>
                    <a:gd name="T11" fmla="*/ 0 60000 65536"/>
                    <a:gd name="T12" fmla="*/ 0 60000 65536"/>
                    <a:gd name="T13" fmla="*/ 0 60000 65536"/>
                    <a:gd name="T14" fmla="*/ 0 60000 65536"/>
                    <a:gd name="T15" fmla="*/ 0 w 20000"/>
                    <a:gd name="T16" fmla="*/ 0 h 20000"/>
                    <a:gd name="T17" fmla="*/ 20000 w 20000"/>
                    <a:gd name="T18" fmla="*/ 20000 h 20000"/>
                  </a:gdLst>
                  <a:ahLst/>
                  <a:cxnLst>
                    <a:cxn ang="T10">
                      <a:pos x="T0" y="T1"/>
                    </a:cxn>
                    <a:cxn ang="T11">
                      <a:pos x="T2" y="T3"/>
                    </a:cxn>
                    <a:cxn ang="T12">
                      <a:pos x="T4" y="T5"/>
                    </a:cxn>
                    <a:cxn ang="T13">
                      <a:pos x="T6" y="T7"/>
                    </a:cxn>
                    <a:cxn ang="T14">
                      <a:pos x="T8" y="T9"/>
                    </a:cxn>
                  </a:cxnLst>
                  <a:rect l="T15" t="T16" r="T17" b="T18"/>
                  <a:pathLst>
                    <a:path w="20000" h="20000">
                      <a:moveTo>
                        <a:pt x="0" y="19726"/>
                      </a:moveTo>
                      <a:lnTo>
                        <a:pt x="1895" y="0"/>
                      </a:lnTo>
                      <a:lnTo>
                        <a:pt x="18105" y="0"/>
                      </a:lnTo>
                      <a:lnTo>
                        <a:pt x="19789" y="19726"/>
                      </a:lnTo>
                      <a:lnTo>
                        <a:pt x="0" y="19726"/>
                      </a:lnTo>
                      <a:close/>
                    </a:path>
                  </a:pathLst>
                </a:custGeom>
                <a:blipFill dpi="0" rotWithShape="0">
                  <a:blip xmlns:r="http://schemas.openxmlformats.org/officeDocument/2006/relationships" r:embed="rId6"/>
                  <a:srcRect/>
                  <a:tile tx="0" ty="0" sx="100000" sy="100000" flip="none" algn="tl"/>
                </a:blipFill>
                <a:ln w="0" cap="flat" cmpd="sng">
                  <a:solidFill>
                    <a:srgbClr val="000000"/>
                  </a:solidFill>
                  <a:prstDash val="solid"/>
                  <a:round/>
                  <a:headEnd type="none" w="med" len="med"/>
                  <a:tailEnd type="none" w="med" len="med"/>
                </a:ln>
              </xdr:spPr>
            </xdr:sp>
            <xdr:sp macro="" textlink="">
              <xdr:nvSpPr>
                <xdr:cNvPr id="68" name="Freeform 453" descr="Granit"/>
                <xdr:cNvSpPr>
                  <a:spLocks noChangeAspect="1"/>
                </xdr:cNvSpPr>
              </xdr:nvSpPr>
              <xdr:spPr bwMode="auto">
                <a:xfrm>
                  <a:off x="15373" y="0"/>
                  <a:ext cx="1498" cy="20000"/>
                </a:xfrm>
                <a:custGeom>
                  <a:avLst/>
                  <a:gdLst>
                    <a:gd name="T0" fmla="*/ 0 w 20000"/>
                    <a:gd name="T1" fmla="*/ 19726 h 20000"/>
                    <a:gd name="T2" fmla="*/ 0 w 20000"/>
                    <a:gd name="T3" fmla="*/ 0 h 20000"/>
                    <a:gd name="T4" fmla="*/ 0 w 20000"/>
                    <a:gd name="T5" fmla="*/ 0 h 20000"/>
                    <a:gd name="T6" fmla="*/ 0 w 20000"/>
                    <a:gd name="T7" fmla="*/ 19726 h 20000"/>
                    <a:gd name="T8" fmla="*/ 0 w 20000"/>
                    <a:gd name="T9" fmla="*/ 19726 h 20000"/>
                    <a:gd name="T10" fmla="*/ 0 60000 65536"/>
                    <a:gd name="T11" fmla="*/ 0 60000 65536"/>
                    <a:gd name="T12" fmla="*/ 0 60000 65536"/>
                    <a:gd name="T13" fmla="*/ 0 60000 65536"/>
                    <a:gd name="T14" fmla="*/ 0 60000 65536"/>
                    <a:gd name="T15" fmla="*/ 0 w 20000"/>
                    <a:gd name="T16" fmla="*/ 0 h 20000"/>
                    <a:gd name="T17" fmla="*/ 20000 w 20000"/>
                    <a:gd name="T18" fmla="*/ 20000 h 20000"/>
                  </a:gdLst>
                  <a:ahLst/>
                  <a:cxnLst>
                    <a:cxn ang="T10">
                      <a:pos x="T0" y="T1"/>
                    </a:cxn>
                    <a:cxn ang="T11">
                      <a:pos x="T2" y="T3"/>
                    </a:cxn>
                    <a:cxn ang="T12">
                      <a:pos x="T4" y="T5"/>
                    </a:cxn>
                    <a:cxn ang="T13">
                      <a:pos x="T6" y="T7"/>
                    </a:cxn>
                    <a:cxn ang="T14">
                      <a:pos x="T8" y="T9"/>
                    </a:cxn>
                  </a:cxnLst>
                  <a:rect l="T15" t="T16" r="T17" b="T18"/>
                  <a:pathLst>
                    <a:path w="20000" h="20000">
                      <a:moveTo>
                        <a:pt x="0" y="19726"/>
                      </a:moveTo>
                      <a:lnTo>
                        <a:pt x="1895" y="0"/>
                      </a:lnTo>
                      <a:lnTo>
                        <a:pt x="18105" y="0"/>
                      </a:lnTo>
                      <a:lnTo>
                        <a:pt x="19789" y="19726"/>
                      </a:lnTo>
                      <a:lnTo>
                        <a:pt x="0" y="19726"/>
                      </a:lnTo>
                      <a:close/>
                    </a:path>
                  </a:pathLst>
                </a:custGeom>
                <a:blipFill dpi="0" rotWithShape="0">
                  <a:blip xmlns:r="http://schemas.openxmlformats.org/officeDocument/2006/relationships" r:embed="rId6"/>
                  <a:srcRect/>
                  <a:tile tx="0" ty="0" sx="100000" sy="100000" flip="none" algn="tl"/>
                </a:blipFill>
                <a:ln w="0" cap="flat" cmpd="sng">
                  <a:solidFill>
                    <a:srgbClr val="000000"/>
                  </a:solidFill>
                  <a:prstDash val="solid"/>
                  <a:round/>
                  <a:headEnd type="none" w="med" len="med"/>
                  <a:tailEnd type="none" w="med" len="med"/>
                </a:ln>
              </xdr:spPr>
            </xdr:sp>
            <xdr:sp macro="" textlink="">
              <xdr:nvSpPr>
                <xdr:cNvPr id="69" name="Freeform 454" descr="Granit"/>
                <xdr:cNvSpPr>
                  <a:spLocks noChangeAspect="1"/>
                </xdr:cNvSpPr>
              </xdr:nvSpPr>
              <xdr:spPr bwMode="auto">
                <a:xfrm>
                  <a:off x="18495" y="0"/>
                  <a:ext cx="1498" cy="20000"/>
                </a:xfrm>
                <a:custGeom>
                  <a:avLst/>
                  <a:gdLst>
                    <a:gd name="T0" fmla="*/ 0 w 20000"/>
                    <a:gd name="T1" fmla="*/ 19726 h 20000"/>
                    <a:gd name="T2" fmla="*/ 0 w 20000"/>
                    <a:gd name="T3" fmla="*/ 0 h 20000"/>
                    <a:gd name="T4" fmla="*/ 0 w 20000"/>
                    <a:gd name="T5" fmla="*/ 0 h 20000"/>
                    <a:gd name="T6" fmla="*/ 0 w 20000"/>
                    <a:gd name="T7" fmla="*/ 19726 h 20000"/>
                    <a:gd name="T8" fmla="*/ 0 w 20000"/>
                    <a:gd name="T9" fmla="*/ 19726 h 20000"/>
                    <a:gd name="T10" fmla="*/ 0 60000 65536"/>
                    <a:gd name="T11" fmla="*/ 0 60000 65536"/>
                    <a:gd name="T12" fmla="*/ 0 60000 65536"/>
                    <a:gd name="T13" fmla="*/ 0 60000 65536"/>
                    <a:gd name="T14" fmla="*/ 0 60000 65536"/>
                    <a:gd name="T15" fmla="*/ 0 w 20000"/>
                    <a:gd name="T16" fmla="*/ 0 h 20000"/>
                    <a:gd name="T17" fmla="*/ 20000 w 20000"/>
                    <a:gd name="T18" fmla="*/ 20000 h 20000"/>
                  </a:gdLst>
                  <a:ahLst/>
                  <a:cxnLst>
                    <a:cxn ang="T10">
                      <a:pos x="T0" y="T1"/>
                    </a:cxn>
                    <a:cxn ang="T11">
                      <a:pos x="T2" y="T3"/>
                    </a:cxn>
                    <a:cxn ang="T12">
                      <a:pos x="T4" y="T5"/>
                    </a:cxn>
                    <a:cxn ang="T13">
                      <a:pos x="T6" y="T7"/>
                    </a:cxn>
                    <a:cxn ang="T14">
                      <a:pos x="T8" y="T9"/>
                    </a:cxn>
                  </a:cxnLst>
                  <a:rect l="T15" t="T16" r="T17" b="T18"/>
                  <a:pathLst>
                    <a:path w="20000" h="20000">
                      <a:moveTo>
                        <a:pt x="0" y="19726"/>
                      </a:moveTo>
                      <a:lnTo>
                        <a:pt x="1895" y="0"/>
                      </a:lnTo>
                      <a:lnTo>
                        <a:pt x="18105" y="0"/>
                      </a:lnTo>
                      <a:lnTo>
                        <a:pt x="19789" y="19726"/>
                      </a:lnTo>
                      <a:lnTo>
                        <a:pt x="0" y="19726"/>
                      </a:lnTo>
                      <a:close/>
                    </a:path>
                  </a:pathLst>
                </a:custGeom>
                <a:blipFill dpi="0" rotWithShape="0">
                  <a:blip xmlns:r="http://schemas.openxmlformats.org/officeDocument/2006/relationships" r:embed="rId6"/>
                  <a:srcRect/>
                  <a:tile tx="0" ty="0" sx="100000" sy="100000" flip="none" algn="tl"/>
                </a:blipFill>
                <a:ln w="0" cap="flat" cmpd="sng">
                  <a:solidFill>
                    <a:srgbClr val="000000"/>
                  </a:solidFill>
                  <a:prstDash val="solid"/>
                  <a:round/>
                  <a:headEnd type="none" w="med" len="med"/>
                  <a:tailEnd type="none" w="med" len="med"/>
                </a:ln>
              </xdr:spPr>
            </xdr:sp>
          </xdr:grpSp>
        </xdr:grpSp>
        <xdr:grpSp>
          <xdr:nvGrpSpPr>
            <xdr:cNvPr id="51" name="Group 445"/>
            <xdr:cNvGrpSpPr>
              <a:grpSpLocks noChangeAspect="1"/>
            </xdr:cNvGrpSpPr>
          </xdr:nvGrpSpPr>
          <xdr:grpSpPr bwMode="auto">
            <a:xfrm>
              <a:off x="4441372" y="14337800"/>
              <a:ext cx="937394" cy="54211"/>
              <a:chOff x="260" y="251"/>
              <a:chExt cx="74" cy="5"/>
            </a:xfrm>
          </xdr:grpSpPr>
          <xdr:sp macro="" textlink="">
            <xdr:nvSpPr>
              <xdr:cNvPr id="52" name="Rectangle 446"/>
              <xdr:cNvSpPr>
                <a:spLocks noChangeAspect="1" noChangeArrowheads="1"/>
              </xdr:cNvSpPr>
            </xdr:nvSpPr>
            <xdr:spPr bwMode="auto">
              <a:xfrm>
                <a:off x="260" y="251"/>
                <a:ext cx="74" cy="2"/>
              </a:xfrm>
              <a:prstGeom prst="rect">
                <a:avLst/>
              </a:prstGeom>
              <a:gradFill rotWithShape="0">
                <a:gsLst>
                  <a:gs pos="0">
                    <a:srgbClr val="454545"/>
                  </a:gs>
                  <a:gs pos="100000">
                    <a:srgbClr val="969696"/>
                  </a:gs>
                </a:gsLst>
                <a:lin ang="5400000" scaled="1"/>
              </a:gradFill>
              <a:ln w="3175">
                <a:solidFill>
                  <a:srgbClr val="000000"/>
                </a:solidFill>
                <a:miter lim="800000"/>
                <a:headEnd/>
                <a:tailEnd/>
              </a:ln>
            </xdr:spPr>
          </xdr:sp>
          <xdr:grpSp>
            <xdr:nvGrpSpPr>
              <xdr:cNvPr id="53" name="Group 447"/>
              <xdr:cNvGrpSpPr>
                <a:grpSpLocks noChangeAspect="1"/>
              </xdr:cNvGrpSpPr>
            </xdr:nvGrpSpPr>
            <xdr:grpSpPr bwMode="auto">
              <a:xfrm>
                <a:off x="263" y="252"/>
                <a:ext cx="68" cy="4"/>
                <a:chOff x="0" y="0"/>
                <a:chExt cx="19993" cy="20000"/>
              </a:xfrm>
            </xdr:grpSpPr>
            <xdr:sp macro="" textlink="">
              <xdr:nvSpPr>
                <xdr:cNvPr id="54" name="Freeform 448" descr="Granit"/>
                <xdr:cNvSpPr>
                  <a:spLocks noChangeAspect="1"/>
                </xdr:cNvSpPr>
              </xdr:nvSpPr>
              <xdr:spPr bwMode="auto">
                <a:xfrm>
                  <a:off x="0" y="0"/>
                  <a:ext cx="1498" cy="20000"/>
                </a:xfrm>
                <a:custGeom>
                  <a:avLst/>
                  <a:gdLst>
                    <a:gd name="T0" fmla="*/ 0 w 20000"/>
                    <a:gd name="T1" fmla="*/ 19726 h 20000"/>
                    <a:gd name="T2" fmla="*/ 0 w 20000"/>
                    <a:gd name="T3" fmla="*/ 0 h 20000"/>
                    <a:gd name="T4" fmla="*/ 0 w 20000"/>
                    <a:gd name="T5" fmla="*/ 0 h 20000"/>
                    <a:gd name="T6" fmla="*/ 0 w 20000"/>
                    <a:gd name="T7" fmla="*/ 19726 h 20000"/>
                    <a:gd name="T8" fmla="*/ 0 w 20000"/>
                    <a:gd name="T9" fmla="*/ 19726 h 20000"/>
                    <a:gd name="T10" fmla="*/ 0 60000 65536"/>
                    <a:gd name="T11" fmla="*/ 0 60000 65536"/>
                    <a:gd name="T12" fmla="*/ 0 60000 65536"/>
                    <a:gd name="T13" fmla="*/ 0 60000 65536"/>
                    <a:gd name="T14" fmla="*/ 0 60000 65536"/>
                    <a:gd name="T15" fmla="*/ 0 w 20000"/>
                    <a:gd name="T16" fmla="*/ 0 h 20000"/>
                    <a:gd name="T17" fmla="*/ 20000 w 20000"/>
                    <a:gd name="T18" fmla="*/ 20000 h 20000"/>
                  </a:gdLst>
                  <a:ahLst/>
                  <a:cxnLst>
                    <a:cxn ang="T10">
                      <a:pos x="T0" y="T1"/>
                    </a:cxn>
                    <a:cxn ang="T11">
                      <a:pos x="T2" y="T3"/>
                    </a:cxn>
                    <a:cxn ang="T12">
                      <a:pos x="T4" y="T5"/>
                    </a:cxn>
                    <a:cxn ang="T13">
                      <a:pos x="T6" y="T7"/>
                    </a:cxn>
                    <a:cxn ang="T14">
                      <a:pos x="T8" y="T9"/>
                    </a:cxn>
                  </a:cxnLst>
                  <a:rect l="T15" t="T16" r="T17" b="T18"/>
                  <a:pathLst>
                    <a:path w="20000" h="20000">
                      <a:moveTo>
                        <a:pt x="0" y="19726"/>
                      </a:moveTo>
                      <a:lnTo>
                        <a:pt x="1895" y="0"/>
                      </a:lnTo>
                      <a:lnTo>
                        <a:pt x="18105" y="0"/>
                      </a:lnTo>
                      <a:lnTo>
                        <a:pt x="19789" y="19726"/>
                      </a:lnTo>
                      <a:lnTo>
                        <a:pt x="0" y="19726"/>
                      </a:lnTo>
                      <a:close/>
                    </a:path>
                  </a:pathLst>
                </a:custGeom>
                <a:blipFill dpi="0" rotWithShape="0">
                  <a:blip xmlns:r="http://schemas.openxmlformats.org/officeDocument/2006/relationships" r:embed="rId6"/>
                  <a:srcRect/>
                  <a:tile tx="0" ty="0" sx="100000" sy="100000" flip="none" algn="tl"/>
                </a:blipFill>
                <a:ln w="0" cap="flat" cmpd="sng">
                  <a:solidFill>
                    <a:srgbClr val="000000"/>
                  </a:solidFill>
                  <a:prstDash val="solid"/>
                  <a:round/>
                  <a:headEnd type="none" w="med" len="med"/>
                  <a:tailEnd type="none" w="med" len="med"/>
                </a:ln>
              </xdr:spPr>
            </xdr:sp>
            <xdr:sp macro="" textlink="">
              <xdr:nvSpPr>
                <xdr:cNvPr id="55" name="Freeform 449" descr="Granit"/>
                <xdr:cNvSpPr>
                  <a:spLocks noChangeAspect="1"/>
                </xdr:cNvSpPr>
              </xdr:nvSpPr>
              <xdr:spPr bwMode="auto">
                <a:xfrm>
                  <a:off x="3138" y="0"/>
                  <a:ext cx="1497" cy="20000"/>
                </a:xfrm>
                <a:custGeom>
                  <a:avLst/>
                  <a:gdLst>
                    <a:gd name="T0" fmla="*/ 0 w 20000"/>
                    <a:gd name="T1" fmla="*/ 19726 h 20000"/>
                    <a:gd name="T2" fmla="*/ 0 w 20000"/>
                    <a:gd name="T3" fmla="*/ 0 h 20000"/>
                    <a:gd name="T4" fmla="*/ 0 w 20000"/>
                    <a:gd name="T5" fmla="*/ 0 h 20000"/>
                    <a:gd name="T6" fmla="*/ 0 w 20000"/>
                    <a:gd name="T7" fmla="*/ 19726 h 20000"/>
                    <a:gd name="T8" fmla="*/ 0 w 20000"/>
                    <a:gd name="T9" fmla="*/ 19726 h 20000"/>
                    <a:gd name="T10" fmla="*/ 0 60000 65536"/>
                    <a:gd name="T11" fmla="*/ 0 60000 65536"/>
                    <a:gd name="T12" fmla="*/ 0 60000 65536"/>
                    <a:gd name="T13" fmla="*/ 0 60000 65536"/>
                    <a:gd name="T14" fmla="*/ 0 60000 65536"/>
                    <a:gd name="T15" fmla="*/ 0 w 20000"/>
                    <a:gd name="T16" fmla="*/ 0 h 20000"/>
                    <a:gd name="T17" fmla="*/ 20000 w 20000"/>
                    <a:gd name="T18" fmla="*/ 20000 h 20000"/>
                  </a:gdLst>
                  <a:ahLst/>
                  <a:cxnLst>
                    <a:cxn ang="T10">
                      <a:pos x="T0" y="T1"/>
                    </a:cxn>
                    <a:cxn ang="T11">
                      <a:pos x="T2" y="T3"/>
                    </a:cxn>
                    <a:cxn ang="T12">
                      <a:pos x="T4" y="T5"/>
                    </a:cxn>
                    <a:cxn ang="T13">
                      <a:pos x="T6" y="T7"/>
                    </a:cxn>
                    <a:cxn ang="T14">
                      <a:pos x="T8" y="T9"/>
                    </a:cxn>
                  </a:cxnLst>
                  <a:rect l="T15" t="T16" r="T17" b="T18"/>
                  <a:pathLst>
                    <a:path w="20000" h="20000">
                      <a:moveTo>
                        <a:pt x="0" y="19726"/>
                      </a:moveTo>
                      <a:lnTo>
                        <a:pt x="1684" y="0"/>
                      </a:lnTo>
                      <a:lnTo>
                        <a:pt x="18105" y="0"/>
                      </a:lnTo>
                      <a:lnTo>
                        <a:pt x="19789" y="19726"/>
                      </a:lnTo>
                      <a:lnTo>
                        <a:pt x="0" y="19726"/>
                      </a:lnTo>
                      <a:close/>
                    </a:path>
                  </a:pathLst>
                </a:custGeom>
                <a:blipFill dpi="0" rotWithShape="0">
                  <a:blip xmlns:r="http://schemas.openxmlformats.org/officeDocument/2006/relationships" r:embed="rId6"/>
                  <a:srcRect/>
                  <a:tile tx="0" ty="0" sx="100000" sy="100000" flip="none" algn="tl"/>
                </a:blipFill>
                <a:ln w="0" cap="flat" cmpd="sng">
                  <a:solidFill>
                    <a:srgbClr val="000000"/>
                  </a:solidFill>
                  <a:prstDash val="solid"/>
                  <a:round/>
                  <a:headEnd type="none" w="med" len="med"/>
                  <a:tailEnd type="none" w="med" len="med"/>
                </a:ln>
              </xdr:spPr>
            </xdr:sp>
            <xdr:sp macro="" textlink="">
              <xdr:nvSpPr>
                <xdr:cNvPr id="56" name="Freeform 450" descr="Granit"/>
                <xdr:cNvSpPr>
                  <a:spLocks noChangeAspect="1"/>
                </xdr:cNvSpPr>
              </xdr:nvSpPr>
              <xdr:spPr bwMode="auto">
                <a:xfrm>
                  <a:off x="6259" y="0"/>
                  <a:ext cx="1498" cy="20000"/>
                </a:xfrm>
                <a:custGeom>
                  <a:avLst/>
                  <a:gdLst>
                    <a:gd name="T0" fmla="*/ 0 w 20000"/>
                    <a:gd name="T1" fmla="*/ 19726 h 20000"/>
                    <a:gd name="T2" fmla="*/ 0 w 20000"/>
                    <a:gd name="T3" fmla="*/ 0 h 20000"/>
                    <a:gd name="T4" fmla="*/ 0 w 20000"/>
                    <a:gd name="T5" fmla="*/ 0 h 20000"/>
                    <a:gd name="T6" fmla="*/ 0 w 20000"/>
                    <a:gd name="T7" fmla="*/ 19726 h 20000"/>
                    <a:gd name="T8" fmla="*/ 0 w 20000"/>
                    <a:gd name="T9" fmla="*/ 19726 h 20000"/>
                    <a:gd name="T10" fmla="*/ 0 60000 65536"/>
                    <a:gd name="T11" fmla="*/ 0 60000 65536"/>
                    <a:gd name="T12" fmla="*/ 0 60000 65536"/>
                    <a:gd name="T13" fmla="*/ 0 60000 65536"/>
                    <a:gd name="T14" fmla="*/ 0 60000 65536"/>
                    <a:gd name="T15" fmla="*/ 0 w 20000"/>
                    <a:gd name="T16" fmla="*/ 0 h 20000"/>
                    <a:gd name="T17" fmla="*/ 20000 w 20000"/>
                    <a:gd name="T18" fmla="*/ 20000 h 20000"/>
                  </a:gdLst>
                  <a:ahLst/>
                  <a:cxnLst>
                    <a:cxn ang="T10">
                      <a:pos x="T0" y="T1"/>
                    </a:cxn>
                    <a:cxn ang="T11">
                      <a:pos x="T2" y="T3"/>
                    </a:cxn>
                    <a:cxn ang="T12">
                      <a:pos x="T4" y="T5"/>
                    </a:cxn>
                    <a:cxn ang="T13">
                      <a:pos x="T6" y="T7"/>
                    </a:cxn>
                    <a:cxn ang="T14">
                      <a:pos x="T8" y="T9"/>
                    </a:cxn>
                  </a:cxnLst>
                  <a:rect l="T15" t="T16" r="T17" b="T18"/>
                  <a:pathLst>
                    <a:path w="20000" h="20000">
                      <a:moveTo>
                        <a:pt x="0" y="19726"/>
                      </a:moveTo>
                      <a:lnTo>
                        <a:pt x="1895" y="0"/>
                      </a:lnTo>
                      <a:lnTo>
                        <a:pt x="18105" y="0"/>
                      </a:lnTo>
                      <a:lnTo>
                        <a:pt x="19789" y="19726"/>
                      </a:lnTo>
                      <a:lnTo>
                        <a:pt x="0" y="19726"/>
                      </a:lnTo>
                      <a:close/>
                    </a:path>
                  </a:pathLst>
                </a:custGeom>
                <a:blipFill dpi="0" rotWithShape="0">
                  <a:blip xmlns:r="http://schemas.openxmlformats.org/officeDocument/2006/relationships" r:embed="rId6"/>
                  <a:srcRect/>
                  <a:tile tx="0" ty="0" sx="100000" sy="100000" flip="none" algn="tl"/>
                </a:blipFill>
                <a:ln w="0" cap="flat" cmpd="sng">
                  <a:solidFill>
                    <a:srgbClr val="000000"/>
                  </a:solidFill>
                  <a:prstDash val="solid"/>
                  <a:round/>
                  <a:headEnd type="none" w="med" len="med"/>
                  <a:tailEnd type="none" w="med" len="med"/>
                </a:ln>
              </xdr:spPr>
            </xdr:sp>
            <xdr:sp macro="" textlink="">
              <xdr:nvSpPr>
                <xdr:cNvPr id="57" name="Freeform 451" descr="Granit"/>
                <xdr:cNvSpPr>
                  <a:spLocks noChangeAspect="1"/>
                </xdr:cNvSpPr>
              </xdr:nvSpPr>
              <xdr:spPr bwMode="auto">
                <a:xfrm>
                  <a:off x="9381" y="0"/>
                  <a:ext cx="1498" cy="20000"/>
                </a:xfrm>
                <a:custGeom>
                  <a:avLst/>
                  <a:gdLst>
                    <a:gd name="T0" fmla="*/ 0 w 20000"/>
                    <a:gd name="T1" fmla="*/ 19726 h 20000"/>
                    <a:gd name="T2" fmla="*/ 0 w 20000"/>
                    <a:gd name="T3" fmla="*/ 0 h 20000"/>
                    <a:gd name="T4" fmla="*/ 0 w 20000"/>
                    <a:gd name="T5" fmla="*/ 0 h 20000"/>
                    <a:gd name="T6" fmla="*/ 0 w 20000"/>
                    <a:gd name="T7" fmla="*/ 19726 h 20000"/>
                    <a:gd name="T8" fmla="*/ 0 w 20000"/>
                    <a:gd name="T9" fmla="*/ 19726 h 20000"/>
                    <a:gd name="T10" fmla="*/ 0 60000 65536"/>
                    <a:gd name="T11" fmla="*/ 0 60000 65536"/>
                    <a:gd name="T12" fmla="*/ 0 60000 65536"/>
                    <a:gd name="T13" fmla="*/ 0 60000 65536"/>
                    <a:gd name="T14" fmla="*/ 0 60000 65536"/>
                    <a:gd name="T15" fmla="*/ 0 w 20000"/>
                    <a:gd name="T16" fmla="*/ 0 h 20000"/>
                    <a:gd name="T17" fmla="*/ 20000 w 20000"/>
                    <a:gd name="T18" fmla="*/ 20000 h 20000"/>
                  </a:gdLst>
                  <a:ahLst/>
                  <a:cxnLst>
                    <a:cxn ang="T10">
                      <a:pos x="T0" y="T1"/>
                    </a:cxn>
                    <a:cxn ang="T11">
                      <a:pos x="T2" y="T3"/>
                    </a:cxn>
                    <a:cxn ang="T12">
                      <a:pos x="T4" y="T5"/>
                    </a:cxn>
                    <a:cxn ang="T13">
                      <a:pos x="T6" y="T7"/>
                    </a:cxn>
                    <a:cxn ang="T14">
                      <a:pos x="T8" y="T9"/>
                    </a:cxn>
                  </a:cxnLst>
                  <a:rect l="T15" t="T16" r="T17" b="T18"/>
                  <a:pathLst>
                    <a:path w="20000" h="20000">
                      <a:moveTo>
                        <a:pt x="0" y="19726"/>
                      </a:moveTo>
                      <a:lnTo>
                        <a:pt x="1895" y="0"/>
                      </a:lnTo>
                      <a:lnTo>
                        <a:pt x="18105" y="0"/>
                      </a:lnTo>
                      <a:lnTo>
                        <a:pt x="19789" y="19726"/>
                      </a:lnTo>
                      <a:lnTo>
                        <a:pt x="0" y="19726"/>
                      </a:lnTo>
                      <a:close/>
                    </a:path>
                  </a:pathLst>
                </a:custGeom>
                <a:blipFill dpi="0" rotWithShape="0">
                  <a:blip xmlns:r="http://schemas.openxmlformats.org/officeDocument/2006/relationships" r:embed="rId6"/>
                  <a:srcRect/>
                  <a:tile tx="0" ty="0" sx="100000" sy="100000" flip="none" algn="tl"/>
                </a:blipFill>
                <a:ln w="0" cap="flat" cmpd="sng">
                  <a:solidFill>
                    <a:srgbClr val="000000"/>
                  </a:solidFill>
                  <a:prstDash val="solid"/>
                  <a:round/>
                  <a:headEnd type="none" w="med" len="med"/>
                  <a:tailEnd type="none" w="med" len="med"/>
                </a:ln>
              </xdr:spPr>
            </xdr:sp>
            <xdr:sp macro="" textlink="">
              <xdr:nvSpPr>
                <xdr:cNvPr id="58" name="Freeform 452" descr="Granit"/>
                <xdr:cNvSpPr>
                  <a:spLocks noChangeAspect="1"/>
                </xdr:cNvSpPr>
              </xdr:nvSpPr>
              <xdr:spPr bwMode="auto">
                <a:xfrm>
                  <a:off x="12236" y="0"/>
                  <a:ext cx="1498" cy="20000"/>
                </a:xfrm>
                <a:custGeom>
                  <a:avLst/>
                  <a:gdLst>
                    <a:gd name="T0" fmla="*/ 0 w 20000"/>
                    <a:gd name="T1" fmla="*/ 19726 h 20000"/>
                    <a:gd name="T2" fmla="*/ 0 w 20000"/>
                    <a:gd name="T3" fmla="*/ 0 h 20000"/>
                    <a:gd name="T4" fmla="*/ 0 w 20000"/>
                    <a:gd name="T5" fmla="*/ 0 h 20000"/>
                    <a:gd name="T6" fmla="*/ 0 w 20000"/>
                    <a:gd name="T7" fmla="*/ 19726 h 20000"/>
                    <a:gd name="T8" fmla="*/ 0 w 20000"/>
                    <a:gd name="T9" fmla="*/ 19726 h 20000"/>
                    <a:gd name="T10" fmla="*/ 0 60000 65536"/>
                    <a:gd name="T11" fmla="*/ 0 60000 65536"/>
                    <a:gd name="T12" fmla="*/ 0 60000 65536"/>
                    <a:gd name="T13" fmla="*/ 0 60000 65536"/>
                    <a:gd name="T14" fmla="*/ 0 60000 65536"/>
                    <a:gd name="T15" fmla="*/ 0 w 20000"/>
                    <a:gd name="T16" fmla="*/ 0 h 20000"/>
                    <a:gd name="T17" fmla="*/ 20000 w 20000"/>
                    <a:gd name="T18" fmla="*/ 20000 h 20000"/>
                  </a:gdLst>
                  <a:ahLst/>
                  <a:cxnLst>
                    <a:cxn ang="T10">
                      <a:pos x="T0" y="T1"/>
                    </a:cxn>
                    <a:cxn ang="T11">
                      <a:pos x="T2" y="T3"/>
                    </a:cxn>
                    <a:cxn ang="T12">
                      <a:pos x="T4" y="T5"/>
                    </a:cxn>
                    <a:cxn ang="T13">
                      <a:pos x="T6" y="T7"/>
                    </a:cxn>
                    <a:cxn ang="T14">
                      <a:pos x="T8" y="T9"/>
                    </a:cxn>
                  </a:cxnLst>
                  <a:rect l="T15" t="T16" r="T17" b="T18"/>
                  <a:pathLst>
                    <a:path w="20000" h="20000">
                      <a:moveTo>
                        <a:pt x="0" y="19726"/>
                      </a:moveTo>
                      <a:lnTo>
                        <a:pt x="1895" y="0"/>
                      </a:lnTo>
                      <a:lnTo>
                        <a:pt x="18105" y="0"/>
                      </a:lnTo>
                      <a:lnTo>
                        <a:pt x="19789" y="19726"/>
                      </a:lnTo>
                      <a:lnTo>
                        <a:pt x="0" y="19726"/>
                      </a:lnTo>
                      <a:close/>
                    </a:path>
                  </a:pathLst>
                </a:custGeom>
                <a:blipFill dpi="0" rotWithShape="0">
                  <a:blip xmlns:r="http://schemas.openxmlformats.org/officeDocument/2006/relationships" r:embed="rId6"/>
                  <a:srcRect/>
                  <a:tile tx="0" ty="0" sx="100000" sy="100000" flip="none" algn="tl"/>
                </a:blipFill>
                <a:ln w="0" cap="flat" cmpd="sng">
                  <a:solidFill>
                    <a:srgbClr val="000000"/>
                  </a:solidFill>
                  <a:prstDash val="solid"/>
                  <a:round/>
                  <a:headEnd type="none" w="med" len="med"/>
                  <a:tailEnd type="none" w="med" len="med"/>
                </a:ln>
              </xdr:spPr>
            </xdr:sp>
            <xdr:sp macro="" textlink="">
              <xdr:nvSpPr>
                <xdr:cNvPr id="59" name="Freeform 453" descr="Granit"/>
                <xdr:cNvSpPr>
                  <a:spLocks noChangeAspect="1"/>
                </xdr:cNvSpPr>
              </xdr:nvSpPr>
              <xdr:spPr bwMode="auto">
                <a:xfrm>
                  <a:off x="15373" y="0"/>
                  <a:ext cx="1498" cy="20000"/>
                </a:xfrm>
                <a:custGeom>
                  <a:avLst/>
                  <a:gdLst>
                    <a:gd name="T0" fmla="*/ 0 w 20000"/>
                    <a:gd name="T1" fmla="*/ 19726 h 20000"/>
                    <a:gd name="T2" fmla="*/ 0 w 20000"/>
                    <a:gd name="T3" fmla="*/ 0 h 20000"/>
                    <a:gd name="T4" fmla="*/ 0 w 20000"/>
                    <a:gd name="T5" fmla="*/ 0 h 20000"/>
                    <a:gd name="T6" fmla="*/ 0 w 20000"/>
                    <a:gd name="T7" fmla="*/ 19726 h 20000"/>
                    <a:gd name="T8" fmla="*/ 0 w 20000"/>
                    <a:gd name="T9" fmla="*/ 19726 h 20000"/>
                    <a:gd name="T10" fmla="*/ 0 60000 65536"/>
                    <a:gd name="T11" fmla="*/ 0 60000 65536"/>
                    <a:gd name="T12" fmla="*/ 0 60000 65536"/>
                    <a:gd name="T13" fmla="*/ 0 60000 65536"/>
                    <a:gd name="T14" fmla="*/ 0 60000 65536"/>
                    <a:gd name="T15" fmla="*/ 0 w 20000"/>
                    <a:gd name="T16" fmla="*/ 0 h 20000"/>
                    <a:gd name="T17" fmla="*/ 20000 w 20000"/>
                    <a:gd name="T18" fmla="*/ 20000 h 20000"/>
                  </a:gdLst>
                  <a:ahLst/>
                  <a:cxnLst>
                    <a:cxn ang="T10">
                      <a:pos x="T0" y="T1"/>
                    </a:cxn>
                    <a:cxn ang="T11">
                      <a:pos x="T2" y="T3"/>
                    </a:cxn>
                    <a:cxn ang="T12">
                      <a:pos x="T4" y="T5"/>
                    </a:cxn>
                    <a:cxn ang="T13">
                      <a:pos x="T6" y="T7"/>
                    </a:cxn>
                    <a:cxn ang="T14">
                      <a:pos x="T8" y="T9"/>
                    </a:cxn>
                  </a:cxnLst>
                  <a:rect l="T15" t="T16" r="T17" b="T18"/>
                  <a:pathLst>
                    <a:path w="20000" h="20000">
                      <a:moveTo>
                        <a:pt x="0" y="19726"/>
                      </a:moveTo>
                      <a:lnTo>
                        <a:pt x="1895" y="0"/>
                      </a:lnTo>
                      <a:lnTo>
                        <a:pt x="18105" y="0"/>
                      </a:lnTo>
                      <a:lnTo>
                        <a:pt x="19789" y="19726"/>
                      </a:lnTo>
                      <a:lnTo>
                        <a:pt x="0" y="19726"/>
                      </a:lnTo>
                      <a:close/>
                    </a:path>
                  </a:pathLst>
                </a:custGeom>
                <a:blipFill dpi="0" rotWithShape="0">
                  <a:blip xmlns:r="http://schemas.openxmlformats.org/officeDocument/2006/relationships" r:embed="rId6"/>
                  <a:srcRect/>
                  <a:tile tx="0" ty="0" sx="100000" sy="100000" flip="none" algn="tl"/>
                </a:blipFill>
                <a:ln w="0" cap="flat" cmpd="sng">
                  <a:solidFill>
                    <a:srgbClr val="000000"/>
                  </a:solidFill>
                  <a:prstDash val="solid"/>
                  <a:round/>
                  <a:headEnd type="none" w="med" len="med"/>
                  <a:tailEnd type="none" w="med" len="med"/>
                </a:ln>
              </xdr:spPr>
            </xdr:sp>
            <xdr:sp macro="" textlink="">
              <xdr:nvSpPr>
                <xdr:cNvPr id="60" name="Freeform 454" descr="Granit"/>
                <xdr:cNvSpPr>
                  <a:spLocks noChangeAspect="1"/>
                </xdr:cNvSpPr>
              </xdr:nvSpPr>
              <xdr:spPr bwMode="auto">
                <a:xfrm>
                  <a:off x="18495" y="0"/>
                  <a:ext cx="1498" cy="20000"/>
                </a:xfrm>
                <a:custGeom>
                  <a:avLst/>
                  <a:gdLst>
                    <a:gd name="T0" fmla="*/ 0 w 20000"/>
                    <a:gd name="T1" fmla="*/ 19726 h 20000"/>
                    <a:gd name="T2" fmla="*/ 0 w 20000"/>
                    <a:gd name="T3" fmla="*/ 0 h 20000"/>
                    <a:gd name="T4" fmla="*/ 0 w 20000"/>
                    <a:gd name="T5" fmla="*/ 0 h 20000"/>
                    <a:gd name="T6" fmla="*/ 0 w 20000"/>
                    <a:gd name="T7" fmla="*/ 19726 h 20000"/>
                    <a:gd name="T8" fmla="*/ 0 w 20000"/>
                    <a:gd name="T9" fmla="*/ 19726 h 20000"/>
                    <a:gd name="T10" fmla="*/ 0 60000 65536"/>
                    <a:gd name="T11" fmla="*/ 0 60000 65536"/>
                    <a:gd name="T12" fmla="*/ 0 60000 65536"/>
                    <a:gd name="T13" fmla="*/ 0 60000 65536"/>
                    <a:gd name="T14" fmla="*/ 0 60000 65536"/>
                    <a:gd name="T15" fmla="*/ 0 w 20000"/>
                    <a:gd name="T16" fmla="*/ 0 h 20000"/>
                    <a:gd name="T17" fmla="*/ 20000 w 20000"/>
                    <a:gd name="T18" fmla="*/ 20000 h 20000"/>
                  </a:gdLst>
                  <a:ahLst/>
                  <a:cxnLst>
                    <a:cxn ang="T10">
                      <a:pos x="T0" y="T1"/>
                    </a:cxn>
                    <a:cxn ang="T11">
                      <a:pos x="T2" y="T3"/>
                    </a:cxn>
                    <a:cxn ang="T12">
                      <a:pos x="T4" y="T5"/>
                    </a:cxn>
                    <a:cxn ang="T13">
                      <a:pos x="T6" y="T7"/>
                    </a:cxn>
                    <a:cxn ang="T14">
                      <a:pos x="T8" y="T9"/>
                    </a:cxn>
                  </a:cxnLst>
                  <a:rect l="T15" t="T16" r="T17" b="T18"/>
                  <a:pathLst>
                    <a:path w="20000" h="20000">
                      <a:moveTo>
                        <a:pt x="0" y="19726"/>
                      </a:moveTo>
                      <a:lnTo>
                        <a:pt x="1895" y="0"/>
                      </a:lnTo>
                      <a:lnTo>
                        <a:pt x="18105" y="0"/>
                      </a:lnTo>
                      <a:lnTo>
                        <a:pt x="19789" y="19726"/>
                      </a:lnTo>
                      <a:lnTo>
                        <a:pt x="0" y="19726"/>
                      </a:lnTo>
                      <a:close/>
                    </a:path>
                  </a:pathLst>
                </a:custGeom>
                <a:blipFill dpi="0" rotWithShape="0">
                  <a:blip xmlns:r="http://schemas.openxmlformats.org/officeDocument/2006/relationships" r:embed="rId6"/>
                  <a:srcRect/>
                  <a:tile tx="0" ty="0" sx="100000" sy="100000" flip="none" algn="tl"/>
                </a:blipFill>
                <a:ln w="0" cap="flat" cmpd="sng">
                  <a:solidFill>
                    <a:srgbClr val="000000"/>
                  </a:solidFill>
                  <a:prstDash val="solid"/>
                  <a:round/>
                  <a:headEnd type="none" w="med" len="med"/>
                  <a:tailEnd type="none" w="med" len="med"/>
                </a:ln>
              </xdr:spPr>
            </xdr:sp>
          </xdr:grpSp>
        </xdr:grpSp>
      </xdr:grpSp>
    </xdr:grpSp>
    <xdr:clientData/>
  </xdr:twoCellAnchor>
  <xdr:twoCellAnchor>
    <xdr:from>
      <xdr:col>71</xdr:col>
      <xdr:colOff>78361</xdr:colOff>
      <xdr:row>85</xdr:row>
      <xdr:rowOff>268381</xdr:rowOff>
    </xdr:from>
    <xdr:to>
      <xdr:col>76</xdr:col>
      <xdr:colOff>88699</xdr:colOff>
      <xdr:row>87</xdr:row>
      <xdr:rowOff>29885</xdr:rowOff>
    </xdr:to>
    <xdr:grpSp>
      <xdr:nvGrpSpPr>
        <xdr:cNvPr id="70" name="Groupe 806"/>
        <xdr:cNvGrpSpPr>
          <a:grpSpLocks/>
        </xdr:cNvGrpSpPr>
      </xdr:nvGrpSpPr>
      <xdr:grpSpPr bwMode="auto">
        <a:xfrm>
          <a:off x="13146661" y="22907401"/>
          <a:ext cx="924738" cy="401584"/>
          <a:chOff x="4381500" y="14337800"/>
          <a:chExt cx="1114425" cy="314371"/>
        </a:xfrm>
      </xdr:grpSpPr>
      <xdr:pic>
        <xdr:nvPicPr>
          <xdr:cNvPr id="71" name="Picture 1340" descr="wagon plat"/>
          <xdr:cNvPicPr>
            <a:picLocks noChangeAspect="1" noChangeArrowheads="1"/>
          </xdr:cNvPicPr>
        </xdr:nvPicPr>
        <xdr:blipFill>
          <a:blip xmlns:r="http://schemas.openxmlformats.org/officeDocument/2006/relationships" r:embed="rId7">
            <a:clrChange>
              <a:clrFrom>
                <a:srgbClr val="FEFEFE"/>
              </a:clrFrom>
              <a:clrTo>
                <a:srgbClr val="FEFEFE">
                  <a:alpha val="0"/>
                </a:srgbClr>
              </a:clrTo>
            </a:clrChange>
            <a:lum bright="-6000" contrast="36000"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381500" y="14450786"/>
            <a:ext cx="1114425" cy="20138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grpSp>
        <xdr:nvGrpSpPr>
          <xdr:cNvPr id="72" name="Groupe 808"/>
          <xdr:cNvGrpSpPr>
            <a:grpSpLocks/>
          </xdr:cNvGrpSpPr>
        </xdr:nvGrpSpPr>
        <xdr:grpSpPr bwMode="auto">
          <a:xfrm>
            <a:off x="4441372" y="14337800"/>
            <a:ext cx="964609" cy="124968"/>
            <a:chOff x="4441372" y="14337800"/>
            <a:chExt cx="964609" cy="124968"/>
          </a:xfrm>
        </xdr:grpSpPr>
        <xdr:grpSp>
          <xdr:nvGrpSpPr>
            <xdr:cNvPr id="73" name="Group 445"/>
            <xdr:cNvGrpSpPr>
              <a:grpSpLocks noChangeAspect="1"/>
            </xdr:cNvGrpSpPr>
          </xdr:nvGrpSpPr>
          <xdr:grpSpPr bwMode="auto">
            <a:xfrm>
              <a:off x="4468587" y="14408557"/>
              <a:ext cx="937394" cy="54211"/>
              <a:chOff x="260" y="251"/>
              <a:chExt cx="74" cy="5"/>
            </a:xfrm>
          </xdr:grpSpPr>
          <xdr:sp macro="" textlink="">
            <xdr:nvSpPr>
              <xdr:cNvPr id="84" name="Rectangle 446"/>
              <xdr:cNvSpPr>
                <a:spLocks noChangeAspect="1" noChangeArrowheads="1"/>
              </xdr:cNvSpPr>
            </xdr:nvSpPr>
            <xdr:spPr bwMode="auto">
              <a:xfrm>
                <a:off x="260" y="251"/>
                <a:ext cx="74" cy="2"/>
              </a:xfrm>
              <a:prstGeom prst="rect">
                <a:avLst/>
              </a:prstGeom>
              <a:gradFill rotWithShape="0">
                <a:gsLst>
                  <a:gs pos="0">
                    <a:srgbClr val="454545"/>
                  </a:gs>
                  <a:gs pos="100000">
                    <a:srgbClr val="969696"/>
                  </a:gs>
                </a:gsLst>
                <a:lin ang="5400000" scaled="1"/>
              </a:gradFill>
              <a:ln w="3175">
                <a:solidFill>
                  <a:srgbClr val="000000"/>
                </a:solidFill>
                <a:miter lim="800000"/>
                <a:headEnd/>
                <a:tailEnd/>
              </a:ln>
            </xdr:spPr>
          </xdr:sp>
          <xdr:grpSp>
            <xdr:nvGrpSpPr>
              <xdr:cNvPr id="85" name="Group 447"/>
              <xdr:cNvGrpSpPr>
                <a:grpSpLocks noChangeAspect="1"/>
              </xdr:cNvGrpSpPr>
            </xdr:nvGrpSpPr>
            <xdr:grpSpPr bwMode="auto">
              <a:xfrm>
                <a:off x="263" y="252"/>
                <a:ext cx="68" cy="4"/>
                <a:chOff x="0" y="0"/>
                <a:chExt cx="19993" cy="20000"/>
              </a:xfrm>
            </xdr:grpSpPr>
            <xdr:sp macro="" textlink="">
              <xdr:nvSpPr>
                <xdr:cNvPr id="86" name="Freeform 448" descr="Granit"/>
                <xdr:cNvSpPr>
                  <a:spLocks noChangeAspect="1"/>
                </xdr:cNvSpPr>
              </xdr:nvSpPr>
              <xdr:spPr bwMode="auto">
                <a:xfrm>
                  <a:off x="0" y="0"/>
                  <a:ext cx="1498" cy="20000"/>
                </a:xfrm>
                <a:custGeom>
                  <a:avLst/>
                  <a:gdLst>
                    <a:gd name="T0" fmla="*/ 0 w 20000"/>
                    <a:gd name="T1" fmla="*/ 19726 h 20000"/>
                    <a:gd name="T2" fmla="*/ 0 w 20000"/>
                    <a:gd name="T3" fmla="*/ 0 h 20000"/>
                    <a:gd name="T4" fmla="*/ 0 w 20000"/>
                    <a:gd name="T5" fmla="*/ 0 h 20000"/>
                    <a:gd name="T6" fmla="*/ 0 w 20000"/>
                    <a:gd name="T7" fmla="*/ 19726 h 20000"/>
                    <a:gd name="T8" fmla="*/ 0 w 20000"/>
                    <a:gd name="T9" fmla="*/ 19726 h 20000"/>
                    <a:gd name="T10" fmla="*/ 0 60000 65536"/>
                    <a:gd name="T11" fmla="*/ 0 60000 65536"/>
                    <a:gd name="T12" fmla="*/ 0 60000 65536"/>
                    <a:gd name="T13" fmla="*/ 0 60000 65536"/>
                    <a:gd name="T14" fmla="*/ 0 60000 65536"/>
                    <a:gd name="T15" fmla="*/ 0 w 20000"/>
                    <a:gd name="T16" fmla="*/ 0 h 20000"/>
                    <a:gd name="T17" fmla="*/ 20000 w 20000"/>
                    <a:gd name="T18" fmla="*/ 20000 h 20000"/>
                  </a:gdLst>
                  <a:ahLst/>
                  <a:cxnLst>
                    <a:cxn ang="T10">
                      <a:pos x="T0" y="T1"/>
                    </a:cxn>
                    <a:cxn ang="T11">
                      <a:pos x="T2" y="T3"/>
                    </a:cxn>
                    <a:cxn ang="T12">
                      <a:pos x="T4" y="T5"/>
                    </a:cxn>
                    <a:cxn ang="T13">
                      <a:pos x="T6" y="T7"/>
                    </a:cxn>
                    <a:cxn ang="T14">
                      <a:pos x="T8" y="T9"/>
                    </a:cxn>
                  </a:cxnLst>
                  <a:rect l="T15" t="T16" r="T17" b="T18"/>
                  <a:pathLst>
                    <a:path w="20000" h="20000">
                      <a:moveTo>
                        <a:pt x="0" y="19726"/>
                      </a:moveTo>
                      <a:lnTo>
                        <a:pt x="1895" y="0"/>
                      </a:lnTo>
                      <a:lnTo>
                        <a:pt x="18105" y="0"/>
                      </a:lnTo>
                      <a:lnTo>
                        <a:pt x="19789" y="19726"/>
                      </a:lnTo>
                      <a:lnTo>
                        <a:pt x="0" y="19726"/>
                      </a:lnTo>
                      <a:close/>
                    </a:path>
                  </a:pathLst>
                </a:custGeom>
                <a:blipFill dpi="0" rotWithShape="0">
                  <a:blip xmlns:r="http://schemas.openxmlformats.org/officeDocument/2006/relationships" r:embed="rId6"/>
                  <a:srcRect/>
                  <a:tile tx="0" ty="0" sx="100000" sy="100000" flip="none" algn="tl"/>
                </a:blipFill>
                <a:ln w="0" cap="flat" cmpd="sng">
                  <a:solidFill>
                    <a:srgbClr val="000000"/>
                  </a:solidFill>
                  <a:prstDash val="solid"/>
                  <a:round/>
                  <a:headEnd type="none" w="med" len="med"/>
                  <a:tailEnd type="none" w="med" len="med"/>
                </a:ln>
              </xdr:spPr>
            </xdr:sp>
            <xdr:sp macro="" textlink="">
              <xdr:nvSpPr>
                <xdr:cNvPr id="87" name="Freeform 449" descr="Granit"/>
                <xdr:cNvSpPr>
                  <a:spLocks noChangeAspect="1"/>
                </xdr:cNvSpPr>
              </xdr:nvSpPr>
              <xdr:spPr bwMode="auto">
                <a:xfrm>
                  <a:off x="3138" y="0"/>
                  <a:ext cx="1497" cy="20000"/>
                </a:xfrm>
                <a:custGeom>
                  <a:avLst/>
                  <a:gdLst>
                    <a:gd name="T0" fmla="*/ 0 w 20000"/>
                    <a:gd name="T1" fmla="*/ 19726 h 20000"/>
                    <a:gd name="T2" fmla="*/ 0 w 20000"/>
                    <a:gd name="T3" fmla="*/ 0 h 20000"/>
                    <a:gd name="T4" fmla="*/ 0 w 20000"/>
                    <a:gd name="T5" fmla="*/ 0 h 20000"/>
                    <a:gd name="T6" fmla="*/ 0 w 20000"/>
                    <a:gd name="T7" fmla="*/ 19726 h 20000"/>
                    <a:gd name="T8" fmla="*/ 0 w 20000"/>
                    <a:gd name="T9" fmla="*/ 19726 h 20000"/>
                    <a:gd name="T10" fmla="*/ 0 60000 65536"/>
                    <a:gd name="T11" fmla="*/ 0 60000 65536"/>
                    <a:gd name="T12" fmla="*/ 0 60000 65536"/>
                    <a:gd name="T13" fmla="*/ 0 60000 65536"/>
                    <a:gd name="T14" fmla="*/ 0 60000 65536"/>
                    <a:gd name="T15" fmla="*/ 0 w 20000"/>
                    <a:gd name="T16" fmla="*/ 0 h 20000"/>
                    <a:gd name="T17" fmla="*/ 20000 w 20000"/>
                    <a:gd name="T18" fmla="*/ 20000 h 20000"/>
                  </a:gdLst>
                  <a:ahLst/>
                  <a:cxnLst>
                    <a:cxn ang="T10">
                      <a:pos x="T0" y="T1"/>
                    </a:cxn>
                    <a:cxn ang="T11">
                      <a:pos x="T2" y="T3"/>
                    </a:cxn>
                    <a:cxn ang="T12">
                      <a:pos x="T4" y="T5"/>
                    </a:cxn>
                    <a:cxn ang="T13">
                      <a:pos x="T6" y="T7"/>
                    </a:cxn>
                    <a:cxn ang="T14">
                      <a:pos x="T8" y="T9"/>
                    </a:cxn>
                  </a:cxnLst>
                  <a:rect l="T15" t="T16" r="T17" b="T18"/>
                  <a:pathLst>
                    <a:path w="20000" h="20000">
                      <a:moveTo>
                        <a:pt x="0" y="19726"/>
                      </a:moveTo>
                      <a:lnTo>
                        <a:pt x="1684" y="0"/>
                      </a:lnTo>
                      <a:lnTo>
                        <a:pt x="18105" y="0"/>
                      </a:lnTo>
                      <a:lnTo>
                        <a:pt x="19789" y="19726"/>
                      </a:lnTo>
                      <a:lnTo>
                        <a:pt x="0" y="19726"/>
                      </a:lnTo>
                      <a:close/>
                    </a:path>
                  </a:pathLst>
                </a:custGeom>
                <a:blipFill dpi="0" rotWithShape="0">
                  <a:blip xmlns:r="http://schemas.openxmlformats.org/officeDocument/2006/relationships" r:embed="rId6"/>
                  <a:srcRect/>
                  <a:tile tx="0" ty="0" sx="100000" sy="100000" flip="none" algn="tl"/>
                </a:blipFill>
                <a:ln w="0" cap="flat" cmpd="sng">
                  <a:solidFill>
                    <a:srgbClr val="000000"/>
                  </a:solidFill>
                  <a:prstDash val="solid"/>
                  <a:round/>
                  <a:headEnd type="none" w="med" len="med"/>
                  <a:tailEnd type="none" w="med" len="med"/>
                </a:ln>
              </xdr:spPr>
            </xdr:sp>
            <xdr:sp macro="" textlink="">
              <xdr:nvSpPr>
                <xdr:cNvPr id="88" name="Freeform 450" descr="Granit"/>
                <xdr:cNvSpPr>
                  <a:spLocks noChangeAspect="1"/>
                </xdr:cNvSpPr>
              </xdr:nvSpPr>
              <xdr:spPr bwMode="auto">
                <a:xfrm>
                  <a:off x="6259" y="0"/>
                  <a:ext cx="1498" cy="20000"/>
                </a:xfrm>
                <a:custGeom>
                  <a:avLst/>
                  <a:gdLst>
                    <a:gd name="T0" fmla="*/ 0 w 20000"/>
                    <a:gd name="T1" fmla="*/ 19726 h 20000"/>
                    <a:gd name="T2" fmla="*/ 0 w 20000"/>
                    <a:gd name="T3" fmla="*/ 0 h 20000"/>
                    <a:gd name="T4" fmla="*/ 0 w 20000"/>
                    <a:gd name="T5" fmla="*/ 0 h 20000"/>
                    <a:gd name="T6" fmla="*/ 0 w 20000"/>
                    <a:gd name="T7" fmla="*/ 19726 h 20000"/>
                    <a:gd name="T8" fmla="*/ 0 w 20000"/>
                    <a:gd name="T9" fmla="*/ 19726 h 20000"/>
                    <a:gd name="T10" fmla="*/ 0 60000 65536"/>
                    <a:gd name="T11" fmla="*/ 0 60000 65536"/>
                    <a:gd name="T12" fmla="*/ 0 60000 65536"/>
                    <a:gd name="T13" fmla="*/ 0 60000 65536"/>
                    <a:gd name="T14" fmla="*/ 0 60000 65536"/>
                    <a:gd name="T15" fmla="*/ 0 w 20000"/>
                    <a:gd name="T16" fmla="*/ 0 h 20000"/>
                    <a:gd name="T17" fmla="*/ 20000 w 20000"/>
                    <a:gd name="T18" fmla="*/ 20000 h 20000"/>
                  </a:gdLst>
                  <a:ahLst/>
                  <a:cxnLst>
                    <a:cxn ang="T10">
                      <a:pos x="T0" y="T1"/>
                    </a:cxn>
                    <a:cxn ang="T11">
                      <a:pos x="T2" y="T3"/>
                    </a:cxn>
                    <a:cxn ang="T12">
                      <a:pos x="T4" y="T5"/>
                    </a:cxn>
                    <a:cxn ang="T13">
                      <a:pos x="T6" y="T7"/>
                    </a:cxn>
                    <a:cxn ang="T14">
                      <a:pos x="T8" y="T9"/>
                    </a:cxn>
                  </a:cxnLst>
                  <a:rect l="T15" t="T16" r="T17" b="T18"/>
                  <a:pathLst>
                    <a:path w="20000" h="20000">
                      <a:moveTo>
                        <a:pt x="0" y="19726"/>
                      </a:moveTo>
                      <a:lnTo>
                        <a:pt x="1895" y="0"/>
                      </a:lnTo>
                      <a:lnTo>
                        <a:pt x="18105" y="0"/>
                      </a:lnTo>
                      <a:lnTo>
                        <a:pt x="19789" y="19726"/>
                      </a:lnTo>
                      <a:lnTo>
                        <a:pt x="0" y="19726"/>
                      </a:lnTo>
                      <a:close/>
                    </a:path>
                  </a:pathLst>
                </a:custGeom>
                <a:blipFill dpi="0" rotWithShape="0">
                  <a:blip xmlns:r="http://schemas.openxmlformats.org/officeDocument/2006/relationships" r:embed="rId6"/>
                  <a:srcRect/>
                  <a:tile tx="0" ty="0" sx="100000" sy="100000" flip="none" algn="tl"/>
                </a:blipFill>
                <a:ln w="0" cap="flat" cmpd="sng">
                  <a:solidFill>
                    <a:srgbClr val="000000"/>
                  </a:solidFill>
                  <a:prstDash val="solid"/>
                  <a:round/>
                  <a:headEnd type="none" w="med" len="med"/>
                  <a:tailEnd type="none" w="med" len="med"/>
                </a:ln>
              </xdr:spPr>
            </xdr:sp>
            <xdr:sp macro="" textlink="">
              <xdr:nvSpPr>
                <xdr:cNvPr id="89" name="Freeform 451" descr="Granit"/>
                <xdr:cNvSpPr>
                  <a:spLocks noChangeAspect="1"/>
                </xdr:cNvSpPr>
              </xdr:nvSpPr>
              <xdr:spPr bwMode="auto">
                <a:xfrm>
                  <a:off x="9381" y="0"/>
                  <a:ext cx="1498" cy="20000"/>
                </a:xfrm>
                <a:custGeom>
                  <a:avLst/>
                  <a:gdLst>
                    <a:gd name="T0" fmla="*/ 0 w 20000"/>
                    <a:gd name="T1" fmla="*/ 19726 h 20000"/>
                    <a:gd name="T2" fmla="*/ 0 w 20000"/>
                    <a:gd name="T3" fmla="*/ 0 h 20000"/>
                    <a:gd name="T4" fmla="*/ 0 w 20000"/>
                    <a:gd name="T5" fmla="*/ 0 h 20000"/>
                    <a:gd name="T6" fmla="*/ 0 w 20000"/>
                    <a:gd name="T7" fmla="*/ 19726 h 20000"/>
                    <a:gd name="T8" fmla="*/ 0 w 20000"/>
                    <a:gd name="T9" fmla="*/ 19726 h 20000"/>
                    <a:gd name="T10" fmla="*/ 0 60000 65536"/>
                    <a:gd name="T11" fmla="*/ 0 60000 65536"/>
                    <a:gd name="T12" fmla="*/ 0 60000 65536"/>
                    <a:gd name="T13" fmla="*/ 0 60000 65536"/>
                    <a:gd name="T14" fmla="*/ 0 60000 65536"/>
                    <a:gd name="T15" fmla="*/ 0 w 20000"/>
                    <a:gd name="T16" fmla="*/ 0 h 20000"/>
                    <a:gd name="T17" fmla="*/ 20000 w 20000"/>
                    <a:gd name="T18" fmla="*/ 20000 h 20000"/>
                  </a:gdLst>
                  <a:ahLst/>
                  <a:cxnLst>
                    <a:cxn ang="T10">
                      <a:pos x="T0" y="T1"/>
                    </a:cxn>
                    <a:cxn ang="T11">
                      <a:pos x="T2" y="T3"/>
                    </a:cxn>
                    <a:cxn ang="T12">
                      <a:pos x="T4" y="T5"/>
                    </a:cxn>
                    <a:cxn ang="T13">
                      <a:pos x="T6" y="T7"/>
                    </a:cxn>
                    <a:cxn ang="T14">
                      <a:pos x="T8" y="T9"/>
                    </a:cxn>
                  </a:cxnLst>
                  <a:rect l="T15" t="T16" r="T17" b="T18"/>
                  <a:pathLst>
                    <a:path w="20000" h="20000">
                      <a:moveTo>
                        <a:pt x="0" y="19726"/>
                      </a:moveTo>
                      <a:lnTo>
                        <a:pt x="1895" y="0"/>
                      </a:lnTo>
                      <a:lnTo>
                        <a:pt x="18105" y="0"/>
                      </a:lnTo>
                      <a:lnTo>
                        <a:pt x="19789" y="19726"/>
                      </a:lnTo>
                      <a:lnTo>
                        <a:pt x="0" y="19726"/>
                      </a:lnTo>
                      <a:close/>
                    </a:path>
                  </a:pathLst>
                </a:custGeom>
                <a:blipFill dpi="0" rotWithShape="0">
                  <a:blip xmlns:r="http://schemas.openxmlformats.org/officeDocument/2006/relationships" r:embed="rId6"/>
                  <a:srcRect/>
                  <a:tile tx="0" ty="0" sx="100000" sy="100000" flip="none" algn="tl"/>
                </a:blipFill>
                <a:ln w="0" cap="flat" cmpd="sng">
                  <a:solidFill>
                    <a:srgbClr val="000000"/>
                  </a:solidFill>
                  <a:prstDash val="solid"/>
                  <a:round/>
                  <a:headEnd type="none" w="med" len="med"/>
                  <a:tailEnd type="none" w="med" len="med"/>
                </a:ln>
              </xdr:spPr>
            </xdr:sp>
            <xdr:sp macro="" textlink="">
              <xdr:nvSpPr>
                <xdr:cNvPr id="90" name="Freeform 452" descr="Granit"/>
                <xdr:cNvSpPr>
                  <a:spLocks noChangeAspect="1"/>
                </xdr:cNvSpPr>
              </xdr:nvSpPr>
              <xdr:spPr bwMode="auto">
                <a:xfrm>
                  <a:off x="12236" y="0"/>
                  <a:ext cx="1498" cy="20000"/>
                </a:xfrm>
                <a:custGeom>
                  <a:avLst/>
                  <a:gdLst>
                    <a:gd name="T0" fmla="*/ 0 w 20000"/>
                    <a:gd name="T1" fmla="*/ 19726 h 20000"/>
                    <a:gd name="T2" fmla="*/ 0 w 20000"/>
                    <a:gd name="T3" fmla="*/ 0 h 20000"/>
                    <a:gd name="T4" fmla="*/ 0 w 20000"/>
                    <a:gd name="T5" fmla="*/ 0 h 20000"/>
                    <a:gd name="T6" fmla="*/ 0 w 20000"/>
                    <a:gd name="T7" fmla="*/ 19726 h 20000"/>
                    <a:gd name="T8" fmla="*/ 0 w 20000"/>
                    <a:gd name="T9" fmla="*/ 19726 h 20000"/>
                    <a:gd name="T10" fmla="*/ 0 60000 65536"/>
                    <a:gd name="T11" fmla="*/ 0 60000 65536"/>
                    <a:gd name="T12" fmla="*/ 0 60000 65536"/>
                    <a:gd name="T13" fmla="*/ 0 60000 65536"/>
                    <a:gd name="T14" fmla="*/ 0 60000 65536"/>
                    <a:gd name="T15" fmla="*/ 0 w 20000"/>
                    <a:gd name="T16" fmla="*/ 0 h 20000"/>
                    <a:gd name="T17" fmla="*/ 20000 w 20000"/>
                    <a:gd name="T18" fmla="*/ 20000 h 20000"/>
                  </a:gdLst>
                  <a:ahLst/>
                  <a:cxnLst>
                    <a:cxn ang="T10">
                      <a:pos x="T0" y="T1"/>
                    </a:cxn>
                    <a:cxn ang="T11">
                      <a:pos x="T2" y="T3"/>
                    </a:cxn>
                    <a:cxn ang="T12">
                      <a:pos x="T4" y="T5"/>
                    </a:cxn>
                    <a:cxn ang="T13">
                      <a:pos x="T6" y="T7"/>
                    </a:cxn>
                    <a:cxn ang="T14">
                      <a:pos x="T8" y="T9"/>
                    </a:cxn>
                  </a:cxnLst>
                  <a:rect l="T15" t="T16" r="T17" b="T18"/>
                  <a:pathLst>
                    <a:path w="20000" h="20000">
                      <a:moveTo>
                        <a:pt x="0" y="19726"/>
                      </a:moveTo>
                      <a:lnTo>
                        <a:pt x="1895" y="0"/>
                      </a:lnTo>
                      <a:lnTo>
                        <a:pt x="18105" y="0"/>
                      </a:lnTo>
                      <a:lnTo>
                        <a:pt x="19789" y="19726"/>
                      </a:lnTo>
                      <a:lnTo>
                        <a:pt x="0" y="19726"/>
                      </a:lnTo>
                      <a:close/>
                    </a:path>
                  </a:pathLst>
                </a:custGeom>
                <a:blipFill dpi="0" rotWithShape="0">
                  <a:blip xmlns:r="http://schemas.openxmlformats.org/officeDocument/2006/relationships" r:embed="rId6"/>
                  <a:srcRect/>
                  <a:tile tx="0" ty="0" sx="100000" sy="100000" flip="none" algn="tl"/>
                </a:blipFill>
                <a:ln w="0" cap="flat" cmpd="sng">
                  <a:solidFill>
                    <a:srgbClr val="000000"/>
                  </a:solidFill>
                  <a:prstDash val="solid"/>
                  <a:round/>
                  <a:headEnd type="none" w="med" len="med"/>
                  <a:tailEnd type="none" w="med" len="med"/>
                </a:ln>
              </xdr:spPr>
            </xdr:sp>
            <xdr:sp macro="" textlink="">
              <xdr:nvSpPr>
                <xdr:cNvPr id="91" name="Freeform 453" descr="Granit"/>
                <xdr:cNvSpPr>
                  <a:spLocks noChangeAspect="1"/>
                </xdr:cNvSpPr>
              </xdr:nvSpPr>
              <xdr:spPr bwMode="auto">
                <a:xfrm>
                  <a:off x="15373" y="0"/>
                  <a:ext cx="1498" cy="20000"/>
                </a:xfrm>
                <a:custGeom>
                  <a:avLst/>
                  <a:gdLst>
                    <a:gd name="T0" fmla="*/ 0 w 20000"/>
                    <a:gd name="T1" fmla="*/ 19726 h 20000"/>
                    <a:gd name="T2" fmla="*/ 0 w 20000"/>
                    <a:gd name="T3" fmla="*/ 0 h 20000"/>
                    <a:gd name="T4" fmla="*/ 0 w 20000"/>
                    <a:gd name="T5" fmla="*/ 0 h 20000"/>
                    <a:gd name="T6" fmla="*/ 0 w 20000"/>
                    <a:gd name="T7" fmla="*/ 19726 h 20000"/>
                    <a:gd name="T8" fmla="*/ 0 w 20000"/>
                    <a:gd name="T9" fmla="*/ 19726 h 20000"/>
                    <a:gd name="T10" fmla="*/ 0 60000 65536"/>
                    <a:gd name="T11" fmla="*/ 0 60000 65536"/>
                    <a:gd name="T12" fmla="*/ 0 60000 65536"/>
                    <a:gd name="T13" fmla="*/ 0 60000 65536"/>
                    <a:gd name="T14" fmla="*/ 0 60000 65536"/>
                    <a:gd name="T15" fmla="*/ 0 w 20000"/>
                    <a:gd name="T16" fmla="*/ 0 h 20000"/>
                    <a:gd name="T17" fmla="*/ 20000 w 20000"/>
                    <a:gd name="T18" fmla="*/ 20000 h 20000"/>
                  </a:gdLst>
                  <a:ahLst/>
                  <a:cxnLst>
                    <a:cxn ang="T10">
                      <a:pos x="T0" y="T1"/>
                    </a:cxn>
                    <a:cxn ang="T11">
                      <a:pos x="T2" y="T3"/>
                    </a:cxn>
                    <a:cxn ang="T12">
                      <a:pos x="T4" y="T5"/>
                    </a:cxn>
                    <a:cxn ang="T13">
                      <a:pos x="T6" y="T7"/>
                    </a:cxn>
                    <a:cxn ang="T14">
                      <a:pos x="T8" y="T9"/>
                    </a:cxn>
                  </a:cxnLst>
                  <a:rect l="T15" t="T16" r="T17" b="T18"/>
                  <a:pathLst>
                    <a:path w="20000" h="20000">
                      <a:moveTo>
                        <a:pt x="0" y="19726"/>
                      </a:moveTo>
                      <a:lnTo>
                        <a:pt x="1895" y="0"/>
                      </a:lnTo>
                      <a:lnTo>
                        <a:pt x="18105" y="0"/>
                      </a:lnTo>
                      <a:lnTo>
                        <a:pt x="19789" y="19726"/>
                      </a:lnTo>
                      <a:lnTo>
                        <a:pt x="0" y="19726"/>
                      </a:lnTo>
                      <a:close/>
                    </a:path>
                  </a:pathLst>
                </a:custGeom>
                <a:blipFill dpi="0" rotWithShape="0">
                  <a:blip xmlns:r="http://schemas.openxmlformats.org/officeDocument/2006/relationships" r:embed="rId6"/>
                  <a:srcRect/>
                  <a:tile tx="0" ty="0" sx="100000" sy="100000" flip="none" algn="tl"/>
                </a:blipFill>
                <a:ln w="0" cap="flat" cmpd="sng">
                  <a:solidFill>
                    <a:srgbClr val="000000"/>
                  </a:solidFill>
                  <a:prstDash val="solid"/>
                  <a:round/>
                  <a:headEnd type="none" w="med" len="med"/>
                  <a:tailEnd type="none" w="med" len="med"/>
                </a:ln>
              </xdr:spPr>
            </xdr:sp>
            <xdr:sp macro="" textlink="">
              <xdr:nvSpPr>
                <xdr:cNvPr id="92" name="Freeform 454" descr="Granit"/>
                <xdr:cNvSpPr>
                  <a:spLocks noChangeAspect="1"/>
                </xdr:cNvSpPr>
              </xdr:nvSpPr>
              <xdr:spPr bwMode="auto">
                <a:xfrm>
                  <a:off x="18495" y="0"/>
                  <a:ext cx="1498" cy="20000"/>
                </a:xfrm>
                <a:custGeom>
                  <a:avLst/>
                  <a:gdLst>
                    <a:gd name="T0" fmla="*/ 0 w 20000"/>
                    <a:gd name="T1" fmla="*/ 19726 h 20000"/>
                    <a:gd name="T2" fmla="*/ 0 w 20000"/>
                    <a:gd name="T3" fmla="*/ 0 h 20000"/>
                    <a:gd name="T4" fmla="*/ 0 w 20000"/>
                    <a:gd name="T5" fmla="*/ 0 h 20000"/>
                    <a:gd name="T6" fmla="*/ 0 w 20000"/>
                    <a:gd name="T7" fmla="*/ 19726 h 20000"/>
                    <a:gd name="T8" fmla="*/ 0 w 20000"/>
                    <a:gd name="T9" fmla="*/ 19726 h 20000"/>
                    <a:gd name="T10" fmla="*/ 0 60000 65536"/>
                    <a:gd name="T11" fmla="*/ 0 60000 65536"/>
                    <a:gd name="T12" fmla="*/ 0 60000 65536"/>
                    <a:gd name="T13" fmla="*/ 0 60000 65536"/>
                    <a:gd name="T14" fmla="*/ 0 60000 65536"/>
                    <a:gd name="T15" fmla="*/ 0 w 20000"/>
                    <a:gd name="T16" fmla="*/ 0 h 20000"/>
                    <a:gd name="T17" fmla="*/ 20000 w 20000"/>
                    <a:gd name="T18" fmla="*/ 20000 h 20000"/>
                  </a:gdLst>
                  <a:ahLst/>
                  <a:cxnLst>
                    <a:cxn ang="T10">
                      <a:pos x="T0" y="T1"/>
                    </a:cxn>
                    <a:cxn ang="T11">
                      <a:pos x="T2" y="T3"/>
                    </a:cxn>
                    <a:cxn ang="T12">
                      <a:pos x="T4" y="T5"/>
                    </a:cxn>
                    <a:cxn ang="T13">
                      <a:pos x="T6" y="T7"/>
                    </a:cxn>
                    <a:cxn ang="T14">
                      <a:pos x="T8" y="T9"/>
                    </a:cxn>
                  </a:cxnLst>
                  <a:rect l="T15" t="T16" r="T17" b="T18"/>
                  <a:pathLst>
                    <a:path w="20000" h="20000">
                      <a:moveTo>
                        <a:pt x="0" y="19726"/>
                      </a:moveTo>
                      <a:lnTo>
                        <a:pt x="1895" y="0"/>
                      </a:lnTo>
                      <a:lnTo>
                        <a:pt x="18105" y="0"/>
                      </a:lnTo>
                      <a:lnTo>
                        <a:pt x="19789" y="19726"/>
                      </a:lnTo>
                      <a:lnTo>
                        <a:pt x="0" y="19726"/>
                      </a:lnTo>
                      <a:close/>
                    </a:path>
                  </a:pathLst>
                </a:custGeom>
                <a:blipFill dpi="0" rotWithShape="0">
                  <a:blip xmlns:r="http://schemas.openxmlformats.org/officeDocument/2006/relationships" r:embed="rId6"/>
                  <a:srcRect/>
                  <a:tile tx="0" ty="0" sx="100000" sy="100000" flip="none" algn="tl"/>
                </a:blipFill>
                <a:ln w="0" cap="flat" cmpd="sng">
                  <a:solidFill>
                    <a:srgbClr val="000000"/>
                  </a:solidFill>
                  <a:prstDash val="solid"/>
                  <a:round/>
                  <a:headEnd type="none" w="med" len="med"/>
                  <a:tailEnd type="none" w="med" len="med"/>
                </a:ln>
              </xdr:spPr>
            </xdr:sp>
          </xdr:grpSp>
        </xdr:grpSp>
        <xdr:grpSp>
          <xdr:nvGrpSpPr>
            <xdr:cNvPr id="74" name="Group 445"/>
            <xdr:cNvGrpSpPr>
              <a:grpSpLocks noChangeAspect="1"/>
            </xdr:cNvGrpSpPr>
          </xdr:nvGrpSpPr>
          <xdr:grpSpPr bwMode="auto">
            <a:xfrm>
              <a:off x="4441372" y="14337800"/>
              <a:ext cx="937394" cy="54211"/>
              <a:chOff x="260" y="251"/>
              <a:chExt cx="74" cy="5"/>
            </a:xfrm>
          </xdr:grpSpPr>
          <xdr:sp macro="" textlink="">
            <xdr:nvSpPr>
              <xdr:cNvPr id="75" name="Rectangle 446"/>
              <xdr:cNvSpPr>
                <a:spLocks noChangeAspect="1" noChangeArrowheads="1"/>
              </xdr:cNvSpPr>
            </xdr:nvSpPr>
            <xdr:spPr bwMode="auto">
              <a:xfrm>
                <a:off x="260" y="251"/>
                <a:ext cx="74" cy="2"/>
              </a:xfrm>
              <a:prstGeom prst="rect">
                <a:avLst/>
              </a:prstGeom>
              <a:gradFill rotWithShape="0">
                <a:gsLst>
                  <a:gs pos="0">
                    <a:srgbClr val="454545"/>
                  </a:gs>
                  <a:gs pos="100000">
                    <a:srgbClr val="969696"/>
                  </a:gs>
                </a:gsLst>
                <a:lin ang="5400000" scaled="1"/>
              </a:gradFill>
              <a:ln w="3175">
                <a:solidFill>
                  <a:srgbClr val="000000"/>
                </a:solidFill>
                <a:miter lim="800000"/>
                <a:headEnd/>
                <a:tailEnd/>
              </a:ln>
            </xdr:spPr>
          </xdr:sp>
          <xdr:grpSp>
            <xdr:nvGrpSpPr>
              <xdr:cNvPr id="76" name="Group 447"/>
              <xdr:cNvGrpSpPr>
                <a:grpSpLocks noChangeAspect="1"/>
              </xdr:cNvGrpSpPr>
            </xdr:nvGrpSpPr>
            <xdr:grpSpPr bwMode="auto">
              <a:xfrm>
                <a:off x="263" y="252"/>
                <a:ext cx="68" cy="4"/>
                <a:chOff x="0" y="0"/>
                <a:chExt cx="19993" cy="20000"/>
              </a:xfrm>
            </xdr:grpSpPr>
            <xdr:sp macro="" textlink="">
              <xdr:nvSpPr>
                <xdr:cNvPr id="77" name="Freeform 448" descr="Granit"/>
                <xdr:cNvSpPr>
                  <a:spLocks noChangeAspect="1"/>
                </xdr:cNvSpPr>
              </xdr:nvSpPr>
              <xdr:spPr bwMode="auto">
                <a:xfrm>
                  <a:off x="0" y="0"/>
                  <a:ext cx="1498" cy="20000"/>
                </a:xfrm>
                <a:custGeom>
                  <a:avLst/>
                  <a:gdLst>
                    <a:gd name="T0" fmla="*/ 0 w 20000"/>
                    <a:gd name="T1" fmla="*/ 19726 h 20000"/>
                    <a:gd name="T2" fmla="*/ 0 w 20000"/>
                    <a:gd name="T3" fmla="*/ 0 h 20000"/>
                    <a:gd name="T4" fmla="*/ 0 w 20000"/>
                    <a:gd name="T5" fmla="*/ 0 h 20000"/>
                    <a:gd name="T6" fmla="*/ 0 w 20000"/>
                    <a:gd name="T7" fmla="*/ 19726 h 20000"/>
                    <a:gd name="T8" fmla="*/ 0 w 20000"/>
                    <a:gd name="T9" fmla="*/ 19726 h 20000"/>
                    <a:gd name="T10" fmla="*/ 0 60000 65536"/>
                    <a:gd name="T11" fmla="*/ 0 60000 65536"/>
                    <a:gd name="T12" fmla="*/ 0 60000 65536"/>
                    <a:gd name="T13" fmla="*/ 0 60000 65536"/>
                    <a:gd name="T14" fmla="*/ 0 60000 65536"/>
                    <a:gd name="T15" fmla="*/ 0 w 20000"/>
                    <a:gd name="T16" fmla="*/ 0 h 20000"/>
                    <a:gd name="T17" fmla="*/ 20000 w 20000"/>
                    <a:gd name="T18" fmla="*/ 20000 h 20000"/>
                  </a:gdLst>
                  <a:ahLst/>
                  <a:cxnLst>
                    <a:cxn ang="T10">
                      <a:pos x="T0" y="T1"/>
                    </a:cxn>
                    <a:cxn ang="T11">
                      <a:pos x="T2" y="T3"/>
                    </a:cxn>
                    <a:cxn ang="T12">
                      <a:pos x="T4" y="T5"/>
                    </a:cxn>
                    <a:cxn ang="T13">
                      <a:pos x="T6" y="T7"/>
                    </a:cxn>
                    <a:cxn ang="T14">
                      <a:pos x="T8" y="T9"/>
                    </a:cxn>
                  </a:cxnLst>
                  <a:rect l="T15" t="T16" r="T17" b="T18"/>
                  <a:pathLst>
                    <a:path w="20000" h="20000">
                      <a:moveTo>
                        <a:pt x="0" y="19726"/>
                      </a:moveTo>
                      <a:lnTo>
                        <a:pt x="1895" y="0"/>
                      </a:lnTo>
                      <a:lnTo>
                        <a:pt x="18105" y="0"/>
                      </a:lnTo>
                      <a:lnTo>
                        <a:pt x="19789" y="19726"/>
                      </a:lnTo>
                      <a:lnTo>
                        <a:pt x="0" y="19726"/>
                      </a:lnTo>
                      <a:close/>
                    </a:path>
                  </a:pathLst>
                </a:custGeom>
                <a:blipFill dpi="0" rotWithShape="0">
                  <a:blip xmlns:r="http://schemas.openxmlformats.org/officeDocument/2006/relationships" r:embed="rId6"/>
                  <a:srcRect/>
                  <a:tile tx="0" ty="0" sx="100000" sy="100000" flip="none" algn="tl"/>
                </a:blipFill>
                <a:ln w="0" cap="flat" cmpd="sng">
                  <a:solidFill>
                    <a:srgbClr val="000000"/>
                  </a:solidFill>
                  <a:prstDash val="solid"/>
                  <a:round/>
                  <a:headEnd type="none" w="med" len="med"/>
                  <a:tailEnd type="none" w="med" len="med"/>
                </a:ln>
              </xdr:spPr>
            </xdr:sp>
            <xdr:sp macro="" textlink="">
              <xdr:nvSpPr>
                <xdr:cNvPr id="78" name="Freeform 449" descr="Granit"/>
                <xdr:cNvSpPr>
                  <a:spLocks noChangeAspect="1"/>
                </xdr:cNvSpPr>
              </xdr:nvSpPr>
              <xdr:spPr bwMode="auto">
                <a:xfrm>
                  <a:off x="3138" y="0"/>
                  <a:ext cx="1497" cy="20000"/>
                </a:xfrm>
                <a:custGeom>
                  <a:avLst/>
                  <a:gdLst>
                    <a:gd name="T0" fmla="*/ 0 w 20000"/>
                    <a:gd name="T1" fmla="*/ 19726 h 20000"/>
                    <a:gd name="T2" fmla="*/ 0 w 20000"/>
                    <a:gd name="T3" fmla="*/ 0 h 20000"/>
                    <a:gd name="T4" fmla="*/ 0 w 20000"/>
                    <a:gd name="T5" fmla="*/ 0 h 20000"/>
                    <a:gd name="T6" fmla="*/ 0 w 20000"/>
                    <a:gd name="T7" fmla="*/ 19726 h 20000"/>
                    <a:gd name="T8" fmla="*/ 0 w 20000"/>
                    <a:gd name="T9" fmla="*/ 19726 h 20000"/>
                    <a:gd name="T10" fmla="*/ 0 60000 65536"/>
                    <a:gd name="T11" fmla="*/ 0 60000 65536"/>
                    <a:gd name="T12" fmla="*/ 0 60000 65536"/>
                    <a:gd name="T13" fmla="*/ 0 60000 65536"/>
                    <a:gd name="T14" fmla="*/ 0 60000 65536"/>
                    <a:gd name="T15" fmla="*/ 0 w 20000"/>
                    <a:gd name="T16" fmla="*/ 0 h 20000"/>
                    <a:gd name="T17" fmla="*/ 20000 w 20000"/>
                    <a:gd name="T18" fmla="*/ 20000 h 20000"/>
                  </a:gdLst>
                  <a:ahLst/>
                  <a:cxnLst>
                    <a:cxn ang="T10">
                      <a:pos x="T0" y="T1"/>
                    </a:cxn>
                    <a:cxn ang="T11">
                      <a:pos x="T2" y="T3"/>
                    </a:cxn>
                    <a:cxn ang="T12">
                      <a:pos x="T4" y="T5"/>
                    </a:cxn>
                    <a:cxn ang="T13">
                      <a:pos x="T6" y="T7"/>
                    </a:cxn>
                    <a:cxn ang="T14">
                      <a:pos x="T8" y="T9"/>
                    </a:cxn>
                  </a:cxnLst>
                  <a:rect l="T15" t="T16" r="T17" b="T18"/>
                  <a:pathLst>
                    <a:path w="20000" h="20000">
                      <a:moveTo>
                        <a:pt x="0" y="19726"/>
                      </a:moveTo>
                      <a:lnTo>
                        <a:pt x="1684" y="0"/>
                      </a:lnTo>
                      <a:lnTo>
                        <a:pt x="18105" y="0"/>
                      </a:lnTo>
                      <a:lnTo>
                        <a:pt x="19789" y="19726"/>
                      </a:lnTo>
                      <a:lnTo>
                        <a:pt x="0" y="19726"/>
                      </a:lnTo>
                      <a:close/>
                    </a:path>
                  </a:pathLst>
                </a:custGeom>
                <a:blipFill dpi="0" rotWithShape="0">
                  <a:blip xmlns:r="http://schemas.openxmlformats.org/officeDocument/2006/relationships" r:embed="rId6"/>
                  <a:srcRect/>
                  <a:tile tx="0" ty="0" sx="100000" sy="100000" flip="none" algn="tl"/>
                </a:blipFill>
                <a:ln w="0" cap="flat" cmpd="sng">
                  <a:solidFill>
                    <a:srgbClr val="000000"/>
                  </a:solidFill>
                  <a:prstDash val="solid"/>
                  <a:round/>
                  <a:headEnd type="none" w="med" len="med"/>
                  <a:tailEnd type="none" w="med" len="med"/>
                </a:ln>
              </xdr:spPr>
            </xdr:sp>
            <xdr:sp macro="" textlink="">
              <xdr:nvSpPr>
                <xdr:cNvPr id="79" name="Freeform 450" descr="Granit"/>
                <xdr:cNvSpPr>
                  <a:spLocks noChangeAspect="1"/>
                </xdr:cNvSpPr>
              </xdr:nvSpPr>
              <xdr:spPr bwMode="auto">
                <a:xfrm>
                  <a:off x="6259" y="0"/>
                  <a:ext cx="1498" cy="20000"/>
                </a:xfrm>
                <a:custGeom>
                  <a:avLst/>
                  <a:gdLst>
                    <a:gd name="T0" fmla="*/ 0 w 20000"/>
                    <a:gd name="T1" fmla="*/ 19726 h 20000"/>
                    <a:gd name="T2" fmla="*/ 0 w 20000"/>
                    <a:gd name="T3" fmla="*/ 0 h 20000"/>
                    <a:gd name="T4" fmla="*/ 0 w 20000"/>
                    <a:gd name="T5" fmla="*/ 0 h 20000"/>
                    <a:gd name="T6" fmla="*/ 0 w 20000"/>
                    <a:gd name="T7" fmla="*/ 19726 h 20000"/>
                    <a:gd name="T8" fmla="*/ 0 w 20000"/>
                    <a:gd name="T9" fmla="*/ 19726 h 20000"/>
                    <a:gd name="T10" fmla="*/ 0 60000 65536"/>
                    <a:gd name="T11" fmla="*/ 0 60000 65536"/>
                    <a:gd name="T12" fmla="*/ 0 60000 65536"/>
                    <a:gd name="T13" fmla="*/ 0 60000 65536"/>
                    <a:gd name="T14" fmla="*/ 0 60000 65536"/>
                    <a:gd name="T15" fmla="*/ 0 w 20000"/>
                    <a:gd name="T16" fmla="*/ 0 h 20000"/>
                    <a:gd name="T17" fmla="*/ 20000 w 20000"/>
                    <a:gd name="T18" fmla="*/ 20000 h 20000"/>
                  </a:gdLst>
                  <a:ahLst/>
                  <a:cxnLst>
                    <a:cxn ang="T10">
                      <a:pos x="T0" y="T1"/>
                    </a:cxn>
                    <a:cxn ang="T11">
                      <a:pos x="T2" y="T3"/>
                    </a:cxn>
                    <a:cxn ang="T12">
                      <a:pos x="T4" y="T5"/>
                    </a:cxn>
                    <a:cxn ang="T13">
                      <a:pos x="T6" y="T7"/>
                    </a:cxn>
                    <a:cxn ang="T14">
                      <a:pos x="T8" y="T9"/>
                    </a:cxn>
                  </a:cxnLst>
                  <a:rect l="T15" t="T16" r="T17" b="T18"/>
                  <a:pathLst>
                    <a:path w="20000" h="20000">
                      <a:moveTo>
                        <a:pt x="0" y="19726"/>
                      </a:moveTo>
                      <a:lnTo>
                        <a:pt x="1895" y="0"/>
                      </a:lnTo>
                      <a:lnTo>
                        <a:pt x="18105" y="0"/>
                      </a:lnTo>
                      <a:lnTo>
                        <a:pt x="19789" y="19726"/>
                      </a:lnTo>
                      <a:lnTo>
                        <a:pt x="0" y="19726"/>
                      </a:lnTo>
                      <a:close/>
                    </a:path>
                  </a:pathLst>
                </a:custGeom>
                <a:blipFill dpi="0" rotWithShape="0">
                  <a:blip xmlns:r="http://schemas.openxmlformats.org/officeDocument/2006/relationships" r:embed="rId6"/>
                  <a:srcRect/>
                  <a:tile tx="0" ty="0" sx="100000" sy="100000" flip="none" algn="tl"/>
                </a:blipFill>
                <a:ln w="0" cap="flat" cmpd="sng">
                  <a:solidFill>
                    <a:srgbClr val="000000"/>
                  </a:solidFill>
                  <a:prstDash val="solid"/>
                  <a:round/>
                  <a:headEnd type="none" w="med" len="med"/>
                  <a:tailEnd type="none" w="med" len="med"/>
                </a:ln>
              </xdr:spPr>
            </xdr:sp>
            <xdr:sp macro="" textlink="">
              <xdr:nvSpPr>
                <xdr:cNvPr id="80" name="Freeform 451" descr="Granit"/>
                <xdr:cNvSpPr>
                  <a:spLocks noChangeAspect="1"/>
                </xdr:cNvSpPr>
              </xdr:nvSpPr>
              <xdr:spPr bwMode="auto">
                <a:xfrm>
                  <a:off x="9381" y="0"/>
                  <a:ext cx="1498" cy="20000"/>
                </a:xfrm>
                <a:custGeom>
                  <a:avLst/>
                  <a:gdLst>
                    <a:gd name="T0" fmla="*/ 0 w 20000"/>
                    <a:gd name="T1" fmla="*/ 19726 h 20000"/>
                    <a:gd name="T2" fmla="*/ 0 w 20000"/>
                    <a:gd name="T3" fmla="*/ 0 h 20000"/>
                    <a:gd name="T4" fmla="*/ 0 w 20000"/>
                    <a:gd name="T5" fmla="*/ 0 h 20000"/>
                    <a:gd name="T6" fmla="*/ 0 w 20000"/>
                    <a:gd name="T7" fmla="*/ 19726 h 20000"/>
                    <a:gd name="T8" fmla="*/ 0 w 20000"/>
                    <a:gd name="T9" fmla="*/ 19726 h 20000"/>
                    <a:gd name="T10" fmla="*/ 0 60000 65536"/>
                    <a:gd name="T11" fmla="*/ 0 60000 65536"/>
                    <a:gd name="T12" fmla="*/ 0 60000 65536"/>
                    <a:gd name="T13" fmla="*/ 0 60000 65536"/>
                    <a:gd name="T14" fmla="*/ 0 60000 65536"/>
                    <a:gd name="T15" fmla="*/ 0 w 20000"/>
                    <a:gd name="T16" fmla="*/ 0 h 20000"/>
                    <a:gd name="T17" fmla="*/ 20000 w 20000"/>
                    <a:gd name="T18" fmla="*/ 20000 h 20000"/>
                  </a:gdLst>
                  <a:ahLst/>
                  <a:cxnLst>
                    <a:cxn ang="T10">
                      <a:pos x="T0" y="T1"/>
                    </a:cxn>
                    <a:cxn ang="T11">
                      <a:pos x="T2" y="T3"/>
                    </a:cxn>
                    <a:cxn ang="T12">
                      <a:pos x="T4" y="T5"/>
                    </a:cxn>
                    <a:cxn ang="T13">
                      <a:pos x="T6" y="T7"/>
                    </a:cxn>
                    <a:cxn ang="T14">
                      <a:pos x="T8" y="T9"/>
                    </a:cxn>
                  </a:cxnLst>
                  <a:rect l="T15" t="T16" r="T17" b="T18"/>
                  <a:pathLst>
                    <a:path w="20000" h="20000">
                      <a:moveTo>
                        <a:pt x="0" y="19726"/>
                      </a:moveTo>
                      <a:lnTo>
                        <a:pt x="1895" y="0"/>
                      </a:lnTo>
                      <a:lnTo>
                        <a:pt x="18105" y="0"/>
                      </a:lnTo>
                      <a:lnTo>
                        <a:pt x="19789" y="19726"/>
                      </a:lnTo>
                      <a:lnTo>
                        <a:pt x="0" y="19726"/>
                      </a:lnTo>
                      <a:close/>
                    </a:path>
                  </a:pathLst>
                </a:custGeom>
                <a:blipFill dpi="0" rotWithShape="0">
                  <a:blip xmlns:r="http://schemas.openxmlformats.org/officeDocument/2006/relationships" r:embed="rId6"/>
                  <a:srcRect/>
                  <a:tile tx="0" ty="0" sx="100000" sy="100000" flip="none" algn="tl"/>
                </a:blipFill>
                <a:ln w="0" cap="flat" cmpd="sng">
                  <a:solidFill>
                    <a:srgbClr val="000000"/>
                  </a:solidFill>
                  <a:prstDash val="solid"/>
                  <a:round/>
                  <a:headEnd type="none" w="med" len="med"/>
                  <a:tailEnd type="none" w="med" len="med"/>
                </a:ln>
              </xdr:spPr>
            </xdr:sp>
            <xdr:sp macro="" textlink="">
              <xdr:nvSpPr>
                <xdr:cNvPr id="81" name="Freeform 452" descr="Granit"/>
                <xdr:cNvSpPr>
                  <a:spLocks noChangeAspect="1"/>
                </xdr:cNvSpPr>
              </xdr:nvSpPr>
              <xdr:spPr bwMode="auto">
                <a:xfrm>
                  <a:off x="12236" y="0"/>
                  <a:ext cx="1498" cy="20000"/>
                </a:xfrm>
                <a:custGeom>
                  <a:avLst/>
                  <a:gdLst>
                    <a:gd name="T0" fmla="*/ 0 w 20000"/>
                    <a:gd name="T1" fmla="*/ 19726 h 20000"/>
                    <a:gd name="T2" fmla="*/ 0 w 20000"/>
                    <a:gd name="T3" fmla="*/ 0 h 20000"/>
                    <a:gd name="T4" fmla="*/ 0 w 20000"/>
                    <a:gd name="T5" fmla="*/ 0 h 20000"/>
                    <a:gd name="T6" fmla="*/ 0 w 20000"/>
                    <a:gd name="T7" fmla="*/ 19726 h 20000"/>
                    <a:gd name="T8" fmla="*/ 0 w 20000"/>
                    <a:gd name="T9" fmla="*/ 19726 h 20000"/>
                    <a:gd name="T10" fmla="*/ 0 60000 65536"/>
                    <a:gd name="T11" fmla="*/ 0 60000 65536"/>
                    <a:gd name="T12" fmla="*/ 0 60000 65536"/>
                    <a:gd name="T13" fmla="*/ 0 60000 65536"/>
                    <a:gd name="T14" fmla="*/ 0 60000 65536"/>
                    <a:gd name="T15" fmla="*/ 0 w 20000"/>
                    <a:gd name="T16" fmla="*/ 0 h 20000"/>
                    <a:gd name="T17" fmla="*/ 20000 w 20000"/>
                    <a:gd name="T18" fmla="*/ 20000 h 20000"/>
                  </a:gdLst>
                  <a:ahLst/>
                  <a:cxnLst>
                    <a:cxn ang="T10">
                      <a:pos x="T0" y="T1"/>
                    </a:cxn>
                    <a:cxn ang="T11">
                      <a:pos x="T2" y="T3"/>
                    </a:cxn>
                    <a:cxn ang="T12">
                      <a:pos x="T4" y="T5"/>
                    </a:cxn>
                    <a:cxn ang="T13">
                      <a:pos x="T6" y="T7"/>
                    </a:cxn>
                    <a:cxn ang="T14">
                      <a:pos x="T8" y="T9"/>
                    </a:cxn>
                  </a:cxnLst>
                  <a:rect l="T15" t="T16" r="T17" b="T18"/>
                  <a:pathLst>
                    <a:path w="20000" h="20000">
                      <a:moveTo>
                        <a:pt x="0" y="19726"/>
                      </a:moveTo>
                      <a:lnTo>
                        <a:pt x="1895" y="0"/>
                      </a:lnTo>
                      <a:lnTo>
                        <a:pt x="18105" y="0"/>
                      </a:lnTo>
                      <a:lnTo>
                        <a:pt x="19789" y="19726"/>
                      </a:lnTo>
                      <a:lnTo>
                        <a:pt x="0" y="19726"/>
                      </a:lnTo>
                      <a:close/>
                    </a:path>
                  </a:pathLst>
                </a:custGeom>
                <a:blipFill dpi="0" rotWithShape="0">
                  <a:blip xmlns:r="http://schemas.openxmlformats.org/officeDocument/2006/relationships" r:embed="rId6"/>
                  <a:srcRect/>
                  <a:tile tx="0" ty="0" sx="100000" sy="100000" flip="none" algn="tl"/>
                </a:blipFill>
                <a:ln w="0" cap="flat" cmpd="sng">
                  <a:solidFill>
                    <a:srgbClr val="000000"/>
                  </a:solidFill>
                  <a:prstDash val="solid"/>
                  <a:round/>
                  <a:headEnd type="none" w="med" len="med"/>
                  <a:tailEnd type="none" w="med" len="med"/>
                </a:ln>
              </xdr:spPr>
            </xdr:sp>
            <xdr:sp macro="" textlink="">
              <xdr:nvSpPr>
                <xdr:cNvPr id="82" name="Freeform 453" descr="Granit"/>
                <xdr:cNvSpPr>
                  <a:spLocks noChangeAspect="1"/>
                </xdr:cNvSpPr>
              </xdr:nvSpPr>
              <xdr:spPr bwMode="auto">
                <a:xfrm>
                  <a:off x="15373" y="0"/>
                  <a:ext cx="1498" cy="20000"/>
                </a:xfrm>
                <a:custGeom>
                  <a:avLst/>
                  <a:gdLst>
                    <a:gd name="T0" fmla="*/ 0 w 20000"/>
                    <a:gd name="T1" fmla="*/ 19726 h 20000"/>
                    <a:gd name="T2" fmla="*/ 0 w 20000"/>
                    <a:gd name="T3" fmla="*/ 0 h 20000"/>
                    <a:gd name="T4" fmla="*/ 0 w 20000"/>
                    <a:gd name="T5" fmla="*/ 0 h 20000"/>
                    <a:gd name="T6" fmla="*/ 0 w 20000"/>
                    <a:gd name="T7" fmla="*/ 19726 h 20000"/>
                    <a:gd name="T8" fmla="*/ 0 w 20000"/>
                    <a:gd name="T9" fmla="*/ 19726 h 20000"/>
                    <a:gd name="T10" fmla="*/ 0 60000 65536"/>
                    <a:gd name="T11" fmla="*/ 0 60000 65536"/>
                    <a:gd name="T12" fmla="*/ 0 60000 65536"/>
                    <a:gd name="T13" fmla="*/ 0 60000 65536"/>
                    <a:gd name="T14" fmla="*/ 0 60000 65536"/>
                    <a:gd name="T15" fmla="*/ 0 w 20000"/>
                    <a:gd name="T16" fmla="*/ 0 h 20000"/>
                    <a:gd name="T17" fmla="*/ 20000 w 20000"/>
                    <a:gd name="T18" fmla="*/ 20000 h 20000"/>
                  </a:gdLst>
                  <a:ahLst/>
                  <a:cxnLst>
                    <a:cxn ang="T10">
                      <a:pos x="T0" y="T1"/>
                    </a:cxn>
                    <a:cxn ang="T11">
                      <a:pos x="T2" y="T3"/>
                    </a:cxn>
                    <a:cxn ang="T12">
                      <a:pos x="T4" y="T5"/>
                    </a:cxn>
                    <a:cxn ang="T13">
                      <a:pos x="T6" y="T7"/>
                    </a:cxn>
                    <a:cxn ang="T14">
                      <a:pos x="T8" y="T9"/>
                    </a:cxn>
                  </a:cxnLst>
                  <a:rect l="T15" t="T16" r="T17" b="T18"/>
                  <a:pathLst>
                    <a:path w="20000" h="20000">
                      <a:moveTo>
                        <a:pt x="0" y="19726"/>
                      </a:moveTo>
                      <a:lnTo>
                        <a:pt x="1895" y="0"/>
                      </a:lnTo>
                      <a:lnTo>
                        <a:pt x="18105" y="0"/>
                      </a:lnTo>
                      <a:lnTo>
                        <a:pt x="19789" y="19726"/>
                      </a:lnTo>
                      <a:lnTo>
                        <a:pt x="0" y="19726"/>
                      </a:lnTo>
                      <a:close/>
                    </a:path>
                  </a:pathLst>
                </a:custGeom>
                <a:blipFill dpi="0" rotWithShape="0">
                  <a:blip xmlns:r="http://schemas.openxmlformats.org/officeDocument/2006/relationships" r:embed="rId6"/>
                  <a:srcRect/>
                  <a:tile tx="0" ty="0" sx="100000" sy="100000" flip="none" algn="tl"/>
                </a:blipFill>
                <a:ln w="0" cap="flat" cmpd="sng">
                  <a:solidFill>
                    <a:srgbClr val="000000"/>
                  </a:solidFill>
                  <a:prstDash val="solid"/>
                  <a:round/>
                  <a:headEnd type="none" w="med" len="med"/>
                  <a:tailEnd type="none" w="med" len="med"/>
                </a:ln>
              </xdr:spPr>
            </xdr:sp>
            <xdr:sp macro="" textlink="">
              <xdr:nvSpPr>
                <xdr:cNvPr id="83" name="Freeform 454" descr="Granit"/>
                <xdr:cNvSpPr>
                  <a:spLocks noChangeAspect="1"/>
                </xdr:cNvSpPr>
              </xdr:nvSpPr>
              <xdr:spPr bwMode="auto">
                <a:xfrm>
                  <a:off x="18495" y="0"/>
                  <a:ext cx="1498" cy="20000"/>
                </a:xfrm>
                <a:custGeom>
                  <a:avLst/>
                  <a:gdLst>
                    <a:gd name="T0" fmla="*/ 0 w 20000"/>
                    <a:gd name="T1" fmla="*/ 19726 h 20000"/>
                    <a:gd name="T2" fmla="*/ 0 w 20000"/>
                    <a:gd name="T3" fmla="*/ 0 h 20000"/>
                    <a:gd name="T4" fmla="*/ 0 w 20000"/>
                    <a:gd name="T5" fmla="*/ 0 h 20000"/>
                    <a:gd name="T6" fmla="*/ 0 w 20000"/>
                    <a:gd name="T7" fmla="*/ 19726 h 20000"/>
                    <a:gd name="T8" fmla="*/ 0 w 20000"/>
                    <a:gd name="T9" fmla="*/ 19726 h 20000"/>
                    <a:gd name="T10" fmla="*/ 0 60000 65536"/>
                    <a:gd name="T11" fmla="*/ 0 60000 65536"/>
                    <a:gd name="T12" fmla="*/ 0 60000 65536"/>
                    <a:gd name="T13" fmla="*/ 0 60000 65536"/>
                    <a:gd name="T14" fmla="*/ 0 60000 65536"/>
                    <a:gd name="T15" fmla="*/ 0 w 20000"/>
                    <a:gd name="T16" fmla="*/ 0 h 20000"/>
                    <a:gd name="T17" fmla="*/ 20000 w 20000"/>
                    <a:gd name="T18" fmla="*/ 20000 h 20000"/>
                  </a:gdLst>
                  <a:ahLst/>
                  <a:cxnLst>
                    <a:cxn ang="T10">
                      <a:pos x="T0" y="T1"/>
                    </a:cxn>
                    <a:cxn ang="T11">
                      <a:pos x="T2" y="T3"/>
                    </a:cxn>
                    <a:cxn ang="T12">
                      <a:pos x="T4" y="T5"/>
                    </a:cxn>
                    <a:cxn ang="T13">
                      <a:pos x="T6" y="T7"/>
                    </a:cxn>
                    <a:cxn ang="T14">
                      <a:pos x="T8" y="T9"/>
                    </a:cxn>
                  </a:cxnLst>
                  <a:rect l="T15" t="T16" r="T17" b="T18"/>
                  <a:pathLst>
                    <a:path w="20000" h="20000">
                      <a:moveTo>
                        <a:pt x="0" y="19726"/>
                      </a:moveTo>
                      <a:lnTo>
                        <a:pt x="1895" y="0"/>
                      </a:lnTo>
                      <a:lnTo>
                        <a:pt x="18105" y="0"/>
                      </a:lnTo>
                      <a:lnTo>
                        <a:pt x="19789" y="19726"/>
                      </a:lnTo>
                      <a:lnTo>
                        <a:pt x="0" y="19726"/>
                      </a:lnTo>
                      <a:close/>
                    </a:path>
                  </a:pathLst>
                </a:custGeom>
                <a:blipFill dpi="0" rotWithShape="0">
                  <a:blip xmlns:r="http://schemas.openxmlformats.org/officeDocument/2006/relationships" r:embed="rId6"/>
                  <a:srcRect/>
                  <a:tile tx="0" ty="0" sx="100000" sy="100000" flip="none" algn="tl"/>
                </a:blipFill>
                <a:ln w="0" cap="flat" cmpd="sng">
                  <a:solidFill>
                    <a:srgbClr val="000000"/>
                  </a:solidFill>
                  <a:prstDash val="solid"/>
                  <a:round/>
                  <a:headEnd type="none" w="med" len="med"/>
                  <a:tailEnd type="none" w="med" len="med"/>
                </a:ln>
              </xdr:spPr>
            </xdr:sp>
          </xdr:grpSp>
        </xdr:grpSp>
      </xdr:grpSp>
    </xdr:grpSp>
    <xdr:clientData/>
  </xdr:twoCellAnchor>
  <xdr:twoCellAnchor>
    <xdr:from>
      <xdr:col>50</xdr:col>
      <xdr:colOff>105236</xdr:colOff>
      <xdr:row>85</xdr:row>
      <xdr:rowOff>202065</xdr:rowOff>
    </xdr:from>
    <xdr:to>
      <xdr:col>56</xdr:col>
      <xdr:colOff>15526</xdr:colOff>
      <xdr:row>87</xdr:row>
      <xdr:rowOff>37681</xdr:rowOff>
    </xdr:to>
    <xdr:pic>
      <xdr:nvPicPr>
        <xdr:cNvPr id="93" name="Picture 1316" descr="ballastiere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clrChange>
            <a:clrFrom>
              <a:srgbClr val="000018"/>
            </a:clrFrom>
            <a:clrTo>
              <a:srgbClr val="000018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0186" y="23290665"/>
          <a:ext cx="996140" cy="4833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85</xdr:col>
      <xdr:colOff>58019</xdr:colOff>
      <xdr:row>85</xdr:row>
      <xdr:rowOff>357090</xdr:rowOff>
    </xdr:from>
    <xdr:to>
      <xdr:col>90</xdr:col>
      <xdr:colOff>61123</xdr:colOff>
      <xdr:row>87</xdr:row>
      <xdr:rowOff>20209</xdr:rowOff>
    </xdr:to>
    <xdr:pic>
      <xdr:nvPicPr>
        <xdr:cNvPr id="94" name="Picture 1342" descr="wagon pla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clrChange>
            <a:clrFrom>
              <a:srgbClr val="FEFEFE"/>
            </a:clrFrom>
            <a:clrTo>
              <a:srgbClr val="FEFEFE">
                <a:alpha val="0"/>
              </a:srgbClr>
            </a:clrTo>
          </a:clrChange>
          <a:lum bright="-6000" contrast="36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517094" y="23445690"/>
          <a:ext cx="907979" cy="310819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90</xdr:col>
      <xdr:colOff>80738</xdr:colOff>
      <xdr:row>85</xdr:row>
      <xdr:rowOff>357089</xdr:rowOff>
    </xdr:from>
    <xdr:to>
      <xdr:col>95</xdr:col>
      <xdr:colOff>83843</xdr:colOff>
      <xdr:row>87</xdr:row>
      <xdr:rowOff>20208</xdr:rowOff>
    </xdr:to>
    <xdr:pic>
      <xdr:nvPicPr>
        <xdr:cNvPr id="95" name="Picture 1342" descr="wagon pla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clrChange>
            <a:clrFrom>
              <a:srgbClr val="FEFEFE"/>
            </a:clrFrom>
            <a:clrTo>
              <a:srgbClr val="FEFEFE">
                <a:alpha val="0"/>
              </a:srgbClr>
            </a:clrTo>
          </a:clrChange>
          <a:lum bright="-6000" contrast="36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44688" y="23445689"/>
          <a:ext cx="907980" cy="310819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95</xdr:col>
      <xdr:colOff>115717</xdr:colOff>
      <xdr:row>85</xdr:row>
      <xdr:rowOff>357090</xdr:rowOff>
    </xdr:from>
    <xdr:to>
      <xdr:col>100</xdr:col>
      <xdr:colOff>118821</xdr:colOff>
      <xdr:row>87</xdr:row>
      <xdr:rowOff>20209</xdr:rowOff>
    </xdr:to>
    <xdr:pic>
      <xdr:nvPicPr>
        <xdr:cNvPr id="96" name="Picture 1342" descr="wagon pla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clrChange>
            <a:clrFrom>
              <a:srgbClr val="FEFEFE"/>
            </a:clrFrom>
            <a:clrTo>
              <a:srgbClr val="FEFEFE">
                <a:alpha val="0"/>
              </a:srgbClr>
            </a:clrTo>
          </a:clrChange>
          <a:lum bright="-6000" contrast="36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84542" y="23445690"/>
          <a:ext cx="907979" cy="310819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100</xdr:col>
      <xdr:colOff>162954</xdr:colOff>
      <xdr:row>85</xdr:row>
      <xdr:rowOff>342761</xdr:rowOff>
    </xdr:from>
    <xdr:to>
      <xdr:col>105</xdr:col>
      <xdr:colOff>166060</xdr:colOff>
      <xdr:row>87</xdr:row>
      <xdr:rowOff>5880</xdr:rowOff>
    </xdr:to>
    <xdr:pic>
      <xdr:nvPicPr>
        <xdr:cNvPr id="97" name="Picture 1342" descr="wagon pla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clrChange>
            <a:clrFrom>
              <a:srgbClr val="FEFEFE"/>
            </a:clrFrom>
            <a:clrTo>
              <a:srgbClr val="FEFEFE">
                <a:alpha val="0"/>
              </a:srgbClr>
            </a:clrTo>
          </a:clrChange>
          <a:lum bright="-6000" contrast="36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36654" y="23431361"/>
          <a:ext cx="907981" cy="310819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4</xdr:col>
      <xdr:colOff>107156</xdr:colOff>
      <xdr:row>111</xdr:row>
      <xdr:rowOff>0</xdr:rowOff>
    </xdr:from>
    <xdr:to>
      <xdr:col>27</xdr:col>
      <xdr:colOff>0</xdr:colOff>
      <xdr:row>113</xdr:row>
      <xdr:rowOff>102393</xdr:rowOff>
    </xdr:to>
    <xdr:pic>
      <xdr:nvPicPr>
        <xdr:cNvPr id="98" name="Picture 1406" descr="WAD 2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7256" y="29794200"/>
          <a:ext cx="4055269" cy="426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45</xdr:col>
      <xdr:colOff>0</xdr:colOff>
      <xdr:row>110</xdr:row>
      <xdr:rowOff>7940</xdr:rowOff>
    </xdr:from>
    <xdr:to>
      <xdr:col>49</xdr:col>
      <xdr:colOff>100544</xdr:colOff>
      <xdr:row>113</xdr:row>
      <xdr:rowOff>21168</xdr:rowOff>
    </xdr:to>
    <xdr:sp macro="" textlink="">
      <xdr:nvSpPr>
        <xdr:cNvPr id="99" name="Ellipse 98"/>
        <xdr:cNvSpPr/>
      </xdr:nvSpPr>
      <xdr:spPr bwMode="auto">
        <a:xfrm>
          <a:off x="8220075" y="29640215"/>
          <a:ext cx="824444" cy="499003"/>
        </a:xfrm>
        <a:prstGeom prst="ellipse">
          <a:avLst/>
        </a:prstGeom>
        <a:solidFill>
          <a:schemeClr val="bg1">
            <a:lumMod val="65000"/>
          </a:schemeClr>
        </a:solidFill>
        <a:ln w="9525" cap="flat" cmpd="sng" algn="ctr">
          <a:solidFill>
            <a:srgbClr val="FF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050" b="1"/>
            <a:t>Base Travaux Equipement de l'Estagnol</a:t>
          </a:r>
        </a:p>
      </xdr:txBody>
    </xdr:sp>
    <xdr:clientData/>
  </xdr:twoCellAnchor>
  <xdr:twoCellAnchor>
    <xdr:from>
      <xdr:col>52</xdr:col>
      <xdr:colOff>2911</xdr:colOff>
      <xdr:row>109</xdr:row>
      <xdr:rowOff>0</xdr:rowOff>
    </xdr:from>
    <xdr:to>
      <xdr:col>57</xdr:col>
      <xdr:colOff>3969</xdr:colOff>
      <xdr:row>113</xdr:row>
      <xdr:rowOff>87313</xdr:rowOff>
    </xdr:to>
    <xdr:sp macro="" textlink="">
      <xdr:nvSpPr>
        <xdr:cNvPr id="100" name="Ellipse 99"/>
        <xdr:cNvSpPr/>
      </xdr:nvSpPr>
      <xdr:spPr bwMode="auto">
        <a:xfrm>
          <a:off x="9489811" y="29470350"/>
          <a:ext cx="905933" cy="735013"/>
        </a:xfrm>
        <a:prstGeom prst="ellipse">
          <a:avLst/>
        </a:prstGeom>
        <a:solidFill>
          <a:schemeClr val="bg1">
            <a:lumMod val="65000"/>
          </a:schemeClr>
        </a:solidFill>
        <a:ln w="9525" cap="flat" cmpd="sng" algn="ctr">
          <a:solidFill>
            <a:srgbClr val="FF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050" b="1"/>
            <a:t>Montage de l'appareil</a:t>
          </a:r>
        </a:p>
      </xdr:txBody>
    </xdr:sp>
    <xdr:clientData/>
  </xdr:twoCellAnchor>
  <xdr:twoCellAnchor>
    <xdr:from>
      <xdr:col>5</xdr:col>
      <xdr:colOff>11907</xdr:colOff>
      <xdr:row>115</xdr:row>
      <xdr:rowOff>130969</xdr:rowOff>
    </xdr:from>
    <xdr:to>
      <xdr:col>21</xdr:col>
      <xdr:colOff>119063</xdr:colOff>
      <xdr:row>119</xdr:row>
      <xdr:rowOff>13948</xdr:rowOff>
    </xdr:to>
    <xdr:grpSp>
      <xdr:nvGrpSpPr>
        <xdr:cNvPr id="101" name="Groupe 6"/>
        <xdr:cNvGrpSpPr>
          <a:grpSpLocks/>
        </xdr:cNvGrpSpPr>
      </xdr:nvGrpSpPr>
      <xdr:grpSpPr bwMode="auto">
        <a:xfrm>
          <a:off x="1010127" y="30047089"/>
          <a:ext cx="3033236" cy="553539"/>
          <a:chOff x="9315450" y="1726507"/>
          <a:chExt cx="7715250" cy="1170598"/>
        </a:xfrm>
      </xdr:grpSpPr>
      <xdr:pic>
        <xdr:nvPicPr>
          <xdr:cNvPr id="102" name="Image 2"/>
          <xdr:cNvPicPr>
            <a:picLocks noChangeAspect="1"/>
          </xdr:cNvPicPr>
        </xdr:nvPicPr>
        <xdr:blipFill>
          <a:blip xmlns:r="http://schemas.openxmlformats.org/officeDocument/2006/relationships" r:embed="rId1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9315450" y="1726507"/>
            <a:ext cx="7715250" cy="117059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cxnSp macro="">
        <xdr:nvCxnSpPr>
          <xdr:cNvPr id="103" name="Connecteur droit 102"/>
          <xdr:cNvCxnSpPr/>
        </xdr:nvCxnSpPr>
        <xdr:spPr>
          <a:xfrm>
            <a:off x="12678508" y="2326082"/>
            <a:ext cx="989135" cy="14276"/>
          </a:xfrm>
          <a:prstGeom prst="line">
            <a:avLst/>
          </a:prstGeom>
          <a:ln w="31750">
            <a:solidFill>
              <a:srgbClr val="FF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04" name="Connecteur droit 103"/>
          <xdr:cNvCxnSpPr/>
        </xdr:nvCxnSpPr>
        <xdr:spPr>
          <a:xfrm>
            <a:off x="12696492" y="2440286"/>
            <a:ext cx="971150" cy="0"/>
          </a:xfrm>
          <a:prstGeom prst="line">
            <a:avLst/>
          </a:prstGeom>
          <a:ln w="31750">
            <a:solidFill>
              <a:srgbClr val="FF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 editAs="oneCell">
    <xdr:from>
      <xdr:col>26</xdr:col>
      <xdr:colOff>104775</xdr:colOff>
      <xdr:row>114</xdr:row>
      <xdr:rowOff>154780</xdr:rowOff>
    </xdr:from>
    <xdr:to>
      <xdr:col>37</xdr:col>
      <xdr:colOff>59531</xdr:colOff>
      <xdr:row>121</xdr:row>
      <xdr:rowOff>34358</xdr:rowOff>
    </xdr:to>
    <xdr:pic>
      <xdr:nvPicPr>
        <xdr:cNvPr id="105" name="Image 1434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86325" y="30434755"/>
          <a:ext cx="1945481" cy="101305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42</xdr:col>
      <xdr:colOff>59532</xdr:colOff>
      <xdr:row>117</xdr:row>
      <xdr:rowOff>94230</xdr:rowOff>
    </xdr:from>
    <xdr:to>
      <xdr:col>49</xdr:col>
      <xdr:colOff>90488</xdr:colOff>
      <xdr:row>120</xdr:row>
      <xdr:rowOff>7824</xdr:rowOff>
    </xdr:to>
    <xdr:grpSp>
      <xdr:nvGrpSpPr>
        <xdr:cNvPr id="106" name="Groupe 5"/>
        <xdr:cNvGrpSpPr>
          <a:grpSpLocks/>
        </xdr:cNvGrpSpPr>
      </xdr:nvGrpSpPr>
      <xdr:grpSpPr bwMode="auto">
        <a:xfrm>
          <a:off x="7824312" y="30345630"/>
          <a:ext cx="1311116" cy="416514"/>
          <a:chOff x="11677650" y="9734550"/>
          <a:chExt cx="1114425" cy="409575"/>
        </a:xfrm>
      </xdr:grpSpPr>
      <xdr:pic>
        <xdr:nvPicPr>
          <xdr:cNvPr id="107" name="Picture 1340" descr="wagon plat"/>
          <xdr:cNvPicPr>
            <a:picLocks noChangeAspect="1" noChangeArrowheads="1"/>
          </xdr:cNvPicPr>
        </xdr:nvPicPr>
        <xdr:blipFill>
          <a:blip xmlns:r="http://schemas.openxmlformats.org/officeDocument/2006/relationships" r:embed="rId12" cstate="print">
            <a:clrChange>
              <a:clrFrom>
                <a:srgbClr val="FEFEFE"/>
              </a:clrFrom>
              <a:clrTo>
                <a:srgbClr val="FEFEFE">
                  <a:alpha val="0"/>
                </a:srgbClr>
              </a:clrTo>
            </a:clrChange>
            <a:lum bright="-6000" contrast="36000"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1677650" y="9944100"/>
            <a:ext cx="1114425" cy="200025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 algn="ctr">
                <a:solidFill>
                  <a:srgbClr val="000000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pic>
      <xdr:sp macro="" textlink="">
        <xdr:nvSpPr>
          <xdr:cNvPr id="108" name="Organigramme : Stockage à accès direct 1"/>
          <xdr:cNvSpPr>
            <a:spLocks noChangeArrowheads="1"/>
          </xdr:cNvSpPr>
        </xdr:nvSpPr>
        <xdr:spPr bwMode="auto">
          <a:xfrm>
            <a:off x="11944350" y="9744075"/>
            <a:ext cx="219075" cy="209550"/>
          </a:xfrm>
          <a:prstGeom prst="flowChartMagneticDrum">
            <a:avLst/>
          </a:prstGeom>
          <a:solidFill>
            <a:srgbClr val="BFBFBF"/>
          </a:solidFill>
          <a:ln w="9525" algn="ctr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" name="Organigramme : Stockage à accès direct 711"/>
          <xdr:cNvSpPr>
            <a:spLocks noChangeArrowheads="1"/>
          </xdr:cNvSpPr>
        </xdr:nvSpPr>
        <xdr:spPr bwMode="auto">
          <a:xfrm>
            <a:off x="12306300" y="9744075"/>
            <a:ext cx="219075" cy="209550"/>
          </a:xfrm>
          <a:prstGeom prst="flowChartMagneticDrum">
            <a:avLst/>
          </a:prstGeom>
          <a:solidFill>
            <a:srgbClr val="BFBFBF"/>
          </a:solidFill>
          <a:ln w="9525" algn="ctr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" name="Étoile à 4 branches 3"/>
          <xdr:cNvSpPr>
            <a:spLocks noChangeArrowheads="1"/>
          </xdr:cNvSpPr>
        </xdr:nvSpPr>
        <xdr:spPr bwMode="auto">
          <a:xfrm>
            <a:off x="12460606" y="9753600"/>
            <a:ext cx="83819" cy="219075"/>
          </a:xfrm>
          <a:prstGeom prst="star4">
            <a:avLst>
              <a:gd name="adj" fmla="val 12500"/>
            </a:avLst>
          </a:prstGeom>
          <a:pattFill prst="smCheck">
            <a:fgClr>
              <a:srgbClr val="000000"/>
            </a:fgClr>
            <a:bgClr>
              <a:srgbClr val="FFFFFF"/>
            </a:bgClr>
          </a:pattFill>
          <a:ln w="9525" algn="ctr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11" name="Étoile à 4 branches 713"/>
          <xdr:cNvSpPr>
            <a:spLocks noChangeArrowheads="1"/>
          </xdr:cNvSpPr>
        </xdr:nvSpPr>
        <xdr:spPr bwMode="auto">
          <a:xfrm>
            <a:off x="12096750" y="9734550"/>
            <a:ext cx="83819" cy="219075"/>
          </a:xfrm>
          <a:prstGeom prst="star4">
            <a:avLst>
              <a:gd name="adj" fmla="val 12500"/>
            </a:avLst>
          </a:prstGeom>
          <a:pattFill prst="smCheck">
            <a:fgClr>
              <a:srgbClr val="000000"/>
            </a:fgClr>
            <a:bgClr>
              <a:srgbClr val="FFFFFF"/>
            </a:bgClr>
          </a:pattFill>
          <a:ln w="9525" algn="ctr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</xdr:grpSp>
    <xdr:clientData/>
  </xdr:twoCellAnchor>
  <xdr:twoCellAnchor>
    <xdr:from>
      <xdr:col>52</xdr:col>
      <xdr:colOff>92867</xdr:colOff>
      <xdr:row>116</xdr:row>
      <xdr:rowOff>153421</xdr:rowOff>
    </xdr:from>
    <xdr:to>
      <xdr:col>58</xdr:col>
      <xdr:colOff>21430</xdr:colOff>
      <xdr:row>118</xdr:row>
      <xdr:rowOff>156142</xdr:rowOff>
    </xdr:to>
    <xdr:grpSp>
      <xdr:nvGrpSpPr>
        <xdr:cNvPr id="112" name="Groupe 723"/>
        <xdr:cNvGrpSpPr>
          <a:grpSpLocks/>
        </xdr:cNvGrpSpPr>
      </xdr:nvGrpSpPr>
      <xdr:grpSpPr bwMode="auto">
        <a:xfrm>
          <a:off x="9686447" y="30237181"/>
          <a:ext cx="1025843" cy="338001"/>
          <a:chOff x="2012057" y="3363384"/>
          <a:chExt cx="856025" cy="334433"/>
        </a:xfrm>
      </xdr:grpSpPr>
      <xdr:grpSp>
        <xdr:nvGrpSpPr>
          <xdr:cNvPr id="113" name="Groupe 724"/>
          <xdr:cNvGrpSpPr>
            <a:grpSpLocks/>
          </xdr:cNvGrpSpPr>
        </xdr:nvGrpSpPr>
        <xdr:grpSpPr bwMode="auto">
          <a:xfrm>
            <a:off x="2074333" y="3376083"/>
            <a:ext cx="137585" cy="179919"/>
            <a:chOff x="3958166" y="3312580"/>
            <a:chExt cx="137585" cy="179919"/>
          </a:xfrm>
        </xdr:grpSpPr>
        <xdr:sp macro="" textlink="">
          <xdr:nvSpPr>
            <xdr:cNvPr id="127" name="Cylindre 743"/>
            <xdr:cNvSpPr>
              <a:spLocks noChangeArrowheads="1"/>
            </xdr:cNvSpPr>
          </xdr:nvSpPr>
          <xdr:spPr bwMode="auto">
            <a:xfrm>
              <a:off x="3958167" y="3354916"/>
              <a:ext cx="137584" cy="137583"/>
            </a:xfrm>
            <a:prstGeom prst="can">
              <a:avLst>
                <a:gd name="adj" fmla="val 25000"/>
              </a:avLst>
            </a:prstGeom>
            <a:solidFill>
              <a:srgbClr val="FFFFFF"/>
            </a:solidFill>
            <a:ln w="9525" algn="ctr">
              <a:solidFill>
                <a:srgbClr val="000000"/>
              </a:solidFill>
              <a:round/>
              <a:headEnd/>
              <a:tailEnd/>
            </a:ln>
          </xdr:spPr>
        </xdr:sp>
        <xdr:sp macro="" textlink="">
          <xdr:nvSpPr>
            <xdr:cNvPr id="128" name="Nuage 127"/>
            <xdr:cNvSpPr/>
          </xdr:nvSpPr>
          <xdr:spPr bwMode="auto">
            <a:xfrm>
              <a:off x="3962470" y="3309436"/>
              <a:ext cx="133159" cy="85997"/>
            </a:xfrm>
            <a:prstGeom prst="cloud">
              <a:avLst/>
            </a:prstGeom>
            <a:blipFill>
              <a:blip xmlns:r="http://schemas.openxmlformats.org/officeDocument/2006/relationships" r:embed="rId6"/>
              <a:tile tx="0" ty="0" sx="100000" sy="100000" flip="none" algn="tl"/>
            </a:blipFill>
            <a:ln w="9525" cap="flat" cmpd="sng" algn="ctr">
              <a:solidFill>
                <a:srgbClr val="000000"/>
              </a:solidFill>
              <a:prstDash val="solid"/>
              <a:round/>
              <a:headEnd type="none" w="med" len="med"/>
              <a:tailEnd type="none" w="med" len="med"/>
            </a:ln>
            <a:effectLst/>
          </xdr:spPr>
          <xdr:txBody>
            <a:bodyPr vertOverflow="clip" horzOverflow="clip" wrap="square" lIns="18288" tIns="0" rIns="0" bIns="0" rtlCol="0" anchor="t" upright="1"/>
            <a:lstStyle/>
            <a:p>
              <a:endParaRPr lang="fr-FR"/>
            </a:p>
          </xdr:txBody>
        </xdr:sp>
      </xdr:grpSp>
      <xdr:grpSp>
        <xdr:nvGrpSpPr>
          <xdr:cNvPr id="114" name="Groupe 726"/>
          <xdr:cNvGrpSpPr>
            <a:grpSpLocks/>
          </xdr:cNvGrpSpPr>
        </xdr:nvGrpSpPr>
        <xdr:grpSpPr bwMode="auto">
          <a:xfrm>
            <a:off x="2226732" y="3380312"/>
            <a:ext cx="137585" cy="179919"/>
            <a:chOff x="3958166" y="3312580"/>
            <a:chExt cx="137585" cy="179919"/>
          </a:xfrm>
        </xdr:grpSpPr>
        <xdr:sp macro="" textlink="">
          <xdr:nvSpPr>
            <xdr:cNvPr id="125" name="Cylindre 741"/>
            <xdr:cNvSpPr>
              <a:spLocks noChangeArrowheads="1"/>
            </xdr:cNvSpPr>
          </xdr:nvSpPr>
          <xdr:spPr bwMode="auto">
            <a:xfrm>
              <a:off x="3958167" y="3354916"/>
              <a:ext cx="137584" cy="137583"/>
            </a:xfrm>
            <a:prstGeom prst="can">
              <a:avLst>
                <a:gd name="adj" fmla="val 25000"/>
              </a:avLst>
            </a:prstGeom>
            <a:solidFill>
              <a:srgbClr val="FFFFFF"/>
            </a:solidFill>
            <a:ln w="9525" algn="ctr">
              <a:solidFill>
                <a:srgbClr val="000000"/>
              </a:solidFill>
              <a:round/>
              <a:headEnd/>
              <a:tailEnd/>
            </a:ln>
          </xdr:spPr>
        </xdr:sp>
        <xdr:sp macro="" textlink="">
          <xdr:nvSpPr>
            <xdr:cNvPr id="126" name="Nuage 125"/>
            <xdr:cNvSpPr/>
          </xdr:nvSpPr>
          <xdr:spPr bwMode="auto">
            <a:xfrm>
              <a:off x="3962253" y="3314763"/>
              <a:ext cx="133159" cy="85997"/>
            </a:xfrm>
            <a:prstGeom prst="cloud">
              <a:avLst/>
            </a:prstGeom>
            <a:blipFill>
              <a:blip xmlns:r="http://schemas.openxmlformats.org/officeDocument/2006/relationships" r:embed="rId6"/>
              <a:tile tx="0" ty="0" sx="100000" sy="100000" flip="none" algn="tl"/>
            </a:blipFill>
            <a:ln w="9525" cap="flat" cmpd="sng" algn="ctr">
              <a:solidFill>
                <a:srgbClr val="000000"/>
              </a:solidFill>
              <a:prstDash val="solid"/>
              <a:round/>
              <a:headEnd type="none" w="med" len="med"/>
              <a:tailEnd type="none" w="med" len="med"/>
            </a:ln>
            <a:effectLst/>
          </xdr:spPr>
          <xdr:txBody>
            <a:bodyPr vertOverflow="clip" horzOverflow="clip" wrap="square" lIns="18288" tIns="0" rIns="0" bIns="0" rtlCol="0" anchor="t" upright="1"/>
            <a:lstStyle/>
            <a:p>
              <a:endParaRPr lang="fr-FR"/>
            </a:p>
          </xdr:txBody>
        </xdr:sp>
      </xdr:grpSp>
      <xdr:grpSp>
        <xdr:nvGrpSpPr>
          <xdr:cNvPr id="115" name="Groupe 728"/>
          <xdr:cNvGrpSpPr>
            <a:grpSpLocks/>
          </xdr:cNvGrpSpPr>
        </xdr:nvGrpSpPr>
        <xdr:grpSpPr bwMode="auto">
          <a:xfrm>
            <a:off x="2381250" y="3376083"/>
            <a:ext cx="137585" cy="179919"/>
            <a:chOff x="4121149" y="3327401"/>
            <a:chExt cx="137585" cy="179919"/>
          </a:xfrm>
        </xdr:grpSpPr>
        <xdr:sp macro="" textlink="">
          <xdr:nvSpPr>
            <xdr:cNvPr id="123" name="Cylindre 739"/>
            <xdr:cNvSpPr>
              <a:spLocks noChangeArrowheads="1"/>
            </xdr:cNvSpPr>
          </xdr:nvSpPr>
          <xdr:spPr bwMode="auto">
            <a:xfrm>
              <a:off x="4121150" y="3369737"/>
              <a:ext cx="137584" cy="137583"/>
            </a:xfrm>
            <a:prstGeom prst="can">
              <a:avLst>
                <a:gd name="adj" fmla="val 25000"/>
              </a:avLst>
            </a:prstGeom>
            <a:solidFill>
              <a:srgbClr val="FFFFFF"/>
            </a:solidFill>
            <a:ln w="9525" algn="ctr">
              <a:solidFill>
                <a:srgbClr val="000000"/>
              </a:solidFill>
              <a:round/>
              <a:headEnd/>
              <a:tailEnd/>
            </a:ln>
          </xdr:spPr>
        </xdr:sp>
        <xdr:sp macro="" textlink="">
          <xdr:nvSpPr>
            <xdr:cNvPr id="124" name="Nuage 123"/>
            <xdr:cNvSpPr/>
          </xdr:nvSpPr>
          <xdr:spPr bwMode="auto">
            <a:xfrm>
              <a:off x="4122900" y="3324257"/>
              <a:ext cx="133159" cy="85997"/>
            </a:xfrm>
            <a:prstGeom prst="cloud">
              <a:avLst/>
            </a:prstGeom>
            <a:blipFill>
              <a:blip xmlns:r="http://schemas.openxmlformats.org/officeDocument/2006/relationships" r:embed="rId13"/>
              <a:tile tx="0" ty="0" sx="100000" sy="100000" flip="none" algn="tl"/>
            </a:blipFill>
            <a:ln w="9525" cap="flat" cmpd="sng" algn="ctr">
              <a:solidFill>
                <a:srgbClr val="000000"/>
              </a:solidFill>
              <a:prstDash val="solid"/>
              <a:round/>
              <a:headEnd type="none" w="med" len="med"/>
              <a:tailEnd type="none" w="med" len="med"/>
            </a:ln>
            <a:effectLst/>
          </xdr:spPr>
          <xdr:txBody>
            <a:bodyPr vertOverflow="clip" horzOverflow="clip" wrap="square" lIns="18288" tIns="0" rIns="0" bIns="0" rtlCol="0" anchor="t" upright="1"/>
            <a:lstStyle/>
            <a:p>
              <a:endParaRPr lang="fr-FR"/>
            </a:p>
          </xdr:txBody>
        </xdr:sp>
      </xdr:grpSp>
      <xdr:grpSp>
        <xdr:nvGrpSpPr>
          <xdr:cNvPr id="116" name="Groupe 729"/>
          <xdr:cNvGrpSpPr>
            <a:grpSpLocks/>
          </xdr:cNvGrpSpPr>
        </xdr:nvGrpSpPr>
        <xdr:grpSpPr bwMode="auto">
          <a:xfrm>
            <a:off x="2527297" y="3363384"/>
            <a:ext cx="137585" cy="179919"/>
            <a:chOff x="4121149" y="3327401"/>
            <a:chExt cx="137585" cy="179919"/>
          </a:xfrm>
        </xdr:grpSpPr>
        <xdr:sp macro="" textlink="">
          <xdr:nvSpPr>
            <xdr:cNvPr id="121" name="Cylindre 736"/>
            <xdr:cNvSpPr>
              <a:spLocks noChangeArrowheads="1"/>
            </xdr:cNvSpPr>
          </xdr:nvSpPr>
          <xdr:spPr bwMode="auto">
            <a:xfrm>
              <a:off x="4121150" y="3369737"/>
              <a:ext cx="137584" cy="137583"/>
            </a:xfrm>
            <a:prstGeom prst="can">
              <a:avLst>
                <a:gd name="adj" fmla="val 25000"/>
              </a:avLst>
            </a:prstGeom>
            <a:solidFill>
              <a:srgbClr val="FFFFFF"/>
            </a:solidFill>
            <a:ln w="9525" algn="ctr">
              <a:solidFill>
                <a:srgbClr val="000000"/>
              </a:solidFill>
              <a:round/>
              <a:headEnd/>
              <a:tailEnd/>
            </a:ln>
          </xdr:spPr>
        </xdr:sp>
        <xdr:sp macro="" textlink="">
          <xdr:nvSpPr>
            <xdr:cNvPr id="122" name="Nuage 121"/>
            <xdr:cNvSpPr/>
          </xdr:nvSpPr>
          <xdr:spPr bwMode="auto">
            <a:xfrm>
              <a:off x="4119524" y="3327401"/>
              <a:ext cx="142671" cy="85997"/>
            </a:xfrm>
            <a:prstGeom prst="cloud">
              <a:avLst/>
            </a:prstGeom>
            <a:blipFill>
              <a:blip xmlns:r="http://schemas.openxmlformats.org/officeDocument/2006/relationships" r:embed="rId13"/>
              <a:tile tx="0" ty="0" sx="100000" sy="100000" flip="none" algn="tl"/>
            </a:blipFill>
            <a:ln w="9525" cap="flat" cmpd="sng" algn="ctr">
              <a:solidFill>
                <a:srgbClr val="000000"/>
              </a:solidFill>
              <a:prstDash val="solid"/>
              <a:round/>
              <a:headEnd type="none" w="med" len="med"/>
              <a:tailEnd type="none" w="med" len="med"/>
            </a:ln>
            <a:effectLst/>
          </xdr:spPr>
          <xdr:txBody>
            <a:bodyPr vertOverflow="clip" horzOverflow="clip" wrap="square" lIns="18288" tIns="0" rIns="0" bIns="0" rtlCol="0" anchor="t" upright="1"/>
            <a:lstStyle/>
            <a:p>
              <a:endParaRPr lang="fr-FR"/>
            </a:p>
          </xdr:txBody>
        </xdr:sp>
      </xdr:grpSp>
      <xdr:grpSp>
        <xdr:nvGrpSpPr>
          <xdr:cNvPr id="117" name="Groupe 730"/>
          <xdr:cNvGrpSpPr>
            <a:grpSpLocks/>
          </xdr:cNvGrpSpPr>
        </xdr:nvGrpSpPr>
        <xdr:grpSpPr bwMode="auto">
          <a:xfrm>
            <a:off x="2677583" y="3376083"/>
            <a:ext cx="137585" cy="179919"/>
            <a:chOff x="4121149" y="3327401"/>
            <a:chExt cx="137585" cy="179919"/>
          </a:xfrm>
        </xdr:grpSpPr>
        <xdr:sp macro="" textlink="">
          <xdr:nvSpPr>
            <xdr:cNvPr id="119" name="Cylindre 732"/>
            <xdr:cNvSpPr>
              <a:spLocks noChangeArrowheads="1"/>
            </xdr:cNvSpPr>
          </xdr:nvSpPr>
          <xdr:spPr bwMode="auto">
            <a:xfrm>
              <a:off x="4121150" y="3369737"/>
              <a:ext cx="137584" cy="137583"/>
            </a:xfrm>
            <a:prstGeom prst="can">
              <a:avLst>
                <a:gd name="adj" fmla="val 25000"/>
              </a:avLst>
            </a:prstGeom>
            <a:solidFill>
              <a:srgbClr val="FFFFFF"/>
            </a:solidFill>
            <a:ln w="9525" algn="ctr">
              <a:solidFill>
                <a:srgbClr val="000000"/>
              </a:solidFill>
              <a:round/>
              <a:headEnd/>
              <a:tailEnd/>
            </a:ln>
          </xdr:spPr>
        </xdr:sp>
        <xdr:sp macro="" textlink="">
          <xdr:nvSpPr>
            <xdr:cNvPr id="120" name="Nuage 119"/>
            <xdr:cNvSpPr/>
          </xdr:nvSpPr>
          <xdr:spPr bwMode="auto">
            <a:xfrm>
              <a:off x="4121421" y="3324257"/>
              <a:ext cx="133159" cy="85997"/>
            </a:xfrm>
            <a:prstGeom prst="cloud">
              <a:avLst/>
            </a:prstGeom>
            <a:blipFill>
              <a:blip xmlns:r="http://schemas.openxmlformats.org/officeDocument/2006/relationships" r:embed="rId13"/>
              <a:tile tx="0" ty="0" sx="100000" sy="100000" flip="none" algn="tl"/>
            </a:blipFill>
            <a:ln w="9525" cap="flat" cmpd="sng" algn="ctr">
              <a:solidFill>
                <a:srgbClr val="000000"/>
              </a:solidFill>
              <a:prstDash val="solid"/>
              <a:round/>
              <a:headEnd type="none" w="med" len="med"/>
              <a:tailEnd type="none" w="med" len="med"/>
            </a:ln>
            <a:effectLst/>
          </xdr:spPr>
          <xdr:txBody>
            <a:bodyPr vertOverflow="clip" horzOverflow="clip" wrap="square" lIns="18288" tIns="0" rIns="0" bIns="0" rtlCol="0" anchor="t" upright="1"/>
            <a:lstStyle/>
            <a:p>
              <a:endParaRPr lang="fr-FR"/>
            </a:p>
          </xdr:txBody>
        </xdr:sp>
      </xdr:grpSp>
      <xdr:pic>
        <xdr:nvPicPr>
          <xdr:cNvPr id="118" name="Picture 1345" descr="wagon plat"/>
          <xdr:cNvPicPr>
            <a:picLocks noChangeAspect="1" noChangeArrowheads="1"/>
          </xdr:cNvPicPr>
        </xdr:nvPicPr>
        <xdr:blipFill>
          <a:blip xmlns:r="http://schemas.openxmlformats.org/officeDocument/2006/relationships" r:embed="rId14">
            <a:clrChange>
              <a:clrFrom>
                <a:srgbClr val="FEFEFE"/>
              </a:clrFrom>
              <a:clrTo>
                <a:srgbClr val="FEFEFE">
                  <a:alpha val="0"/>
                </a:srgbClr>
              </a:clrTo>
            </a:clrChange>
            <a:lum bright="-6000" contrast="36000"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012057" y="3471332"/>
            <a:ext cx="856025" cy="226485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 algn="ctr">
                <a:solidFill>
                  <a:srgbClr val="000000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pic>
    </xdr:grpSp>
    <xdr:clientData/>
  </xdr:twoCellAnchor>
  <xdr:twoCellAnchor>
    <xdr:from>
      <xdr:col>62</xdr:col>
      <xdr:colOff>45244</xdr:colOff>
      <xdr:row>115</xdr:row>
      <xdr:rowOff>117021</xdr:rowOff>
    </xdr:from>
    <xdr:to>
      <xdr:col>65</xdr:col>
      <xdr:colOff>38100</xdr:colOff>
      <xdr:row>116</xdr:row>
      <xdr:rowOff>153079</xdr:rowOff>
    </xdr:to>
    <xdr:grpSp>
      <xdr:nvGrpSpPr>
        <xdr:cNvPr id="129" name="Group 2703"/>
        <xdr:cNvGrpSpPr>
          <a:grpSpLocks/>
        </xdr:cNvGrpSpPr>
      </xdr:nvGrpSpPr>
      <xdr:grpSpPr bwMode="auto">
        <a:xfrm>
          <a:off x="11467624" y="30033141"/>
          <a:ext cx="541496" cy="203698"/>
          <a:chOff x="780" y="1183"/>
          <a:chExt cx="31" cy="23"/>
        </a:xfrm>
      </xdr:grpSpPr>
      <xdr:sp macro="" textlink="">
        <xdr:nvSpPr>
          <xdr:cNvPr id="130" name="Freeform 451" descr="Granit"/>
          <xdr:cNvSpPr>
            <a:spLocks noChangeAspect="1"/>
          </xdr:cNvSpPr>
        </xdr:nvSpPr>
        <xdr:spPr bwMode="auto">
          <a:xfrm>
            <a:off x="780" y="1201"/>
            <a:ext cx="7" cy="5"/>
          </a:xfrm>
          <a:custGeom>
            <a:avLst/>
            <a:gdLst>
              <a:gd name="T0" fmla="*/ 0 w 20000"/>
              <a:gd name="T1" fmla="*/ 0 h 20000"/>
              <a:gd name="T2" fmla="*/ 0 w 20000"/>
              <a:gd name="T3" fmla="*/ 0 h 20000"/>
              <a:gd name="T4" fmla="*/ 0 w 20000"/>
              <a:gd name="T5" fmla="*/ 0 h 20000"/>
              <a:gd name="T6" fmla="*/ 0 w 20000"/>
              <a:gd name="T7" fmla="*/ 0 h 20000"/>
              <a:gd name="T8" fmla="*/ 0 w 20000"/>
              <a:gd name="T9" fmla="*/ 0 h 20000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0" t="0" r="r" b="b"/>
            <a:pathLst>
              <a:path w="20000" h="20000">
                <a:moveTo>
                  <a:pt x="0" y="19726"/>
                </a:moveTo>
                <a:lnTo>
                  <a:pt x="1895" y="0"/>
                </a:lnTo>
                <a:lnTo>
                  <a:pt x="18105" y="0"/>
                </a:lnTo>
                <a:lnTo>
                  <a:pt x="19789" y="19726"/>
                </a:lnTo>
                <a:lnTo>
                  <a:pt x="0" y="19726"/>
                </a:lnTo>
                <a:close/>
              </a:path>
            </a:pathLst>
          </a:custGeom>
          <a:blipFill dpi="0" rotWithShape="0">
            <a:blip xmlns:r="http://schemas.openxmlformats.org/officeDocument/2006/relationships" r:embed="rId6"/>
            <a:srcRect/>
            <a:tile tx="0" ty="0" sx="100000" sy="100000" flip="none" algn="tl"/>
          </a:blipFill>
          <a:ln w="0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31" name="Freeform 452" descr="Granit"/>
          <xdr:cNvSpPr>
            <a:spLocks noChangeAspect="1"/>
          </xdr:cNvSpPr>
        </xdr:nvSpPr>
        <xdr:spPr bwMode="auto">
          <a:xfrm>
            <a:off x="788" y="1201"/>
            <a:ext cx="7" cy="5"/>
          </a:xfrm>
          <a:custGeom>
            <a:avLst/>
            <a:gdLst>
              <a:gd name="T0" fmla="*/ 0 w 20000"/>
              <a:gd name="T1" fmla="*/ 0 h 20000"/>
              <a:gd name="T2" fmla="*/ 0 w 20000"/>
              <a:gd name="T3" fmla="*/ 0 h 20000"/>
              <a:gd name="T4" fmla="*/ 0 w 20000"/>
              <a:gd name="T5" fmla="*/ 0 h 20000"/>
              <a:gd name="T6" fmla="*/ 0 w 20000"/>
              <a:gd name="T7" fmla="*/ 0 h 20000"/>
              <a:gd name="T8" fmla="*/ 0 w 20000"/>
              <a:gd name="T9" fmla="*/ 0 h 20000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0" t="0" r="r" b="b"/>
            <a:pathLst>
              <a:path w="20000" h="20000">
                <a:moveTo>
                  <a:pt x="0" y="19726"/>
                </a:moveTo>
                <a:lnTo>
                  <a:pt x="1895" y="0"/>
                </a:lnTo>
                <a:lnTo>
                  <a:pt x="18105" y="0"/>
                </a:lnTo>
                <a:lnTo>
                  <a:pt x="19789" y="19726"/>
                </a:lnTo>
                <a:lnTo>
                  <a:pt x="0" y="19726"/>
                </a:lnTo>
                <a:close/>
              </a:path>
            </a:pathLst>
          </a:custGeom>
          <a:blipFill dpi="0" rotWithShape="0">
            <a:blip xmlns:r="http://schemas.openxmlformats.org/officeDocument/2006/relationships" r:embed="rId6"/>
            <a:srcRect/>
            <a:tile tx="0" ty="0" sx="100000" sy="100000" flip="none" algn="tl"/>
          </a:blipFill>
          <a:ln w="0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32" name="Freeform 453" descr="Granit"/>
          <xdr:cNvSpPr>
            <a:spLocks noChangeAspect="1"/>
          </xdr:cNvSpPr>
        </xdr:nvSpPr>
        <xdr:spPr bwMode="auto">
          <a:xfrm>
            <a:off x="796" y="1201"/>
            <a:ext cx="7" cy="5"/>
          </a:xfrm>
          <a:custGeom>
            <a:avLst/>
            <a:gdLst>
              <a:gd name="T0" fmla="*/ 0 w 20000"/>
              <a:gd name="T1" fmla="*/ 0 h 20000"/>
              <a:gd name="T2" fmla="*/ 0 w 20000"/>
              <a:gd name="T3" fmla="*/ 0 h 20000"/>
              <a:gd name="T4" fmla="*/ 0 w 20000"/>
              <a:gd name="T5" fmla="*/ 0 h 20000"/>
              <a:gd name="T6" fmla="*/ 0 w 20000"/>
              <a:gd name="T7" fmla="*/ 0 h 20000"/>
              <a:gd name="T8" fmla="*/ 0 w 20000"/>
              <a:gd name="T9" fmla="*/ 0 h 20000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0" t="0" r="r" b="b"/>
            <a:pathLst>
              <a:path w="20000" h="20000">
                <a:moveTo>
                  <a:pt x="0" y="19726"/>
                </a:moveTo>
                <a:lnTo>
                  <a:pt x="1895" y="0"/>
                </a:lnTo>
                <a:lnTo>
                  <a:pt x="18105" y="0"/>
                </a:lnTo>
                <a:lnTo>
                  <a:pt x="19789" y="19726"/>
                </a:lnTo>
                <a:lnTo>
                  <a:pt x="0" y="19726"/>
                </a:lnTo>
                <a:close/>
              </a:path>
            </a:pathLst>
          </a:custGeom>
          <a:blipFill dpi="0" rotWithShape="0">
            <a:blip xmlns:r="http://schemas.openxmlformats.org/officeDocument/2006/relationships" r:embed="rId6"/>
            <a:srcRect/>
            <a:tile tx="0" ty="0" sx="100000" sy="100000" flip="none" algn="tl"/>
          </a:blipFill>
          <a:ln w="0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33" name="Freeform 454" descr="Granit"/>
          <xdr:cNvSpPr>
            <a:spLocks noChangeAspect="1"/>
          </xdr:cNvSpPr>
        </xdr:nvSpPr>
        <xdr:spPr bwMode="auto">
          <a:xfrm>
            <a:off x="804" y="1201"/>
            <a:ext cx="7" cy="5"/>
          </a:xfrm>
          <a:custGeom>
            <a:avLst/>
            <a:gdLst>
              <a:gd name="T0" fmla="*/ 0 w 20000"/>
              <a:gd name="T1" fmla="*/ 0 h 20000"/>
              <a:gd name="T2" fmla="*/ 0 w 20000"/>
              <a:gd name="T3" fmla="*/ 0 h 20000"/>
              <a:gd name="T4" fmla="*/ 0 w 20000"/>
              <a:gd name="T5" fmla="*/ 0 h 20000"/>
              <a:gd name="T6" fmla="*/ 0 w 20000"/>
              <a:gd name="T7" fmla="*/ 0 h 20000"/>
              <a:gd name="T8" fmla="*/ 0 w 20000"/>
              <a:gd name="T9" fmla="*/ 0 h 20000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0" t="0" r="r" b="b"/>
            <a:pathLst>
              <a:path w="20000" h="20000">
                <a:moveTo>
                  <a:pt x="0" y="19726"/>
                </a:moveTo>
                <a:lnTo>
                  <a:pt x="1895" y="0"/>
                </a:lnTo>
                <a:lnTo>
                  <a:pt x="18105" y="0"/>
                </a:lnTo>
                <a:lnTo>
                  <a:pt x="19789" y="19726"/>
                </a:lnTo>
                <a:lnTo>
                  <a:pt x="0" y="19726"/>
                </a:lnTo>
                <a:close/>
              </a:path>
            </a:pathLst>
          </a:custGeom>
          <a:blipFill dpi="0" rotWithShape="0">
            <a:blip xmlns:r="http://schemas.openxmlformats.org/officeDocument/2006/relationships" r:embed="rId6"/>
            <a:srcRect/>
            <a:tile tx="0" ty="0" sx="100000" sy="100000" flip="none" algn="tl"/>
          </a:blipFill>
          <a:ln w="0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34" name="Freeform 451" descr="Granit"/>
          <xdr:cNvSpPr>
            <a:spLocks noChangeAspect="1"/>
          </xdr:cNvSpPr>
        </xdr:nvSpPr>
        <xdr:spPr bwMode="auto">
          <a:xfrm>
            <a:off x="780" y="1195"/>
            <a:ext cx="7" cy="5"/>
          </a:xfrm>
          <a:custGeom>
            <a:avLst/>
            <a:gdLst>
              <a:gd name="T0" fmla="*/ 0 w 20000"/>
              <a:gd name="T1" fmla="*/ 0 h 20000"/>
              <a:gd name="T2" fmla="*/ 0 w 20000"/>
              <a:gd name="T3" fmla="*/ 0 h 20000"/>
              <a:gd name="T4" fmla="*/ 0 w 20000"/>
              <a:gd name="T5" fmla="*/ 0 h 20000"/>
              <a:gd name="T6" fmla="*/ 0 w 20000"/>
              <a:gd name="T7" fmla="*/ 0 h 20000"/>
              <a:gd name="T8" fmla="*/ 0 w 20000"/>
              <a:gd name="T9" fmla="*/ 0 h 20000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0" t="0" r="r" b="b"/>
            <a:pathLst>
              <a:path w="20000" h="20000">
                <a:moveTo>
                  <a:pt x="0" y="19726"/>
                </a:moveTo>
                <a:lnTo>
                  <a:pt x="1895" y="0"/>
                </a:lnTo>
                <a:lnTo>
                  <a:pt x="18105" y="0"/>
                </a:lnTo>
                <a:lnTo>
                  <a:pt x="19789" y="19726"/>
                </a:lnTo>
                <a:lnTo>
                  <a:pt x="0" y="19726"/>
                </a:lnTo>
                <a:close/>
              </a:path>
            </a:pathLst>
          </a:custGeom>
          <a:blipFill dpi="0" rotWithShape="0">
            <a:blip xmlns:r="http://schemas.openxmlformats.org/officeDocument/2006/relationships" r:embed="rId6"/>
            <a:srcRect/>
            <a:tile tx="0" ty="0" sx="100000" sy="100000" flip="none" algn="tl"/>
          </a:blipFill>
          <a:ln w="0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35" name="Freeform 452" descr="Granit"/>
          <xdr:cNvSpPr>
            <a:spLocks noChangeAspect="1"/>
          </xdr:cNvSpPr>
        </xdr:nvSpPr>
        <xdr:spPr bwMode="auto">
          <a:xfrm>
            <a:off x="788" y="1195"/>
            <a:ext cx="7" cy="5"/>
          </a:xfrm>
          <a:custGeom>
            <a:avLst/>
            <a:gdLst>
              <a:gd name="T0" fmla="*/ 0 w 20000"/>
              <a:gd name="T1" fmla="*/ 0 h 20000"/>
              <a:gd name="T2" fmla="*/ 0 w 20000"/>
              <a:gd name="T3" fmla="*/ 0 h 20000"/>
              <a:gd name="T4" fmla="*/ 0 w 20000"/>
              <a:gd name="T5" fmla="*/ 0 h 20000"/>
              <a:gd name="T6" fmla="*/ 0 w 20000"/>
              <a:gd name="T7" fmla="*/ 0 h 20000"/>
              <a:gd name="T8" fmla="*/ 0 w 20000"/>
              <a:gd name="T9" fmla="*/ 0 h 20000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0" t="0" r="r" b="b"/>
            <a:pathLst>
              <a:path w="20000" h="20000">
                <a:moveTo>
                  <a:pt x="0" y="19726"/>
                </a:moveTo>
                <a:lnTo>
                  <a:pt x="1895" y="0"/>
                </a:lnTo>
                <a:lnTo>
                  <a:pt x="18105" y="0"/>
                </a:lnTo>
                <a:lnTo>
                  <a:pt x="19789" y="19726"/>
                </a:lnTo>
                <a:lnTo>
                  <a:pt x="0" y="19726"/>
                </a:lnTo>
                <a:close/>
              </a:path>
            </a:pathLst>
          </a:custGeom>
          <a:blipFill dpi="0" rotWithShape="0">
            <a:blip xmlns:r="http://schemas.openxmlformats.org/officeDocument/2006/relationships" r:embed="rId6"/>
            <a:srcRect/>
            <a:tile tx="0" ty="0" sx="100000" sy="100000" flip="none" algn="tl"/>
          </a:blipFill>
          <a:ln w="0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36" name="Freeform 453" descr="Granit"/>
          <xdr:cNvSpPr>
            <a:spLocks noChangeAspect="1"/>
          </xdr:cNvSpPr>
        </xdr:nvSpPr>
        <xdr:spPr bwMode="auto">
          <a:xfrm>
            <a:off x="796" y="1195"/>
            <a:ext cx="7" cy="5"/>
          </a:xfrm>
          <a:custGeom>
            <a:avLst/>
            <a:gdLst>
              <a:gd name="T0" fmla="*/ 0 w 20000"/>
              <a:gd name="T1" fmla="*/ 0 h 20000"/>
              <a:gd name="T2" fmla="*/ 0 w 20000"/>
              <a:gd name="T3" fmla="*/ 0 h 20000"/>
              <a:gd name="T4" fmla="*/ 0 w 20000"/>
              <a:gd name="T5" fmla="*/ 0 h 20000"/>
              <a:gd name="T6" fmla="*/ 0 w 20000"/>
              <a:gd name="T7" fmla="*/ 0 h 20000"/>
              <a:gd name="T8" fmla="*/ 0 w 20000"/>
              <a:gd name="T9" fmla="*/ 0 h 20000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0" t="0" r="r" b="b"/>
            <a:pathLst>
              <a:path w="20000" h="20000">
                <a:moveTo>
                  <a:pt x="0" y="19726"/>
                </a:moveTo>
                <a:lnTo>
                  <a:pt x="1895" y="0"/>
                </a:lnTo>
                <a:lnTo>
                  <a:pt x="18105" y="0"/>
                </a:lnTo>
                <a:lnTo>
                  <a:pt x="19789" y="19726"/>
                </a:lnTo>
                <a:lnTo>
                  <a:pt x="0" y="19726"/>
                </a:lnTo>
                <a:close/>
              </a:path>
            </a:pathLst>
          </a:custGeom>
          <a:blipFill dpi="0" rotWithShape="0">
            <a:blip xmlns:r="http://schemas.openxmlformats.org/officeDocument/2006/relationships" r:embed="rId6"/>
            <a:srcRect/>
            <a:tile tx="0" ty="0" sx="100000" sy="100000" flip="none" algn="tl"/>
          </a:blipFill>
          <a:ln w="0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37" name="Freeform 454" descr="Granit"/>
          <xdr:cNvSpPr>
            <a:spLocks noChangeAspect="1"/>
          </xdr:cNvSpPr>
        </xdr:nvSpPr>
        <xdr:spPr bwMode="auto">
          <a:xfrm>
            <a:off x="804" y="1195"/>
            <a:ext cx="7" cy="5"/>
          </a:xfrm>
          <a:custGeom>
            <a:avLst/>
            <a:gdLst>
              <a:gd name="T0" fmla="*/ 0 w 20000"/>
              <a:gd name="T1" fmla="*/ 0 h 20000"/>
              <a:gd name="T2" fmla="*/ 0 w 20000"/>
              <a:gd name="T3" fmla="*/ 0 h 20000"/>
              <a:gd name="T4" fmla="*/ 0 w 20000"/>
              <a:gd name="T5" fmla="*/ 0 h 20000"/>
              <a:gd name="T6" fmla="*/ 0 w 20000"/>
              <a:gd name="T7" fmla="*/ 0 h 20000"/>
              <a:gd name="T8" fmla="*/ 0 w 20000"/>
              <a:gd name="T9" fmla="*/ 0 h 20000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0" t="0" r="r" b="b"/>
            <a:pathLst>
              <a:path w="20000" h="20000">
                <a:moveTo>
                  <a:pt x="0" y="19726"/>
                </a:moveTo>
                <a:lnTo>
                  <a:pt x="1895" y="0"/>
                </a:lnTo>
                <a:lnTo>
                  <a:pt x="18105" y="0"/>
                </a:lnTo>
                <a:lnTo>
                  <a:pt x="19789" y="19726"/>
                </a:lnTo>
                <a:lnTo>
                  <a:pt x="0" y="19726"/>
                </a:lnTo>
                <a:close/>
              </a:path>
            </a:pathLst>
          </a:custGeom>
          <a:blipFill dpi="0" rotWithShape="0">
            <a:blip xmlns:r="http://schemas.openxmlformats.org/officeDocument/2006/relationships" r:embed="rId6"/>
            <a:srcRect/>
            <a:tile tx="0" ty="0" sx="100000" sy="100000" flip="none" algn="tl"/>
          </a:blipFill>
          <a:ln w="0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38" name="Freeform 451" descr="Granit"/>
          <xdr:cNvSpPr>
            <a:spLocks noChangeAspect="1"/>
          </xdr:cNvSpPr>
        </xdr:nvSpPr>
        <xdr:spPr bwMode="auto">
          <a:xfrm>
            <a:off x="780" y="1189"/>
            <a:ext cx="7" cy="5"/>
          </a:xfrm>
          <a:custGeom>
            <a:avLst/>
            <a:gdLst>
              <a:gd name="T0" fmla="*/ 0 w 20000"/>
              <a:gd name="T1" fmla="*/ 0 h 20000"/>
              <a:gd name="T2" fmla="*/ 0 w 20000"/>
              <a:gd name="T3" fmla="*/ 0 h 20000"/>
              <a:gd name="T4" fmla="*/ 0 w 20000"/>
              <a:gd name="T5" fmla="*/ 0 h 20000"/>
              <a:gd name="T6" fmla="*/ 0 w 20000"/>
              <a:gd name="T7" fmla="*/ 0 h 20000"/>
              <a:gd name="T8" fmla="*/ 0 w 20000"/>
              <a:gd name="T9" fmla="*/ 0 h 20000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0" t="0" r="r" b="b"/>
            <a:pathLst>
              <a:path w="20000" h="20000">
                <a:moveTo>
                  <a:pt x="0" y="19726"/>
                </a:moveTo>
                <a:lnTo>
                  <a:pt x="1895" y="0"/>
                </a:lnTo>
                <a:lnTo>
                  <a:pt x="18105" y="0"/>
                </a:lnTo>
                <a:lnTo>
                  <a:pt x="19789" y="19726"/>
                </a:lnTo>
                <a:lnTo>
                  <a:pt x="0" y="19726"/>
                </a:lnTo>
                <a:close/>
              </a:path>
            </a:pathLst>
          </a:custGeom>
          <a:blipFill dpi="0" rotWithShape="0">
            <a:blip xmlns:r="http://schemas.openxmlformats.org/officeDocument/2006/relationships" r:embed="rId6"/>
            <a:srcRect/>
            <a:tile tx="0" ty="0" sx="100000" sy="100000" flip="none" algn="tl"/>
          </a:blipFill>
          <a:ln w="0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39" name="Freeform 452" descr="Granit"/>
          <xdr:cNvSpPr>
            <a:spLocks noChangeAspect="1"/>
          </xdr:cNvSpPr>
        </xdr:nvSpPr>
        <xdr:spPr bwMode="auto">
          <a:xfrm>
            <a:off x="788" y="1189"/>
            <a:ext cx="7" cy="5"/>
          </a:xfrm>
          <a:custGeom>
            <a:avLst/>
            <a:gdLst>
              <a:gd name="T0" fmla="*/ 0 w 20000"/>
              <a:gd name="T1" fmla="*/ 0 h 20000"/>
              <a:gd name="T2" fmla="*/ 0 w 20000"/>
              <a:gd name="T3" fmla="*/ 0 h 20000"/>
              <a:gd name="T4" fmla="*/ 0 w 20000"/>
              <a:gd name="T5" fmla="*/ 0 h 20000"/>
              <a:gd name="T6" fmla="*/ 0 w 20000"/>
              <a:gd name="T7" fmla="*/ 0 h 20000"/>
              <a:gd name="T8" fmla="*/ 0 w 20000"/>
              <a:gd name="T9" fmla="*/ 0 h 20000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0" t="0" r="r" b="b"/>
            <a:pathLst>
              <a:path w="20000" h="20000">
                <a:moveTo>
                  <a:pt x="0" y="19726"/>
                </a:moveTo>
                <a:lnTo>
                  <a:pt x="1895" y="0"/>
                </a:lnTo>
                <a:lnTo>
                  <a:pt x="18105" y="0"/>
                </a:lnTo>
                <a:lnTo>
                  <a:pt x="19789" y="19726"/>
                </a:lnTo>
                <a:lnTo>
                  <a:pt x="0" y="19726"/>
                </a:lnTo>
                <a:close/>
              </a:path>
            </a:pathLst>
          </a:custGeom>
          <a:blipFill dpi="0" rotWithShape="0">
            <a:blip xmlns:r="http://schemas.openxmlformats.org/officeDocument/2006/relationships" r:embed="rId6"/>
            <a:srcRect/>
            <a:tile tx="0" ty="0" sx="100000" sy="100000" flip="none" algn="tl"/>
          </a:blipFill>
          <a:ln w="0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40" name="Freeform 453" descr="Granit"/>
          <xdr:cNvSpPr>
            <a:spLocks noChangeAspect="1"/>
          </xdr:cNvSpPr>
        </xdr:nvSpPr>
        <xdr:spPr bwMode="auto">
          <a:xfrm>
            <a:off x="796" y="1189"/>
            <a:ext cx="7" cy="5"/>
          </a:xfrm>
          <a:custGeom>
            <a:avLst/>
            <a:gdLst>
              <a:gd name="T0" fmla="*/ 0 w 20000"/>
              <a:gd name="T1" fmla="*/ 0 h 20000"/>
              <a:gd name="T2" fmla="*/ 0 w 20000"/>
              <a:gd name="T3" fmla="*/ 0 h 20000"/>
              <a:gd name="T4" fmla="*/ 0 w 20000"/>
              <a:gd name="T5" fmla="*/ 0 h 20000"/>
              <a:gd name="T6" fmla="*/ 0 w 20000"/>
              <a:gd name="T7" fmla="*/ 0 h 20000"/>
              <a:gd name="T8" fmla="*/ 0 w 20000"/>
              <a:gd name="T9" fmla="*/ 0 h 20000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0" t="0" r="r" b="b"/>
            <a:pathLst>
              <a:path w="20000" h="20000">
                <a:moveTo>
                  <a:pt x="0" y="19726"/>
                </a:moveTo>
                <a:lnTo>
                  <a:pt x="1895" y="0"/>
                </a:lnTo>
                <a:lnTo>
                  <a:pt x="18105" y="0"/>
                </a:lnTo>
                <a:lnTo>
                  <a:pt x="19789" y="19726"/>
                </a:lnTo>
                <a:lnTo>
                  <a:pt x="0" y="19726"/>
                </a:lnTo>
                <a:close/>
              </a:path>
            </a:pathLst>
          </a:custGeom>
          <a:blipFill dpi="0" rotWithShape="0">
            <a:blip xmlns:r="http://schemas.openxmlformats.org/officeDocument/2006/relationships" r:embed="rId6"/>
            <a:srcRect/>
            <a:tile tx="0" ty="0" sx="100000" sy="100000" flip="none" algn="tl"/>
          </a:blipFill>
          <a:ln w="0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41" name="Freeform 454" descr="Granit"/>
          <xdr:cNvSpPr>
            <a:spLocks noChangeAspect="1"/>
          </xdr:cNvSpPr>
        </xdr:nvSpPr>
        <xdr:spPr bwMode="auto">
          <a:xfrm>
            <a:off x="804" y="1189"/>
            <a:ext cx="7" cy="5"/>
          </a:xfrm>
          <a:custGeom>
            <a:avLst/>
            <a:gdLst>
              <a:gd name="T0" fmla="*/ 0 w 20000"/>
              <a:gd name="T1" fmla="*/ 0 h 20000"/>
              <a:gd name="T2" fmla="*/ 0 w 20000"/>
              <a:gd name="T3" fmla="*/ 0 h 20000"/>
              <a:gd name="T4" fmla="*/ 0 w 20000"/>
              <a:gd name="T5" fmla="*/ 0 h 20000"/>
              <a:gd name="T6" fmla="*/ 0 w 20000"/>
              <a:gd name="T7" fmla="*/ 0 h 20000"/>
              <a:gd name="T8" fmla="*/ 0 w 20000"/>
              <a:gd name="T9" fmla="*/ 0 h 20000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0" t="0" r="r" b="b"/>
            <a:pathLst>
              <a:path w="20000" h="20000">
                <a:moveTo>
                  <a:pt x="0" y="19726"/>
                </a:moveTo>
                <a:lnTo>
                  <a:pt x="1895" y="0"/>
                </a:lnTo>
                <a:lnTo>
                  <a:pt x="18105" y="0"/>
                </a:lnTo>
                <a:lnTo>
                  <a:pt x="19789" y="19726"/>
                </a:lnTo>
                <a:lnTo>
                  <a:pt x="0" y="19726"/>
                </a:lnTo>
                <a:close/>
              </a:path>
            </a:pathLst>
          </a:custGeom>
          <a:blipFill dpi="0" rotWithShape="0">
            <a:blip xmlns:r="http://schemas.openxmlformats.org/officeDocument/2006/relationships" r:embed="rId6"/>
            <a:srcRect/>
            <a:tile tx="0" ty="0" sx="100000" sy="100000" flip="none" algn="tl"/>
          </a:blipFill>
          <a:ln w="0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42" name="Freeform 451" descr="Granit"/>
          <xdr:cNvSpPr>
            <a:spLocks noChangeAspect="1"/>
          </xdr:cNvSpPr>
        </xdr:nvSpPr>
        <xdr:spPr bwMode="auto">
          <a:xfrm>
            <a:off x="780" y="1183"/>
            <a:ext cx="7" cy="5"/>
          </a:xfrm>
          <a:custGeom>
            <a:avLst/>
            <a:gdLst>
              <a:gd name="T0" fmla="*/ 0 w 20000"/>
              <a:gd name="T1" fmla="*/ 0 h 20000"/>
              <a:gd name="T2" fmla="*/ 0 w 20000"/>
              <a:gd name="T3" fmla="*/ 0 h 20000"/>
              <a:gd name="T4" fmla="*/ 0 w 20000"/>
              <a:gd name="T5" fmla="*/ 0 h 20000"/>
              <a:gd name="T6" fmla="*/ 0 w 20000"/>
              <a:gd name="T7" fmla="*/ 0 h 20000"/>
              <a:gd name="T8" fmla="*/ 0 w 20000"/>
              <a:gd name="T9" fmla="*/ 0 h 20000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0" t="0" r="r" b="b"/>
            <a:pathLst>
              <a:path w="20000" h="20000">
                <a:moveTo>
                  <a:pt x="0" y="19726"/>
                </a:moveTo>
                <a:lnTo>
                  <a:pt x="1895" y="0"/>
                </a:lnTo>
                <a:lnTo>
                  <a:pt x="18105" y="0"/>
                </a:lnTo>
                <a:lnTo>
                  <a:pt x="19789" y="19726"/>
                </a:lnTo>
                <a:lnTo>
                  <a:pt x="0" y="19726"/>
                </a:lnTo>
                <a:close/>
              </a:path>
            </a:pathLst>
          </a:custGeom>
          <a:blipFill dpi="0" rotWithShape="0">
            <a:blip xmlns:r="http://schemas.openxmlformats.org/officeDocument/2006/relationships" r:embed="rId6"/>
            <a:srcRect/>
            <a:tile tx="0" ty="0" sx="100000" sy="100000" flip="none" algn="tl"/>
          </a:blipFill>
          <a:ln w="0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43" name="Freeform 452" descr="Granit"/>
          <xdr:cNvSpPr>
            <a:spLocks noChangeAspect="1"/>
          </xdr:cNvSpPr>
        </xdr:nvSpPr>
        <xdr:spPr bwMode="auto">
          <a:xfrm>
            <a:off x="788" y="1183"/>
            <a:ext cx="7" cy="5"/>
          </a:xfrm>
          <a:custGeom>
            <a:avLst/>
            <a:gdLst>
              <a:gd name="T0" fmla="*/ 0 w 20000"/>
              <a:gd name="T1" fmla="*/ 0 h 20000"/>
              <a:gd name="T2" fmla="*/ 0 w 20000"/>
              <a:gd name="T3" fmla="*/ 0 h 20000"/>
              <a:gd name="T4" fmla="*/ 0 w 20000"/>
              <a:gd name="T5" fmla="*/ 0 h 20000"/>
              <a:gd name="T6" fmla="*/ 0 w 20000"/>
              <a:gd name="T7" fmla="*/ 0 h 20000"/>
              <a:gd name="T8" fmla="*/ 0 w 20000"/>
              <a:gd name="T9" fmla="*/ 0 h 20000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0" t="0" r="r" b="b"/>
            <a:pathLst>
              <a:path w="20000" h="20000">
                <a:moveTo>
                  <a:pt x="0" y="19726"/>
                </a:moveTo>
                <a:lnTo>
                  <a:pt x="1895" y="0"/>
                </a:lnTo>
                <a:lnTo>
                  <a:pt x="18105" y="0"/>
                </a:lnTo>
                <a:lnTo>
                  <a:pt x="19789" y="19726"/>
                </a:lnTo>
                <a:lnTo>
                  <a:pt x="0" y="19726"/>
                </a:lnTo>
                <a:close/>
              </a:path>
            </a:pathLst>
          </a:custGeom>
          <a:blipFill dpi="0" rotWithShape="0">
            <a:blip xmlns:r="http://schemas.openxmlformats.org/officeDocument/2006/relationships" r:embed="rId6"/>
            <a:srcRect/>
            <a:tile tx="0" ty="0" sx="100000" sy="100000" flip="none" algn="tl"/>
          </a:blipFill>
          <a:ln w="0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44" name="Freeform 453" descr="Granit"/>
          <xdr:cNvSpPr>
            <a:spLocks noChangeAspect="1"/>
          </xdr:cNvSpPr>
        </xdr:nvSpPr>
        <xdr:spPr bwMode="auto">
          <a:xfrm>
            <a:off x="796" y="1183"/>
            <a:ext cx="7" cy="5"/>
          </a:xfrm>
          <a:custGeom>
            <a:avLst/>
            <a:gdLst>
              <a:gd name="T0" fmla="*/ 0 w 20000"/>
              <a:gd name="T1" fmla="*/ 0 h 20000"/>
              <a:gd name="T2" fmla="*/ 0 w 20000"/>
              <a:gd name="T3" fmla="*/ 0 h 20000"/>
              <a:gd name="T4" fmla="*/ 0 w 20000"/>
              <a:gd name="T5" fmla="*/ 0 h 20000"/>
              <a:gd name="T6" fmla="*/ 0 w 20000"/>
              <a:gd name="T7" fmla="*/ 0 h 20000"/>
              <a:gd name="T8" fmla="*/ 0 w 20000"/>
              <a:gd name="T9" fmla="*/ 0 h 20000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0" t="0" r="r" b="b"/>
            <a:pathLst>
              <a:path w="20000" h="20000">
                <a:moveTo>
                  <a:pt x="0" y="19726"/>
                </a:moveTo>
                <a:lnTo>
                  <a:pt x="1895" y="0"/>
                </a:lnTo>
                <a:lnTo>
                  <a:pt x="18105" y="0"/>
                </a:lnTo>
                <a:lnTo>
                  <a:pt x="19789" y="19726"/>
                </a:lnTo>
                <a:lnTo>
                  <a:pt x="0" y="19726"/>
                </a:lnTo>
                <a:close/>
              </a:path>
            </a:pathLst>
          </a:custGeom>
          <a:blipFill dpi="0" rotWithShape="0">
            <a:blip xmlns:r="http://schemas.openxmlformats.org/officeDocument/2006/relationships" r:embed="rId6"/>
            <a:srcRect/>
            <a:tile tx="0" ty="0" sx="100000" sy="100000" flip="none" algn="tl"/>
          </a:blipFill>
          <a:ln w="0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45" name="Freeform 454" descr="Granit"/>
          <xdr:cNvSpPr>
            <a:spLocks noChangeAspect="1"/>
          </xdr:cNvSpPr>
        </xdr:nvSpPr>
        <xdr:spPr bwMode="auto">
          <a:xfrm>
            <a:off x="804" y="1183"/>
            <a:ext cx="7" cy="5"/>
          </a:xfrm>
          <a:custGeom>
            <a:avLst/>
            <a:gdLst>
              <a:gd name="T0" fmla="*/ 0 w 20000"/>
              <a:gd name="T1" fmla="*/ 0 h 20000"/>
              <a:gd name="T2" fmla="*/ 0 w 20000"/>
              <a:gd name="T3" fmla="*/ 0 h 20000"/>
              <a:gd name="T4" fmla="*/ 0 w 20000"/>
              <a:gd name="T5" fmla="*/ 0 h 20000"/>
              <a:gd name="T6" fmla="*/ 0 w 20000"/>
              <a:gd name="T7" fmla="*/ 0 h 20000"/>
              <a:gd name="T8" fmla="*/ 0 w 20000"/>
              <a:gd name="T9" fmla="*/ 0 h 20000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0" t="0" r="r" b="b"/>
            <a:pathLst>
              <a:path w="20000" h="20000">
                <a:moveTo>
                  <a:pt x="0" y="19726"/>
                </a:moveTo>
                <a:lnTo>
                  <a:pt x="1895" y="0"/>
                </a:lnTo>
                <a:lnTo>
                  <a:pt x="18105" y="0"/>
                </a:lnTo>
                <a:lnTo>
                  <a:pt x="19789" y="19726"/>
                </a:lnTo>
                <a:lnTo>
                  <a:pt x="0" y="19726"/>
                </a:lnTo>
                <a:close/>
              </a:path>
            </a:pathLst>
          </a:custGeom>
          <a:blipFill dpi="0" rotWithShape="0">
            <a:blip xmlns:r="http://schemas.openxmlformats.org/officeDocument/2006/relationships" r:embed="rId6"/>
            <a:srcRect/>
            <a:tile tx="0" ty="0" sx="100000" sy="100000" flip="none" algn="tl"/>
          </a:blipFill>
          <a:ln w="0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</xdr:grpSp>
    <xdr:clientData/>
  </xdr:twoCellAnchor>
  <xdr:twoCellAnchor>
    <xdr:from>
      <xdr:col>62</xdr:col>
      <xdr:colOff>0</xdr:colOff>
      <xdr:row>110</xdr:row>
      <xdr:rowOff>0</xdr:rowOff>
    </xdr:from>
    <xdr:to>
      <xdr:col>66</xdr:col>
      <xdr:colOff>104775</xdr:colOff>
      <xdr:row>110</xdr:row>
      <xdr:rowOff>87085</xdr:rowOff>
    </xdr:to>
    <xdr:grpSp>
      <xdr:nvGrpSpPr>
        <xdr:cNvPr id="146" name="Groupe 1"/>
        <xdr:cNvGrpSpPr>
          <a:grpSpLocks/>
        </xdr:cNvGrpSpPr>
      </xdr:nvGrpSpPr>
      <xdr:grpSpPr bwMode="auto">
        <a:xfrm>
          <a:off x="11422380" y="29077920"/>
          <a:ext cx="836295" cy="87085"/>
          <a:chOff x="16273096" y="14217650"/>
          <a:chExt cx="719260" cy="81018"/>
        </a:xfrm>
      </xdr:grpSpPr>
      <xdr:sp macro="" textlink="">
        <xdr:nvSpPr>
          <xdr:cNvPr id="147" name="Freeform 451" descr="Granit"/>
          <xdr:cNvSpPr>
            <a:spLocks noChangeAspect="1"/>
          </xdr:cNvSpPr>
        </xdr:nvSpPr>
        <xdr:spPr bwMode="auto">
          <a:xfrm>
            <a:off x="16818219" y="14258159"/>
            <a:ext cx="52998" cy="40509"/>
          </a:xfrm>
          <a:custGeom>
            <a:avLst/>
            <a:gdLst>
              <a:gd name="T0" fmla="*/ 0 w 20000"/>
              <a:gd name="T1" fmla="*/ 0 h 20000"/>
              <a:gd name="T2" fmla="*/ 0 w 20000"/>
              <a:gd name="T3" fmla="*/ 0 h 20000"/>
              <a:gd name="T4" fmla="*/ 0 w 20000"/>
              <a:gd name="T5" fmla="*/ 0 h 20000"/>
              <a:gd name="T6" fmla="*/ 0 w 20000"/>
              <a:gd name="T7" fmla="*/ 0 h 20000"/>
              <a:gd name="T8" fmla="*/ 0 w 20000"/>
              <a:gd name="T9" fmla="*/ 0 h 20000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0" t="0" r="r" b="b"/>
            <a:pathLst>
              <a:path w="20000" h="20000">
                <a:moveTo>
                  <a:pt x="0" y="19726"/>
                </a:moveTo>
                <a:lnTo>
                  <a:pt x="1895" y="0"/>
                </a:lnTo>
                <a:lnTo>
                  <a:pt x="18105" y="0"/>
                </a:lnTo>
                <a:lnTo>
                  <a:pt x="19789" y="19726"/>
                </a:lnTo>
                <a:lnTo>
                  <a:pt x="0" y="19726"/>
                </a:lnTo>
                <a:close/>
              </a:path>
            </a:pathLst>
          </a:custGeom>
          <a:blipFill dpi="0" rotWithShape="0">
            <a:blip xmlns:r="http://schemas.openxmlformats.org/officeDocument/2006/relationships" r:embed="rId15"/>
            <a:srcRect/>
            <a:tile tx="0" ty="0" sx="100000" sy="100000" flip="none" algn="tl"/>
          </a:blipFill>
          <a:ln w="0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48" name="Freeform 452" descr="Granit"/>
          <xdr:cNvSpPr>
            <a:spLocks noChangeAspect="1"/>
          </xdr:cNvSpPr>
        </xdr:nvSpPr>
        <xdr:spPr bwMode="auto">
          <a:xfrm>
            <a:off x="16878788" y="14258159"/>
            <a:ext cx="52998" cy="40509"/>
          </a:xfrm>
          <a:custGeom>
            <a:avLst/>
            <a:gdLst>
              <a:gd name="T0" fmla="*/ 0 w 20000"/>
              <a:gd name="T1" fmla="*/ 0 h 20000"/>
              <a:gd name="T2" fmla="*/ 0 w 20000"/>
              <a:gd name="T3" fmla="*/ 0 h 20000"/>
              <a:gd name="T4" fmla="*/ 0 w 20000"/>
              <a:gd name="T5" fmla="*/ 0 h 20000"/>
              <a:gd name="T6" fmla="*/ 0 w 20000"/>
              <a:gd name="T7" fmla="*/ 0 h 20000"/>
              <a:gd name="T8" fmla="*/ 0 w 20000"/>
              <a:gd name="T9" fmla="*/ 0 h 20000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0" t="0" r="r" b="b"/>
            <a:pathLst>
              <a:path w="20000" h="20000">
                <a:moveTo>
                  <a:pt x="0" y="19726"/>
                </a:moveTo>
                <a:lnTo>
                  <a:pt x="1895" y="0"/>
                </a:lnTo>
                <a:lnTo>
                  <a:pt x="18105" y="0"/>
                </a:lnTo>
                <a:lnTo>
                  <a:pt x="19789" y="19726"/>
                </a:lnTo>
                <a:lnTo>
                  <a:pt x="0" y="19726"/>
                </a:lnTo>
                <a:close/>
              </a:path>
            </a:pathLst>
          </a:custGeom>
          <a:blipFill dpi="0" rotWithShape="0">
            <a:blip xmlns:r="http://schemas.openxmlformats.org/officeDocument/2006/relationships" r:embed="rId15"/>
            <a:srcRect/>
            <a:tile tx="0" ty="0" sx="100000" sy="100000" flip="none" algn="tl"/>
          </a:blipFill>
          <a:ln w="0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49" name="Freeform 453" descr="Granit"/>
          <xdr:cNvSpPr>
            <a:spLocks noChangeAspect="1"/>
          </xdr:cNvSpPr>
        </xdr:nvSpPr>
        <xdr:spPr bwMode="auto">
          <a:xfrm>
            <a:off x="16939358" y="14258159"/>
            <a:ext cx="52998" cy="40509"/>
          </a:xfrm>
          <a:custGeom>
            <a:avLst/>
            <a:gdLst>
              <a:gd name="T0" fmla="*/ 0 w 20000"/>
              <a:gd name="T1" fmla="*/ 0 h 20000"/>
              <a:gd name="T2" fmla="*/ 0 w 20000"/>
              <a:gd name="T3" fmla="*/ 0 h 20000"/>
              <a:gd name="T4" fmla="*/ 0 w 20000"/>
              <a:gd name="T5" fmla="*/ 0 h 20000"/>
              <a:gd name="T6" fmla="*/ 0 w 20000"/>
              <a:gd name="T7" fmla="*/ 0 h 20000"/>
              <a:gd name="T8" fmla="*/ 0 w 20000"/>
              <a:gd name="T9" fmla="*/ 0 h 20000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0" t="0" r="r" b="b"/>
            <a:pathLst>
              <a:path w="20000" h="20000">
                <a:moveTo>
                  <a:pt x="0" y="19726"/>
                </a:moveTo>
                <a:lnTo>
                  <a:pt x="1895" y="0"/>
                </a:lnTo>
                <a:lnTo>
                  <a:pt x="18105" y="0"/>
                </a:lnTo>
                <a:lnTo>
                  <a:pt x="19789" y="19726"/>
                </a:lnTo>
                <a:lnTo>
                  <a:pt x="0" y="19726"/>
                </a:lnTo>
                <a:close/>
              </a:path>
            </a:pathLst>
          </a:custGeom>
          <a:blipFill dpi="0" rotWithShape="0">
            <a:blip xmlns:r="http://schemas.openxmlformats.org/officeDocument/2006/relationships" r:embed="rId15"/>
            <a:srcRect/>
            <a:tile tx="0" ty="0" sx="100000" sy="100000" flip="none" algn="tl"/>
          </a:blipFill>
          <a:ln w="0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50" name="Freeform 451" descr="Granit"/>
          <xdr:cNvSpPr>
            <a:spLocks noChangeAspect="1"/>
          </xdr:cNvSpPr>
        </xdr:nvSpPr>
        <xdr:spPr bwMode="auto">
          <a:xfrm>
            <a:off x="16697081" y="14258159"/>
            <a:ext cx="52998" cy="40509"/>
          </a:xfrm>
          <a:custGeom>
            <a:avLst/>
            <a:gdLst>
              <a:gd name="T0" fmla="*/ 0 w 20000"/>
              <a:gd name="T1" fmla="*/ 0 h 20000"/>
              <a:gd name="T2" fmla="*/ 0 w 20000"/>
              <a:gd name="T3" fmla="*/ 0 h 20000"/>
              <a:gd name="T4" fmla="*/ 0 w 20000"/>
              <a:gd name="T5" fmla="*/ 0 h 20000"/>
              <a:gd name="T6" fmla="*/ 0 w 20000"/>
              <a:gd name="T7" fmla="*/ 0 h 20000"/>
              <a:gd name="T8" fmla="*/ 0 w 20000"/>
              <a:gd name="T9" fmla="*/ 0 h 20000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0" t="0" r="r" b="b"/>
            <a:pathLst>
              <a:path w="20000" h="20000">
                <a:moveTo>
                  <a:pt x="0" y="19726"/>
                </a:moveTo>
                <a:lnTo>
                  <a:pt x="1895" y="0"/>
                </a:lnTo>
                <a:lnTo>
                  <a:pt x="18105" y="0"/>
                </a:lnTo>
                <a:lnTo>
                  <a:pt x="19789" y="19726"/>
                </a:lnTo>
                <a:lnTo>
                  <a:pt x="0" y="19726"/>
                </a:lnTo>
                <a:close/>
              </a:path>
            </a:pathLst>
          </a:custGeom>
          <a:blipFill dpi="0" rotWithShape="0">
            <a:blip xmlns:r="http://schemas.openxmlformats.org/officeDocument/2006/relationships" r:embed="rId15"/>
            <a:srcRect/>
            <a:tile tx="0" ty="0" sx="100000" sy="100000" flip="none" algn="tl"/>
          </a:blipFill>
          <a:ln w="0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51" name="Freeform 452" descr="Granit"/>
          <xdr:cNvSpPr>
            <a:spLocks noChangeAspect="1"/>
          </xdr:cNvSpPr>
        </xdr:nvSpPr>
        <xdr:spPr bwMode="auto">
          <a:xfrm>
            <a:off x="16757650" y="14258159"/>
            <a:ext cx="52998" cy="40509"/>
          </a:xfrm>
          <a:custGeom>
            <a:avLst/>
            <a:gdLst>
              <a:gd name="T0" fmla="*/ 0 w 20000"/>
              <a:gd name="T1" fmla="*/ 0 h 20000"/>
              <a:gd name="T2" fmla="*/ 0 w 20000"/>
              <a:gd name="T3" fmla="*/ 0 h 20000"/>
              <a:gd name="T4" fmla="*/ 0 w 20000"/>
              <a:gd name="T5" fmla="*/ 0 h 20000"/>
              <a:gd name="T6" fmla="*/ 0 w 20000"/>
              <a:gd name="T7" fmla="*/ 0 h 20000"/>
              <a:gd name="T8" fmla="*/ 0 w 20000"/>
              <a:gd name="T9" fmla="*/ 0 h 20000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0" t="0" r="r" b="b"/>
            <a:pathLst>
              <a:path w="20000" h="20000">
                <a:moveTo>
                  <a:pt x="0" y="19726"/>
                </a:moveTo>
                <a:lnTo>
                  <a:pt x="1895" y="0"/>
                </a:lnTo>
                <a:lnTo>
                  <a:pt x="18105" y="0"/>
                </a:lnTo>
                <a:lnTo>
                  <a:pt x="19789" y="19726"/>
                </a:lnTo>
                <a:lnTo>
                  <a:pt x="0" y="19726"/>
                </a:lnTo>
                <a:close/>
              </a:path>
            </a:pathLst>
          </a:custGeom>
          <a:blipFill dpi="0" rotWithShape="0">
            <a:blip xmlns:r="http://schemas.openxmlformats.org/officeDocument/2006/relationships" r:embed="rId15"/>
            <a:srcRect/>
            <a:tile tx="0" ty="0" sx="100000" sy="100000" flip="none" algn="tl"/>
          </a:blipFill>
          <a:ln w="0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52" name="Freeform 451" descr="Granit"/>
          <xdr:cNvSpPr>
            <a:spLocks noChangeAspect="1"/>
          </xdr:cNvSpPr>
        </xdr:nvSpPr>
        <xdr:spPr bwMode="auto">
          <a:xfrm>
            <a:off x="16787935" y="14217650"/>
            <a:ext cx="52998" cy="40509"/>
          </a:xfrm>
          <a:custGeom>
            <a:avLst/>
            <a:gdLst>
              <a:gd name="T0" fmla="*/ 0 w 20000"/>
              <a:gd name="T1" fmla="*/ 0 h 20000"/>
              <a:gd name="T2" fmla="*/ 0 w 20000"/>
              <a:gd name="T3" fmla="*/ 0 h 20000"/>
              <a:gd name="T4" fmla="*/ 0 w 20000"/>
              <a:gd name="T5" fmla="*/ 0 h 20000"/>
              <a:gd name="T6" fmla="*/ 0 w 20000"/>
              <a:gd name="T7" fmla="*/ 0 h 20000"/>
              <a:gd name="T8" fmla="*/ 0 w 20000"/>
              <a:gd name="T9" fmla="*/ 0 h 20000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0" t="0" r="r" b="b"/>
            <a:pathLst>
              <a:path w="20000" h="20000">
                <a:moveTo>
                  <a:pt x="0" y="19726"/>
                </a:moveTo>
                <a:lnTo>
                  <a:pt x="1895" y="0"/>
                </a:lnTo>
                <a:lnTo>
                  <a:pt x="18105" y="0"/>
                </a:lnTo>
                <a:lnTo>
                  <a:pt x="19789" y="19726"/>
                </a:lnTo>
                <a:lnTo>
                  <a:pt x="0" y="19726"/>
                </a:lnTo>
                <a:close/>
              </a:path>
            </a:pathLst>
          </a:custGeom>
          <a:blipFill dpi="0" rotWithShape="0">
            <a:blip xmlns:r="http://schemas.openxmlformats.org/officeDocument/2006/relationships" r:embed="rId15"/>
            <a:srcRect/>
            <a:tile tx="0" ty="0" sx="100000" sy="100000" flip="none" algn="tl"/>
          </a:blipFill>
          <a:ln w="0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53" name="Freeform 452" descr="Granit"/>
          <xdr:cNvSpPr>
            <a:spLocks noChangeAspect="1"/>
          </xdr:cNvSpPr>
        </xdr:nvSpPr>
        <xdr:spPr bwMode="auto">
          <a:xfrm>
            <a:off x="16848504" y="14217650"/>
            <a:ext cx="52998" cy="40509"/>
          </a:xfrm>
          <a:custGeom>
            <a:avLst/>
            <a:gdLst>
              <a:gd name="T0" fmla="*/ 0 w 20000"/>
              <a:gd name="T1" fmla="*/ 0 h 20000"/>
              <a:gd name="T2" fmla="*/ 0 w 20000"/>
              <a:gd name="T3" fmla="*/ 0 h 20000"/>
              <a:gd name="T4" fmla="*/ 0 w 20000"/>
              <a:gd name="T5" fmla="*/ 0 h 20000"/>
              <a:gd name="T6" fmla="*/ 0 w 20000"/>
              <a:gd name="T7" fmla="*/ 0 h 20000"/>
              <a:gd name="T8" fmla="*/ 0 w 20000"/>
              <a:gd name="T9" fmla="*/ 0 h 20000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0" t="0" r="r" b="b"/>
            <a:pathLst>
              <a:path w="20000" h="20000">
                <a:moveTo>
                  <a:pt x="0" y="19726"/>
                </a:moveTo>
                <a:lnTo>
                  <a:pt x="1895" y="0"/>
                </a:lnTo>
                <a:lnTo>
                  <a:pt x="18105" y="0"/>
                </a:lnTo>
                <a:lnTo>
                  <a:pt x="19789" y="19726"/>
                </a:lnTo>
                <a:lnTo>
                  <a:pt x="0" y="19726"/>
                </a:lnTo>
                <a:close/>
              </a:path>
            </a:pathLst>
          </a:custGeom>
          <a:blipFill dpi="0" rotWithShape="0">
            <a:blip xmlns:r="http://schemas.openxmlformats.org/officeDocument/2006/relationships" r:embed="rId15"/>
            <a:srcRect/>
            <a:tile tx="0" ty="0" sx="100000" sy="100000" flip="none" algn="tl"/>
          </a:blipFill>
          <a:ln w="0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54" name="Freeform 453" descr="Granit"/>
          <xdr:cNvSpPr>
            <a:spLocks noChangeAspect="1"/>
          </xdr:cNvSpPr>
        </xdr:nvSpPr>
        <xdr:spPr bwMode="auto">
          <a:xfrm>
            <a:off x="16909073" y="14217650"/>
            <a:ext cx="52998" cy="40509"/>
          </a:xfrm>
          <a:custGeom>
            <a:avLst/>
            <a:gdLst>
              <a:gd name="T0" fmla="*/ 0 w 20000"/>
              <a:gd name="T1" fmla="*/ 0 h 20000"/>
              <a:gd name="T2" fmla="*/ 0 w 20000"/>
              <a:gd name="T3" fmla="*/ 0 h 20000"/>
              <a:gd name="T4" fmla="*/ 0 w 20000"/>
              <a:gd name="T5" fmla="*/ 0 h 20000"/>
              <a:gd name="T6" fmla="*/ 0 w 20000"/>
              <a:gd name="T7" fmla="*/ 0 h 20000"/>
              <a:gd name="T8" fmla="*/ 0 w 20000"/>
              <a:gd name="T9" fmla="*/ 0 h 20000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0" t="0" r="r" b="b"/>
            <a:pathLst>
              <a:path w="20000" h="20000">
                <a:moveTo>
                  <a:pt x="0" y="19726"/>
                </a:moveTo>
                <a:lnTo>
                  <a:pt x="1895" y="0"/>
                </a:lnTo>
                <a:lnTo>
                  <a:pt x="18105" y="0"/>
                </a:lnTo>
                <a:lnTo>
                  <a:pt x="19789" y="19726"/>
                </a:lnTo>
                <a:lnTo>
                  <a:pt x="0" y="19726"/>
                </a:lnTo>
                <a:close/>
              </a:path>
            </a:pathLst>
          </a:custGeom>
          <a:blipFill dpi="0" rotWithShape="0">
            <a:blip xmlns:r="http://schemas.openxmlformats.org/officeDocument/2006/relationships" r:embed="rId15"/>
            <a:srcRect/>
            <a:tile tx="0" ty="0" sx="100000" sy="100000" flip="none" algn="tl"/>
          </a:blipFill>
          <a:ln w="0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55" name="Freeform 452" descr="Granit"/>
          <xdr:cNvSpPr>
            <a:spLocks noChangeAspect="1"/>
          </xdr:cNvSpPr>
        </xdr:nvSpPr>
        <xdr:spPr bwMode="auto">
          <a:xfrm>
            <a:off x="16727365" y="14217650"/>
            <a:ext cx="52998" cy="40509"/>
          </a:xfrm>
          <a:custGeom>
            <a:avLst/>
            <a:gdLst>
              <a:gd name="T0" fmla="*/ 0 w 20000"/>
              <a:gd name="T1" fmla="*/ 0 h 20000"/>
              <a:gd name="T2" fmla="*/ 0 w 20000"/>
              <a:gd name="T3" fmla="*/ 0 h 20000"/>
              <a:gd name="T4" fmla="*/ 0 w 20000"/>
              <a:gd name="T5" fmla="*/ 0 h 20000"/>
              <a:gd name="T6" fmla="*/ 0 w 20000"/>
              <a:gd name="T7" fmla="*/ 0 h 20000"/>
              <a:gd name="T8" fmla="*/ 0 w 20000"/>
              <a:gd name="T9" fmla="*/ 0 h 20000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0" t="0" r="r" b="b"/>
            <a:pathLst>
              <a:path w="20000" h="20000">
                <a:moveTo>
                  <a:pt x="0" y="19726"/>
                </a:moveTo>
                <a:lnTo>
                  <a:pt x="1895" y="0"/>
                </a:lnTo>
                <a:lnTo>
                  <a:pt x="18105" y="0"/>
                </a:lnTo>
                <a:lnTo>
                  <a:pt x="19789" y="19726"/>
                </a:lnTo>
                <a:lnTo>
                  <a:pt x="0" y="19726"/>
                </a:lnTo>
                <a:close/>
              </a:path>
            </a:pathLst>
          </a:custGeom>
          <a:blipFill dpi="0" rotWithShape="0">
            <a:blip xmlns:r="http://schemas.openxmlformats.org/officeDocument/2006/relationships" r:embed="rId15"/>
            <a:srcRect/>
            <a:tile tx="0" ty="0" sx="100000" sy="100000" flip="none" algn="tl"/>
          </a:blipFill>
          <a:ln w="0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56" name="Freeform 451" descr="Granit"/>
          <xdr:cNvSpPr>
            <a:spLocks noChangeAspect="1"/>
          </xdr:cNvSpPr>
        </xdr:nvSpPr>
        <xdr:spPr bwMode="auto">
          <a:xfrm>
            <a:off x="16394235" y="14258159"/>
            <a:ext cx="52998" cy="40509"/>
          </a:xfrm>
          <a:custGeom>
            <a:avLst/>
            <a:gdLst>
              <a:gd name="T0" fmla="*/ 0 w 20000"/>
              <a:gd name="T1" fmla="*/ 0 h 20000"/>
              <a:gd name="T2" fmla="*/ 0 w 20000"/>
              <a:gd name="T3" fmla="*/ 0 h 20000"/>
              <a:gd name="T4" fmla="*/ 0 w 20000"/>
              <a:gd name="T5" fmla="*/ 0 h 20000"/>
              <a:gd name="T6" fmla="*/ 0 w 20000"/>
              <a:gd name="T7" fmla="*/ 0 h 20000"/>
              <a:gd name="T8" fmla="*/ 0 w 20000"/>
              <a:gd name="T9" fmla="*/ 0 h 20000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0" t="0" r="r" b="b"/>
            <a:pathLst>
              <a:path w="20000" h="20000">
                <a:moveTo>
                  <a:pt x="0" y="19726"/>
                </a:moveTo>
                <a:lnTo>
                  <a:pt x="1895" y="0"/>
                </a:lnTo>
                <a:lnTo>
                  <a:pt x="18105" y="0"/>
                </a:lnTo>
                <a:lnTo>
                  <a:pt x="19789" y="19726"/>
                </a:lnTo>
                <a:lnTo>
                  <a:pt x="0" y="19726"/>
                </a:lnTo>
                <a:close/>
              </a:path>
            </a:pathLst>
          </a:custGeom>
          <a:blipFill dpi="0" rotWithShape="0">
            <a:blip xmlns:r="http://schemas.openxmlformats.org/officeDocument/2006/relationships" r:embed="rId15"/>
            <a:srcRect/>
            <a:tile tx="0" ty="0" sx="100000" sy="100000" flip="none" algn="tl"/>
          </a:blipFill>
          <a:ln w="0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57" name="Freeform 452" descr="Granit"/>
          <xdr:cNvSpPr>
            <a:spLocks noChangeAspect="1"/>
          </xdr:cNvSpPr>
        </xdr:nvSpPr>
        <xdr:spPr bwMode="auto">
          <a:xfrm>
            <a:off x="16454804" y="14258159"/>
            <a:ext cx="52998" cy="40509"/>
          </a:xfrm>
          <a:custGeom>
            <a:avLst/>
            <a:gdLst>
              <a:gd name="T0" fmla="*/ 0 w 20000"/>
              <a:gd name="T1" fmla="*/ 0 h 20000"/>
              <a:gd name="T2" fmla="*/ 0 w 20000"/>
              <a:gd name="T3" fmla="*/ 0 h 20000"/>
              <a:gd name="T4" fmla="*/ 0 w 20000"/>
              <a:gd name="T5" fmla="*/ 0 h 20000"/>
              <a:gd name="T6" fmla="*/ 0 w 20000"/>
              <a:gd name="T7" fmla="*/ 0 h 20000"/>
              <a:gd name="T8" fmla="*/ 0 w 20000"/>
              <a:gd name="T9" fmla="*/ 0 h 20000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0" t="0" r="r" b="b"/>
            <a:pathLst>
              <a:path w="20000" h="20000">
                <a:moveTo>
                  <a:pt x="0" y="19726"/>
                </a:moveTo>
                <a:lnTo>
                  <a:pt x="1895" y="0"/>
                </a:lnTo>
                <a:lnTo>
                  <a:pt x="18105" y="0"/>
                </a:lnTo>
                <a:lnTo>
                  <a:pt x="19789" y="19726"/>
                </a:lnTo>
                <a:lnTo>
                  <a:pt x="0" y="19726"/>
                </a:lnTo>
                <a:close/>
              </a:path>
            </a:pathLst>
          </a:custGeom>
          <a:blipFill dpi="0" rotWithShape="0">
            <a:blip xmlns:r="http://schemas.openxmlformats.org/officeDocument/2006/relationships" r:embed="rId15"/>
            <a:srcRect/>
            <a:tile tx="0" ty="0" sx="100000" sy="100000" flip="none" algn="tl"/>
          </a:blipFill>
          <a:ln w="0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58" name="Freeform 453" descr="Granit"/>
          <xdr:cNvSpPr>
            <a:spLocks noChangeAspect="1"/>
          </xdr:cNvSpPr>
        </xdr:nvSpPr>
        <xdr:spPr bwMode="auto">
          <a:xfrm>
            <a:off x="16515373" y="14258159"/>
            <a:ext cx="52998" cy="40509"/>
          </a:xfrm>
          <a:custGeom>
            <a:avLst/>
            <a:gdLst>
              <a:gd name="T0" fmla="*/ 0 w 20000"/>
              <a:gd name="T1" fmla="*/ 0 h 20000"/>
              <a:gd name="T2" fmla="*/ 0 w 20000"/>
              <a:gd name="T3" fmla="*/ 0 h 20000"/>
              <a:gd name="T4" fmla="*/ 0 w 20000"/>
              <a:gd name="T5" fmla="*/ 0 h 20000"/>
              <a:gd name="T6" fmla="*/ 0 w 20000"/>
              <a:gd name="T7" fmla="*/ 0 h 20000"/>
              <a:gd name="T8" fmla="*/ 0 w 20000"/>
              <a:gd name="T9" fmla="*/ 0 h 20000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0" t="0" r="r" b="b"/>
            <a:pathLst>
              <a:path w="20000" h="20000">
                <a:moveTo>
                  <a:pt x="0" y="19726"/>
                </a:moveTo>
                <a:lnTo>
                  <a:pt x="1895" y="0"/>
                </a:lnTo>
                <a:lnTo>
                  <a:pt x="18105" y="0"/>
                </a:lnTo>
                <a:lnTo>
                  <a:pt x="19789" y="19726"/>
                </a:lnTo>
                <a:lnTo>
                  <a:pt x="0" y="19726"/>
                </a:lnTo>
                <a:close/>
              </a:path>
            </a:pathLst>
          </a:custGeom>
          <a:blipFill dpi="0" rotWithShape="0">
            <a:blip xmlns:r="http://schemas.openxmlformats.org/officeDocument/2006/relationships" r:embed="rId15"/>
            <a:srcRect/>
            <a:tile tx="0" ty="0" sx="100000" sy="100000" flip="none" algn="tl"/>
          </a:blipFill>
          <a:ln w="0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59" name="Freeform 451" descr="Granit"/>
          <xdr:cNvSpPr>
            <a:spLocks noChangeAspect="1"/>
          </xdr:cNvSpPr>
        </xdr:nvSpPr>
        <xdr:spPr bwMode="auto">
          <a:xfrm>
            <a:off x="16273096" y="14258159"/>
            <a:ext cx="52998" cy="40509"/>
          </a:xfrm>
          <a:custGeom>
            <a:avLst/>
            <a:gdLst>
              <a:gd name="T0" fmla="*/ 0 w 20000"/>
              <a:gd name="T1" fmla="*/ 0 h 20000"/>
              <a:gd name="T2" fmla="*/ 0 w 20000"/>
              <a:gd name="T3" fmla="*/ 0 h 20000"/>
              <a:gd name="T4" fmla="*/ 0 w 20000"/>
              <a:gd name="T5" fmla="*/ 0 h 20000"/>
              <a:gd name="T6" fmla="*/ 0 w 20000"/>
              <a:gd name="T7" fmla="*/ 0 h 20000"/>
              <a:gd name="T8" fmla="*/ 0 w 20000"/>
              <a:gd name="T9" fmla="*/ 0 h 20000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0" t="0" r="r" b="b"/>
            <a:pathLst>
              <a:path w="20000" h="20000">
                <a:moveTo>
                  <a:pt x="0" y="19726"/>
                </a:moveTo>
                <a:lnTo>
                  <a:pt x="1895" y="0"/>
                </a:lnTo>
                <a:lnTo>
                  <a:pt x="18105" y="0"/>
                </a:lnTo>
                <a:lnTo>
                  <a:pt x="19789" y="19726"/>
                </a:lnTo>
                <a:lnTo>
                  <a:pt x="0" y="19726"/>
                </a:lnTo>
                <a:close/>
              </a:path>
            </a:pathLst>
          </a:custGeom>
          <a:blipFill dpi="0" rotWithShape="0">
            <a:blip xmlns:r="http://schemas.openxmlformats.org/officeDocument/2006/relationships" r:embed="rId15"/>
            <a:srcRect/>
            <a:tile tx="0" ty="0" sx="100000" sy="100000" flip="none" algn="tl"/>
          </a:blipFill>
          <a:ln w="0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60" name="Freeform 452" descr="Granit"/>
          <xdr:cNvSpPr>
            <a:spLocks noChangeAspect="1"/>
          </xdr:cNvSpPr>
        </xdr:nvSpPr>
        <xdr:spPr bwMode="auto">
          <a:xfrm>
            <a:off x="16333665" y="14258159"/>
            <a:ext cx="52998" cy="40509"/>
          </a:xfrm>
          <a:custGeom>
            <a:avLst/>
            <a:gdLst>
              <a:gd name="T0" fmla="*/ 0 w 20000"/>
              <a:gd name="T1" fmla="*/ 0 h 20000"/>
              <a:gd name="T2" fmla="*/ 0 w 20000"/>
              <a:gd name="T3" fmla="*/ 0 h 20000"/>
              <a:gd name="T4" fmla="*/ 0 w 20000"/>
              <a:gd name="T5" fmla="*/ 0 h 20000"/>
              <a:gd name="T6" fmla="*/ 0 w 20000"/>
              <a:gd name="T7" fmla="*/ 0 h 20000"/>
              <a:gd name="T8" fmla="*/ 0 w 20000"/>
              <a:gd name="T9" fmla="*/ 0 h 20000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0" t="0" r="r" b="b"/>
            <a:pathLst>
              <a:path w="20000" h="20000">
                <a:moveTo>
                  <a:pt x="0" y="19726"/>
                </a:moveTo>
                <a:lnTo>
                  <a:pt x="1895" y="0"/>
                </a:lnTo>
                <a:lnTo>
                  <a:pt x="18105" y="0"/>
                </a:lnTo>
                <a:lnTo>
                  <a:pt x="19789" y="19726"/>
                </a:lnTo>
                <a:lnTo>
                  <a:pt x="0" y="19726"/>
                </a:lnTo>
                <a:close/>
              </a:path>
            </a:pathLst>
          </a:custGeom>
          <a:blipFill dpi="0" rotWithShape="0">
            <a:blip xmlns:r="http://schemas.openxmlformats.org/officeDocument/2006/relationships" r:embed="rId15"/>
            <a:srcRect/>
            <a:tile tx="0" ty="0" sx="100000" sy="100000" flip="none" algn="tl"/>
          </a:blipFill>
          <a:ln w="0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61" name="Freeform 451" descr="Granit"/>
          <xdr:cNvSpPr>
            <a:spLocks noChangeAspect="1"/>
          </xdr:cNvSpPr>
        </xdr:nvSpPr>
        <xdr:spPr bwMode="auto">
          <a:xfrm>
            <a:off x="16363950" y="14217650"/>
            <a:ext cx="52998" cy="40509"/>
          </a:xfrm>
          <a:custGeom>
            <a:avLst/>
            <a:gdLst>
              <a:gd name="T0" fmla="*/ 0 w 20000"/>
              <a:gd name="T1" fmla="*/ 0 h 20000"/>
              <a:gd name="T2" fmla="*/ 0 w 20000"/>
              <a:gd name="T3" fmla="*/ 0 h 20000"/>
              <a:gd name="T4" fmla="*/ 0 w 20000"/>
              <a:gd name="T5" fmla="*/ 0 h 20000"/>
              <a:gd name="T6" fmla="*/ 0 w 20000"/>
              <a:gd name="T7" fmla="*/ 0 h 20000"/>
              <a:gd name="T8" fmla="*/ 0 w 20000"/>
              <a:gd name="T9" fmla="*/ 0 h 20000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0" t="0" r="r" b="b"/>
            <a:pathLst>
              <a:path w="20000" h="20000">
                <a:moveTo>
                  <a:pt x="0" y="19726"/>
                </a:moveTo>
                <a:lnTo>
                  <a:pt x="1895" y="0"/>
                </a:lnTo>
                <a:lnTo>
                  <a:pt x="18105" y="0"/>
                </a:lnTo>
                <a:lnTo>
                  <a:pt x="19789" y="19726"/>
                </a:lnTo>
                <a:lnTo>
                  <a:pt x="0" y="19726"/>
                </a:lnTo>
                <a:close/>
              </a:path>
            </a:pathLst>
          </a:custGeom>
          <a:blipFill dpi="0" rotWithShape="0">
            <a:blip xmlns:r="http://schemas.openxmlformats.org/officeDocument/2006/relationships" r:embed="rId15"/>
            <a:srcRect/>
            <a:tile tx="0" ty="0" sx="100000" sy="100000" flip="none" algn="tl"/>
          </a:blipFill>
          <a:ln w="0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62" name="Freeform 452" descr="Granit"/>
          <xdr:cNvSpPr>
            <a:spLocks noChangeAspect="1"/>
          </xdr:cNvSpPr>
        </xdr:nvSpPr>
        <xdr:spPr bwMode="auto">
          <a:xfrm>
            <a:off x="16424519" y="14217650"/>
            <a:ext cx="52998" cy="40509"/>
          </a:xfrm>
          <a:custGeom>
            <a:avLst/>
            <a:gdLst>
              <a:gd name="T0" fmla="*/ 0 w 20000"/>
              <a:gd name="T1" fmla="*/ 0 h 20000"/>
              <a:gd name="T2" fmla="*/ 0 w 20000"/>
              <a:gd name="T3" fmla="*/ 0 h 20000"/>
              <a:gd name="T4" fmla="*/ 0 w 20000"/>
              <a:gd name="T5" fmla="*/ 0 h 20000"/>
              <a:gd name="T6" fmla="*/ 0 w 20000"/>
              <a:gd name="T7" fmla="*/ 0 h 20000"/>
              <a:gd name="T8" fmla="*/ 0 w 20000"/>
              <a:gd name="T9" fmla="*/ 0 h 20000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0" t="0" r="r" b="b"/>
            <a:pathLst>
              <a:path w="20000" h="20000">
                <a:moveTo>
                  <a:pt x="0" y="19726"/>
                </a:moveTo>
                <a:lnTo>
                  <a:pt x="1895" y="0"/>
                </a:lnTo>
                <a:lnTo>
                  <a:pt x="18105" y="0"/>
                </a:lnTo>
                <a:lnTo>
                  <a:pt x="19789" y="19726"/>
                </a:lnTo>
                <a:lnTo>
                  <a:pt x="0" y="19726"/>
                </a:lnTo>
                <a:close/>
              </a:path>
            </a:pathLst>
          </a:custGeom>
          <a:blipFill dpi="0" rotWithShape="0">
            <a:blip xmlns:r="http://schemas.openxmlformats.org/officeDocument/2006/relationships" r:embed="rId15"/>
            <a:srcRect/>
            <a:tile tx="0" ty="0" sx="100000" sy="100000" flip="none" algn="tl"/>
          </a:blipFill>
          <a:ln w="0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63" name="Freeform 453" descr="Granit"/>
          <xdr:cNvSpPr>
            <a:spLocks noChangeAspect="1"/>
          </xdr:cNvSpPr>
        </xdr:nvSpPr>
        <xdr:spPr bwMode="auto">
          <a:xfrm>
            <a:off x="16485088" y="14217650"/>
            <a:ext cx="52998" cy="40509"/>
          </a:xfrm>
          <a:custGeom>
            <a:avLst/>
            <a:gdLst>
              <a:gd name="T0" fmla="*/ 0 w 20000"/>
              <a:gd name="T1" fmla="*/ 0 h 20000"/>
              <a:gd name="T2" fmla="*/ 0 w 20000"/>
              <a:gd name="T3" fmla="*/ 0 h 20000"/>
              <a:gd name="T4" fmla="*/ 0 w 20000"/>
              <a:gd name="T5" fmla="*/ 0 h 20000"/>
              <a:gd name="T6" fmla="*/ 0 w 20000"/>
              <a:gd name="T7" fmla="*/ 0 h 20000"/>
              <a:gd name="T8" fmla="*/ 0 w 20000"/>
              <a:gd name="T9" fmla="*/ 0 h 20000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0" t="0" r="r" b="b"/>
            <a:pathLst>
              <a:path w="20000" h="20000">
                <a:moveTo>
                  <a:pt x="0" y="19726"/>
                </a:moveTo>
                <a:lnTo>
                  <a:pt x="1895" y="0"/>
                </a:lnTo>
                <a:lnTo>
                  <a:pt x="18105" y="0"/>
                </a:lnTo>
                <a:lnTo>
                  <a:pt x="19789" y="19726"/>
                </a:lnTo>
                <a:lnTo>
                  <a:pt x="0" y="19726"/>
                </a:lnTo>
                <a:close/>
              </a:path>
            </a:pathLst>
          </a:custGeom>
          <a:blipFill dpi="0" rotWithShape="0">
            <a:blip xmlns:r="http://schemas.openxmlformats.org/officeDocument/2006/relationships" r:embed="rId15"/>
            <a:srcRect/>
            <a:tile tx="0" ty="0" sx="100000" sy="100000" flip="none" algn="tl"/>
          </a:blipFill>
          <a:ln w="0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64" name="Freeform 452" descr="Granit"/>
          <xdr:cNvSpPr>
            <a:spLocks noChangeAspect="1"/>
          </xdr:cNvSpPr>
        </xdr:nvSpPr>
        <xdr:spPr bwMode="auto">
          <a:xfrm>
            <a:off x="16303381" y="14217650"/>
            <a:ext cx="52998" cy="40509"/>
          </a:xfrm>
          <a:custGeom>
            <a:avLst/>
            <a:gdLst>
              <a:gd name="T0" fmla="*/ 0 w 20000"/>
              <a:gd name="T1" fmla="*/ 0 h 20000"/>
              <a:gd name="T2" fmla="*/ 0 w 20000"/>
              <a:gd name="T3" fmla="*/ 0 h 20000"/>
              <a:gd name="T4" fmla="*/ 0 w 20000"/>
              <a:gd name="T5" fmla="*/ 0 h 20000"/>
              <a:gd name="T6" fmla="*/ 0 w 20000"/>
              <a:gd name="T7" fmla="*/ 0 h 20000"/>
              <a:gd name="T8" fmla="*/ 0 w 20000"/>
              <a:gd name="T9" fmla="*/ 0 h 20000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0" t="0" r="r" b="b"/>
            <a:pathLst>
              <a:path w="20000" h="20000">
                <a:moveTo>
                  <a:pt x="0" y="19726"/>
                </a:moveTo>
                <a:lnTo>
                  <a:pt x="1895" y="0"/>
                </a:lnTo>
                <a:lnTo>
                  <a:pt x="18105" y="0"/>
                </a:lnTo>
                <a:lnTo>
                  <a:pt x="19789" y="19726"/>
                </a:lnTo>
                <a:lnTo>
                  <a:pt x="0" y="19726"/>
                </a:lnTo>
                <a:close/>
              </a:path>
            </a:pathLst>
          </a:custGeom>
          <a:blipFill dpi="0" rotWithShape="0">
            <a:blip xmlns:r="http://schemas.openxmlformats.org/officeDocument/2006/relationships" r:embed="rId15"/>
            <a:srcRect/>
            <a:tile tx="0" ty="0" sx="100000" sy="100000" flip="none" algn="tl"/>
          </a:blipFill>
          <a:ln w="0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</xdr:grpSp>
    <xdr:clientData/>
  </xdr:twoCellAnchor>
  <xdr:twoCellAnchor>
    <xdr:from>
      <xdr:col>69</xdr:col>
      <xdr:colOff>95250</xdr:colOff>
      <xdr:row>115</xdr:row>
      <xdr:rowOff>61573</xdr:rowOff>
    </xdr:from>
    <xdr:to>
      <xdr:col>77</xdr:col>
      <xdr:colOff>114300</xdr:colOff>
      <xdr:row>118</xdr:row>
      <xdr:rowOff>156142</xdr:rowOff>
    </xdr:to>
    <xdr:pic>
      <xdr:nvPicPr>
        <xdr:cNvPr id="165" name="Picture 1308" descr="RR1"/>
        <xdr:cNvPicPr>
          <a:picLocks noChangeAspect="1" noChangeArrowheads="1"/>
        </xdr:cNvPicPr>
      </xdr:nvPicPr>
      <xdr:blipFill>
        <a:blip xmlns:r="http://schemas.openxmlformats.org/officeDocument/2006/relationships" r:embed="rId16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58725" y="30503473"/>
          <a:ext cx="1466850" cy="5803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80</xdr:col>
      <xdr:colOff>121444</xdr:colOff>
      <xdr:row>115</xdr:row>
      <xdr:rowOff>83344</xdr:rowOff>
    </xdr:from>
    <xdr:to>
      <xdr:col>86</xdr:col>
      <xdr:colOff>21432</xdr:colOff>
      <xdr:row>118</xdr:row>
      <xdr:rowOff>15988</xdr:rowOff>
    </xdr:to>
    <xdr:pic>
      <xdr:nvPicPr>
        <xdr:cNvPr id="166" name="Picture 1413" descr="mini pelle 2"/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>
          <a:clrChange>
            <a:clrFrom>
              <a:srgbClr val="999999"/>
            </a:clrFrom>
            <a:clrTo>
              <a:srgbClr val="999999">
                <a:alpha val="0"/>
              </a:srgbClr>
            </a:clrTo>
          </a:clrChange>
          <a:lum bright="6000" contrast="-18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75644" y="30525244"/>
          <a:ext cx="985838" cy="418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70</xdr:col>
      <xdr:colOff>130969</xdr:colOff>
      <xdr:row>109</xdr:row>
      <xdr:rowOff>18711</xdr:rowOff>
    </xdr:from>
    <xdr:to>
      <xdr:col>77</xdr:col>
      <xdr:colOff>38100</xdr:colOff>
      <xdr:row>112</xdr:row>
      <xdr:rowOff>75179</xdr:rowOff>
    </xdr:to>
    <xdr:pic>
      <xdr:nvPicPr>
        <xdr:cNvPr id="167" name="Picture 13075" descr="Sans titre 5"/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75419" y="29489061"/>
          <a:ext cx="1173956" cy="542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90</xdr:col>
      <xdr:colOff>70909</xdr:colOff>
      <xdr:row>113</xdr:row>
      <xdr:rowOff>130969</xdr:rowOff>
    </xdr:from>
    <xdr:to>
      <xdr:col>94</xdr:col>
      <xdr:colOff>4234</xdr:colOff>
      <xdr:row>117</xdr:row>
      <xdr:rowOff>2381</xdr:rowOff>
    </xdr:to>
    <xdr:grpSp>
      <xdr:nvGrpSpPr>
        <xdr:cNvPr id="168" name="Groupe 3"/>
        <xdr:cNvGrpSpPr>
          <a:grpSpLocks/>
        </xdr:cNvGrpSpPr>
      </xdr:nvGrpSpPr>
      <xdr:grpSpPr bwMode="auto">
        <a:xfrm flipH="1">
          <a:off x="16613929" y="29711809"/>
          <a:ext cx="664845" cy="541972"/>
          <a:chOff x="21783336" y="5738543"/>
          <a:chExt cx="1142999" cy="1085099"/>
        </a:xfrm>
      </xdr:grpSpPr>
      <xdr:pic>
        <xdr:nvPicPr>
          <xdr:cNvPr id="169" name="Picture 1416" descr="homme"/>
          <xdr:cNvPicPr>
            <a:picLocks noChangeAspect="1" noChangeArrowheads="1"/>
          </xdr:cNvPicPr>
        </xdr:nvPicPr>
        <xdr:blipFill>
          <a:blip xmlns:r="http://schemas.openxmlformats.org/officeDocument/2006/relationships" r:embed="rId19" cstate="print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 rot="864174" flipH="1">
            <a:off x="22517617" y="5790009"/>
            <a:ext cx="378101" cy="64089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70" name="Image 1"/>
          <xdr:cNvPicPr>
            <a:picLocks noChangeAspect="1"/>
          </xdr:cNvPicPr>
        </xdr:nvPicPr>
        <xdr:blipFill>
          <a:blip xmlns:r="http://schemas.openxmlformats.org/officeDocument/2006/relationships" r:embed="rId2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1783336" y="5738543"/>
            <a:ext cx="1142999" cy="1085099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>
    <xdr:from>
      <xdr:col>81</xdr:col>
      <xdr:colOff>95250</xdr:colOff>
      <xdr:row>109</xdr:row>
      <xdr:rowOff>146050</xdr:rowOff>
    </xdr:from>
    <xdr:to>
      <xdr:col>85</xdr:col>
      <xdr:colOff>146050</xdr:colOff>
      <xdr:row>112</xdr:row>
      <xdr:rowOff>16404</xdr:rowOff>
    </xdr:to>
    <xdr:sp macro="" textlink="">
      <xdr:nvSpPr>
        <xdr:cNvPr id="171" name="Forme libre 170"/>
        <xdr:cNvSpPr/>
      </xdr:nvSpPr>
      <xdr:spPr bwMode="auto">
        <a:xfrm>
          <a:off x="14830425" y="29616400"/>
          <a:ext cx="774700" cy="356129"/>
        </a:xfrm>
        <a:custGeom>
          <a:avLst/>
          <a:gdLst>
            <a:gd name="connsiteX0" fmla="*/ 0 w 1002506"/>
            <a:gd name="connsiteY0" fmla="*/ 133350 h 138112"/>
            <a:gd name="connsiteX1" fmla="*/ 0 w 1002506"/>
            <a:gd name="connsiteY1" fmla="*/ 133350 h 138112"/>
            <a:gd name="connsiteX2" fmla="*/ 14288 w 1002506"/>
            <a:gd name="connsiteY2" fmla="*/ 116681 h 138112"/>
            <a:gd name="connsiteX3" fmla="*/ 21431 w 1002506"/>
            <a:gd name="connsiteY3" fmla="*/ 111919 h 138112"/>
            <a:gd name="connsiteX4" fmla="*/ 30956 w 1002506"/>
            <a:gd name="connsiteY4" fmla="*/ 97631 h 138112"/>
            <a:gd name="connsiteX5" fmla="*/ 33338 w 1002506"/>
            <a:gd name="connsiteY5" fmla="*/ 90487 h 138112"/>
            <a:gd name="connsiteX6" fmla="*/ 40481 w 1002506"/>
            <a:gd name="connsiteY6" fmla="*/ 85725 h 138112"/>
            <a:gd name="connsiteX7" fmla="*/ 42863 w 1002506"/>
            <a:gd name="connsiteY7" fmla="*/ 78581 h 138112"/>
            <a:gd name="connsiteX8" fmla="*/ 83344 w 1002506"/>
            <a:gd name="connsiteY8" fmla="*/ 71437 h 138112"/>
            <a:gd name="connsiteX9" fmla="*/ 107156 w 1002506"/>
            <a:gd name="connsiteY9" fmla="*/ 64294 h 138112"/>
            <a:gd name="connsiteX10" fmla="*/ 121444 w 1002506"/>
            <a:gd name="connsiteY10" fmla="*/ 61912 h 138112"/>
            <a:gd name="connsiteX11" fmla="*/ 128588 w 1002506"/>
            <a:gd name="connsiteY11" fmla="*/ 57150 h 138112"/>
            <a:gd name="connsiteX12" fmla="*/ 142875 w 1002506"/>
            <a:gd name="connsiteY12" fmla="*/ 52387 h 138112"/>
            <a:gd name="connsiteX13" fmla="*/ 157163 w 1002506"/>
            <a:gd name="connsiteY13" fmla="*/ 47625 h 138112"/>
            <a:gd name="connsiteX14" fmla="*/ 202406 w 1002506"/>
            <a:gd name="connsiteY14" fmla="*/ 45244 h 138112"/>
            <a:gd name="connsiteX15" fmla="*/ 228600 w 1002506"/>
            <a:gd name="connsiteY15" fmla="*/ 40481 h 138112"/>
            <a:gd name="connsiteX16" fmla="*/ 238125 w 1002506"/>
            <a:gd name="connsiteY16" fmla="*/ 38100 h 138112"/>
            <a:gd name="connsiteX17" fmla="*/ 288131 w 1002506"/>
            <a:gd name="connsiteY17" fmla="*/ 26194 h 138112"/>
            <a:gd name="connsiteX18" fmla="*/ 295275 w 1002506"/>
            <a:gd name="connsiteY18" fmla="*/ 23812 h 138112"/>
            <a:gd name="connsiteX19" fmla="*/ 364331 w 1002506"/>
            <a:gd name="connsiteY19" fmla="*/ 11906 h 138112"/>
            <a:gd name="connsiteX20" fmla="*/ 390525 w 1002506"/>
            <a:gd name="connsiteY20" fmla="*/ 9525 h 138112"/>
            <a:gd name="connsiteX21" fmla="*/ 404813 w 1002506"/>
            <a:gd name="connsiteY21" fmla="*/ 2381 h 138112"/>
            <a:gd name="connsiteX22" fmla="*/ 414338 w 1002506"/>
            <a:gd name="connsiteY22" fmla="*/ 0 h 138112"/>
            <a:gd name="connsiteX23" fmla="*/ 523875 w 1002506"/>
            <a:gd name="connsiteY23" fmla="*/ 2381 h 138112"/>
            <a:gd name="connsiteX24" fmla="*/ 531019 w 1002506"/>
            <a:gd name="connsiteY24" fmla="*/ 4762 h 138112"/>
            <a:gd name="connsiteX25" fmla="*/ 557213 w 1002506"/>
            <a:gd name="connsiteY25" fmla="*/ 7144 h 138112"/>
            <a:gd name="connsiteX26" fmla="*/ 611981 w 1002506"/>
            <a:gd name="connsiteY26" fmla="*/ 19050 h 138112"/>
            <a:gd name="connsiteX27" fmla="*/ 690563 w 1002506"/>
            <a:gd name="connsiteY27" fmla="*/ 23812 h 138112"/>
            <a:gd name="connsiteX28" fmla="*/ 697706 w 1002506"/>
            <a:gd name="connsiteY28" fmla="*/ 26194 h 138112"/>
            <a:gd name="connsiteX29" fmla="*/ 738188 w 1002506"/>
            <a:gd name="connsiteY29" fmla="*/ 30956 h 138112"/>
            <a:gd name="connsiteX30" fmla="*/ 766763 w 1002506"/>
            <a:gd name="connsiteY30" fmla="*/ 35719 h 138112"/>
            <a:gd name="connsiteX31" fmla="*/ 821531 w 1002506"/>
            <a:gd name="connsiteY31" fmla="*/ 38100 h 138112"/>
            <a:gd name="connsiteX32" fmla="*/ 871538 w 1002506"/>
            <a:gd name="connsiteY32" fmla="*/ 42862 h 138112"/>
            <a:gd name="connsiteX33" fmla="*/ 881063 w 1002506"/>
            <a:gd name="connsiteY33" fmla="*/ 47625 h 138112"/>
            <a:gd name="connsiteX34" fmla="*/ 888206 w 1002506"/>
            <a:gd name="connsiteY34" fmla="*/ 52387 h 138112"/>
            <a:gd name="connsiteX35" fmla="*/ 904875 w 1002506"/>
            <a:gd name="connsiteY35" fmla="*/ 57150 h 138112"/>
            <a:gd name="connsiteX36" fmla="*/ 919163 w 1002506"/>
            <a:gd name="connsiteY36" fmla="*/ 66675 h 138112"/>
            <a:gd name="connsiteX37" fmla="*/ 921544 w 1002506"/>
            <a:gd name="connsiteY37" fmla="*/ 73819 h 138112"/>
            <a:gd name="connsiteX38" fmla="*/ 935831 w 1002506"/>
            <a:gd name="connsiteY38" fmla="*/ 78581 h 138112"/>
            <a:gd name="connsiteX39" fmla="*/ 945356 w 1002506"/>
            <a:gd name="connsiteY39" fmla="*/ 90487 h 138112"/>
            <a:gd name="connsiteX40" fmla="*/ 959644 w 1002506"/>
            <a:gd name="connsiteY40" fmla="*/ 97631 h 138112"/>
            <a:gd name="connsiteX41" fmla="*/ 966788 w 1002506"/>
            <a:gd name="connsiteY41" fmla="*/ 104775 h 138112"/>
            <a:gd name="connsiteX42" fmla="*/ 973931 w 1002506"/>
            <a:gd name="connsiteY42" fmla="*/ 107156 h 138112"/>
            <a:gd name="connsiteX43" fmla="*/ 981075 w 1002506"/>
            <a:gd name="connsiteY43" fmla="*/ 111919 h 138112"/>
            <a:gd name="connsiteX44" fmla="*/ 990600 w 1002506"/>
            <a:gd name="connsiteY44" fmla="*/ 123825 h 138112"/>
            <a:gd name="connsiteX45" fmla="*/ 992981 w 1002506"/>
            <a:gd name="connsiteY45" fmla="*/ 133350 h 138112"/>
            <a:gd name="connsiteX46" fmla="*/ 1000125 w 1002506"/>
            <a:gd name="connsiteY46" fmla="*/ 135731 h 138112"/>
            <a:gd name="connsiteX47" fmla="*/ 1002506 w 1002506"/>
            <a:gd name="connsiteY47" fmla="*/ 138112 h 138112"/>
            <a:gd name="connsiteX48" fmla="*/ 0 w 1002506"/>
            <a:gd name="connsiteY48" fmla="*/ 133350 h 138112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</a:cxnLst>
          <a:rect l="l" t="t" r="r" b="b"/>
          <a:pathLst>
            <a:path w="1002506" h="138112">
              <a:moveTo>
                <a:pt x="0" y="133350"/>
              </a:moveTo>
              <a:lnTo>
                <a:pt x="0" y="133350"/>
              </a:lnTo>
              <a:cubicBezTo>
                <a:pt x="4763" y="127794"/>
                <a:pt x="9113" y="121856"/>
                <a:pt x="14288" y="116681"/>
              </a:cubicBezTo>
              <a:cubicBezTo>
                <a:pt x="16311" y="114658"/>
                <a:pt x="19547" y="114073"/>
                <a:pt x="21431" y="111919"/>
              </a:cubicBezTo>
              <a:cubicBezTo>
                <a:pt x="25200" y="107611"/>
                <a:pt x="29145" y="103061"/>
                <a:pt x="30956" y="97631"/>
              </a:cubicBezTo>
              <a:cubicBezTo>
                <a:pt x="31750" y="95250"/>
                <a:pt x="31770" y="92447"/>
                <a:pt x="33338" y="90487"/>
              </a:cubicBezTo>
              <a:cubicBezTo>
                <a:pt x="35126" y="88252"/>
                <a:pt x="38100" y="87312"/>
                <a:pt x="40481" y="85725"/>
              </a:cubicBezTo>
              <a:cubicBezTo>
                <a:pt x="41275" y="83344"/>
                <a:pt x="41295" y="80541"/>
                <a:pt x="42863" y="78581"/>
              </a:cubicBezTo>
              <a:cubicBezTo>
                <a:pt x="51152" y="68220"/>
                <a:pt x="78779" y="71763"/>
                <a:pt x="83344" y="71437"/>
              </a:cubicBezTo>
              <a:cubicBezTo>
                <a:pt x="92460" y="68398"/>
                <a:pt x="98156" y="66094"/>
                <a:pt x="107156" y="64294"/>
              </a:cubicBezTo>
              <a:cubicBezTo>
                <a:pt x="111891" y="63347"/>
                <a:pt x="116681" y="62706"/>
                <a:pt x="121444" y="61912"/>
              </a:cubicBezTo>
              <a:cubicBezTo>
                <a:pt x="123825" y="60325"/>
                <a:pt x="125973" y="58312"/>
                <a:pt x="128588" y="57150"/>
              </a:cubicBezTo>
              <a:cubicBezTo>
                <a:pt x="133175" y="55111"/>
                <a:pt x="138113" y="53975"/>
                <a:pt x="142875" y="52387"/>
              </a:cubicBezTo>
              <a:lnTo>
                <a:pt x="157163" y="47625"/>
              </a:lnTo>
              <a:cubicBezTo>
                <a:pt x="171490" y="42850"/>
                <a:pt x="187325" y="46038"/>
                <a:pt x="202406" y="45244"/>
              </a:cubicBezTo>
              <a:cubicBezTo>
                <a:pt x="212737" y="43522"/>
                <a:pt x="218623" y="42698"/>
                <a:pt x="228600" y="40481"/>
              </a:cubicBezTo>
              <a:cubicBezTo>
                <a:pt x="231795" y="39771"/>
                <a:pt x="234950" y="38894"/>
                <a:pt x="238125" y="38100"/>
              </a:cubicBezTo>
              <a:cubicBezTo>
                <a:pt x="262341" y="21956"/>
                <a:pt x="246702" y="28956"/>
                <a:pt x="288131" y="26194"/>
              </a:cubicBezTo>
              <a:cubicBezTo>
                <a:pt x="290512" y="25400"/>
                <a:pt x="293081" y="25031"/>
                <a:pt x="295275" y="23812"/>
              </a:cubicBezTo>
              <a:cubicBezTo>
                <a:pt x="331164" y="3873"/>
                <a:pt x="283423" y="15423"/>
                <a:pt x="364331" y="11906"/>
              </a:cubicBezTo>
              <a:cubicBezTo>
                <a:pt x="373062" y="11112"/>
                <a:pt x="381846" y="10765"/>
                <a:pt x="390525" y="9525"/>
              </a:cubicBezTo>
              <a:cubicBezTo>
                <a:pt x="400561" y="8091"/>
                <a:pt x="395379" y="6424"/>
                <a:pt x="404813" y="2381"/>
              </a:cubicBezTo>
              <a:cubicBezTo>
                <a:pt x="407821" y="1092"/>
                <a:pt x="411163" y="794"/>
                <a:pt x="414338" y="0"/>
              </a:cubicBezTo>
              <a:lnTo>
                <a:pt x="523875" y="2381"/>
              </a:lnTo>
              <a:cubicBezTo>
                <a:pt x="526383" y="2483"/>
                <a:pt x="528534" y="4407"/>
                <a:pt x="531019" y="4762"/>
              </a:cubicBezTo>
              <a:cubicBezTo>
                <a:pt x="539698" y="6002"/>
                <a:pt x="548482" y="6350"/>
                <a:pt x="557213" y="7144"/>
              </a:cubicBezTo>
              <a:cubicBezTo>
                <a:pt x="582747" y="24167"/>
                <a:pt x="565786" y="16333"/>
                <a:pt x="611981" y="19050"/>
              </a:cubicBezTo>
              <a:cubicBezTo>
                <a:pt x="645388" y="27401"/>
                <a:pt x="607422" y="18615"/>
                <a:pt x="690563" y="23812"/>
              </a:cubicBezTo>
              <a:cubicBezTo>
                <a:pt x="693068" y="23969"/>
                <a:pt x="695245" y="25702"/>
                <a:pt x="697706" y="26194"/>
              </a:cubicBezTo>
              <a:cubicBezTo>
                <a:pt x="708229" y="28299"/>
                <a:pt x="728749" y="30012"/>
                <a:pt x="738188" y="30956"/>
              </a:cubicBezTo>
              <a:cubicBezTo>
                <a:pt x="750650" y="35110"/>
                <a:pt x="747133" y="34492"/>
                <a:pt x="766763" y="35719"/>
              </a:cubicBezTo>
              <a:cubicBezTo>
                <a:pt x="785001" y="36859"/>
                <a:pt x="803275" y="37306"/>
                <a:pt x="821531" y="38100"/>
              </a:cubicBezTo>
              <a:cubicBezTo>
                <a:pt x="838200" y="39687"/>
                <a:pt x="856562" y="35373"/>
                <a:pt x="871538" y="42862"/>
              </a:cubicBezTo>
              <a:cubicBezTo>
                <a:pt x="874713" y="44450"/>
                <a:pt x="877981" y="45864"/>
                <a:pt x="881063" y="47625"/>
              </a:cubicBezTo>
              <a:cubicBezTo>
                <a:pt x="883548" y="49045"/>
                <a:pt x="885647" y="51107"/>
                <a:pt x="888206" y="52387"/>
              </a:cubicBezTo>
              <a:cubicBezTo>
                <a:pt x="891626" y="54097"/>
                <a:pt x="901817" y="56386"/>
                <a:pt x="904875" y="57150"/>
              </a:cubicBezTo>
              <a:cubicBezTo>
                <a:pt x="919908" y="79699"/>
                <a:pt x="897193" y="49099"/>
                <a:pt x="919163" y="66675"/>
              </a:cubicBezTo>
              <a:cubicBezTo>
                <a:pt x="921123" y="68243"/>
                <a:pt x="919501" y="72360"/>
                <a:pt x="921544" y="73819"/>
              </a:cubicBezTo>
              <a:cubicBezTo>
                <a:pt x="925629" y="76737"/>
                <a:pt x="935831" y="78581"/>
                <a:pt x="935831" y="78581"/>
              </a:cubicBezTo>
              <a:cubicBezTo>
                <a:pt x="956307" y="92232"/>
                <a:pt x="932210" y="74055"/>
                <a:pt x="945356" y="90487"/>
              </a:cubicBezTo>
              <a:cubicBezTo>
                <a:pt x="948714" y="94685"/>
                <a:pt x="954937" y="96062"/>
                <a:pt x="959644" y="97631"/>
              </a:cubicBezTo>
              <a:cubicBezTo>
                <a:pt x="962025" y="100012"/>
                <a:pt x="963986" y="102907"/>
                <a:pt x="966788" y="104775"/>
              </a:cubicBezTo>
              <a:cubicBezTo>
                <a:pt x="968876" y="106167"/>
                <a:pt x="971686" y="106034"/>
                <a:pt x="973931" y="107156"/>
              </a:cubicBezTo>
              <a:cubicBezTo>
                <a:pt x="976491" y="108436"/>
                <a:pt x="978694" y="110331"/>
                <a:pt x="981075" y="111919"/>
              </a:cubicBezTo>
              <a:cubicBezTo>
                <a:pt x="988859" y="135271"/>
                <a:pt x="976239" y="102282"/>
                <a:pt x="990600" y="123825"/>
              </a:cubicBezTo>
              <a:cubicBezTo>
                <a:pt x="992415" y="126548"/>
                <a:pt x="990937" y="130794"/>
                <a:pt x="992981" y="133350"/>
              </a:cubicBezTo>
              <a:cubicBezTo>
                <a:pt x="994549" y="135310"/>
                <a:pt x="997880" y="134609"/>
                <a:pt x="1000125" y="135731"/>
              </a:cubicBezTo>
              <a:cubicBezTo>
                <a:pt x="1001129" y="136233"/>
                <a:pt x="1001712" y="137318"/>
                <a:pt x="1002506" y="138112"/>
              </a:cubicBezTo>
              <a:lnTo>
                <a:pt x="0" y="133350"/>
              </a:lnTo>
              <a:close/>
            </a:path>
          </a:pathLst>
        </a:custGeom>
        <a:blipFill dpi="0" rotWithShape="1">
          <a:blip xmlns:r="http://schemas.openxmlformats.org/officeDocument/2006/relationships" r:embed="rId6"/>
          <a:srcRect/>
          <a:tile tx="0" ty="0" sx="100000" sy="100000" flip="none" algn="tl"/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55</xdr:col>
      <xdr:colOff>44086</xdr:colOff>
      <xdr:row>122</xdr:row>
      <xdr:rowOff>71096</xdr:rowOff>
    </xdr:from>
    <xdr:to>
      <xdr:col>58</xdr:col>
      <xdr:colOff>151243</xdr:colOff>
      <xdr:row>125</xdr:row>
      <xdr:rowOff>43202</xdr:rowOff>
    </xdr:to>
    <xdr:grpSp>
      <xdr:nvGrpSpPr>
        <xdr:cNvPr id="172" name="Groupe 171"/>
        <xdr:cNvGrpSpPr/>
      </xdr:nvGrpSpPr>
      <xdr:grpSpPr>
        <a:xfrm>
          <a:off x="10186306" y="31160696"/>
          <a:ext cx="655797" cy="475026"/>
          <a:chOff x="8402274" y="29205690"/>
          <a:chExt cx="571500" cy="472168"/>
        </a:xfrm>
      </xdr:grpSpPr>
      <xdr:pic>
        <xdr:nvPicPr>
          <xdr:cNvPr id="173" name="Picture 1416" descr="homme"/>
          <xdr:cNvPicPr>
            <a:picLocks noChangeAspect="1" noChangeArrowheads="1"/>
          </xdr:cNvPicPr>
        </xdr:nvPicPr>
        <xdr:blipFill>
          <a:blip xmlns:r="http://schemas.openxmlformats.org/officeDocument/2006/relationships" r:embed="rId19" cstate="print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8402274" y="29205690"/>
            <a:ext cx="171450" cy="44223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74" name="Picture 1417" descr="img_mav_1c"/>
          <xdr:cNvPicPr>
            <a:picLocks noChangeAspect="1" noChangeArrowheads="1"/>
          </xdr:cNvPicPr>
        </xdr:nvPicPr>
        <xdr:blipFill>
          <a:blip xmlns:r="http://schemas.openxmlformats.org/officeDocument/2006/relationships" r:embed="rId21" cstate="print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  <a:lum bright="18000" contrast="-30000"/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8535624" y="29292776"/>
            <a:ext cx="438150" cy="38508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>
    <xdr:from>
      <xdr:col>6</xdr:col>
      <xdr:colOff>110762</xdr:colOff>
      <xdr:row>122</xdr:row>
      <xdr:rowOff>71437</xdr:rowOff>
    </xdr:from>
    <xdr:to>
      <xdr:col>27</xdr:col>
      <xdr:colOff>60755</xdr:colOff>
      <xdr:row>125</xdr:row>
      <xdr:rowOff>72118</xdr:rowOff>
    </xdr:to>
    <xdr:pic>
      <xdr:nvPicPr>
        <xdr:cNvPr id="175" name="Picture 1419" descr="wagon de queue LRS"/>
        <xdr:cNvPicPr>
          <a:picLocks noChangeAspect="1" noChangeArrowheads="1"/>
        </xdr:cNvPicPr>
      </xdr:nvPicPr>
      <xdr:blipFill>
        <a:blip xmlns:r="http://schemas.openxmlformats.org/officeDocument/2006/relationships" r:embed="rId2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2812" y="31646812"/>
          <a:ext cx="3750468" cy="4864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66</xdr:col>
      <xdr:colOff>15512</xdr:colOff>
      <xdr:row>120</xdr:row>
      <xdr:rowOff>88445</xdr:rowOff>
    </xdr:from>
    <xdr:to>
      <xdr:col>81</xdr:col>
      <xdr:colOff>55993</xdr:colOff>
      <xdr:row>125</xdr:row>
      <xdr:rowOff>14287</xdr:rowOff>
    </xdr:to>
    <xdr:grpSp>
      <xdr:nvGrpSpPr>
        <xdr:cNvPr id="176" name="Groupe 5"/>
        <xdr:cNvGrpSpPr>
          <a:grpSpLocks/>
        </xdr:cNvGrpSpPr>
      </xdr:nvGrpSpPr>
      <xdr:grpSpPr bwMode="auto">
        <a:xfrm>
          <a:off x="12169412" y="30842765"/>
          <a:ext cx="2783681" cy="764042"/>
          <a:chOff x="11193007" y="5829957"/>
          <a:chExt cx="2367637" cy="771476"/>
        </a:xfrm>
      </xdr:grpSpPr>
      <xdr:sp macro="" textlink="">
        <xdr:nvSpPr>
          <xdr:cNvPr id="177" name="Rectangle 176"/>
          <xdr:cNvSpPr>
            <a:spLocks noChangeAspect="1" noChangeArrowheads="1"/>
          </xdr:cNvSpPr>
        </xdr:nvSpPr>
        <xdr:spPr bwMode="auto">
          <a:xfrm>
            <a:off x="11364852" y="5888550"/>
            <a:ext cx="1985760" cy="78124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 w="3175">
            <a:solidFill>
              <a:srgbClr val="000000"/>
            </a:solidFill>
            <a:miter lim="800000"/>
            <a:headEnd/>
            <a:tailEnd/>
          </a:ln>
        </xdr:spPr>
        <xdr:txBody>
          <a:bodyPr wrap="square"/>
          <a:lstStyle/>
          <a:p>
            <a:pPr>
              <a:lnSpc>
                <a:spcPct val="115000"/>
              </a:lnSpc>
              <a:spcAft>
                <a:spcPts val="1000"/>
              </a:spcAft>
            </a:pPr>
            <a:r>
              <a:rPr lang="fr-FR" sz="1100">
                <a:effectLst/>
                <a:latin typeface="Calibri"/>
                <a:ea typeface="Times New Roman"/>
                <a:cs typeface="Times New Roman"/>
              </a:rPr>
              <a:t> </a:t>
            </a:r>
            <a:endParaRPr lang="fr-FR" sz="1100">
              <a:effectLst/>
              <a:latin typeface="Calibri"/>
              <a:ea typeface="Calibri"/>
              <a:cs typeface="Times New Roman"/>
            </a:endParaRPr>
          </a:p>
        </xdr:txBody>
      </xdr:sp>
      <xdr:grpSp>
        <xdr:nvGrpSpPr>
          <xdr:cNvPr id="178" name="Group 1279"/>
          <xdr:cNvGrpSpPr>
            <a:grpSpLocks/>
          </xdr:cNvGrpSpPr>
        </xdr:nvGrpSpPr>
        <xdr:grpSpPr bwMode="auto">
          <a:xfrm>
            <a:off x="11193007" y="5829957"/>
            <a:ext cx="791138" cy="768304"/>
            <a:chOff x="9486753" y="772417"/>
            <a:chExt cx="88" cy="152"/>
          </a:xfrm>
        </xdr:grpSpPr>
        <xdr:sp macro="" textlink="">
          <xdr:nvSpPr>
            <xdr:cNvPr id="195" name="Oval 1281"/>
            <xdr:cNvSpPr>
              <a:spLocks noChangeAspect="1" noChangeArrowheads="1"/>
            </xdr:cNvSpPr>
          </xdr:nvSpPr>
          <xdr:spPr bwMode="auto">
            <a:xfrm>
              <a:off x="9486821" y="772550"/>
              <a:ext cx="15" cy="19"/>
            </a:xfrm>
            <a:prstGeom prst="ellipse">
              <a:avLst/>
            </a:prstGeom>
            <a:solidFill>
              <a:srgbClr val="C0C0C0"/>
            </a:solidFill>
            <a:ln w="3175">
              <a:solidFill>
                <a:srgbClr val="000000"/>
              </a:solidFill>
              <a:round/>
              <a:headEnd/>
              <a:tailEnd/>
            </a:ln>
          </xdr:spPr>
          <xdr:txBody>
            <a:bodyPr wrap="square"/>
            <a:lstStyle/>
            <a:p>
              <a:pPr>
                <a:lnSpc>
                  <a:spcPct val="115000"/>
                </a:lnSpc>
                <a:spcAft>
                  <a:spcPts val="1000"/>
                </a:spcAft>
              </a:pPr>
              <a:r>
                <a:rPr lang="fr-FR" sz="1100">
                  <a:effectLst/>
                  <a:latin typeface="Calibri"/>
                  <a:ea typeface="Times New Roman"/>
                  <a:cs typeface="Times New Roman"/>
                </a:rPr>
                <a:t> </a:t>
              </a:r>
              <a:endParaRPr lang="fr-FR" sz="1100">
                <a:effectLst/>
                <a:latin typeface="Calibri"/>
                <a:ea typeface="Calibri"/>
                <a:cs typeface="Times New Roman"/>
              </a:endParaRPr>
            </a:p>
          </xdr:txBody>
        </xdr:sp>
        <xdr:sp macro="" textlink="">
          <xdr:nvSpPr>
            <xdr:cNvPr id="196" name="Oval 1282"/>
            <xdr:cNvSpPr>
              <a:spLocks noChangeAspect="1" noChangeArrowheads="1"/>
            </xdr:cNvSpPr>
          </xdr:nvSpPr>
          <xdr:spPr bwMode="auto">
            <a:xfrm>
              <a:off x="9486758" y="772550"/>
              <a:ext cx="15" cy="19"/>
            </a:xfrm>
            <a:prstGeom prst="ellipse">
              <a:avLst/>
            </a:prstGeom>
            <a:solidFill>
              <a:srgbClr val="C0C0C0"/>
            </a:solidFill>
            <a:ln w="3175">
              <a:solidFill>
                <a:srgbClr val="000000"/>
              </a:solidFill>
              <a:round/>
              <a:headEnd/>
              <a:tailEnd/>
            </a:ln>
          </xdr:spPr>
          <xdr:txBody>
            <a:bodyPr wrap="square"/>
            <a:lstStyle/>
            <a:p>
              <a:pPr>
                <a:lnSpc>
                  <a:spcPct val="115000"/>
                </a:lnSpc>
                <a:spcAft>
                  <a:spcPts val="1000"/>
                </a:spcAft>
              </a:pPr>
              <a:r>
                <a:rPr lang="fr-FR" sz="1100">
                  <a:effectLst/>
                  <a:latin typeface="Calibri"/>
                  <a:ea typeface="Times New Roman"/>
                  <a:cs typeface="Times New Roman"/>
                </a:rPr>
                <a:t> </a:t>
              </a:r>
              <a:endParaRPr lang="fr-FR" sz="1100">
                <a:effectLst/>
                <a:latin typeface="Calibri"/>
                <a:ea typeface="Calibri"/>
                <a:cs typeface="Times New Roman"/>
              </a:endParaRPr>
            </a:p>
          </xdr:txBody>
        </xdr:sp>
        <xdr:sp macro="" textlink="">
          <xdr:nvSpPr>
            <xdr:cNvPr id="197" name="Rectangle 196"/>
            <xdr:cNvSpPr>
              <a:spLocks noChangeAspect="1" noChangeArrowheads="1"/>
            </xdr:cNvSpPr>
          </xdr:nvSpPr>
          <xdr:spPr bwMode="auto">
            <a:xfrm>
              <a:off x="9486753" y="772548"/>
              <a:ext cx="88" cy="12"/>
            </a:xfrm>
            <a:prstGeom prst="rect">
              <a:avLst/>
            </a:prstGeom>
            <a:solidFill>
              <a:srgbClr xmlns:mc="http://schemas.openxmlformats.org/markup-compatibility/2006" xmlns:a14="http://schemas.microsoft.com/office/drawing/2010/main" val="FFFFFF" mc:Ignorable="a14" a14:legacySpreadsheetColorIndex="65"/>
            </a:solidFill>
            <a:ln w="3175">
              <a:solidFill>
                <a:srgbClr val="000000"/>
              </a:solidFill>
              <a:miter lim="800000"/>
              <a:headEnd/>
              <a:tailEnd/>
            </a:ln>
          </xdr:spPr>
          <xdr:txBody>
            <a:bodyPr wrap="square"/>
            <a:lstStyle/>
            <a:p>
              <a:pPr>
                <a:lnSpc>
                  <a:spcPct val="115000"/>
                </a:lnSpc>
                <a:spcAft>
                  <a:spcPts val="1000"/>
                </a:spcAft>
              </a:pPr>
              <a:r>
                <a:rPr lang="fr-FR" sz="1100">
                  <a:effectLst/>
                  <a:latin typeface="Calibri"/>
                  <a:ea typeface="Times New Roman"/>
                  <a:cs typeface="Times New Roman"/>
                </a:rPr>
                <a:t> </a:t>
              </a:r>
              <a:endParaRPr lang="fr-FR" sz="1100">
                <a:effectLst/>
                <a:latin typeface="Calibri"/>
                <a:ea typeface="Calibri"/>
                <a:cs typeface="Times New Roman"/>
              </a:endParaRPr>
            </a:p>
          </xdr:txBody>
        </xdr:sp>
        <xdr:sp macro="" textlink="">
          <xdr:nvSpPr>
            <xdr:cNvPr id="198" name="Rectangle 197"/>
            <xdr:cNvSpPr>
              <a:spLocks noChangeAspect="1" noChangeArrowheads="1"/>
            </xdr:cNvSpPr>
          </xdr:nvSpPr>
          <xdr:spPr bwMode="auto">
            <a:xfrm>
              <a:off x="9486781" y="772417"/>
              <a:ext cx="34" cy="147"/>
            </a:xfrm>
            <a:prstGeom prst="rect">
              <a:avLst/>
            </a:prstGeom>
            <a:solidFill>
              <a:srgbClr xmlns:mc="http://schemas.openxmlformats.org/markup-compatibility/2006" xmlns:a14="http://schemas.microsoft.com/office/drawing/2010/main" val="FFFFFF" mc:Ignorable="a14" a14:legacySpreadsheetColorIndex="65"/>
            </a:solidFill>
            <a:ln w="3175">
              <a:solidFill>
                <a:srgbClr val="000000"/>
              </a:solidFill>
              <a:miter lim="800000"/>
              <a:headEnd/>
              <a:tailEnd/>
            </a:ln>
          </xdr:spPr>
          <xdr:txBody>
            <a:bodyPr wrap="square"/>
            <a:lstStyle/>
            <a:p>
              <a:pPr>
                <a:lnSpc>
                  <a:spcPct val="115000"/>
                </a:lnSpc>
                <a:spcAft>
                  <a:spcPts val="1000"/>
                </a:spcAft>
              </a:pPr>
              <a:r>
                <a:rPr lang="fr-FR" sz="1100">
                  <a:effectLst/>
                  <a:latin typeface="Calibri"/>
                  <a:ea typeface="Times New Roman"/>
                  <a:cs typeface="Times New Roman"/>
                </a:rPr>
                <a:t> </a:t>
              </a:r>
              <a:endParaRPr lang="fr-FR" sz="1100">
                <a:effectLst/>
                <a:latin typeface="Calibri"/>
                <a:ea typeface="Calibri"/>
                <a:cs typeface="Times New Roman"/>
              </a:endParaRPr>
            </a:p>
          </xdr:txBody>
        </xdr:sp>
        <xdr:sp macro="" textlink="">
          <xdr:nvSpPr>
            <xdr:cNvPr id="199" name="Rectangle 198" descr="Petit damier"/>
            <xdr:cNvSpPr>
              <a:spLocks noChangeAspect="1" noChangeArrowheads="1"/>
            </xdr:cNvSpPr>
          </xdr:nvSpPr>
          <xdr:spPr bwMode="auto">
            <a:xfrm>
              <a:off x="9486786" y="772475"/>
              <a:ext cx="20" cy="50"/>
            </a:xfrm>
            <a:prstGeom prst="rect">
              <a:avLst/>
            </a:prstGeom>
            <a:pattFill prst="smCheck">
              <a:fgClr>
                <a:srgbClr val="000000"/>
              </a:fgClr>
              <a:bgClr>
                <a:srgbClr val="FFFFFF"/>
              </a:bgClr>
            </a:pattFill>
            <a:ln w="3175">
              <a:solidFill>
                <a:srgbClr val="000000"/>
              </a:solidFill>
              <a:miter lim="800000"/>
              <a:headEnd/>
              <a:tailEnd/>
            </a:ln>
          </xdr:spPr>
          <xdr:txBody>
            <a:bodyPr wrap="square"/>
            <a:lstStyle/>
            <a:p>
              <a:pPr>
                <a:lnSpc>
                  <a:spcPct val="115000"/>
                </a:lnSpc>
                <a:spcAft>
                  <a:spcPts val="1000"/>
                </a:spcAft>
              </a:pPr>
              <a:r>
                <a:rPr lang="fr-FR" sz="1100">
                  <a:effectLst/>
                  <a:latin typeface="Calibri"/>
                  <a:ea typeface="Times New Roman"/>
                  <a:cs typeface="Times New Roman"/>
                </a:rPr>
                <a:t> </a:t>
              </a:r>
              <a:endParaRPr lang="fr-FR" sz="1100">
                <a:effectLst/>
                <a:latin typeface="Calibri"/>
                <a:ea typeface="Calibri"/>
                <a:cs typeface="Times New Roman"/>
              </a:endParaRPr>
            </a:p>
          </xdr:txBody>
        </xdr:sp>
      </xdr:grpSp>
      <xdr:grpSp>
        <xdr:nvGrpSpPr>
          <xdr:cNvPr id="179" name="Group 1279"/>
          <xdr:cNvGrpSpPr>
            <a:grpSpLocks/>
          </xdr:cNvGrpSpPr>
        </xdr:nvGrpSpPr>
        <xdr:grpSpPr bwMode="auto">
          <a:xfrm>
            <a:off x="12769506" y="5835593"/>
            <a:ext cx="791138" cy="765840"/>
            <a:chOff x="10243076" y="774848"/>
            <a:chExt cx="88" cy="152"/>
          </a:xfrm>
        </xdr:grpSpPr>
        <xdr:sp macro="" textlink="">
          <xdr:nvSpPr>
            <xdr:cNvPr id="190" name="Oval 1281"/>
            <xdr:cNvSpPr>
              <a:spLocks noChangeAspect="1" noChangeArrowheads="1"/>
            </xdr:cNvSpPr>
          </xdr:nvSpPr>
          <xdr:spPr bwMode="auto">
            <a:xfrm>
              <a:off x="10243144" y="774981"/>
              <a:ext cx="15" cy="19"/>
            </a:xfrm>
            <a:prstGeom prst="ellipse">
              <a:avLst/>
            </a:prstGeom>
            <a:solidFill>
              <a:srgbClr val="C0C0C0"/>
            </a:solidFill>
            <a:ln w="3175">
              <a:solidFill>
                <a:srgbClr val="000000"/>
              </a:solidFill>
              <a:round/>
              <a:headEnd/>
              <a:tailEnd/>
            </a:ln>
          </xdr:spPr>
          <xdr:txBody>
            <a:bodyPr wrap="square"/>
            <a:lstStyle/>
            <a:p>
              <a:pPr>
                <a:lnSpc>
                  <a:spcPct val="115000"/>
                </a:lnSpc>
                <a:spcAft>
                  <a:spcPts val="1000"/>
                </a:spcAft>
              </a:pPr>
              <a:r>
                <a:rPr lang="fr-FR" sz="1100">
                  <a:effectLst/>
                  <a:latin typeface="Calibri"/>
                  <a:ea typeface="Times New Roman"/>
                  <a:cs typeface="Times New Roman"/>
                </a:rPr>
                <a:t> </a:t>
              </a:r>
              <a:endParaRPr lang="fr-FR" sz="1100">
                <a:effectLst/>
                <a:latin typeface="Calibri"/>
                <a:ea typeface="Calibri"/>
                <a:cs typeface="Times New Roman"/>
              </a:endParaRPr>
            </a:p>
          </xdr:txBody>
        </xdr:sp>
        <xdr:sp macro="" textlink="">
          <xdr:nvSpPr>
            <xdr:cNvPr id="191" name="Oval 1282"/>
            <xdr:cNvSpPr>
              <a:spLocks noChangeAspect="1" noChangeArrowheads="1"/>
            </xdr:cNvSpPr>
          </xdr:nvSpPr>
          <xdr:spPr bwMode="auto">
            <a:xfrm>
              <a:off x="10243081" y="774981"/>
              <a:ext cx="15" cy="19"/>
            </a:xfrm>
            <a:prstGeom prst="ellipse">
              <a:avLst/>
            </a:prstGeom>
            <a:solidFill>
              <a:srgbClr val="C0C0C0"/>
            </a:solidFill>
            <a:ln w="3175">
              <a:solidFill>
                <a:srgbClr val="000000"/>
              </a:solidFill>
              <a:round/>
              <a:headEnd/>
              <a:tailEnd/>
            </a:ln>
          </xdr:spPr>
          <xdr:txBody>
            <a:bodyPr wrap="square"/>
            <a:lstStyle/>
            <a:p>
              <a:pPr>
                <a:lnSpc>
                  <a:spcPct val="115000"/>
                </a:lnSpc>
                <a:spcAft>
                  <a:spcPts val="1000"/>
                </a:spcAft>
              </a:pPr>
              <a:r>
                <a:rPr lang="fr-FR" sz="1100">
                  <a:effectLst/>
                  <a:latin typeface="Calibri"/>
                  <a:ea typeface="Times New Roman"/>
                  <a:cs typeface="Times New Roman"/>
                </a:rPr>
                <a:t> </a:t>
              </a:r>
              <a:endParaRPr lang="fr-FR" sz="1100">
                <a:effectLst/>
                <a:latin typeface="Calibri"/>
                <a:ea typeface="Calibri"/>
                <a:cs typeface="Times New Roman"/>
              </a:endParaRPr>
            </a:p>
          </xdr:txBody>
        </xdr:sp>
        <xdr:sp macro="" textlink="">
          <xdr:nvSpPr>
            <xdr:cNvPr id="192" name="Rectangle 191"/>
            <xdr:cNvSpPr>
              <a:spLocks noChangeAspect="1" noChangeArrowheads="1"/>
            </xdr:cNvSpPr>
          </xdr:nvSpPr>
          <xdr:spPr bwMode="auto">
            <a:xfrm>
              <a:off x="10243076" y="774979"/>
              <a:ext cx="88" cy="12"/>
            </a:xfrm>
            <a:prstGeom prst="rect">
              <a:avLst/>
            </a:prstGeom>
            <a:solidFill>
              <a:srgbClr xmlns:mc="http://schemas.openxmlformats.org/markup-compatibility/2006" xmlns:a14="http://schemas.microsoft.com/office/drawing/2010/main" val="FFFFFF" mc:Ignorable="a14" a14:legacySpreadsheetColorIndex="65"/>
            </a:solidFill>
            <a:ln w="3175">
              <a:solidFill>
                <a:srgbClr val="000000"/>
              </a:solidFill>
              <a:miter lim="800000"/>
              <a:headEnd/>
              <a:tailEnd/>
            </a:ln>
          </xdr:spPr>
          <xdr:txBody>
            <a:bodyPr wrap="square"/>
            <a:lstStyle/>
            <a:p>
              <a:pPr>
                <a:lnSpc>
                  <a:spcPct val="115000"/>
                </a:lnSpc>
                <a:spcAft>
                  <a:spcPts val="1000"/>
                </a:spcAft>
              </a:pPr>
              <a:r>
                <a:rPr lang="fr-FR" sz="1100">
                  <a:effectLst/>
                  <a:latin typeface="Calibri"/>
                  <a:ea typeface="Times New Roman"/>
                  <a:cs typeface="Times New Roman"/>
                </a:rPr>
                <a:t> </a:t>
              </a:r>
              <a:endParaRPr lang="fr-FR" sz="1100">
                <a:effectLst/>
                <a:latin typeface="Calibri"/>
                <a:ea typeface="Calibri"/>
                <a:cs typeface="Times New Roman"/>
              </a:endParaRPr>
            </a:p>
          </xdr:txBody>
        </xdr:sp>
        <xdr:sp macro="" textlink="">
          <xdr:nvSpPr>
            <xdr:cNvPr id="193" name="Rectangle 192"/>
            <xdr:cNvSpPr>
              <a:spLocks noChangeAspect="1" noChangeArrowheads="1"/>
            </xdr:cNvSpPr>
          </xdr:nvSpPr>
          <xdr:spPr bwMode="auto">
            <a:xfrm>
              <a:off x="10243102" y="774860"/>
              <a:ext cx="30" cy="134"/>
            </a:xfrm>
            <a:prstGeom prst="rect">
              <a:avLst/>
            </a:prstGeom>
            <a:solidFill>
              <a:srgbClr xmlns:mc="http://schemas.openxmlformats.org/markup-compatibility/2006" xmlns:a14="http://schemas.microsoft.com/office/drawing/2010/main" val="FFFFFF" mc:Ignorable="a14" a14:legacySpreadsheetColorIndex="65"/>
            </a:solidFill>
            <a:ln w="3175">
              <a:solidFill>
                <a:srgbClr val="000000"/>
              </a:solidFill>
              <a:miter lim="800000"/>
              <a:headEnd/>
              <a:tailEnd/>
            </a:ln>
          </xdr:spPr>
          <xdr:txBody>
            <a:bodyPr wrap="square"/>
            <a:lstStyle/>
            <a:p>
              <a:pPr>
                <a:lnSpc>
                  <a:spcPct val="115000"/>
                </a:lnSpc>
                <a:spcAft>
                  <a:spcPts val="1000"/>
                </a:spcAft>
              </a:pPr>
              <a:r>
                <a:rPr lang="fr-FR" sz="1100">
                  <a:effectLst/>
                  <a:latin typeface="Calibri"/>
                  <a:ea typeface="Times New Roman"/>
                  <a:cs typeface="Times New Roman"/>
                </a:rPr>
                <a:t> </a:t>
              </a:r>
              <a:endParaRPr lang="fr-FR" sz="1100">
                <a:effectLst/>
                <a:latin typeface="Calibri"/>
                <a:ea typeface="Calibri"/>
                <a:cs typeface="Times New Roman"/>
              </a:endParaRPr>
            </a:p>
          </xdr:txBody>
        </xdr:sp>
        <xdr:sp macro="" textlink="">
          <xdr:nvSpPr>
            <xdr:cNvPr id="194" name="Rectangle 193" descr="Petit damier"/>
            <xdr:cNvSpPr>
              <a:spLocks noChangeAspect="1" noChangeArrowheads="1"/>
            </xdr:cNvSpPr>
          </xdr:nvSpPr>
          <xdr:spPr bwMode="auto">
            <a:xfrm>
              <a:off x="10243108" y="774907"/>
              <a:ext cx="20" cy="48"/>
            </a:xfrm>
            <a:prstGeom prst="rect">
              <a:avLst/>
            </a:prstGeom>
            <a:pattFill prst="smCheck">
              <a:fgClr>
                <a:srgbClr val="000000"/>
              </a:fgClr>
              <a:bgClr>
                <a:srgbClr val="FFFFFF"/>
              </a:bgClr>
            </a:pattFill>
            <a:ln w="3175">
              <a:solidFill>
                <a:srgbClr val="000000"/>
              </a:solidFill>
              <a:miter lim="800000"/>
              <a:headEnd/>
              <a:tailEnd/>
            </a:ln>
          </xdr:spPr>
          <xdr:txBody>
            <a:bodyPr wrap="square"/>
            <a:lstStyle/>
            <a:p>
              <a:pPr>
                <a:lnSpc>
                  <a:spcPct val="115000"/>
                </a:lnSpc>
                <a:spcAft>
                  <a:spcPts val="1000"/>
                </a:spcAft>
              </a:pPr>
              <a:r>
                <a:rPr lang="fr-FR" sz="1100">
                  <a:effectLst/>
                  <a:latin typeface="Calibri"/>
                  <a:ea typeface="Times New Roman"/>
                  <a:cs typeface="Times New Roman"/>
                </a:rPr>
                <a:t> </a:t>
              </a:r>
              <a:endParaRPr lang="fr-FR" sz="1100">
                <a:effectLst/>
                <a:latin typeface="Calibri"/>
                <a:ea typeface="Calibri"/>
                <a:cs typeface="Times New Roman"/>
              </a:endParaRPr>
            </a:p>
          </xdr:txBody>
        </xdr:sp>
      </xdr:grpSp>
      <xdr:grpSp>
        <xdr:nvGrpSpPr>
          <xdr:cNvPr id="180" name="Groupe 1408"/>
          <xdr:cNvGrpSpPr>
            <a:grpSpLocks/>
          </xdr:cNvGrpSpPr>
        </xdr:nvGrpSpPr>
        <xdr:grpSpPr bwMode="auto">
          <a:xfrm>
            <a:off x="11804320" y="5976264"/>
            <a:ext cx="486825" cy="65521"/>
            <a:chOff x="9461969" y="872673"/>
            <a:chExt cx="226201" cy="48369"/>
          </a:xfrm>
        </xdr:grpSpPr>
        <xdr:sp macro="" textlink="">
          <xdr:nvSpPr>
            <xdr:cNvPr id="187" name="Freeform 448" descr="Granit"/>
            <xdr:cNvSpPr>
              <a:spLocks noChangeAspect="1"/>
            </xdr:cNvSpPr>
          </xdr:nvSpPr>
          <xdr:spPr bwMode="auto">
            <a:xfrm>
              <a:off x="9461825" y="872802"/>
              <a:ext cx="48795" cy="50464"/>
            </a:xfrm>
            <a:custGeom>
              <a:avLst/>
              <a:gdLst>
                <a:gd name="T0" fmla="*/ 0 w 20000"/>
                <a:gd name="T1" fmla="*/ 19726 h 20000"/>
                <a:gd name="T2" fmla="*/ 0 w 20000"/>
                <a:gd name="T3" fmla="*/ 0 h 20000"/>
                <a:gd name="T4" fmla="*/ 1 w 20000"/>
                <a:gd name="T5" fmla="*/ 0 h 20000"/>
                <a:gd name="T6" fmla="*/ 1 w 20000"/>
                <a:gd name="T7" fmla="*/ 19726 h 20000"/>
                <a:gd name="T8" fmla="*/ 0 w 20000"/>
                <a:gd name="T9" fmla="*/ 19726 h 20000"/>
                <a:gd name="T10" fmla="*/ 0 60000 65536"/>
                <a:gd name="T11" fmla="*/ 0 60000 65536"/>
                <a:gd name="T12" fmla="*/ 0 60000 65536"/>
                <a:gd name="T13" fmla="*/ 0 60000 65536"/>
                <a:gd name="T14" fmla="*/ 0 60000 65536"/>
              </a:gdLst>
              <a:ahLst/>
              <a:cxnLst>
                <a:cxn ang="T10">
                  <a:pos x="T0" y="T1"/>
                </a:cxn>
                <a:cxn ang="T11">
                  <a:pos x="T2" y="T3"/>
                </a:cxn>
                <a:cxn ang="T12">
                  <a:pos x="T4" y="T5"/>
                </a:cxn>
                <a:cxn ang="T13">
                  <a:pos x="T6" y="T7"/>
                </a:cxn>
                <a:cxn ang="T14">
                  <a:pos x="T8" y="T9"/>
                </a:cxn>
              </a:cxnLst>
              <a:rect l="0" t="0" r="r" b="b"/>
              <a:pathLst>
                <a:path w="20000" h="20000">
                  <a:moveTo>
                    <a:pt x="0" y="19726"/>
                  </a:moveTo>
                  <a:lnTo>
                    <a:pt x="1895" y="0"/>
                  </a:lnTo>
                  <a:lnTo>
                    <a:pt x="18105" y="0"/>
                  </a:lnTo>
                  <a:lnTo>
                    <a:pt x="19789" y="19726"/>
                  </a:lnTo>
                  <a:lnTo>
                    <a:pt x="0" y="19726"/>
                  </a:lnTo>
                  <a:close/>
                </a:path>
              </a:pathLst>
            </a:custGeom>
            <a:blipFill dpi="0" rotWithShape="0">
              <a:blip xmlns:r="http://schemas.openxmlformats.org/officeDocument/2006/relationships" r:embed="rId6"/>
              <a:srcRect/>
              <a:tile tx="0" ty="0" sx="100000" sy="100000" flip="none" algn="tl"/>
            </a:blipFill>
            <a:ln w="0" cap="flat" cmpd="sng">
              <a:solidFill>
                <a:srgbClr val="000000"/>
              </a:solidFill>
              <a:prstDash val="solid"/>
              <a:round/>
              <a:headEnd type="none" w="med" len="med"/>
              <a:tailEnd type="none" w="med" len="med"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wrap="square"/>
            <a:lstStyle/>
            <a:p>
              <a:pPr>
                <a:lnSpc>
                  <a:spcPct val="115000"/>
                </a:lnSpc>
                <a:spcAft>
                  <a:spcPts val="1000"/>
                </a:spcAft>
              </a:pPr>
              <a:r>
                <a:rPr lang="fr-FR" sz="1100">
                  <a:effectLst/>
                  <a:latin typeface="Calibri"/>
                  <a:ea typeface="Times New Roman"/>
                  <a:cs typeface="Times New Roman"/>
                </a:rPr>
                <a:t> </a:t>
              </a:r>
              <a:endParaRPr lang="fr-FR" sz="1100">
                <a:effectLst/>
                <a:latin typeface="Calibri"/>
                <a:ea typeface="Calibri"/>
                <a:cs typeface="Times New Roman"/>
              </a:endParaRPr>
            </a:p>
          </xdr:txBody>
        </xdr:sp>
        <xdr:sp macro="" textlink="">
          <xdr:nvSpPr>
            <xdr:cNvPr id="188" name="Freeform 448" descr="Granit"/>
            <xdr:cNvSpPr>
              <a:spLocks noChangeAspect="1"/>
            </xdr:cNvSpPr>
          </xdr:nvSpPr>
          <xdr:spPr bwMode="auto">
            <a:xfrm>
              <a:off x="9550544" y="872802"/>
              <a:ext cx="48795" cy="50464"/>
            </a:xfrm>
            <a:custGeom>
              <a:avLst/>
              <a:gdLst>
                <a:gd name="T0" fmla="*/ 0 w 20000"/>
                <a:gd name="T1" fmla="*/ 19726 h 20000"/>
                <a:gd name="T2" fmla="*/ 0 w 20000"/>
                <a:gd name="T3" fmla="*/ 0 h 20000"/>
                <a:gd name="T4" fmla="*/ 1 w 20000"/>
                <a:gd name="T5" fmla="*/ 0 h 20000"/>
                <a:gd name="T6" fmla="*/ 1 w 20000"/>
                <a:gd name="T7" fmla="*/ 19726 h 20000"/>
                <a:gd name="T8" fmla="*/ 0 w 20000"/>
                <a:gd name="T9" fmla="*/ 19726 h 20000"/>
                <a:gd name="T10" fmla="*/ 0 60000 65536"/>
                <a:gd name="T11" fmla="*/ 0 60000 65536"/>
                <a:gd name="T12" fmla="*/ 0 60000 65536"/>
                <a:gd name="T13" fmla="*/ 0 60000 65536"/>
                <a:gd name="T14" fmla="*/ 0 60000 65536"/>
              </a:gdLst>
              <a:ahLst/>
              <a:cxnLst>
                <a:cxn ang="T10">
                  <a:pos x="T0" y="T1"/>
                </a:cxn>
                <a:cxn ang="T11">
                  <a:pos x="T2" y="T3"/>
                </a:cxn>
                <a:cxn ang="T12">
                  <a:pos x="T4" y="T5"/>
                </a:cxn>
                <a:cxn ang="T13">
                  <a:pos x="T6" y="T7"/>
                </a:cxn>
                <a:cxn ang="T14">
                  <a:pos x="T8" y="T9"/>
                </a:cxn>
              </a:cxnLst>
              <a:rect l="0" t="0" r="r" b="b"/>
              <a:pathLst>
                <a:path w="20000" h="20000">
                  <a:moveTo>
                    <a:pt x="0" y="19726"/>
                  </a:moveTo>
                  <a:lnTo>
                    <a:pt x="1895" y="0"/>
                  </a:lnTo>
                  <a:lnTo>
                    <a:pt x="18105" y="0"/>
                  </a:lnTo>
                  <a:lnTo>
                    <a:pt x="19789" y="19726"/>
                  </a:lnTo>
                  <a:lnTo>
                    <a:pt x="0" y="19726"/>
                  </a:lnTo>
                  <a:close/>
                </a:path>
              </a:pathLst>
            </a:custGeom>
            <a:blipFill dpi="0" rotWithShape="0">
              <a:blip xmlns:r="http://schemas.openxmlformats.org/officeDocument/2006/relationships" r:embed="rId6"/>
              <a:srcRect/>
              <a:tile tx="0" ty="0" sx="100000" sy="100000" flip="none" algn="tl"/>
            </a:blipFill>
            <a:ln w="0" cap="flat" cmpd="sng">
              <a:solidFill>
                <a:srgbClr val="000000"/>
              </a:solidFill>
              <a:prstDash val="solid"/>
              <a:round/>
              <a:headEnd type="none" w="med" len="med"/>
              <a:tailEnd type="none" w="med" len="med"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wrap="square"/>
            <a:lstStyle/>
            <a:p>
              <a:pPr>
                <a:lnSpc>
                  <a:spcPct val="115000"/>
                </a:lnSpc>
                <a:spcAft>
                  <a:spcPts val="1000"/>
                </a:spcAft>
              </a:pPr>
              <a:r>
                <a:rPr lang="fr-FR" sz="1100">
                  <a:effectLst/>
                  <a:latin typeface="Calibri"/>
                  <a:ea typeface="Times New Roman"/>
                  <a:cs typeface="Times New Roman"/>
                </a:rPr>
                <a:t> </a:t>
              </a:r>
              <a:endParaRPr lang="fr-FR" sz="1100">
                <a:effectLst/>
                <a:latin typeface="Calibri"/>
                <a:ea typeface="Calibri"/>
                <a:cs typeface="Times New Roman"/>
              </a:endParaRPr>
            </a:p>
          </xdr:txBody>
        </xdr:sp>
        <xdr:sp macro="" textlink="">
          <xdr:nvSpPr>
            <xdr:cNvPr id="189" name="Freeform 448" descr="Granit"/>
            <xdr:cNvSpPr>
              <a:spLocks noChangeAspect="1"/>
            </xdr:cNvSpPr>
          </xdr:nvSpPr>
          <xdr:spPr bwMode="auto">
            <a:xfrm>
              <a:off x="9639262" y="872802"/>
              <a:ext cx="48795" cy="50464"/>
            </a:xfrm>
            <a:custGeom>
              <a:avLst/>
              <a:gdLst>
                <a:gd name="T0" fmla="*/ 0 w 20000"/>
                <a:gd name="T1" fmla="*/ 19726 h 20000"/>
                <a:gd name="T2" fmla="*/ 0 w 20000"/>
                <a:gd name="T3" fmla="*/ 0 h 20000"/>
                <a:gd name="T4" fmla="*/ 1 w 20000"/>
                <a:gd name="T5" fmla="*/ 0 h 20000"/>
                <a:gd name="T6" fmla="*/ 1 w 20000"/>
                <a:gd name="T7" fmla="*/ 19726 h 20000"/>
                <a:gd name="T8" fmla="*/ 0 w 20000"/>
                <a:gd name="T9" fmla="*/ 19726 h 20000"/>
                <a:gd name="T10" fmla="*/ 0 60000 65536"/>
                <a:gd name="T11" fmla="*/ 0 60000 65536"/>
                <a:gd name="T12" fmla="*/ 0 60000 65536"/>
                <a:gd name="T13" fmla="*/ 0 60000 65536"/>
                <a:gd name="T14" fmla="*/ 0 60000 65536"/>
              </a:gdLst>
              <a:ahLst/>
              <a:cxnLst>
                <a:cxn ang="T10">
                  <a:pos x="T0" y="T1"/>
                </a:cxn>
                <a:cxn ang="T11">
                  <a:pos x="T2" y="T3"/>
                </a:cxn>
                <a:cxn ang="T12">
                  <a:pos x="T4" y="T5"/>
                </a:cxn>
                <a:cxn ang="T13">
                  <a:pos x="T6" y="T7"/>
                </a:cxn>
                <a:cxn ang="T14">
                  <a:pos x="T8" y="T9"/>
                </a:cxn>
              </a:cxnLst>
              <a:rect l="0" t="0" r="r" b="b"/>
              <a:pathLst>
                <a:path w="20000" h="20000">
                  <a:moveTo>
                    <a:pt x="0" y="19726"/>
                  </a:moveTo>
                  <a:lnTo>
                    <a:pt x="1895" y="0"/>
                  </a:lnTo>
                  <a:lnTo>
                    <a:pt x="18105" y="0"/>
                  </a:lnTo>
                  <a:lnTo>
                    <a:pt x="19789" y="19726"/>
                  </a:lnTo>
                  <a:lnTo>
                    <a:pt x="0" y="19726"/>
                  </a:lnTo>
                  <a:close/>
                </a:path>
              </a:pathLst>
            </a:custGeom>
            <a:blipFill dpi="0" rotWithShape="0">
              <a:blip xmlns:r="http://schemas.openxmlformats.org/officeDocument/2006/relationships" r:embed="rId6"/>
              <a:srcRect/>
              <a:tile tx="0" ty="0" sx="100000" sy="100000" flip="none" algn="tl"/>
            </a:blipFill>
            <a:ln w="0" cap="flat" cmpd="sng">
              <a:solidFill>
                <a:srgbClr val="000000"/>
              </a:solidFill>
              <a:prstDash val="solid"/>
              <a:round/>
              <a:headEnd type="none" w="med" len="med"/>
              <a:tailEnd type="none" w="med" len="med"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wrap="square"/>
            <a:lstStyle/>
            <a:p>
              <a:pPr>
                <a:lnSpc>
                  <a:spcPct val="115000"/>
                </a:lnSpc>
                <a:spcAft>
                  <a:spcPts val="1000"/>
                </a:spcAft>
              </a:pPr>
              <a:r>
                <a:rPr lang="fr-FR" sz="1100">
                  <a:effectLst/>
                  <a:latin typeface="Calibri"/>
                  <a:ea typeface="Times New Roman"/>
                  <a:cs typeface="Times New Roman"/>
                </a:rPr>
                <a:t> </a:t>
              </a:r>
              <a:endParaRPr lang="fr-FR" sz="1100">
                <a:effectLst/>
                <a:latin typeface="Calibri"/>
                <a:ea typeface="Calibri"/>
                <a:cs typeface="Times New Roman"/>
              </a:endParaRPr>
            </a:p>
          </xdr:txBody>
        </xdr:sp>
      </xdr:grpSp>
      <xdr:sp macro="" textlink="">
        <xdr:nvSpPr>
          <xdr:cNvPr id="181" name="Rectangle 781"/>
          <xdr:cNvSpPr>
            <a:spLocks noChangeArrowheads="1"/>
          </xdr:cNvSpPr>
        </xdr:nvSpPr>
        <xdr:spPr bwMode="auto">
          <a:xfrm>
            <a:off x="11462845" y="5958873"/>
            <a:ext cx="229914" cy="81291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ln w="25400">
            <a:solidFill>
              <a:srgbClr xmlns:mc="http://schemas.openxmlformats.org/markup-compatibility/2006" xmlns:a14="http://schemas.microsoft.com/office/drawing/2010/main" val="FF0000" mc:Ignorable="a14" a14:legacySpreadsheetColorIndex="10"/>
            </a:solidFill>
            <a:miter lim="800000"/>
            <a:headEnd/>
            <a:tailEnd/>
          </a:ln>
        </xdr:spPr>
      </xdr:sp>
      <xdr:sp macro="" textlink="">
        <xdr:nvSpPr>
          <xdr:cNvPr id="182" name="Rectangle 781"/>
          <xdr:cNvSpPr>
            <a:spLocks noChangeArrowheads="1"/>
          </xdr:cNvSpPr>
        </xdr:nvSpPr>
        <xdr:spPr bwMode="auto">
          <a:xfrm>
            <a:off x="13040711" y="5960187"/>
            <a:ext cx="229914" cy="81291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ln w="25400">
            <a:solidFill>
              <a:srgbClr xmlns:mc="http://schemas.openxmlformats.org/markup-compatibility/2006" xmlns:a14="http://schemas.microsoft.com/office/drawing/2010/main" val="FF0000" mc:Ignorable="a14" a14:legacySpreadsheetColorIndex="10"/>
            </a:solidFill>
            <a:miter lim="800000"/>
            <a:headEnd/>
            <a:tailEnd/>
          </a:ln>
        </xdr:spPr>
      </xdr:sp>
      <xdr:grpSp>
        <xdr:nvGrpSpPr>
          <xdr:cNvPr id="183" name="Groupe 1429"/>
          <xdr:cNvGrpSpPr>
            <a:grpSpLocks/>
          </xdr:cNvGrpSpPr>
        </xdr:nvGrpSpPr>
        <xdr:grpSpPr bwMode="auto">
          <a:xfrm>
            <a:off x="12390272" y="5977578"/>
            <a:ext cx="486825" cy="65521"/>
            <a:chOff x="9461969" y="872673"/>
            <a:chExt cx="226201" cy="48369"/>
          </a:xfrm>
        </xdr:grpSpPr>
        <xdr:sp macro="" textlink="">
          <xdr:nvSpPr>
            <xdr:cNvPr id="184" name="Freeform 448" descr="Granit"/>
            <xdr:cNvSpPr>
              <a:spLocks noChangeAspect="1"/>
            </xdr:cNvSpPr>
          </xdr:nvSpPr>
          <xdr:spPr bwMode="auto">
            <a:xfrm>
              <a:off x="9460157" y="871833"/>
              <a:ext cx="48795" cy="50464"/>
            </a:xfrm>
            <a:custGeom>
              <a:avLst/>
              <a:gdLst>
                <a:gd name="T0" fmla="*/ 0 w 20000"/>
                <a:gd name="T1" fmla="*/ 19726 h 20000"/>
                <a:gd name="T2" fmla="*/ 0 w 20000"/>
                <a:gd name="T3" fmla="*/ 0 h 20000"/>
                <a:gd name="T4" fmla="*/ 1 w 20000"/>
                <a:gd name="T5" fmla="*/ 0 h 20000"/>
                <a:gd name="T6" fmla="*/ 1 w 20000"/>
                <a:gd name="T7" fmla="*/ 19726 h 20000"/>
                <a:gd name="T8" fmla="*/ 0 w 20000"/>
                <a:gd name="T9" fmla="*/ 19726 h 20000"/>
                <a:gd name="T10" fmla="*/ 0 60000 65536"/>
                <a:gd name="T11" fmla="*/ 0 60000 65536"/>
                <a:gd name="T12" fmla="*/ 0 60000 65536"/>
                <a:gd name="T13" fmla="*/ 0 60000 65536"/>
                <a:gd name="T14" fmla="*/ 0 60000 65536"/>
              </a:gdLst>
              <a:ahLst/>
              <a:cxnLst>
                <a:cxn ang="T10">
                  <a:pos x="T0" y="T1"/>
                </a:cxn>
                <a:cxn ang="T11">
                  <a:pos x="T2" y="T3"/>
                </a:cxn>
                <a:cxn ang="T12">
                  <a:pos x="T4" y="T5"/>
                </a:cxn>
                <a:cxn ang="T13">
                  <a:pos x="T6" y="T7"/>
                </a:cxn>
                <a:cxn ang="T14">
                  <a:pos x="T8" y="T9"/>
                </a:cxn>
              </a:cxnLst>
              <a:rect l="0" t="0" r="r" b="b"/>
              <a:pathLst>
                <a:path w="20000" h="20000">
                  <a:moveTo>
                    <a:pt x="0" y="19726"/>
                  </a:moveTo>
                  <a:lnTo>
                    <a:pt x="1895" y="0"/>
                  </a:lnTo>
                  <a:lnTo>
                    <a:pt x="18105" y="0"/>
                  </a:lnTo>
                  <a:lnTo>
                    <a:pt x="19789" y="19726"/>
                  </a:lnTo>
                  <a:lnTo>
                    <a:pt x="0" y="19726"/>
                  </a:lnTo>
                  <a:close/>
                </a:path>
              </a:pathLst>
            </a:custGeom>
            <a:blipFill dpi="0" rotWithShape="0">
              <a:blip xmlns:r="http://schemas.openxmlformats.org/officeDocument/2006/relationships" r:embed="rId6"/>
              <a:srcRect/>
              <a:tile tx="0" ty="0" sx="100000" sy="100000" flip="none" algn="tl"/>
            </a:blipFill>
            <a:ln w="0" cap="flat" cmpd="sng">
              <a:solidFill>
                <a:srgbClr val="000000"/>
              </a:solidFill>
              <a:prstDash val="solid"/>
              <a:round/>
              <a:headEnd type="none" w="med" len="med"/>
              <a:tailEnd type="none" w="med" len="med"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wrap="square"/>
            <a:lstStyle/>
            <a:p>
              <a:pPr>
                <a:lnSpc>
                  <a:spcPct val="115000"/>
                </a:lnSpc>
                <a:spcAft>
                  <a:spcPts val="1000"/>
                </a:spcAft>
              </a:pPr>
              <a:r>
                <a:rPr lang="fr-FR" sz="1100">
                  <a:effectLst/>
                  <a:latin typeface="Calibri"/>
                  <a:ea typeface="Times New Roman"/>
                  <a:cs typeface="Times New Roman"/>
                </a:rPr>
                <a:t> </a:t>
              </a:r>
              <a:endParaRPr lang="fr-FR" sz="1100">
                <a:effectLst/>
                <a:latin typeface="Calibri"/>
                <a:ea typeface="Calibri"/>
                <a:cs typeface="Times New Roman"/>
              </a:endParaRPr>
            </a:p>
          </xdr:txBody>
        </xdr:sp>
        <xdr:sp macro="" textlink="">
          <xdr:nvSpPr>
            <xdr:cNvPr id="185" name="Freeform 448" descr="Granit"/>
            <xdr:cNvSpPr>
              <a:spLocks noChangeAspect="1"/>
            </xdr:cNvSpPr>
          </xdr:nvSpPr>
          <xdr:spPr bwMode="auto">
            <a:xfrm>
              <a:off x="9548876" y="871833"/>
              <a:ext cx="48795" cy="50464"/>
            </a:xfrm>
            <a:custGeom>
              <a:avLst/>
              <a:gdLst>
                <a:gd name="T0" fmla="*/ 0 w 20000"/>
                <a:gd name="T1" fmla="*/ 19726 h 20000"/>
                <a:gd name="T2" fmla="*/ 0 w 20000"/>
                <a:gd name="T3" fmla="*/ 0 h 20000"/>
                <a:gd name="T4" fmla="*/ 1 w 20000"/>
                <a:gd name="T5" fmla="*/ 0 h 20000"/>
                <a:gd name="T6" fmla="*/ 1 w 20000"/>
                <a:gd name="T7" fmla="*/ 19726 h 20000"/>
                <a:gd name="T8" fmla="*/ 0 w 20000"/>
                <a:gd name="T9" fmla="*/ 19726 h 20000"/>
                <a:gd name="T10" fmla="*/ 0 60000 65536"/>
                <a:gd name="T11" fmla="*/ 0 60000 65536"/>
                <a:gd name="T12" fmla="*/ 0 60000 65536"/>
                <a:gd name="T13" fmla="*/ 0 60000 65536"/>
                <a:gd name="T14" fmla="*/ 0 60000 65536"/>
              </a:gdLst>
              <a:ahLst/>
              <a:cxnLst>
                <a:cxn ang="T10">
                  <a:pos x="T0" y="T1"/>
                </a:cxn>
                <a:cxn ang="T11">
                  <a:pos x="T2" y="T3"/>
                </a:cxn>
                <a:cxn ang="T12">
                  <a:pos x="T4" y="T5"/>
                </a:cxn>
                <a:cxn ang="T13">
                  <a:pos x="T6" y="T7"/>
                </a:cxn>
                <a:cxn ang="T14">
                  <a:pos x="T8" y="T9"/>
                </a:cxn>
              </a:cxnLst>
              <a:rect l="0" t="0" r="r" b="b"/>
              <a:pathLst>
                <a:path w="20000" h="20000">
                  <a:moveTo>
                    <a:pt x="0" y="19726"/>
                  </a:moveTo>
                  <a:lnTo>
                    <a:pt x="1895" y="0"/>
                  </a:lnTo>
                  <a:lnTo>
                    <a:pt x="18105" y="0"/>
                  </a:lnTo>
                  <a:lnTo>
                    <a:pt x="19789" y="19726"/>
                  </a:lnTo>
                  <a:lnTo>
                    <a:pt x="0" y="19726"/>
                  </a:lnTo>
                  <a:close/>
                </a:path>
              </a:pathLst>
            </a:custGeom>
            <a:blipFill dpi="0" rotWithShape="0">
              <a:blip xmlns:r="http://schemas.openxmlformats.org/officeDocument/2006/relationships" r:embed="rId6"/>
              <a:srcRect/>
              <a:tile tx="0" ty="0" sx="100000" sy="100000" flip="none" algn="tl"/>
            </a:blipFill>
            <a:ln w="0" cap="flat" cmpd="sng">
              <a:solidFill>
                <a:srgbClr val="000000"/>
              </a:solidFill>
              <a:prstDash val="solid"/>
              <a:round/>
              <a:headEnd type="none" w="med" len="med"/>
              <a:tailEnd type="none" w="med" len="med"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wrap="square"/>
            <a:lstStyle/>
            <a:p>
              <a:pPr>
                <a:lnSpc>
                  <a:spcPct val="115000"/>
                </a:lnSpc>
                <a:spcAft>
                  <a:spcPts val="1000"/>
                </a:spcAft>
              </a:pPr>
              <a:r>
                <a:rPr lang="fr-FR" sz="1100">
                  <a:effectLst/>
                  <a:latin typeface="Calibri"/>
                  <a:ea typeface="Times New Roman"/>
                  <a:cs typeface="Times New Roman"/>
                </a:rPr>
                <a:t> </a:t>
              </a:r>
              <a:endParaRPr lang="fr-FR" sz="1100">
                <a:effectLst/>
                <a:latin typeface="Calibri"/>
                <a:ea typeface="Calibri"/>
                <a:cs typeface="Times New Roman"/>
              </a:endParaRPr>
            </a:p>
          </xdr:txBody>
        </xdr:sp>
        <xdr:sp macro="" textlink="">
          <xdr:nvSpPr>
            <xdr:cNvPr id="186" name="Freeform 448" descr="Granit"/>
            <xdr:cNvSpPr>
              <a:spLocks noChangeAspect="1"/>
            </xdr:cNvSpPr>
          </xdr:nvSpPr>
          <xdr:spPr bwMode="auto">
            <a:xfrm>
              <a:off x="9637594" y="871833"/>
              <a:ext cx="48795" cy="50464"/>
            </a:xfrm>
            <a:custGeom>
              <a:avLst/>
              <a:gdLst>
                <a:gd name="T0" fmla="*/ 0 w 20000"/>
                <a:gd name="T1" fmla="*/ 19726 h 20000"/>
                <a:gd name="T2" fmla="*/ 0 w 20000"/>
                <a:gd name="T3" fmla="*/ 0 h 20000"/>
                <a:gd name="T4" fmla="*/ 1 w 20000"/>
                <a:gd name="T5" fmla="*/ 0 h 20000"/>
                <a:gd name="T6" fmla="*/ 1 w 20000"/>
                <a:gd name="T7" fmla="*/ 19726 h 20000"/>
                <a:gd name="T8" fmla="*/ 0 w 20000"/>
                <a:gd name="T9" fmla="*/ 19726 h 20000"/>
                <a:gd name="T10" fmla="*/ 0 60000 65536"/>
                <a:gd name="T11" fmla="*/ 0 60000 65536"/>
                <a:gd name="T12" fmla="*/ 0 60000 65536"/>
                <a:gd name="T13" fmla="*/ 0 60000 65536"/>
                <a:gd name="T14" fmla="*/ 0 60000 65536"/>
              </a:gdLst>
              <a:ahLst/>
              <a:cxnLst>
                <a:cxn ang="T10">
                  <a:pos x="T0" y="T1"/>
                </a:cxn>
                <a:cxn ang="T11">
                  <a:pos x="T2" y="T3"/>
                </a:cxn>
                <a:cxn ang="T12">
                  <a:pos x="T4" y="T5"/>
                </a:cxn>
                <a:cxn ang="T13">
                  <a:pos x="T6" y="T7"/>
                </a:cxn>
                <a:cxn ang="T14">
                  <a:pos x="T8" y="T9"/>
                </a:cxn>
              </a:cxnLst>
              <a:rect l="0" t="0" r="r" b="b"/>
              <a:pathLst>
                <a:path w="20000" h="20000">
                  <a:moveTo>
                    <a:pt x="0" y="19726"/>
                  </a:moveTo>
                  <a:lnTo>
                    <a:pt x="1895" y="0"/>
                  </a:lnTo>
                  <a:lnTo>
                    <a:pt x="18105" y="0"/>
                  </a:lnTo>
                  <a:lnTo>
                    <a:pt x="19789" y="19726"/>
                  </a:lnTo>
                  <a:lnTo>
                    <a:pt x="0" y="19726"/>
                  </a:lnTo>
                  <a:close/>
                </a:path>
              </a:pathLst>
            </a:custGeom>
            <a:blipFill dpi="0" rotWithShape="0">
              <a:blip xmlns:r="http://schemas.openxmlformats.org/officeDocument/2006/relationships" r:embed="rId6"/>
              <a:srcRect/>
              <a:tile tx="0" ty="0" sx="100000" sy="100000" flip="none" algn="tl"/>
            </a:blipFill>
            <a:ln w="0" cap="flat" cmpd="sng">
              <a:solidFill>
                <a:srgbClr val="000000"/>
              </a:solidFill>
              <a:prstDash val="solid"/>
              <a:round/>
              <a:headEnd type="none" w="med" len="med"/>
              <a:tailEnd type="none" w="med" len="med"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wrap="square"/>
            <a:lstStyle/>
            <a:p>
              <a:pPr>
                <a:lnSpc>
                  <a:spcPct val="115000"/>
                </a:lnSpc>
                <a:spcAft>
                  <a:spcPts val="1000"/>
                </a:spcAft>
              </a:pPr>
              <a:r>
                <a:rPr lang="fr-FR" sz="1100">
                  <a:effectLst/>
                  <a:latin typeface="Calibri"/>
                  <a:ea typeface="Times New Roman"/>
                  <a:cs typeface="Times New Roman"/>
                </a:rPr>
                <a:t> </a:t>
              </a:r>
              <a:endParaRPr lang="fr-FR" sz="1100">
                <a:effectLst/>
                <a:latin typeface="Calibri"/>
                <a:ea typeface="Calibri"/>
                <a:cs typeface="Times New Roman"/>
              </a:endParaRPr>
            </a:p>
          </xdr:txBody>
        </xdr:sp>
      </xdr:grpSp>
    </xdr:grpSp>
    <xdr:clientData/>
  </xdr:twoCellAnchor>
  <xdr:twoCellAnchor>
    <xdr:from>
      <xdr:col>33</xdr:col>
      <xdr:colOff>110762</xdr:colOff>
      <xdr:row>121</xdr:row>
      <xdr:rowOff>35718</xdr:rowOff>
    </xdr:from>
    <xdr:to>
      <xdr:col>49</xdr:col>
      <xdr:colOff>53612</xdr:colOff>
      <xdr:row>127</xdr:row>
      <xdr:rowOff>129607</xdr:rowOff>
    </xdr:to>
    <xdr:grpSp>
      <xdr:nvGrpSpPr>
        <xdr:cNvPr id="200" name="Groupe 7"/>
        <xdr:cNvGrpSpPr>
          <a:grpSpLocks/>
        </xdr:cNvGrpSpPr>
      </xdr:nvGrpSpPr>
      <xdr:grpSpPr bwMode="auto">
        <a:xfrm>
          <a:off x="6229622" y="30957678"/>
          <a:ext cx="2868930" cy="1099729"/>
          <a:chOff x="12088091" y="6459340"/>
          <a:chExt cx="1693984" cy="760313"/>
        </a:xfrm>
      </xdr:grpSpPr>
      <xdr:pic>
        <xdr:nvPicPr>
          <xdr:cNvPr id="201" name="Image 1"/>
          <xdr:cNvPicPr>
            <a:picLocks noChangeAspect="1"/>
          </xdr:cNvPicPr>
        </xdr:nvPicPr>
        <xdr:blipFill>
          <a:blip xmlns:r="http://schemas.openxmlformats.org/officeDocument/2006/relationships" r:embed="rId2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850012" y="6462453"/>
            <a:ext cx="932063" cy="7572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202" name="Image 683"/>
          <xdr:cNvPicPr>
            <a:picLocks noChangeAspect="1"/>
          </xdr:cNvPicPr>
        </xdr:nvPicPr>
        <xdr:blipFill>
          <a:blip xmlns:r="http://schemas.openxmlformats.org/officeDocument/2006/relationships" r:embed="rId2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 flipH="1">
            <a:off x="12088091" y="6459340"/>
            <a:ext cx="940786" cy="7572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>
    <xdr:from>
      <xdr:col>5</xdr:col>
      <xdr:colOff>47625</xdr:colOff>
      <xdr:row>127</xdr:row>
      <xdr:rowOff>154780</xdr:rowOff>
    </xdr:from>
    <xdr:to>
      <xdr:col>35</xdr:col>
      <xdr:colOff>107157</xdr:colOff>
      <xdr:row>130</xdr:row>
      <xdr:rowOff>90486</xdr:rowOff>
    </xdr:to>
    <xdr:grpSp>
      <xdr:nvGrpSpPr>
        <xdr:cNvPr id="203" name="Groupe 202"/>
        <xdr:cNvGrpSpPr/>
      </xdr:nvGrpSpPr>
      <xdr:grpSpPr>
        <a:xfrm>
          <a:off x="1045845" y="32082580"/>
          <a:ext cx="5545932" cy="438626"/>
          <a:chOff x="666750" y="30122811"/>
          <a:chExt cx="4702970" cy="435769"/>
        </a:xfrm>
      </xdr:grpSpPr>
      <xdr:pic>
        <xdr:nvPicPr>
          <xdr:cNvPr id="204" name="Picture 1406" descr="WAD 2"/>
          <xdr:cNvPicPr>
            <a:picLocks noChangeAspect="1" noChangeArrowheads="1"/>
          </xdr:cNvPicPr>
        </xdr:nvPicPr>
        <xdr:blipFill>
          <a:blip xmlns:r="http://schemas.openxmlformats.org/officeDocument/2006/relationships" r:embed="rId9">
            <a:clrChange>
              <a:clrFrom>
                <a:srgbClr val="000000"/>
              </a:clrFrom>
              <a:clrTo>
                <a:srgbClr val="000000">
                  <a:alpha val="0"/>
                </a:srgbClr>
              </a:clrTo>
            </a:clrChang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666750" y="30122812"/>
            <a:ext cx="3452813" cy="43576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205" name="Picture 1406" descr="WAD 2"/>
          <xdr:cNvPicPr>
            <a:picLocks noChangeAspect="1" noChangeArrowheads="1"/>
          </xdr:cNvPicPr>
        </xdr:nvPicPr>
        <xdr:blipFill>
          <a:blip xmlns:r="http://schemas.openxmlformats.org/officeDocument/2006/relationships" r:embed="rId9">
            <a:clrChange>
              <a:clrFrom>
                <a:srgbClr val="000000"/>
              </a:clrFrom>
              <a:clrTo>
                <a:srgbClr val="000000">
                  <a:alpha val="0"/>
                </a:srgbClr>
              </a:clrTo>
            </a:clrChang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916907" y="30122811"/>
            <a:ext cx="3452813" cy="43576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>
    <xdr:from>
      <xdr:col>85</xdr:col>
      <xdr:colOff>149679</xdr:colOff>
      <xdr:row>120</xdr:row>
      <xdr:rowOff>40822</xdr:rowOff>
    </xdr:from>
    <xdr:to>
      <xdr:col>93</xdr:col>
      <xdr:colOff>0</xdr:colOff>
      <xdr:row>124</xdr:row>
      <xdr:rowOff>106136</xdr:rowOff>
    </xdr:to>
    <xdr:grpSp>
      <xdr:nvGrpSpPr>
        <xdr:cNvPr id="206" name="Groupe 5"/>
        <xdr:cNvGrpSpPr>
          <a:grpSpLocks/>
        </xdr:cNvGrpSpPr>
      </xdr:nvGrpSpPr>
      <xdr:grpSpPr bwMode="auto">
        <a:xfrm>
          <a:off x="15778299" y="30795142"/>
          <a:ext cx="1313361" cy="735874"/>
          <a:chOff x="19504326" y="8166091"/>
          <a:chExt cx="1195158" cy="583302"/>
        </a:xfrm>
      </xdr:grpSpPr>
      <xdr:grpSp>
        <xdr:nvGrpSpPr>
          <xdr:cNvPr id="207" name="Groupe 3"/>
          <xdr:cNvGrpSpPr>
            <a:grpSpLocks/>
          </xdr:cNvGrpSpPr>
        </xdr:nvGrpSpPr>
        <xdr:grpSpPr bwMode="auto">
          <a:xfrm>
            <a:off x="19504326" y="8166091"/>
            <a:ext cx="1143001" cy="528874"/>
            <a:chOff x="19504326" y="8166091"/>
            <a:chExt cx="1143001" cy="528874"/>
          </a:xfrm>
        </xdr:grpSpPr>
        <xdr:pic>
          <xdr:nvPicPr>
            <xdr:cNvPr id="209" name="Image 3"/>
            <xdr:cNvPicPr>
              <a:picLocks noChangeAspect="1"/>
            </xdr:cNvPicPr>
          </xdr:nvPicPr>
          <xdr:blipFill>
            <a:blip xmlns:r="http://schemas.openxmlformats.org/officeDocument/2006/relationships" r:embed="rId25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19504326" y="8166091"/>
              <a:ext cx="1143001" cy="528874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sp macro="" textlink="">
          <xdr:nvSpPr>
            <xdr:cNvPr id="210" name="Rectangle 1"/>
            <xdr:cNvSpPr>
              <a:spLocks noChangeArrowheads="1"/>
            </xdr:cNvSpPr>
          </xdr:nvSpPr>
          <xdr:spPr bwMode="auto">
            <a:xfrm rot="785824" flipV="1">
              <a:off x="19831824" y="8264733"/>
              <a:ext cx="363568" cy="45719"/>
            </a:xfrm>
            <a:prstGeom prst="rect">
              <a:avLst/>
            </a:prstGeom>
            <a:solidFill>
              <a:srgbClr val="FFFFFF"/>
            </a:solidFill>
            <a:ln w="9525" algn="ctr">
              <a:solidFill>
                <a:srgbClr val="FFFFFF"/>
              </a:solidFill>
              <a:round/>
              <a:headEnd/>
              <a:tailEnd/>
            </a:ln>
          </xdr:spPr>
        </xdr:sp>
      </xdr:grpSp>
      <xdr:pic>
        <xdr:nvPicPr>
          <xdr:cNvPr id="208" name="Picture 1340" descr="wagon plat"/>
          <xdr:cNvPicPr>
            <a:picLocks noChangeAspect="1" noChangeArrowheads="1"/>
          </xdr:cNvPicPr>
        </xdr:nvPicPr>
        <xdr:blipFill>
          <a:blip xmlns:r="http://schemas.openxmlformats.org/officeDocument/2006/relationships" r:embed="rId14">
            <a:clrChange>
              <a:clrFrom>
                <a:srgbClr val="FEFEFE"/>
              </a:clrFrom>
              <a:clrTo>
                <a:srgbClr val="FEFEFE">
                  <a:alpha val="0"/>
                </a:srgbClr>
              </a:clrTo>
            </a:clrChange>
            <a:lum bright="-6000" contrast="36000"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9585059" y="8500379"/>
            <a:ext cx="1114425" cy="249014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 algn="ctr">
                <a:solidFill>
                  <a:srgbClr val="000000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pic>
    </xdr:grpSp>
    <xdr:clientData/>
  </xdr:twoCellAnchor>
  <xdr:twoCellAnchor>
    <xdr:from>
      <xdr:col>99</xdr:col>
      <xdr:colOff>81643</xdr:colOff>
      <xdr:row>110</xdr:row>
      <xdr:rowOff>27214</xdr:rowOff>
    </xdr:from>
    <xdr:to>
      <xdr:col>126</xdr:col>
      <xdr:colOff>48986</xdr:colOff>
      <xdr:row>112</xdr:row>
      <xdr:rowOff>81643</xdr:rowOff>
    </xdr:to>
    <xdr:grpSp>
      <xdr:nvGrpSpPr>
        <xdr:cNvPr id="211" name="Groupe 3689"/>
        <xdr:cNvGrpSpPr>
          <a:grpSpLocks/>
        </xdr:cNvGrpSpPr>
      </xdr:nvGrpSpPr>
      <xdr:grpSpPr bwMode="auto">
        <a:xfrm>
          <a:off x="18270583" y="29105134"/>
          <a:ext cx="4905103" cy="389709"/>
          <a:chOff x="1515717" y="29051244"/>
          <a:chExt cx="4597196" cy="376867"/>
        </a:xfrm>
      </xdr:grpSpPr>
      <xdr:sp macro="" textlink="">
        <xdr:nvSpPr>
          <xdr:cNvPr id="212" name="Rectangle 704"/>
          <xdr:cNvSpPr>
            <a:spLocks noChangeArrowheads="1"/>
          </xdr:cNvSpPr>
        </xdr:nvSpPr>
        <xdr:spPr bwMode="auto">
          <a:xfrm>
            <a:off x="1515717" y="29061199"/>
            <a:ext cx="4597196" cy="366912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213" name="Cube 3691"/>
          <xdr:cNvSpPr>
            <a:spLocks noChangeArrowheads="1"/>
          </xdr:cNvSpPr>
        </xdr:nvSpPr>
        <xdr:spPr bwMode="auto">
          <a:xfrm>
            <a:off x="1545983" y="29051244"/>
            <a:ext cx="4566582" cy="373973"/>
          </a:xfrm>
          <a:prstGeom prst="cube">
            <a:avLst>
              <a:gd name="adj" fmla="val 25000"/>
            </a:avLst>
          </a:prstGeom>
          <a:blipFill dpi="0" rotWithShape="1">
            <a:blip xmlns:r="http://schemas.openxmlformats.org/officeDocument/2006/relationships" r:embed="rId6">
              <a:alphaModFix amt="43000"/>
            </a:blip>
            <a:srcRect/>
            <a:tile tx="0" ty="0" sx="100000" sy="100000" flip="none" algn="tl"/>
          </a:blipFill>
          <a:ln w="6350" algn="ctr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79</xdr:col>
      <xdr:colOff>40822</xdr:colOff>
      <xdr:row>16</xdr:row>
      <xdr:rowOff>231321</xdr:rowOff>
    </xdr:from>
    <xdr:to>
      <xdr:col>87</xdr:col>
      <xdr:colOff>81643</xdr:colOff>
      <xdr:row>16</xdr:row>
      <xdr:rowOff>238826</xdr:rowOff>
    </xdr:to>
    <xdr:cxnSp macro="">
      <xdr:nvCxnSpPr>
        <xdr:cNvPr id="214" name="Connecteur droit 137"/>
        <xdr:cNvCxnSpPr>
          <a:cxnSpLocks noChangeShapeType="1"/>
        </xdr:cNvCxnSpPr>
      </xdr:nvCxnSpPr>
      <xdr:spPr bwMode="auto">
        <a:xfrm>
          <a:off x="14414047" y="5527221"/>
          <a:ext cx="1488621" cy="7505"/>
        </a:xfrm>
        <a:prstGeom prst="line">
          <a:avLst/>
        </a:prstGeom>
        <a:noFill/>
        <a:ln w="63500" algn="ctr">
          <a:solidFill>
            <a:srgbClr val="FF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87</xdr:col>
      <xdr:colOff>108857</xdr:colOff>
      <xdr:row>16</xdr:row>
      <xdr:rowOff>244928</xdr:rowOff>
    </xdr:from>
    <xdr:to>
      <xdr:col>95</xdr:col>
      <xdr:colOff>149678</xdr:colOff>
      <xdr:row>16</xdr:row>
      <xdr:rowOff>252433</xdr:rowOff>
    </xdr:to>
    <xdr:cxnSp macro="">
      <xdr:nvCxnSpPr>
        <xdr:cNvPr id="215" name="Connecteur droit 137"/>
        <xdr:cNvCxnSpPr>
          <a:cxnSpLocks noChangeShapeType="1"/>
        </xdr:cNvCxnSpPr>
      </xdr:nvCxnSpPr>
      <xdr:spPr bwMode="auto">
        <a:xfrm>
          <a:off x="15929882" y="5540828"/>
          <a:ext cx="1488621" cy="7505"/>
        </a:xfrm>
        <a:prstGeom prst="line">
          <a:avLst/>
        </a:prstGeom>
        <a:noFill/>
        <a:ln w="63500" algn="ctr">
          <a:solidFill>
            <a:srgbClr val="00B05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34</xdr:col>
      <xdr:colOff>40821</xdr:colOff>
      <xdr:row>21</xdr:row>
      <xdr:rowOff>13607</xdr:rowOff>
    </xdr:from>
    <xdr:to>
      <xdr:col>131</xdr:col>
      <xdr:colOff>54429</xdr:colOff>
      <xdr:row>21</xdr:row>
      <xdr:rowOff>13607</xdr:rowOff>
    </xdr:to>
    <xdr:cxnSp macro="">
      <xdr:nvCxnSpPr>
        <xdr:cNvPr id="216" name="Connecteur droit 436"/>
        <xdr:cNvCxnSpPr>
          <a:cxnSpLocks noChangeShapeType="1"/>
        </xdr:cNvCxnSpPr>
      </xdr:nvCxnSpPr>
      <xdr:spPr bwMode="auto">
        <a:xfrm>
          <a:off x="6270171" y="6595382"/>
          <a:ext cx="17568183" cy="0"/>
        </a:xfrm>
        <a:prstGeom prst="line">
          <a:avLst/>
        </a:prstGeom>
        <a:noFill/>
        <a:ln w="2857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33</xdr:col>
      <xdr:colOff>163285</xdr:colOff>
      <xdr:row>17</xdr:row>
      <xdr:rowOff>13607</xdr:rowOff>
    </xdr:from>
    <xdr:to>
      <xdr:col>131</xdr:col>
      <xdr:colOff>0</xdr:colOff>
      <xdr:row>17</xdr:row>
      <xdr:rowOff>13607</xdr:rowOff>
    </xdr:to>
    <xdr:cxnSp macro="">
      <xdr:nvCxnSpPr>
        <xdr:cNvPr id="217" name="Connecteur droit 436"/>
        <xdr:cNvCxnSpPr>
          <a:cxnSpLocks noChangeShapeType="1"/>
        </xdr:cNvCxnSpPr>
      </xdr:nvCxnSpPr>
      <xdr:spPr bwMode="auto">
        <a:xfrm>
          <a:off x="6211660" y="5566682"/>
          <a:ext cx="17572265" cy="0"/>
        </a:xfrm>
        <a:prstGeom prst="line">
          <a:avLst/>
        </a:prstGeom>
        <a:noFill/>
        <a:ln w="2857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33</xdr:col>
      <xdr:colOff>163285</xdr:colOff>
      <xdr:row>13</xdr:row>
      <xdr:rowOff>-1</xdr:rowOff>
    </xdr:from>
    <xdr:to>
      <xdr:col>131</xdr:col>
      <xdr:colOff>0</xdr:colOff>
      <xdr:row>13</xdr:row>
      <xdr:rowOff>-1</xdr:rowOff>
    </xdr:to>
    <xdr:cxnSp macro="">
      <xdr:nvCxnSpPr>
        <xdr:cNvPr id="218" name="Connecteur droit 436"/>
        <xdr:cNvCxnSpPr>
          <a:cxnSpLocks noChangeShapeType="1"/>
        </xdr:cNvCxnSpPr>
      </xdr:nvCxnSpPr>
      <xdr:spPr bwMode="auto">
        <a:xfrm>
          <a:off x="6211660" y="4524374"/>
          <a:ext cx="17572265" cy="0"/>
        </a:xfrm>
        <a:prstGeom prst="line">
          <a:avLst/>
        </a:prstGeom>
        <a:noFill/>
        <a:ln w="2857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112</xdr:col>
      <xdr:colOff>40822</xdr:colOff>
      <xdr:row>11</xdr:row>
      <xdr:rowOff>19278</xdr:rowOff>
    </xdr:from>
    <xdr:to>
      <xdr:col>120</xdr:col>
      <xdr:colOff>92681</xdr:colOff>
      <xdr:row>12</xdr:row>
      <xdr:rowOff>96838</xdr:rowOff>
    </xdr:to>
    <xdr:grpSp>
      <xdr:nvGrpSpPr>
        <xdr:cNvPr id="219" name="Groupe 7"/>
        <xdr:cNvGrpSpPr>
          <a:grpSpLocks/>
        </xdr:cNvGrpSpPr>
      </xdr:nvGrpSpPr>
      <xdr:grpSpPr bwMode="auto">
        <a:xfrm>
          <a:off x="20607202" y="3996918"/>
          <a:ext cx="1514899" cy="329020"/>
          <a:chOff x="5457825" y="3990975"/>
          <a:chExt cx="3362325" cy="790575"/>
        </a:xfrm>
      </xdr:grpSpPr>
      <xdr:grpSp>
        <xdr:nvGrpSpPr>
          <xdr:cNvPr id="220" name="Group 848"/>
          <xdr:cNvGrpSpPr>
            <a:grpSpLocks/>
          </xdr:cNvGrpSpPr>
        </xdr:nvGrpSpPr>
        <xdr:grpSpPr bwMode="auto">
          <a:xfrm>
            <a:off x="5457825" y="4467225"/>
            <a:ext cx="3362325" cy="133350"/>
            <a:chOff x="513" y="732"/>
            <a:chExt cx="1012" cy="50"/>
          </a:xfrm>
        </xdr:grpSpPr>
        <xdr:sp macro="" textlink="">
          <xdr:nvSpPr>
            <xdr:cNvPr id="293" name="Rectangle 649"/>
            <xdr:cNvSpPr>
              <a:spLocks noChangeAspect="1" noChangeArrowheads="1"/>
            </xdr:cNvSpPr>
          </xdr:nvSpPr>
          <xdr:spPr bwMode="auto">
            <a:xfrm>
              <a:off x="513" y="732"/>
              <a:ext cx="1012" cy="15"/>
            </a:xfrm>
            <a:prstGeom prst="rect">
              <a:avLst/>
            </a:prstGeom>
            <a:gradFill rotWithShape="0">
              <a:gsLst>
                <a:gs pos="0">
                  <a:srgbClr val="454545"/>
                </a:gs>
                <a:gs pos="100000">
                  <a:srgbClr val="969696"/>
                </a:gs>
              </a:gsLst>
              <a:lin ang="5400000" scaled="1"/>
            </a:gradFill>
            <a:ln w="3175">
              <a:solidFill>
                <a:srgbClr val="000000"/>
              </a:solidFill>
              <a:miter lim="800000"/>
              <a:headEnd/>
              <a:tailEnd/>
            </a:ln>
          </xdr:spPr>
        </xdr:sp>
        <xdr:grpSp>
          <xdr:nvGrpSpPr>
            <xdr:cNvPr id="294" name="Group 650"/>
            <xdr:cNvGrpSpPr>
              <a:grpSpLocks noChangeAspect="1"/>
            </xdr:cNvGrpSpPr>
          </xdr:nvGrpSpPr>
          <xdr:grpSpPr bwMode="auto">
            <a:xfrm>
              <a:off x="527" y="744"/>
              <a:ext cx="562" cy="37"/>
              <a:chOff x="0" y="0"/>
              <a:chExt cx="19993" cy="20000"/>
            </a:xfrm>
          </xdr:grpSpPr>
          <xdr:sp macro="" textlink="">
            <xdr:nvSpPr>
              <xdr:cNvPr id="301" name="Freeform 651" descr="Granit"/>
              <xdr:cNvSpPr>
                <a:spLocks noChangeAspect="1"/>
              </xdr:cNvSpPr>
            </xdr:nvSpPr>
            <xdr:spPr bwMode="auto">
              <a:xfrm>
                <a:off x="0" y="0"/>
                <a:ext cx="1498" cy="20000"/>
              </a:xfrm>
              <a:custGeom>
                <a:avLst/>
                <a:gdLst>
                  <a:gd name="T0" fmla="*/ 0 w 20000"/>
                  <a:gd name="T1" fmla="*/ 19726 h 20000"/>
                  <a:gd name="T2" fmla="*/ 0 w 20000"/>
                  <a:gd name="T3" fmla="*/ 0 h 20000"/>
                  <a:gd name="T4" fmla="*/ 0 w 20000"/>
                  <a:gd name="T5" fmla="*/ 0 h 20000"/>
                  <a:gd name="T6" fmla="*/ 0 w 20000"/>
                  <a:gd name="T7" fmla="*/ 19726 h 20000"/>
                  <a:gd name="T8" fmla="*/ 0 w 20000"/>
                  <a:gd name="T9" fmla="*/ 19726 h 20000"/>
                  <a:gd name="T10" fmla="*/ 0 60000 65536"/>
                  <a:gd name="T11" fmla="*/ 0 60000 65536"/>
                  <a:gd name="T12" fmla="*/ 0 60000 65536"/>
                  <a:gd name="T13" fmla="*/ 0 60000 65536"/>
                  <a:gd name="T14" fmla="*/ 0 60000 65536"/>
                </a:gdLst>
                <a:ahLst/>
                <a:cxnLst>
                  <a:cxn ang="T10">
                    <a:pos x="T0" y="T1"/>
                  </a:cxn>
                  <a:cxn ang="T11">
                    <a:pos x="T2" y="T3"/>
                  </a:cxn>
                  <a:cxn ang="T12">
                    <a:pos x="T4" y="T5"/>
                  </a:cxn>
                  <a:cxn ang="T13">
                    <a:pos x="T6" y="T7"/>
                  </a:cxn>
                  <a:cxn ang="T14">
                    <a:pos x="T8" y="T9"/>
                  </a:cxn>
                </a:cxnLst>
                <a:rect l="0" t="0" r="r" b="b"/>
                <a:pathLst>
                  <a:path w="20000" h="20000">
                    <a:moveTo>
                      <a:pt x="0" y="19726"/>
                    </a:moveTo>
                    <a:lnTo>
                      <a:pt x="1895" y="0"/>
                    </a:lnTo>
                    <a:lnTo>
                      <a:pt x="18105" y="0"/>
                    </a:lnTo>
                    <a:lnTo>
                      <a:pt x="19789" y="19726"/>
                    </a:lnTo>
                    <a:lnTo>
                      <a:pt x="0" y="19726"/>
                    </a:lnTo>
                    <a:close/>
                  </a:path>
                </a:pathLst>
              </a:custGeom>
              <a:blipFill dpi="0" rotWithShape="0">
                <a:blip xmlns:r="http://schemas.openxmlformats.org/officeDocument/2006/relationships" r:embed="rId6"/>
                <a:srcRect/>
                <a:tile tx="0" ty="0" sx="100000" sy="100000" flip="none" algn="tl"/>
              </a:blipFill>
              <a:ln w="0" cap="flat" cmpd="sng">
                <a:solidFill>
                  <a:srgbClr val="000000"/>
                </a:solidFill>
                <a:prstDash val="solid"/>
                <a:round/>
                <a:headEnd type="none" w="med" len="med"/>
                <a:tailEnd type="none" w="med" len="med"/>
              </a:ln>
              <a:effectLst/>
              <a:extLs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808080"/>
                      </a:outerShdw>
                    </a:effectLst>
                  </a14:hiddenEffects>
                </a:ext>
              </a:extLst>
            </xdr:spPr>
          </xdr:sp>
          <xdr:sp macro="" textlink="">
            <xdr:nvSpPr>
              <xdr:cNvPr id="302" name="Freeform 652" descr="Granit"/>
              <xdr:cNvSpPr>
                <a:spLocks noChangeAspect="1"/>
              </xdr:cNvSpPr>
            </xdr:nvSpPr>
            <xdr:spPr bwMode="auto">
              <a:xfrm>
                <a:off x="3138" y="0"/>
                <a:ext cx="1497" cy="20000"/>
              </a:xfrm>
              <a:custGeom>
                <a:avLst/>
                <a:gdLst>
                  <a:gd name="T0" fmla="*/ 0 w 20000"/>
                  <a:gd name="T1" fmla="*/ 19726 h 20000"/>
                  <a:gd name="T2" fmla="*/ 0 w 20000"/>
                  <a:gd name="T3" fmla="*/ 0 h 20000"/>
                  <a:gd name="T4" fmla="*/ 0 w 20000"/>
                  <a:gd name="T5" fmla="*/ 0 h 20000"/>
                  <a:gd name="T6" fmla="*/ 0 w 20000"/>
                  <a:gd name="T7" fmla="*/ 19726 h 20000"/>
                  <a:gd name="T8" fmla="*/ 0 w 20000"/>
                  <a:gd name="T9" fmla="*/ 19726 h 20000"/>
                  <a:gd name="T10" fmla="*/ 0 60000 65536"/>
                  <a:gd name="T11" fmla="*/ 0 60000 65536"/>
                  <a:gd name="T12" fmla="*/ 0 60000 65536"/>
                  <a:gd name="T13" fmla="*/ 0 60000 65536"/>
                  <a:gd name="T14" fmla="*/ 0 60000 65536"/>
                </a:gdLst>
                <a:ahLst/>
                <a:cxnLst>
                  <a:cxn ang="T10">
                    <a:pos x="T0" y="T1"/>
                  </a:cxn>
                  <a:cxn ang="T11">
                    <a:pos x="T2" y="T3"/>
                  </a:cxn>
                  <a:cxn ang="T12">
                    <a:pos x="T4" y="T5"/>
                  </a:cxn>
                  <a:cxn ang="T13">
                    <a:pos x="T6" y="T7"/>
                  </a:cxn>
                  <a:cxn ang="T14">
                    <a:pos x="T8" y="T9"/>
                  </a:cxn>
                </a:cxnLst>
                <a:rect l="0" t="0" r="r" b="b"/>
                <a:pathLst>
                  <a:path w="20000" h="20000">
                    <a:moveTo>
                      <a:pt x="0" y="19726"/>
                    </a:moveTo>
                    <a:lnTo>
                      <a:pt x="1684" y="0"/>
                    </a:lnTo>
                    <a:lnTo>
                      <a:pt x="18105" y="0"/>
                    </a:lnTo>
                    <a:lnTo>
                      <a:pt x="19789" y="19726"/>
                    </a:lnTo>
                    <a:lnTo>
                      <a:pt x="0" y="19726"/>
                    </a:lnTo>
                    <a:close/>
                  </a:path>
                </a:pathLst>
              </a:custGeom>
              <a:blipFill dpi="0" rotWithShape="0">
                <a:blip xmlns:r="http://schemas.openxmlformats.org/officeDocument/2006/relationships" r:embed="rId6"/>
                <a:srcRect/>
                <a:tile tx="0" ty="0" sx="100000" sy="100000" flip="none" algn="tl"/>
              </a:blipFill>
              <a:ln w="0" cap="flat" cmpd="sng">
                <a:solidFill>
                  <a:srgbClr val="000000"/>
                </a:solidFill>
                <a:prstDash val="solid"/>
                <a:round/>
                <a:headEnd type="none" w="med" len="med"/>
                <a:tailEnd type="none" w="med" len="med"/>
              </a:ln>
              <a:effectLst/>
              <a:extLs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808080"/>
                      </a:outerShdw>
                    </a:effectLst>
                  </a14:hiddenEffects>
                </a:ext>
              </a:extLst>
            </xdr:spPr>
          </xdr:sp>
          <xdr:sp macro="" textlink="">
            <xdr:nvSpPr>
              <xdr:cNvPr id="303" name="Freeform 653" descr="Granit"/>
              <xdr:cNvSpPr>
                <a:spLocks noChangeAspect="1"/>
              </xdr:cNvSpPr>
            </xdr:nvSpPr>
            <xdr:spPr bwMode="auto">
              <a:xfrm>
                <a:off x="6259" y="0"/>
                <a:ext cx="1498" cy="20000"/>
              </a:xfrm>
              <a:custGeom>
                <a:avLst/>
                <a:gdLst>
                  <a:gd name="T0" fmla="*/ 0 w 20000"/>
                  <a:gd name="T1" fmla="*/ 19726 h 20000"/>
                  <a:gd name="T2" fmla="*/ 0 w 20000"/>
                  <a:gd name="T3" fmla="*/ 0 h 20000"/>
                  <a:gd name="T4" fmla="*/ 0 w 20000"/>
                  <a:gd name="T5" fmla="*/ 0 h 20000"/>
                  <a:gd name="T6" fmla="*/ 0 w 20000"/>
                  <a:gd name="T7" fmla="*/ 19726 h 20000"/>
                  <a:gd name="T8" fmla="*/ 0 w 20000"/>
                  <a:gd name="T9" fmla="*/ 19726 h 20000"/>
                  <a:gd name="T10" fmla="*/ 0 60000 65536"/>
                  <a:gd name="T11" fmla="*/ 0 60000 65536"/>
                  <a:gd name="T12" fmla="*/ 0 60000 65536"/>
                  <a:gd name="T13" fmla="*/ 0 60000 65536"/>
                  <a:gd name="T14" fmla="*/ 0 60000 65536"/>
                </a:gdLst>
                <a:ahLst/>
                <a:cxnLst>
                  <a:cxn ang="T10">
                    <a:pos x="T0" y="T1"/>
                  </a:cxn>
                  <a:cxn ang="T11">
                    <a:pos x="T2" y="T3"/>
                  </a:cxn>
                  <a:cxn ang="T12">
                    <a:pos x="T4" y="T5"/>
                  </a:cxn>
                  <a:cxn ang="T13">
                    <a:pos x="T6" y="T7"/>
                  </a:cxn>
                  <a:cxn ang="T14">
                    <a:pos x="T8" y="T9"/>
                  </a:cxn>
                </a:cxnLst>
                <a:rect l="0" t="0" r="r" b="b"/>
                <a:pathLst>
                  <a:path w="20000" h="20000">
                    <a:moveTo>
                      <a:pt x="0" y="19726"/>
                    </a:moveTo>
                    <a:lnTo>
                      <a:pt x="1895" y="0"/>
                    </a:lnTo>
                    <a:lnTo>
                      <a:pt x="18105" y="0"/>
                    </a:lnTo>
                    <a:lnTo>
                      <a:pt x="19789" y="19726"/>
                    </a:lnTo>
                    <a:lnTo>
                      <a:pt x="0" y="19726"/>
                    </a:lnTo>
                    <a:close/>
                  </a:path>
                </a:pathLst>
              </a:custGeom>
              <a:blipFill dpi="0" rotWithShape="0">
                <a:blip xmlns:r="http://schemas.openxmlformats.org/officeDocument/2006/relationships" r:embed="rId6"/>
                <a:srcRect/>
                <a:tile tx="0" ty="0" sx="100000" sy="100000" flip="none" algn="tl"/>
              </a:blipFill>
              <a:ln w="0" cap="flat" cmpd="sng">
                <a:solidFill>
                  <a:srgbClr val="000000"/>
                </a:solidFill>
                <a:prstDash val="solid"/>
                <a:round/>
                <a:headEnd type="none" w="med" len="med"/>
                <a:tailEnd type="none" w="med" len="med"/>
              </a:ln>
              <a:effectLst/>
              <a:extLs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808080"/>
                      </a:outerShdw>
                    </a:effectLst>
                  </a14:hiddenEffects>
                </a:ext>
              </a:extLst>
            </xdr:spPr>
          </xdr:sp>
          <xdr:sp macro="" textlink="">
            <xdr:nvSpPr>
              <xdr:cNvPr id="304" name="Freeform 654" descr="Granit"/>
              <xdr:cNvSpPr>
                <a:spLocks noChangeAspect="1"/>
              </xdr:cNvSpPr>
            </xdr:nvSpPr>
            <xdr:spPr bwMode="auto">
              <a:xfrm>
                <a:off x="9381" y="0"/>
                <a:ext cx="1498" cy="20000"/>
              </a:xfrm>
              <a:custGeom>
                <a:avLst/>
                <a:gdLst>
                  <a:gd name="T0" fmla="*/ 0 w 20000"/>
                  <a:gd name="T1" fmla="*/ 19726 h 20000"/>
                  <a:gd name="T2" fmla="*/ 0 w 20000"/>
                  <a:gd name="T3" fmla="*/ 0 h 20000"/>
                  <a:gd name="T4" fmla="*/ 0 w 20000"/>
                  <a:gd name="T5" fmla="*/ 0 h 20000"/>
                  <a:gd name="T6" fmla="*/ 0 w 20000"/>
                  <a:gd name="T7" fmla="*/ 19726 h 20000"/>
                  <a:gd name="T8" fmla="*/ 0 w 20000"/>
                  <a:gd name="T9" fmla="*/ 19726 h 20000"/>
                  <a:gd name="T10" fmla="*/ 0 60000 65536"/>
                  <a:gd name="T11" fmla="*/ 0 60000 65536"/>
                  <a:gd name="T12" fmla="*/ 0 60000 65536"/>
                  <a:gd name="T13" fmla="*/ 0 60000 65536"/>
                  <a:gd name="T14" fmla="*/ 0 60000 65536"/>
                </a:gdLst>
                <a:ahLst/>
                <a:cxnLst>
                  <a:cxn ang="T10">
                    <a:pos x="T0" y="T1"/>
                  </a:cxn>
                  <a:cxn ang="T11">
                    <a:pos x="T2" y="T3"/>
                  </a:cxn>
                  <a:cxn ang="T12">
                    <a:pos x="T4" y="T5"/>
                  </a:cxn>
                  <a:cxn ang="T13">
                    <a:pos x="T6" y="T7"/>
                  </a:cxn>
                  <a:cxn ang="T14">
                    <a:pos x="T8" y="T9"/>
                  </a:cxn>
                </a:cxnLst>
                <a:rect l="0" t="0" r="r" b="b"/>
                <a:pathLst>
                  <a:path w="20000" h="20000">
                    <a:moveTo>
                      <a:pt x="0" y="19726"/>
                    </a:moveTo>
                    <a:lnTo>
                      <a:pt x="1895" y="0"/>
                    </a:lnTo>
                    <a:lnTo>
                      <a:pt x="18105" y="0"/>
                    </a:lnTo>
                    <a:lnTo>
                      <a:pt x="19789" y="19726"/>
                    </a:lnTo>
                    <a:lnTo>
                      <a:pt x="0" y="19726"/>
                    </a:lnTo>
                    <a:close/>
                  </a:path>
                </a:pathLst>
              </a:custGeom>
              <a:blipFill dpi="0" rotWithShape="0">
                <a:blip xmlns:r="http://schemas.openxmlformats.org/officeDocument/2006/relationships" r:embed="rId6"/>
                <a:srcRect/>
                <a:tile tx="0" ty="0" sx="100000" sy="100000" flip="none" algn="tl"/>
              </a:blipFill>
              <a:ln w="0" cap="flat" cmpd="sng">
                <a:solidFill>
                  <a:srgbClr val="000000"/>
                </a:solidFill>
                <a:prstDash val="solid"/>
                <a:round/>
                <a:headEnd type="none" w="med" len="med"/>
                <a:tailEnd type="none" w="med" len="med"/>
              </a:ln>
              <a:effectLst/>
              <a:extLs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808080"/>
                      </a:outerShdw>
                    </a:effectLst>
                  </a14:hiddenEffects>
                </a:ext>
              </a:extLst>
            </xdr:spPr>
          </xdr:sp>
          <xdr:sp macro="" textlink="">
            <xdr:nvSpPr>
              <xdr:cNvPr id="305" name="Freeform 655" descr="Granit"/>
              <xdr:cNvSpPr>
                <a:spLocks noChangeAspect="1"/>
              </xdr:cNvSpPr>
            </xdr:nvSpPr>
            <xdr:spPr bwMode="auto">
              <a:xfrm>
                <a:off x="12236" y="0"/>
                <a:ext cx="1498" cy="20000"/>
              </a:xfrm>
              <a:custGeom>
                <a:avLst/>
                <a:gdLst>
                  <a:gd name="T0" fmla="*/ 0 w 20000"/>
                  <a:gd name="T1" fmla="*/ 19726 h 20000"/>
                  <a:gd name="T2" fmla="*/ 0 w 20000"/>
                  <a:gd name="T3" fmla="*/ 0 h 20000"/>
                  <a:gd name="T4" fmla="*/ 0 w 20000"/>
                  <a:gd name="T5" fmla="*/ 0 h 20000"/>
                  <a:gd name="T6" fmla="*/ 0 w 20000"/>
                  <a:gd name="T7" fmla="*/ 19726 h 20000"/>
                  <a:gd name="T8" fmla="*/ 0 w 20000"/>
                  <a:gd name="T9" fmla="*/ 19726 h 20000"/>
                  <a:gd name="T10" fmla="*/ 0 60000 65536"/>
                  <a:gd name="T11" fmla="*/ 0 60000 65536"/>
                  <a:gd name="T12" fmla="*/ 0 60000 65536"/>
                  <a:gd name="T13" fmla="*/ 0 60000 65536"/>
                  <a:gd name="T14" fmla="*/ 0 60000 65536"/>
                </a:gdLst>
                <a:ahLst/>
                <a:cxnLst>
                  <a:cxn ang="T10">
                    <a:pos x="T0" y="T1"/>
                  </a:cxn>
                  <a:cxn ang="T11">
                    <a:pos x="T2" y="T3"/>
                  </a:cxn>
                  <a:cxn ang="T12">
                    <a:pos x="T4" y="T5"/>
                  </a:cxn>
                  <a:cxn ang="T13">
                    <a:pos x="T6" y="T7"/>
                  </a:cxn>
                  <a:cxn ang="T14">
                    <a:pos x="T8" y="T9"/>
                  </a:cxn>
                </a:cxnLst>
                <a:rect l="0" t="0" r="r" b="b"/>
                <a:pathLst>
                  <a:path w="20000" h="20000">
                    <a:moveTo>
                      <a:pt x="0" y="19726"/>
                    </a:moveTo>
                    <a:lnTo>
                      <a:pt x="1895" y="0"/>
                    </a:lnTo>
                    <a:lnTo>
                      <a:pt x="18105" y="0"/>
                    </a:lnTo>
                    <a:lnTo>
                      <a:pt x="19789" y="19726"/>
                    </a:lnTo>
                    <a:lnTo>
                      <a:pt x="0" y="19726"/>
                    </a:lnTo>
                    <a:close/>
                  </a:path>
                </a:pathLst>
              </a:custGeom>
              <a:blipFill dpi="0" rotWithShape="0">
                <a:blip xmlns:r="http://schemas.openxmlformats.org/officeDocument/2006/relationships" r:embed="rId6"/>
                <a:srcRect/>
                <a:tile tx="0" ty="0" sx="100000" sy="100000" flip="none" algn="tl"/>
              </a:blipFill>
              <a:ln w="0" cap="flat" cmpd="sng">
                <a:solidFill>
                  <a:srgbClr val="000000"/>
                </a:solidFill>
                <a:prstDash val="solid"/>
                <a:round/>
                <a:headEnd type="none" w="med" len="med"/>
                <a:tailEnd type="none" w="med" len="med"/>
              </a:ln>
              <a:effectLst/>
              <a:extLs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808080"/>
                      </a:outerShdw>
                    </a:effectLst>
                  </a14:hiddenEffects>
                </a:ext>
              </a:extLst>
            </xdr:spPr>
          </xdr:sp>
          <xdr:sp macro="" textlink="">
            <xdr:nvSpPr>
              <xdr:cNvPr id="306" name="Freeform 656" descr="Granit"/>
              <xdr:cNvSpPr>
                <a:spLocks noChangeAspect="1"/>
              </xdr:cNvSpPr>
            </xdr:nvSpPr>
            <xdr:spPr bwMode="auto">
              <a:xfrm>
                <a:off x="15373" y="0"/>
                <a:ext cx="1498" cy="20000"/>
              </a:xfrm>
              <a:custGeom>
                <a:avLst/>
                <a:gdLst>
                  <a:gd name="T0" fmla="*/ 0 w 20000"/>
                  <a:gd name="T1" fmla="*/ 19726 h 20000"/>
                  <a:gd name="T2" fmla="*/ 0 w 20000"/>
                  <a:gd name="T3" fmla="*/ 0 h 20000"/>
                  <a:gd name="T4" fmla="*/ 0 w 20000"/>
                  <a:gd name="T5" fmla="*/ 0 h 20000"/>
                  <a:gd name="T6" fmla="*/ 0 w 20000"/>
                  <a:gd name="T7" fmla="*/ 19726 h 20000"/>
                  <a:gd name="T8" fmla="*/ 0 w 20000"/>
                  <a:gd name="T9" fmla="*/ 19726 h 20000"/>
                  <a:gd name="T10" fmla="*/ 0 60000 65536"/>
                  <a:gd name="T11" fmla="*/ 0 60000 65536"/>
                  <a:gd name="T12" fmla="*/ 0 60000 65536"/>
                  <a:gd name="T13" fmla="*/ 0 60000 65536"/>
                  <a:gd name="T14" fmla="*/ 0 60000 65536"/>
                </a:gdLst>
                <a:ahLst/>
                <a:cxnLst>
                  <a:cxn ang="T10">
                    <a:pos x="T0" y="T1"/>
                  </a:cxn>
                  <a:cxn ang="T11">
                    <a:pos x="T2" y="T3"/>
                  </a:cxn>
                  <a:cxn ang="T12">
                    <a:pos x="T4" y="T5"/>
                  </a:cxn>
                  <a:cxn ang="T13">
                    <a:pos x="T6" y="T7"/>
                  </a:cxn>
                  <a:cxn ang="T14">
                    <a:pos x="T8" y="T9"/>
                  </a:cxn>
                </a:cxnLst>
                <a:rect l="0" t="0" r="r" b="b"/>
                <a:pathLst>
                  <a:path w="20000" h="20000">
                    <a:moveTo>
                      <a:pt x="0" y="19726"/>
                    </a:moveTo>
                    <a:lnTo>
                      <a:pt x="1895" y="0"/>
                    </a:lnTo>
                    <a:lnTo>
                      <a:pt x="18105" y="0"/>
                    </a:lnTo>
                    <a:lnTo>
                      <a:pt x="19789" y="19726"/>
                    </a:lnTo>
                    <a:lnTo>
                      <a:pt x="0" y="19726"/>
                    </a:lnTo>
                    <a:close/>
                  </a:path>
                </a:pathLst>
              </a:custGeom>
              <a:blipFill dpi="0" rotWithShape="0">
                <a:blip xmlns:r="http://schemas.openxmlformats.org/officeDocument/2006/relationships" r:embed="rId6"/>
                <a:srcRect/>
                <a:tile tx="0" ty="0" sx="100000" sy="100000" flip="none" algn="tl"/>
              </a:blipFill>
              <a:ln w="0" cap="flat" cmpd="sng">
                <a:solidFill>
                  <a:srgbClr val="000000"/>
                </a:solidFill>
                <a:prstDash val="solid"/>
                <a:round/>
                <a:headEnd type="none" w="med" len="med"/>
                <a:tailEnd type="none" w="med" len="med"/>
              </a:ln>
              <a:effectLst/>
              <a:extLs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808080"/>
                      </a:outerShdw>
                    </a:effectLst>
                  </a14:hiddenEffects>
                </a:ext>
              </a:extLst>
            </xdr:spPr>
          </xdr:sp>
          <xdr:sp macro="" textlink="">
            <xdr:nvSpPr>
              <xdr:cNvPr id="307" name="Freeform 657" descr="Granit"/>
              <xdr:cNvSpPr>
                <a:spLocks noChangeAspect="1"/>
              </xdr:cNvSpPr>
            </xdr:nvSpPr>
            <xdr:spPr bwMode="auto">
              <a:xfrm>
                <a:off x="18495" y="0"/>
                <a:ext cx="1498" cy="20000"/>
              </a:xfrm>
              <a:custGeom>
                <a:avLst/>
                <a:gdLst>
                  <a:gd name="T0" fmla="*/ 0 w 20000"/>
                  <a:gd name="T1" fmla="*/ 19726 h 20000"/>
                  <a:gd name="T2" fmla="*/ 0 w 20000"/>
                  <a:gd name="T3" fmla="*/ 0 h 20000"/>
                  <a:gd name="T4" fmla="*/ 0 w 20000"/>
                  <a:gd name="T5" fmla="*/ 0 h 20000"/>
                  <a:gd name="T6" fmla="*/ 0 w 20000"/>
                  <a:gd name="T7" fmla="*/ 19726 h 20000"/>
                  <a:gd name="T8" fmla="*/ 0 w 20000"/>
                  <a:gd name="T9" fmla="*/ 19726 h 20000"/>
                  <a:gd name="T10" fmla="*/ 0 60000 65536"/>
                  <a:gd name="T11" fmla="*/ 0 60000 65536"/>
                  <a:gd name="T12" fmla="*/ 0 60000 65536"/>
                  <a:gd name="T13" fmla="*/ 0 60000 65536"/>
                  <a:gd name="T14" fmla="*/ 0 60000 65536"/>
                </a:gdLst>
                <a:ahLst/>
                <a:cxnLst>
                  <a:cxn ang="T10">
                    <a:pos x="T0" y="T1"/>
                  </a:cxn>
                  <a:cxn ang="T11">
                    <a:pos x="T2" y="T3"/>
                  </a:cxn>
                  <a:cxn ang="T12">
                    <a:pos x="T4" y="T5"/>
                  </a:cxn>
                  <a:cxn ang="T13">
                    <a:pos x="T6" y="T7"/>
                  </a:cxn>
                  <a:cxn ang="T14">
                    <a:pos x="T8" y="T9"/>
                  </a:cxn>
                </a:cxnLst>
                <a:rect l="0" t="0" r="r" b="b"/>
                <a:pathLst>
                  <a:path w="20000" h="20000">
                    <a:moveTo>
                      <a:pt x="0" y="19726"/>
                    </a:moveTo>
                    <a:lnTo>
                      <a:pt x="1895" y="0"/>
                    </a:lnTo>
                    <a:lnTo>
                      <a:pt x="18105" y="0"/>
                    </a:lnTo>
                    <a:lnTo>
                      <a:pt x="19789" y="19726"/>
                    </a:lnTo>
                    <a:lnTo>
                      <a:pt x="0" y="19726"/>
                    </a:lnTo>
                    <a:close/>
                  </a:path>
                </a:pathLst>
              </a:custGeom>
              <a:blipFill dpi="0" rotWithShape="0">
                <a:blip xmlns:r="http://schemas.openxmlformats.org/officeDocument/2006/relationships" r:embed="rId6"/>
                <a:srcRect/>
                <a:tile tx="0" ty="0" sx="100000" sy="100000" flip="none" algn="tl"/>
              </a:blipFill>
              <a:ln w="0" cap="flat" cmpd="sng">
                <a:solidFill>
                  <a:srgbClr val="000000"/>
                </a:solidFill>
                <a:prstDash val="solid"/>
                <a:round/>
                <a:headEnd type="none" w="med" len="med"/>
                <a:tailEnd type="none" w="med" len="med"/>
              </a:ln>
              <a:effectLst/>
              <a:extLs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808080"/>
                      </a:outerShdw>
                    </a:effectLst>
                  </a14:hiddenEffects>
                </a:ext>
              </a:extLst>
            </xdr:spPr>
          </xdr:sp>
        </xdr:grpSp>
        <xdr:grpSp>
          <xdr:nvGrpSpPr>
            <xdr:cNvPr id="295" name="Group 846"/>
            <xdr:cNvGrpSpPr>
              <a:grpSpLocks/>
            </xdr:cNvGrpSpPr>
          </xdr:nvGrpSpPr>
          <xdr:grpSpPr bwMode="auto">
            <a:xfrm>
              <a:off x="1134" y="745"/>
              <a:ext cx="386" cy="37"/>
              <a:chOff x="1134" y="745"/>
              <a:chExt cx="386" cy="37"/>
            </a:xfrm>
          </xdr:grpSpPr>
          <xdr:sp macro="" textlink="">
            <xdr:nvSpPr>
              <xdr:cNvPr id="296" name="Freeform 839" descr="Granit"/>
              <xdr:cNvSpPr>
                <a:spLocks noChangeAspect="1"/>
              </xdr:cNvSpPr>
            </xdr:nvSpPr>
            <xdr:spPr bwMode="auto">
              <a:xfrm>
                <a:off x="1134" y="745"/>
                <a:ext cx="42" cy="37"/>
              </a:xfrm>
              <a:custGeom>
                <a:avLst/>
                <a:gdLst>
                  <a:gd name="T0" fmla="*/ 0 w 20000"/>
                  <a:gd name="T1" fmla="*/ 0 h 20000"/>
                  <a:gd name="T2" fmla="*/ 0 w 20000"/>
                  <a:gd name="T3" fmla="*/ 0 h 20000"/>
                  <a:gd name="T4" fmla="*/ 0 w 20000"/>
                  <a:gd name="T5" fmla="*/ 0 h 20000"/>
                  <a:gd name="T6" fmla="*/ 0 w 20000"/>
                  <a:gd name="T7" fmla="*/ 0 h 20000"/>
                  <a:gd name="T8" fmla="*/ 0 w 20000"/>
                  <a:gd name="T9" fmla="*/ 0 h 20000"/>
                  <a:gd name="T10" fmla="*/ 0 60000 65536"/>
                  <a:gd name="T11" fmla="*/ 0 60000 65536"/>
                  <a:gd name="T12" fmla="*/ 0 60000 65536"/>
                  <a:gd name="T13" fmla="*/ 0 60000 65536"/>
                  <a:gd name="T14" fmla="*/ 0 60000 65536"/>
                </a:gdLst>
                <a:ahLst/>
                <a:cxnLst>
                  <a:cxn ang="T10">
                    <a:pos x="T0" y="T1"/>
                  </a:cxn>
                  <a:cxn ang="T11">
                    <a:pos x="T2" y="T3"/>
                  </a:cxn>
                  <a:cxn ang="T12">
                    <a:pos x="T4" y="T5"/>
                  </a:cxn>
                  <a:cxn ang="T13">
                    <a:pos x="T6" y="T7"/>
                  </a:cxn>
                  <a:cxn ang="T14">
                    <a:pos x="T8" y="T9"/>
                  </a:cxn>
                </a:cxnLst>
                <a:rect l="0" t="0" r="r" b="b"/>
                <a:pathLst>
                  <a:path w="20000" h="20000">
                    <a:moveTo>
                      <a:pt x="0" y="19726"/>
                    </a:moveTo>
                    <a:lnTo>
                      <a:pt x="1895" y="0"/>
                    </a:lnTo>
                    <a:lnTo>
                      <a:pt x="18105" y="0"/>
                    </a:lnTo>
                    <a:lnTo>
                      <a:pt x="19789" y="19726"/>
                    </a:lnTo>
                    <a:lnTo>
                      <a:pt x="0" y="19726"/>
                    </a:lnTo>
                    <a:close/>
                  </a:path>
                </a:pathLst>
              </a:custGeom>
              <a:blipFill dpi="0" rotWithShape="0">
                <a:blip xmlns:r="http://schemas.openxmlformats.org/officeDocument/2006/relationships" r:embed="rId6"/>
                <a:srcRect/>
                <a:tile tx="0" ty="0" sx="100000" sy="100000" flip="none" algn="tl"/>
              </a:blipFill>
              <a:ln w="0" cap="flat" cmpd="sng">
                <a:solidFill>
                  <a:srgbClr val="000000"/>
                </a:solidFill>
                <a:prstDash val="solid"/>
                <a:round/>
                <a:headEnd type="none" w="med" len="med"/>
                <a:tailEnd type="none" w="med" len="med"/>
              </a:ln>
              <a:effectLst/>
              <a:extLs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808080"/>
                      </a:outerShdw>
                    </a:effectLst>
                  </a14:hiddenEffects>
                </a:ext>
              </a:extLst>
            </xdr:spPr>
          </xdr:sp>
          <xdr:sp macro="" textlink="">
            <xdr:nvSpPr>
              <xdr:cNvPr id="297" name="Freeform 840" descr="Granit"/>
              <xdr:cNvSpPr>
                <a:spLocks noChangeAspect="1"/>
              </xdr:cNvSpPr>
            </xdr:nvSpPr>
            <xdr:spPr bwMode="auto">
              <a:xfrm>
                <a:off x="1222" y="745"/>
                <a:ext cx="42" cy="37"/>
              </a:xfrm>
              <a:custGeom>
                <a:avLst/>
                <a:gdLst>
                  <a:gd name="T0" fmla="*/ 0 w 20000"/>
                  <a:gd name="T1" fmla="*/ 0 h 20000"/>
                  <a:gd name="T2" fmla="*/ 0 w 20000"/>
                  <a:gd name="T3" fmla="*/ 0 h 20000"/>
                  <a:gd name="T4" fmla="*/ 0 w 20000"/>
                  <a:gd name="T5" fmla="*/ 0 h 20000"/>
                  <a:gd name="T6" fmla="*/ 0 w 20000"/>
                  <a:gd name="T7" fmla="*/ 0 h 20000"/>
                  <a:gd name="T8" fmla="*/ 0 w 20000"/>
                  <a:gd name="T9" fmla="*/ 0 h 20000"/>
                  <a:gd name="T10" fmla="*/ 0 60000 65536"/>
                  <a:gd name="T11" fmla="*/ 0 60000 65536"/>
                  <a:gd name="T12" fmla="*/ 0 60000 65536"/>
                  <a:gd name="T13" fmla="*/ 0 60000 65536"/>
                  <a:gd name="T14" fmla="*/ 0 60000 65536"/>
                </a:gdLst>
                <a:ahLst/>
                <a:cxnLst>
                  <a:cxn ang="T10">
                    <a:pos x="T0" y="T1"/>
                  </a:cxn>
                  <a:cxn ang="T11">
                    <a:pos x="T2" y="T3"/>
                  </a:cxn>
                  <a:cxn ang="T12">
                    <a:pos x="T4" y="T5"/>
                  </a:cxn>
                  <a:cxn ang="T13">
                    <a:pos x="T6" y="T7"/>
                  </a:cxn>
                  <a:cxn ang="T14">
                    <a:pos x="T8" y="T9"/>
                  </a:cxn>
                </a:cxnLst>
                <a:rect l="0" t="0" r="r" b="b"/>
                <a:pathLst>
                  <a:path w="20000" h="20000">
                    <a:moveTo>
                      <a:pt x="0" y="19726"/>
                    </a:moveTo>
                    <a:lnTo>
                      <a:pt x="1684" y="0"/>
                    </a:lnTo>
                    <a:lnTo>
                      <a:pt x="18105" y="0"/>
                    </a:lnTo>
                    <a:lnTo>
                      <a:pt x="19789" y="19726"/>
                    </a:lnTo>
                    <a:lnTo>
                      <a:pt x="0" y="19726"/>
                    </a:lnTo>
                    <a:close/>
                  </a:path>
                </a:pathLst>
              </a:custGeom>
              <a:blipFill dpi="0" rotWithShape="0">
                <a:blip xmlns:r="http://schemas.openxmlformats.org/officeDocument/2006/relationships" r:embed="rId6"/>
                <a:srcRect/>
                <a:tile tx="0" ty="0" sx="100000" sy="100000" flip="none" algn="tl"/>
              </a:blipFill>
              <a:ln w="0" cap="flat" cmpd="sng">
                <a:solidFill>
                  <a:srgbClr val="000000"/>
                </a:solidFill>
                <a:prstDash val="solid"/>
                <a:round/>
                <a:headEnd type="none" w="med" len="med"/>
                <a:tailEnd type="none" w="med" len="med"/>
              </a:ln>
              <a:effectLst/>
              <a:extLs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808080"/>
                      </a:outerShdw>
                    </a:effectLst>
                  </a14:hiddenEffects>
                </a:ext>
              </a:extLst>
            </xdr:spPr>
          </xdr:sp>
          <xdr:sp macro="" textlink="">
            <xdr:nvSpPr>
              <xdr:cNvPr id="298" name="Freeform 841" descr="Granit"/>
              <xdr:cNvSpPr>
                <a:spLocks noChangeAspect="1"/>
              </xdr:cNvSpPr>
            </xdr:nvSpPr>
            <xdr:spPr bwMode="auto">
              <a:xfrm>
                <a:off x="1310" y="745"/>
                <a:ext cx="42" cy="37"/>
              </a:xfrm>
              <a:custGeom>
                <a:avLst/>
                <a:gdLst>
                  <a:gd name="T0" fmla="*/ 0 w 20000"/>
                  <a:gd name="T1" fmla="*/ 0 h 20000"/>
                  <a:gd name="T2" fmla="*/ 0 w 20000"/>
                  <a:gd name="T3" fmla="*/ 0 h 20000"/>
                  <a:gd name="T4" fmla="*/ 0 w 20000"/>
                  <a:gd name="T5" fmla="*/ 0 h 20000"/>
                  <a:gd name="T6" fmla="*/ 0 w 20000"/>
                  <a:gd name="T7" fmla="*/ 0 h 20000"/>
                  <a:gd name="T8" fmla="*/ 0 w 20000"/>
                  <a:gd name="T9" fmla="*/ 0 h 20000"/>
                  <a:gd name="T10" fmla="*/ 0 60000 65536"/>
                  <a:gd name="T11" fmla="*/ 0 60000 65536"/>
                  <a:gd name="T12" fmla="*/ 0 60000 65536"/>
                  <a:gd name="T13" fmla="*/ 0 60000 65536"/>
                  <a:gd name="T14" fmla="*/ 0 60000 65536"/>
                </a:gdLst>
                <a:ahLst/>
                <a:cxnLst>
                  <a:cxn ang="T10">
                    <a:pos x="T0" y="T1"/>
                  </a:cxn>
                  <a:cxn ang="T11">
                    <a:pos x="T2" y="T3"/>
                  </a:cxn>
                  <a:cxn ang="T12">
                    <a:pos x="T4" y="T5"/>
                  </a:cxn>
                  <a:cxn ang="T13">
                    <a:pos x="T6" y="T7"/>
                  </a:cxn>
                  <a:cxn ang="T14">
                    <a:pos x="T8" y="T9"/>
                  </a:cxn>
                </a:cxnLst>
                <a:rect l="0" t="0" r="r" b="b"/>
                <a:pathLst>
                  <a:path w="20000" h="20000">
                    <a:moveTo>
                      <a:pt x="0" y="19726"/>
                    </a:moveTo>
                    <a:lnTo>
                      <a:pt x="1895" y="0"/>
                    </a:lnTo>
                    <a:lnTo>
                      <a:pt x="18105" y="0"/>
                    </a:lnTo>
                    <a:lnTo>
                      <a:pt x="19789" y="19726"/>
                    </a:lnTo>
                    <a:lnTo>
                      <a:pt x="0" y="19726"/>
                    </a:lnTo>
                    <a:close/>
                  </a:path>
                </a:pathLst>
              </a:custGeom>
              <a:blipFill dpi="0" rotWithShape="0">
                <a:blip xmlns:r="http://schemas.openxmlformats.org/officeDocument/2006/relationships" r:embed="rId6"/>
                <a:srcRect/>
                <a:tile tx="0" ty="0" sx="100000" sy="100000" flip="none" algn="tl"/>
              </a:blipFill>
              <a:ln w="0" cap="flat" cmpd="sng">
                <a:solidFill>
                  <a:srgbClr val="000000"/>
                </a:solidFill>
                <a:prstDash val="solid"/>
                <a:round/>
                <a:headEnd type="none" w="med" len="med"/>
                <a:tailEnd type="none" w="med" len="med"/>
              </a:ln>
              <a:effectLst/>
              <a:extLs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808080"/>
                      </a:outerShdw>
                    </a:effectLst>
                  </a14:hiddenEffects>
                </a:ext>
              </a:extLst>
            </xdr:spPr>
          </xdr:sp>
          <xdr:sp macro="" textlink="">
            <xdr:nvSpPr>
              <xdr:cNvPr id="299" name="Freeform 842" descr="Granit"/>
              <xdr:cNvSpPr>
                <a:spLocks noChangeAspect="1"/>
              </xdr:cNvSpPr>
            </xdr:nvSpPr>
            <xdr:spPr bwMode="auto">
              <a:xfrm>
                <a:off x="1398" y="745"/>
                <a:ext cx="42" cy="37"/>
              </a:xfrm>
              <a:custGeom>
                <a:avLst/>
                <a:gdLst>
                  <a:gd name="T0" fmla="*/ 0 w 20000"/>
                  <a:gd name="T1" fmla="*/ 0 h 20000"/>
                  <a:gd name="T2" fmla="*/ 0 w 20000"/>
                  <a:gd name="T3" fmla="*/ 0 h 20000"/>
                  <a:gd name="T4" fmla="*/ 0 w 20000"/>
                  <a:gd name="T5" fmla="*/ 0 h 20000"/>
                  <a:gd name="T6" fmla="*/ 0 w 20000"/>
                  <a:gd name="T7" fmla="*/ 0 h 20000"/>
                  <a:gd name="T8" fmla="*/ 0 w 20000"/>
                  <a:gd name="T9" fmla="*/ 0 h 20000"/>
                  <a:gd name="T10" fmla="*/ 0 60000 65536"/>
                  <a:gd name="T11" fmla="*/ 0 60000 65536"/>
                  <a:gd name="T12" fmla="*/ 0 60000 65536"/>
                  <a:gd name="T13" fmla="*/ 0 60000 65536"/>
                  <a:gd name="T14" fmla="*/ 0 60000 65536"/>
                </a:gdLst>
                <a:ahLst/>
                <a:cxnLst>
                  <a:cxn ang="T10">
                    <a:pos x="T0" y="T1"/>
                  </a:cxn>
                  <a:cxn ang="T11">
                    <a:pos x="T2" y="T3"/>
                  </a:cxn>
                  <a:cxn ang="T12">
                    <a:pos x="T4" y="T5"/>
                  </a:cxn>
                  <a:cxn ang="T13">
                    <a:pos x="T6" y="T7"/>
                  </a:cxn>
                  <a:cxn ang="T14">
                    <a:pos x="T8" y="T9"/>
                  </a:cxn>
                </a:cxnLst>
                <a:rect l="0" t="0" r="r" b="b"/>
                <a:pathLst>
                  <a:path w="20000" h="20000">
                    <a:moveTo>
                      <a:pt x="0" y="19726"/>
                    </a:moveTo>
                    <a:lnTo>
                      <a:pt x="1895" y="0"/>
                    </a:lnTo>
                    <a:lnTo>
                      <a:pt x="18105" y="0"/>
                    </a:lnTo>
                    <a:lnTo>
                      <a:pt x="19789" y="19726"/>
                    </a:lnTo>
                    <a:lnTo>
                      <a:pt x="0" y="19726"/>
                    </a:lnTo>
                    <a:close/>
                  </a:path>
                </a:pathLst>
              </a:custGeom>
              <a:blipFill dpi="0" rotWithShape="0">
                <a:blip xmlns:r="http://schemas.openxmlformats.org/officeDocument/2006/relationships" r:embed="rId6"/>
                <a:srcRect/>
                <a:tile tx="0" ty="0" sx="100000" sy="100000" flip="none" algn="tl"/>
              </a:blipFill>
              <a:ln w="0" cap="flat" cmpd="sng">
                <a:solidFill>
                  <a:srgbClr val="000000"/>
                </a:solidFill>
                <a:prstDash val="solid"/>
                <a:round/>
                <a:headEnd type="none" w="med" len="med"/>
                <a:tailEnd type="none" w="med" len="med"/>
              </a:ln>
              <a:effectLst/>
              <a:extLs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808080"/>
                      </a:outerShdw>
                    </a:effectLst>
                  </a14:hiddenEffects>
                </a:ext>
              </a:extLst>
            </xdr:spPr>
          </xdr:sp>
          <xdr:sp macro="" textlink="">
            <xdr:nvSpPr>
              <xdr:cNvPr id="300" name="Freeform 843" descr="Granit"/>
              <xdr:cNvSpPr>
                <a:spLocks noChangeAspect="1"/>
              </xdr:cNvSpPr>
            </xdr:nvSpPr>
            <xdr:spPr bwMode="auto">
              <a:xfrm>
                <a:off x="1478" y="745"/>
                <a:ext cx="42" cy="37"/>
              </a:xfrm>
              <a:custGeom>
                <a:avLst/>
                <a:gdLst>
                  <a:gd name="T0" fmla="*/ 0 w 20000"/>
                  <a:gd name="T1" fmla="*/ 0 h 20000"/>
                  <a:gd name="T2" fmla="*/ 0 w 20000"/>
                  <a:gd name="T3" fmla="*/ 0 h 20000"/>
                  <a:gd name="T4" fmla="*/ 0 w 20000"/>
                  <a:gd name="T5" fmla="*/ 0 h 20000"/>
                  <a:gd name="T6" fmla="*/ 0 w 20000"/>
                  <a:gd name="T7" fmla="*/ 0 h 20000"/>
                  <a:gd name="T8" fmla="*/ 0 w 20000"/>
                  <a:gd name="T9" fmla="*/ 0 h 20000"/>
                  <a:gd name="T10" fmla="*/ 0 60000 65536"/>
                  <a:gd name="T11" fmla="*/ 0 60000 65536"/>
                  <a:gd name="T12" fmla="*/ 0 60000 65536"/>
                  <a:gd name="T13" fmla="*/ 0 60000 65536"/>
                  <a:gd name="T14" fmla="*/ 0 60000 65536"/>
                </a:gdLst>
                <a:ahLst/>
                <a:cxnLst>
                  <a:cxn ang="T10">
                    <a:pos x="T0" y="T1"/>
                  </a:cxn>
                  <a:cxn ang="T11">
                    <a:pos x="T2" y="T3"/>
                  </a:cxn>
                  <a:cxn ang="T12">
                    <a:pos x="T4" y="T5"/>
                  </a:cxn>
                  <a:cxn ang="T13">
                    <a:pos x="T6" y="T7"/>
                  </a:cxn>
                  <a:cxn ang="T14">
                    <a:pos x="T8" y="T9"/>
                  </a:cxn>
                </a:cxnLst>
                <a:rect l="0" t="0" r="r" b="b"/>
                <a:pathLst>
                  <a:path w="20000" h="20000">
                    <a:moveTo>
                      <a:pt x="0" y="19726"/>
                    </a:moveTo>
                    <a:lnTo>
                      <a:pt x="1895" y="0"/>
                    </a:lnTo>
                    <a:lnTo>
                      <a:pt x="18105" y="0"/>
                    </a:lnTo>
                    <a:lnTo>
                      <a:pt x="19789" y="19726"/>
                    </a:lnTo>
                    <a:lnTo>
                      <a:pt x="0" y="19726"/>
                    </a:lnTo>
                    <a:close/>
                  </a:path>
                </a:pathLst>
              </a:custGeom>
              <a:blipFill dpi="0" rotWithShape="0">
                <a:blip xmlns:r="http://schemas.openxmlformats.org/officeDocument/2006/relationships" r:embed="rId6"/>
                <a:srcRect/>
                <a:tile tx="0" ty="0" sx="100000" sy="100000" flip="none" algn="tl"/>
              </a:blipFill>
              <a:ln w="0" cap="flat" cmpd="sng">
                <a:solidFill>
                  <a:srgbClr val="000000"/>
                </a:solidFill>
                <a:prstDash val="solid"/>
                <a:round/>
                <a:headEnd type="none" w="med" len="med"/>
                <a:tailEnd type="none" w="med" len="med"/>
              </a:ln>
              <a:effectLst/>
              <a:extLs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808080"/>
                      </a:outerShdw>
                    </a:effectLst>
                  </a14:hiddenEffects>
                </a:ext>
              </a:extLst>
            </xdr:spPr>
          </xdr:sp>
        </xdr:grpSp>
      </xdr:grpSp>
      <xdr:grpSp>
        <xdr:nvGrpSpPr>
          <xdr:cNvPr id="221" name="Group 909"/>
          <xdr:cNvGrpSpPr>
            <a:grpSpLocks/>
          </xdr:cNvGrpSpPr>
        </xdr:nvGrpSpPr>
        <xdr:grpSpPr bwMode="auto">
          <a:xfrm>
            <a:off x="7134225" y="4600575"/>
            <a:ext cx="342900" cy="171450"/>
            <a:chOff x="877" y="603"/>
            <a:chExt cx="74" cy="49"/>
          </a:xfrm>
        </xdr:grpSpPr>
        <xdr:grpSp>
          <xdr:nvGrpSpPr>
            <xdr:cNvPr id="282" name="Group 805"/>
            <xdr:cNvGrpSpPr>
              <a:grpSpLocks/>
            </xdr:cNvGrpSpPr>
          </xdr:nvGrpSpPr>
          <xdr:grpSpPr bwMode="auto">
            <a:xfrm>
              <a:off x="877" y="603"/>
              <a:ext cx="74" cy="49"/>
              <a:chOff x="584" y="781"/>
              <a:chExt cx="102" cy="61"/>
            </a:xfrm>
          </xdr:grpSpPr>
          <xdr:sp macro="" textlink="">
            <xdr:nvSpPr>
              <xdr:cNvPr id="285" name="Freeform 806"/>
              <xdr:cNvSpPr>
                <a:spLocks noChangeAspect="1"/>
              </xdr:cNvSpPr>
            </xdr:nvSpPr>
            <xdr:spPr bwMode="auto">
              <a:xfrm>
                <a:off x="585" y="793"/>
                <a:ext cx="26" cy="12"/>
              </a:xfrm>
              <a:custGeom>
                <a:avLst/>
                <a:gdLst>
                  <a:gd name="T0" fmla="*/ 0 w 383"/>
                  <a:gd name="T1" fmla="*/ 0 h 75"/>
                  <a:gd name="T2" fmla="*/ 0 w 383"/>
                  <a:gd name="T3" fmla="*/ 0 h 75"/>
                  <a:gd name="T4" fmla="*/ 0 w 383"/>
                  <a:gd name="T5" fmla="*/ 0 h 75"/>
                  <a:gd name="T6" fmla="*/ 0 w 383"/>
                  <a:gd name="T7" fmla="*/ 0 h 75"/>
                  <a:gd name="T8" fmla="*/ 0 60000 65536"/>
                  <a:gd name="T9" fmla="*/ 0 60000 65536"/>
                  <a:gd name="T10" fmla="*/ 0 60000 65536"/>
                  <a:gd name="T11" fmla="*/ 0 60000 65536"/>
                </a:gdLst>
                <a:ahLst/>
                <a:cxnLst>
                  <a:cxn ang="T8">
                    <a:pos x="T0" y="T1"/>
                  </a:cxn>
                  <a:cxn ang="T9">
                    <a:pos x="T2" y="T3"/>
                  </a:cxn>
                  <a:cxn ang="T10">
                    <a:pos x="T4" y="T5"/>
                  </a:cxn>
                  <a:cxn ang="T11">
                    <a:pos x="T6" y="T7"/>
                  </a:cxn>
                </a:cxnLst>
                <a:rect l="0" t="0" r="r" b="b"/>
                <a:pathLst>
                  <a:path w="383" h="75">
                    <a:moveTo>
                      <a:pt x="0" y="75"/>
                    </a:moveTo>
                    <a:lnTo>
                      <a:pt x="53" y="23"/>
                    </a:lnTo>
                    <a:lnTo>
                      <a:pt x="375" y="0"/>
                    </a:lnTo>
                    <a:lnTo>
                      <a:pt x="383" y="68"/>
                    </a:lnTo>
                  </a:path>
                </a:pathLst>
              </a:custGeom>
              <a:solidFill>
                <a:srgbClr val="000000"/>
              </a:solidFill>
              <a:ln>
                <a:noFill/>
              </a:ln>
              <a:extLst>
                <a:ext uri="{91240B29-F687-4F45-9708-019B960494DF}">
                  <a14:hiddenLine xmlns:a14="http://schemas.microsoft.com/office/drawing/2010/main" w="9525">
                    <a:solidFill>
                      <a:srgbClr val="000000"/>
                    </a:solidFill>
                    <a:round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286" name="Rectangle 807"/>
              <xdr:cNvSpPr>
                <a:spLocks noChangeAspect="1" noChangeArrowheads="1"/>
              </xdr:cNvSpPr>
            </xdr:nvSpPr>
            <xdr:spPr bwMode="auto">
              <a:xfrm>
                <a:off x="641" y="781"/>
                <a:ext cx="3" cy="11"/>
              </a:xfrm>
              <a:prstGeom prst="rect">
                <a:avLst/>
              </a:prstGeom>
              <a:solidFill>
                <a:srgbClr val="FFFF00"/>
              </a:solidFill>
              <a:ln w="9525">
                <a:solidFill>
                  <a:srgbClr val="000000"/>
                </a:solidFill>
                <a:miter lim="800000"/>
                <a:headEnd/>
                <a:tailEnd/>
              </a:ln>
            </xdr:spPr>
          </xdr:sp>
          <xdr:sp macro="" textlink="">
            <xdr:nvSpPr>
              <xdr:cNvPr id="287" name="Rectangle 808"/>
              <xdr:cNvSpPr>
                <a:spLocks noChangeAspect="1" noChangeArrowheads="1"/>
              </xdr:cNvSpPr>
            </xdr:nvSpPr>
            <xdr:spPr bwMode="auto">
              <a:xfrm>
                <a:off x="627" y="781"/>
                <a:ext cx="4" cy="11"/>
              </a:xfrm>
              <a:prstGeom prst="rect">
                <a:avLst/>
              </a:prstGeom>
              <a:solidFill>
                <a:srgbClr val="FFFF00"/>
              </a:solidFill>
              <a:ln w="9525">
                <a:solidFill>
                  <a:srgbClr val="000000"/>
                </a:solidFill>
                <a:miter lim="800000"/>
                <a:headEnd/>
                <a:tailEnd/>
              </a:ln>
            </xdr:spPr>
          </xdr:sp>
          <xdr:sp macro="" textlink="">
            <xdr:nvSpPr>
              <xdr:cNvPr id="288" name="Rectangle 809"/>
              <xdr:cNvSpPr>
                <a:spLocks noChangeAspect="1" noChangeArrowheads="1"/>
              </xdr:cNvSpPr>
            </xdr:nvSpPr>
            <xdr:spPr bwMode="auto">
              <a:xfrm>
                <a:off x="614" y="798"/>
                <a:ext cx="41" cy="17"/>
              </a:xfrm>
              <a:prstGeom prst="rect">
                <a:avLst/>
              </a:prstGeom>
              <a:solidFill>
                <a:srgbClr val="FFFFFF"/>
              </a:solidFill>
              <a:ln w="9525">
                <a:solidFill>
                  <a:srgbClr val="000000"/>
                </a:solidFill>
                <a:miter lim="800000"/>
                <a:headEnd/>
                <a:tailEnd/>
              </a:ln>
            </xdr:spPr>
          </xdr:sp>
          <xdr:sp macro="" textlink="">
            <xdr:nvSpPr>
              <xdr:cNvPr id="289" name="Rectangle 810"/>
              <xdr:cNvSpPr>
                <a:spLocks noChangeAspect="1" noChangeArrowheads="1"/>
              </xdr:cNvSpPr>
            </xdr:nvSpPr>
            <xdr:spPr bwMode="auto">
              <a:xfrm>
                <a:off x="627" y="788"/>
                <a:ext cx="17" cy="11"/>
              </a:xfrm>
              <a:prstGeom prst="rect">
                <a:avLst/>
              </a:prstGeom>
              <a:solidFill>
                <a:srgbClr val="FFFFFF"/>
              </a:solidFill>
              <a:ln w="9525">
                <a:solidFill>
                  <a:srgbClr val="000000"/>
                </a:solidFill>
                <a:miter lim="800000"/>
                <a:headEnd/>
                <a:tailEnd/>
              </a:ln>
            </xdr:spPr>
          </xdr:sp>
          <xdr:sp macro="" textlink="">
            <xdr:nvSpPr>
              <xdr:cNvPr id="290" name="Oval 811"/>
              <xdr:cNvSpPr>
                <a:spLocks noChangeAspect="1" noChangeArrowheads="1"/>
              </xdr:cNvSpPr>
            </xdr:nvSpPr>
            <xdr:spPr bwMode="auto">
              <a:xfrm>
                <a:off x="587" y="814"/>
                <a:ext cx="17" cy="28"/>
              </a:xfrm>
              <a:prstGeom prst="ellipse">
                <a:avLst/>
              </a:prstGeom>
              <a:solidFill>
                <a:srgbClr val="C0C0C0"/>
              </a:solidFill>
              <a:ln w="9525">
                <a:solidFill>
                  <a:srgbClr val="000000"/>
                </a:solidFill>
                <a:round/>
                <a:headEnd/>
                <a:tailEnd/>
              </a:ln>
            </xdr:spPr>
          </xdr:sp>
          <xdr:sp macro="" textlink="">
            <xdr:nvSpPr>
              <xdr:cNvPr id="291" name="Oval 812"/>
              <xdr:cNvSpPr>
                <a:spLocks noChangeAspect="1" noChangeArrowheads="1"/>
              </xdr:cNvSpPr>
            </xdr:nvSpPr>
            <xdr:spPr bwMode="auto">
              <a:xfrm>
                <a:off x="664" y="814"/>
                <a:ext cx="17" cy="28"/>
              </a:xfrm>
              <a:prstGeom prst="ellipse">
                <a:avLst/>
              </a:prstGeom>
              <a:solidFill>
                <a:srgbClr val="C0C0C0"/>
              </a:solidFill>
              <a:ln w="9525">
                <a:solidFill>
                  <a:srgbClr val="000000"/>
                </a:solidFill>
                <a:round/>
                <a:headEnd/>
                <a:tailEnd/>
              </a:ln>
            </xdr:spPr>
          </xdr:sp>
          <xdr:sp macro="" textlink="">
            <xdr:nvSpPr>
              <xdr:cNvPr id="292" name="Rectangle 813"/>
              <xdr:cNvSpPr>
                <a:spLocks noChangeAspect="1" noChangeArrowheads="1"/>
              </xdr:cNvSpPr>
            </xdr:nvSpPr>
            <xdr:spPr bwMode="auto">
              <a:xfrm>
                <a:off x="584" y="806"/>
                <a:ext cx="102" cy="27"/>
              </a:xfrm>
              <a:prstGeom prst="rect">
                <a:avLst/>
              </a:prstGeom>
              <a:solidFill>
                <a:srgbClr val="FFFFFF"/>
              </a:solidFill>
              <a:ln w="9525">
                <a:solidFill>
                  <a:srgbClr val="000000"/>
                </a:solidFill>
                <a:miter lim="800000"/>
                <a:headEnd/>
                <a:tailEnd/>
              </a:ln>
            </xdr:spPr>
          </xdr:sp>
        </xdr:grpSp>
        <xdr:pic>
          <xdr:nvPicPr>
            <xdr:cNvPr id="283" name="Picture 814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26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895" y="625"/>
              <a:ext cx="38" cy="12"/>
            </a:xfrm>
            <a:prstGeom prst="rect">
              <a:avLst/>
            </a:prstGeom>
            <a:noFill/>
            <a:ln w="12700">
              <a:solidFill>
                <a:srgbClr val="808080"/>
              </a:solidFill>
              <a:miter lim="800000"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pic>
        <xdr:sp macro="" textlink="">
          <xdr:nvSpPr>
            <xdr:cNvPr id="284" name="Rectangle 908"/>
            <xdr:cNvSpPr>
              <a:spLocks noChangeArrowheads="1"/>
            </xdr:cNvSpPr>
          </xdr:nvSpPr>
          <xdr:spPr bwMode="auto">
            <a:xfrm>
              <a:off x="878" y="636"/>
              <a:ext cx="72" cy="6"/>
            </a:xfrm>
            <a:prstGeom prst="rect">
              <a:avLst/>
            </a:prstGeom>
            <a:solidFill>
              <a:srgbClr val="808080"/>
            </a:solidFill>
            <a:ln w="25400">
              <a:solidFill>
                <a:srgbClr val="FF0000"/>
              </a:solidFill>
              <a:miter lim="800000"/>
              <a:headEnd/>
              <a:tailEnd/>
            </a:ln>
          </xdr:spPr>
        </xdr:sp>
      </xdr:grpSp>
      <xdr:grpSp>
        <xdr:nvGrpSpPr>
          <xdr:cNvPr id="222" name="Group 910"/>
          <xdr:cNvGrpSpPr>
            <a:grpSpLocks/>
          </xdr:cNvGrpSpPr>
        </xdr:nvGrpSpPr>
        <xdr:grpSpPr bwMode="auto">
          <a:xfrm>
            <a:off x="8305800" y="4610100"/>
            <a:ext cx="333375" cy="171450"/>
            <a:chOff x="877" y="603"/>
            <a:chExt cx="74" cy="49"/>
          </a:xfrm>
        </xdr:grpSpPr>
        <xdr:grpSp>
          <xdr:nvGrpSpPr>
            <xdr:cNvPr id="271" name="Group 911"/>
            <xdr:cNvGrpSpPr>
              <a:grpSpLocks/>
            </xdr:cNvGrpSpPr>
          </xdr:nvGrpSpPr>
          <xdr:grpSpPr bwMode="auto">
            <a:xfrm>
              <a:off x="877" y="603"/>
              <a:ext cx="74" cy="49"/>
              <a:chOff x="584" y="781"/>
              <a:chExt cx="102" cy="61"/>
            </a:xfrm>
          </xdr:grpSpPr>
          <xdr:sp macro="" textlink="">
            <xdr:nvSpPr>
              <xdr:cNvPr id="274" name="Freeform 912"/>
              <xdr:cNvSpPr>
                <a:spLocks noChangeAspect="1"/>
              </xdr:cNvSpPr>
            </xdr:nvSpPr>
            <xdr:spPr bwMode="auto">
              <a:xfrm>
                <a:off x="585" y="793"/>
                <a:ext cx="26" cy="12"/>
              </a:xfrm>
              <a:custGeom>
                <a:avLst/>
                <a:gdLst>
                  <a:gd name="T0" fmla="*/ 0 w 383"/>
                  <a:gd name="T1" fmla="*/ 0 h 75"/>
                  <a:gd name="T2" fmla="*/ 0 w 383"/>
                  <a:gd name="T3" fmla="*/ 0 h 75"/>
                  <a:gd name="T4" fmla="*/ 0 w 383"/>
                  <a:gd name="T5" fmla="*/ 0 h 75"/>
                  <a:gd name="T6" fmla="*/ 0 w 383"/>
                  <a:gd name="T7" fmla="*/ 0 h 75"/>
                  <a:gd name="T8" fmla="*/ 0 60000 65536"/>
                  <a:gd name="T9" fmla="*/ 0 60000 65536"/>
                  <a:gd name="T10" fmla="*/ 0 60000 65536"/>
                  <a:gd name="T11" fmla="*/ 0 60000 65536"/>
                </a:gdLst>
                <a:ahLst/>
                <a:cxnLst>
                  <a:cxn ang="T8">
                    <a:pos x="T0" y="T1"/>
                  </a:cxn>
                  <a:cxn ang="T9">
                    <a:pos x="T2" y="T3"/>
                  </a:cxn>
                  <a:cxn ang="T10">
                    <a:pos x="T4" y="T5"/>
                  </a:cxn>
                  <a:cxn ang="T11">
                    <a:pos x="T6" y="T7"/>
                  </a:cxn>
                </a:cxnLst>
                <a:rect l="0" t="0" r="r" b="b"/>
                <a:pathLst>
                  <a:path w="383" h="75">
                    <a:moveTo>
                      <a:pt x="0" y="75"/>
                    </a:moveTo>
                    <a:lnTo>
                      <a:pt x="53" y="23"/>
                    </a:lnTo>
                    <a:lnTo>
                      <a:pt x="375" y="0"/>
                    </a:lnTo>
                    <a:lnTo>
                      <a:pt x="383" y="68"/>
                    </a:lnTo>
                  </a:path>
                </a:pathLst>
              </a:custGeom>
              <a:solidFill>
                <a:srgbClr val="000000"/>
              </a:solidFill>
              <a:ln>
                <a:noFill/>
              </a:ln>
              <a:extLst>
                <a:ext uri="{91240B29-F687-4F45-9708-019B960494DF}">
                  <a14:hiddenLine xmlns:a14="http://schemas.microsoft.com/office/drawing/2010/main" w="9525">
                    <a:solidFill>
                      <a:srgbClr val="000000"/>
                    </a:solidFill>
                    <a:round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275" name="Rectangle 913"/>
              <xdr:cNvSpPr>
                <a:spLocks noChangeAspect="1" noChangeArrowheads="1"/>
              </xdr:cNvSpPr>
            </xdr:nvSpPr>
            <xdr:spPr bwMode="auto">
              <a:xfrm>
                <a:off x="641" y="781"/>
                <a:ext cx="3" cy="11"/>
              </a:xfrm>
              <a:prstGeom prst="rect">
                <a:avLst/>
              </a:prstGeom>
              <a:solidFill>
                <a:srgbClr val="FFFF00"/>
              </a:solidFill>
              <a:ln w="9525">
                <a:solidFill>
                  <a:srgbClr val="000000"/>
                </a:solidFill>
                <a:miter lim="800000"/>
                <a:headEnd/>
                <a:tailEnd/>
              </a:ln>
            </xdr:spPr>
          </xdr:sp>
          <xdr:sp macro="" textlink="">
            <xdr:nvSpPr>
              <xdr:cNvPr id="276" name="Rectangle 914"/>
              <xdr:cNvSpPr>
                <a:spLocks noChangeAspect="1" noChangeArrowheads="1"/>
              </xdr:cNvSpPr>
            </xdr:nvSpPr>
            <xdr:spPr bwMode="auto">
              <a:xfrm>
                <a:off x="627" y="781"/>
                <a:ext cx="4" cy="11"/>
              </a:xfrm>
              <a:prstGeom prst="rect">
                <a:avLst/>
              </a:prstGeom>
              <a:solidFill>
                <a:srgbClr val="FFFF00"/>
              </a:solidFill>
              <a:ln w="9525">
                <a:solidFill>
                  <a:srgbClr val="000000"/>
                </a:solidFill>
                <a:miter lim="800000"/>
                <a:headEnd/>
                <a:tailEnd/>
              </a:ln>
            </xdr:spPr>
          </xdr:sp>
          <xdr:sp macro="" textlink="">
            <xdr:nvSpPr>
              <xdr:cNvPr id="277" name="Rectangle 915"/>
              <xdr:cNvSpPr>
                <a:spLocks noChangeAspect="1" noChangeArrowheads="1"/>
              </xdr:cNvSpPr>
            </xdr:nvSpPr>
            <xdr:spPr bwMode="auto">
              <a:xfrm>
                <a:off x="614" y="798"/>
                <a:ext cx="41" cy="17"/>
              </a:xfrm>
              <a:prstGeom prst="rect">
                <a:avLst/>
              </a:prstGeom>
              <a:solidFill>
                <a:srgbClr val="FFFFFF"/>
              </a:solidFill>
              <a:ln w="9525">
                <a:solidFill>
                  <a:srgbClr val="000000"/>
                </a:solidFill>
                <a:miter lim="800000"/>
                <a:headEnd/>
                <a:tailEnd/>
              </a:ln>
            </xdr:spPr>
          </xdr:sp>
          <xdr:sp macro="" textlink="">
            <xdr:nvSpPr>
              <xdr:cNvPr id="278" name="Rectangle 916"/>
              <xdr:cNvSpPr>
                <a:spLocks noChangeAspect="1" noChangeArrowheads="1"/>
              </xdr:cNvSpPr>
            </xdr:nvSpPr>
            <xdr:spPr bwMode="auto">
              <a:xfrm>
                <a:off x="627" y="788"/>
                <a:ext cx="17" cy="11"/>
              </a:xfrm>
              <a:prstGeom prst="rect">
                <a:avLst/>
              </a:prstGeom>
              <a:solidFill>
                <a:srgbClr val="FFFFFF"/>
              </a:solidFill>
              <a:ln w="9525">
                <a:solidFill>
                  <a:srgbClr val="000000"/>
                </a:solidFill>
                <a:miter lim="800000"/>
                <a:headEnd/>
                <a:tailEnd/>
              </a:ln>
            </xdr:spPr>
          </xdr:sp>
          <xdr:sp macro="" textlink="">
            <xdr:nvSpPr>
              <xdr:cNvPr id="279" name="Oval 917"/>
              <xdr:cNvSpPr>
                <a:spLocks noChangeAspect="1" noChangeArrowheads="1"/>
              </xdr:cNvSpPr>
            </xdr:nvSpPr>
            <xdr:spPr bwMode="auto">
              <a:xfrm>
                <a:off x="587" y="814"/>
                <a:ext cx="17" cy="28"/>
              </a:xfrm>
              <a:prstGeom prst="ellipse">
                <a:avLst/>
              </a:prstGeom>
              <a:solidFill>
                <a:srgbClr val="C0C0C0"/>
              </a:solidFill>
              <a:ln w="9525">
                <a:solidFill>
                  <a:srgbClr val="000000"/>
                </a:solidFill>
                <a:round/>
                <a:headEnd/>
                <a:tailEnd/>
              </a:ln>
            </xdr:spPr>
          </xdr:sp>
          <xdr:sp macro="" textlink="">
            <xdr:nvSpPr>
              <xdr:cNvPr id="280" name="Oval 918"/>
              <xdr:cNvSpPr>
                <a:spLocks noChangeAspect="1" noChangeArrowheads="1"/>
              </xdr:cNvSpPr>
            </xdr:nvSpPr>
            <xdr:spPr bwMode="auto">
              <a:xfrm>
                <a:off x="664" y="814"/>
                <a:ext cx="17" cy="28"/>
              </a:xfrm>
              <a:prstGeom prst="ellipse">
                <a:avLst/>
              </a:prstGeom>
              <a:solidFill>
                <a:srgbClr val="C0C0C0"/>
              </a:solidFill>
              <a:ln w="9525">
                <a:solidFill>
                  <a:srgbClr val="000000"/>
                </a:solidFill>
                <a:round/>
                <a:headEnd/>
                <a:tailEnd/>
              </a:ln>
            </xdr:spPr>
          </xdr:sp>
          <xdr:sp macro="" textlink="">
            <xdr:nvSpPr>
              <xdr:cNvPr id="281" name="Rectangle 919"/>
              <xdr:cNvSpPr>
                <a:spLocks noChangeAspect="1" noChangeArrowheads="1"/>
              </xdr:cNvSpPr>
            </xdr:nvSpPr>
            <xdr:spPr bwMode="auto">
              <a:xfrm>
                <a:off x="584" y="806"/>
                <a:ext cx="102" cy="27"/>
              </a:xfrm>
              <a:prstGeom prst="rect">
                <a:avLst/>
              </a:prstGeom>
              <a:solidFill>
                <a:srgbClr val="FFFFFF"/>
              </a:solidFill>
              <a:ln w="9525">
                <a:solidFill>
                  <a:srgbClr val="000000"/>
                </a:solidFill>
                <a:miter lim="800000"/>
                <a:headEnd/>
                <a:tailEnd/>
              </a:ln>
            </xdr:spPr>
          </xdr:sp>
        </xdr:grpSp>
        <xdr:pic>
          <xdr:nvPicPr>
            <xdr:cNvPr id="272" name="Picture 920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26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895" y="625"/>
              <a:ext cx="38" cy="12"/>
            </a:xfrm>
            <a:prstGeom prst="rect">
              <a:avLst/>
            </a:prstGeom>
            <a:noFill/>
            <a:ln w="12700">
              <a:solidFill>
                <a:srgbClr val="808080"/>
              </a:solidFill>
              <a:miter lim="800000"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pic>
        <xdr:sp macro="" textlink="">
          <xdr:nvSpPr>
            <xdr:cNvPr id="273" name="Rectangle 921"/>
            <xdr:cNvSpPr>
              <a:spLocks noChangeArrowheads="1"/>
            </xdr:cNvSpPr>
          </xdr:nvSpPr>
          <xdr:spPr bwMode="auto">
            <a:xfrm>
              <a:off x="878" y="636"/>
              <a:ext cx="72" cy="6"/>
            </a:xfrm>
            <a:prstGeom prst="rect">
              <a:avLst/>
            </a:prstGeom>
            <a:solidFill>
              <a:srgbClr val="808080"/>
            </a:solidFill>
            <a:ln w="25400">
              <a:solidFill>
                <a:srgbClr val="FF0000"/>
              </a:solidFill>
              <a:miter lim="800000"/>
              <a:headEnd/>
              <a:tailEnd/>
            </a:ln>
          </xdr:spPr>
        </xdr:sp>
      </xdr:grpSp>
      <xdr:grpSp>
        <xdr:nvGrpSpPr>
          <xdr:cNvPr id="223" name="Group 922"/>
          <xdr:cNvGrpSpPr>
            <a:grpSpLocks/>
          </xdr:cNvGrpSpPr>
        </xdr:nvGrpSpPr>
        <xdr:grpSpPr bwMode="auto">
          <a:xfrm>
            <a:off x="5705475" y="4600575"/>
            <a:ext cx="333375" cy="171450"/>
            <a:chOff x="877" y="603"/>
            <a:chExt cx="74" cy="49"/>
          </a:xfrm>
        </xdr:grpSpPr>
        <xdr:grpSp>
          <xdr:nvGrpSpPr>
            <xdr:cNvPr id="260" name="Group 923"/>
            <xdr:cNvGrpSpPr>
              <a:grpSpLocks/>
            </xdr:cNvGrpSpPr>
          </xdr:nvGrpSpPr>
          <xdr:grpSpPr bwMode="auto">
            <a:xfrm>
              <a:off x="877" y="603"/>
              <a:ext cx="74" cy="49"/>
              <a:chOff x="584" y="781"/>
              <a:chExt cx="102" cy="61"/>
            </a:xfrm>
          </xdr:grpSpPr>
          <xdr:sp macro="" textlink="">
            <xdr:nvSpPr>
              <xdr:cNvPr id="263" name="Freeform 924"/>
              <xdr:cNvSpPr>
                <a:spLocks noChangeAspect="1"/>
              </xdr:cNvSpPr>
            </xdr:nvSpPr>
            <xdr:spPr bwMode="auto">
              <a:xfrm>
                <a:off x="585" y="793"/>
                <a:ext cx="26" cy="12"/>
              </a:xfrm>
              <a:custGeom>
                <a:avLst/>
                <a:gdLst>
                  <a:gd name="T0" fmla="*/ 0 w 383"/>
                  <a:gd name="T1" fmla="*/ 0 h 75"/>
                  <a:gd name="T2" fmla="*/ 0 w 383"/>
                  <a:gd name="T3" fmla="*/ 0 h 75"/>
                  <a:gd name="T4" fmla="*/ 0 w 383"/>
                  <a:gd name="T5" fmla="*/ 0 h 75"/>
                  <a:gd name="T6" fmla="*/ 0 w 383"/>
                  <a:gd name="T7" fmla="*/ 0 h 75"/>
                  <a:gd name="T8" fmla="*/ 0 60000 65536"/>
                  <a:gd name="T9" fmla="*/ 0 60000 65536"/>
                  <a:gd name="T10" fmla="*/ 0 60000 65536"/>
                  <a:gd name="T11" fmla="*/ 0 60000 65536"/>
                </a:gdLst>
                <a:ahLst/>
                <a:cxnLst>
                  <a:cxn ang="T8">
                    <a:pos x="T0" y="T1"/>
                  </a:cxn>
                  <a:cxn ang="T9">
                    <a:pos x="T2" y="T3"/>
                  </a:cxn>
                  <a:cxn ang="T10">
                    <a:pos x="T4" y="T5"/>
                  </a:cxn>
                  <a:cxn ang="T11">
                    <a:pos x="T6" y="T7"/>
                  </a:cxn>
                </a:cxnLst>
                <a:rect l="0" t="0" r="r" b="b"/>
                <a:pathLst>
                  <a:path w="383" h="75">
                    <a:moveTo>
                      <a:pt x="0" y="75"/>
                    </a:moveTo>
                    <a:lnTo>
                      <a:pt x="53" y="23"/>
                    </a:lnTo>
                    <a:lnTo>
                      <a:pt x="375" y="0"/>
                    </a:lnTo>
                    <a:lnTo>
                      <a:pt x="383" y="68"/>
                    </a:lnTo>
                  </a:path>
                </a:pathLst>
              </a:custGeom>
              <a:solidFill>
                <a:srgbClr val="000000"/>
              </a:solidFill>
              <a:ln>
                <a:noFill/>
              </a:ln>
              <a:extLst>
                <a:ext uri="{91240B29-F687-4F45-9708-019B960494DF}">
                  <a14:hiddenLine xmlns:a14="http://schemas.microsoft.com/office/drawing/2010/main" w="9525">
                    <a:solidFill>
                      <a:srgbClr val="000000"/>
                    </a:solidFill>
                    <a:round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264" name="Rectangle 925"/>
              <xdr:cNvSpPr>
                <a:spLocks noChangeAspect="1" noChangeArrowheads="1"/>
              </xdr:cNvSpPr>
            </xdr:nvSpPr>
            <xdr:spPr bwMode="auto">
              <a:xfrm>
                <a:off x="641" y="781"/>
                <a:ext cx="3" cy="11"/>
              </a:xfrm>
              <a:prstGeom prst="rect">
                <a:avLst/>
              </a:prstGeom>
              <a:solidFill>
                <a:srgbClr val="FFFF00"/>
              </a:solidFill>
              <a:ln w="9525">
                <a:solidFill>
                  <a:srgbClr val="000000"/>
                </a:solidFill>
                <a:miter lim="800000"/>
                <a:headEnd/>
                <a:tailEnd/>
              </a:ln>
            </xdr:spPr>
          </xdr:sp>
          <xdr:sp macro="" textlink="">
            <xdr:nvSpPr>
              <xdr:cNvPr id="265" name="Rectangle 926"/>
              <xdr:cNvSpPr>
                <a:spLocks noChangeAspect="1" noChangeArrowheads="1"/>
              </xdr:cNvSpPr>
            </xdr:nvSpPr>
            <xdr:spPr bwMode="auto">
              <a:xfrm>
                <a:off x="627" y="781"/>
                <a:ext cx="4" cy="11"/>
              </a:xfrm>
              <a:prstGeom prst="rect">
                <a:avLst/>
              </a:prstGeom>
              <a:solidFill>
                <a:srgbClr val="FFFF00"/>
              </a:solidFill>
              <a:ln w="9525">
                <a:solidFill>
                  <a:srgbClr val="000000"/>
                </a:solidFill>
                <a:miter lim="800000"/>
                <a:headEnd/>
                <a:tailEnd/>
              </a:ln>
            </xdr:spPr>
          </xdr:sp>
          <xdr:sp macro="" textlink="">
            <xdr:nvSpPr>
              <xdr:cNvPr id="266" name="Rectangle 927"/>
              <xdr:cNvSpPr>
                <a:spLocks noChangeAspect="1" noChangeArrowheads="1"/>
              </xdr:cNvSpPr>
            </xdr:nvSpPr>
            <xdr:spPr bwMode="auto">
              <a:xfrm>
                <a:off x="614" y="798"/>
                <a:ext cx="41" cy="17"/>
              </a:xfrm>
              <a:prstGeom prst="rect">
                <a:avLst/>
              </a:prstGeom>
              <a:solidFill>
                <a:srgbClr val="FFFFFF"/>
              </a:solidFill>
              <a:ln w="9525">
                <a:solidFill>
                  <a:srgbClr val="000000"/>
                </a:solidFill>
                <a:miter lim="800000"/>
                <a:headEnd/>
                <a:tailEnd/>
              </a:ln>
            </xdr:spPr>
          </xdr:sp>
          <xdr:sp macro="" textlink="">
            <xdr:nvSpPr>
              <xdr:cNvPr id="267" name="Rectangle 928"/>
              <xdr:cNvSpPr>
                <a:spLocks noChangeAspect="1" noChangeArrowheads="1"/>
              </xdr:cNvSpPr>
            </xdr:nvSpPr>
            <xdr:spPr bwMode="auto">
              <a:xfrm>
                <a:off x="627" y="788"/>
                <a:ext cx="17" cy="11"/>
              </a:xfrm>
              <a:prstGeom prst="rect">
                <a:avLst/>
              </a:prstGeom>
              <a:solidFill>
                <a:srgbClr val="FFFFFF"/>
              </a:solidFill>
              <a:ln w="9525">
                <a:solidFill>
                  <a:srgbClr val="000000"/>
                </a:solidFill>
                <a:miter lim="800000"/>
                <a:headEnd/>
                <a:tailEnd/>
              </a:ln>
            </xdr:spPr>
          </xdr:sp>
          <xdr:sp macro="" textlink="">
            <xdr:nvSpPr>
              <xdr:cNvPr id="268" name="Oval 929"/>
              <xdr:cNvSpPr>
                <a:spLocks noChangeAspect="1" noChangeArrowheads="1"/>
              </xdr:cNvSpPr>
            </xdr:nvSpPr>
            <xdr:spPr bwMode="auto">
              <a:xfrm>
                <a:off x="587" y="814"/>
                <a:ext cx="17" cy="28"/>
              </a:xfrm>
              <a:prstGeom prst="ellipse">
                <a:avLst/>
              </a:prstGeom>
              <a:solidFill>
                <a:srgbClr val="C0C0C0"/>
              </a:solidFill>
              <a:ln w="9525">
                <a:solidFill>
                  <a:srgbClr val="000000"/>
                </a:solidFill>
                <a:round/>
                <a:headEnd/>
                <a:tailEnd/>
              </a:ln>
            </xdr:spPr>
          </xdr:sp>
          <xdr:sp macro="" textlink="">
            <xdr:nvSpPr>
              <xdr:cNvPr id="269" name="Oval 930"/>
              <xdr:cNvSpPr>
                <a:spLocks noChangeAspect="1" noChangeArrowheads="1"/>
              </xdr:cNvSpPr>
            </xdr:nvSpPr>
            <xdr:spPr bwMode="auto">
              <a:xfrm>
                <a:off x="664" y="814"/>
                <a:ext cx="17" cy="28"/>
              </a:xfrm>
              <a:prstGeom prst="ellipse">
                <a:avLst/>
              </a:prstGeom>
              <a:solidFill>
                <a:srgbClr val="C0C0C0"/>
              </a:solidFill>
              <a:ln w="9525">
                <a:solidFill>
                  <a:srgbClr val="000000"/>
                </a:solidFill>
                <a:round/>
                <a:headEnd/>
                <a:tailEnd/>
              </a:ln>
            </xdr:spPr>
          </xdr:sp>
          <xdr:sp macro="" textlink="">
            <xdr:nvSpPr>
              <xdr:cNvPr id="270" name="Rectangle 931"/>
              <xdr:cNvSpPr>
                <a:spLocks noChangeAspect="1" noChangeArrowheads="1"/>
              </xdr:cNvSpPr>
            </xdr:nvSpPr>
            <xdr:spPr bwMode="auto">
              <a:xfrm>
                <a:off x="584" y="806"/>
                <a:ext cx="102" cy="27"/>
              </a:xfrm>
              <a:prstGeom prst="rect">
                <a:avLst/>
              </a:prstGeom>
              <a:solidFill>
                <a:srgbClr val="FFFFFF"/>
              </a:solidFill>
              <a:ln w="9525">
                <a:solidFill>
                  <a:srgbClr val="000000"/>
                </a:solidFill>
                <a:miter lim="800000"/>
                <a:headEnd/>
                <a:tailEnd/>
              </a:ln>
            </xdr:spPr>
          </xdr:sp>
        </xdr:grpSp>
        <xdr:pic>
          <xdr:nvPicPr>
            <xdr:cNvPr id="261" name="Picture 932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26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895" y="625"/>
              <a:ext cx="38" cy="12"/>
            </a:xfrm>
            <a:prstGeom prst="rect">
              <a:avLst/>
            </a:prstGeom>
            <a:noFill/>
            <a:ln w="12700">
              <a:solidFill>
                <a:srgbClr val="808080"/>
              </a:solidFill>
              <a:miter lim="800000"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pic>
        <xdr:sp macro="" textlink="">
          <xdr:nvSpPr>
            <xdr:cNvPr id="262" name="Rectangle 933"/>
            <xdr:cNvSpPr>
              <a:spLocks noChangeArrowheads="1"/>
            </xdr:cNvSpPr>
          </xdr:nvSpPr>
          <xdr:spPr bwMode="auto">
            <a:xfrm>
              <a:off x="878" y="636"/>
              <a:ext cx="72" cy="6"/>
            </a:xfrm>
            <a:prstGeom prst="rect">
              <a:avLst/>
            </a:prstGeom>
            <a:solidFill>
              <a:srgbClr val="808080"/>
            </a:solidFill>
            <a:ln w="25400">
              <a:solidFill>
                <a:srgbClr val="FF0000"/>
              </a:solidFill>
              <a:miter lim="800000"/>
              <a:headEnd/>
              <a:tailEnd/>
            </a:ln>
          </xdr:spPr>
        </xdr:sp>
      </xdr:grpSp>
      <xdr:grpSp>
        <xdr:nvGrpSpPr>
          <xdr:cNvPr id="224" name="Groupe 3"/>
          <xdr:cNvGrpSpPr>
            <a:grpSpLocks/>
          </xdr:cNvGrpSpPr>
        </xdr:nvGrpSpPr>
        <xdr:grpSpPr bwMode="auto">
          <a:xfrm>
            <a:off x="5715000" y="3990975"/>
            <a:ext cx="361950" cy="466725"/>
            <a:chOff x="5718734" y="4021422"/>
            <a:chExt cx="360000" cy="476631"/>
          </a:xfrm>
        </xdr:grpSpPr>
        <xdr:sp macro="" textlink="">
          <xdr:nvSpPr>
            <xdr:cNvPr id="249" name="Oval 699"/>
            <xdr:cNvSpPr>
              <a:spLocks noChangeAspect="1" noChangeArrowheads="1"/>
            </xdr:cNvSpPr>
          </xdr:nvSpPr>
          <xdr:spPr bwMode="auto">
            <a:xfrm>
              <a:off x="6011389" y="4443527"/>
              <a:ext cx="49547" cy="54526"/>
            </a:xfrm>
            <a:prstGeom prst="ellipse">
              <a:avLst/>
            </a:prstGeom>
            <a:solidFill>
              <a:srgbClr val="C0C0C0"/>
            </a:solidFill>
            <a:ln w="9525">
              <a:solidFill>
                <a:srgbClr val="000000"/>
              </a:solidFill>
              <a:round/>
              <a:headEnd/>
              <a:tailEnd/>
            </a:ln>
          </xdr:spPr>
        </xdr:sp>
        <xdr:sp macro="" textlink="">
          <xdr:nvSpPr>
            <xdr:cNvPr id="250" name="Oval 700"/>
            <xdr:cNvSpPr>
              <a:spLocks noChangeAspect="1" noChangeArrowheads="1"/>
            </xdr:cNvSpPr>
          </xdr:nvSpPr>
          <xdr:spPr bwMode="auto">
            <a:xfrm>
              <a:off x="5728446" y="4443527"/>
              <a:ext cx="49547" cy="54526"/>
            </a:xfrm>
            <a:prstGeom prst="ellipse">
              <a:avLst/>
            </a:prstGeom>
            <a:solidFill>
              <a:srgbClr val="C0C0C0"/>
            </a:solidFill>
            <a:ln w="9525">
              <a:solidFill>
                <a:srgbClr val="000000"/>
              </a:solidFill>
              <a:round/>
              <a:headEnd/>
              <a:tailEnd/>
            </a:ln>
          </xdr:spPr>
        </xdr:sp>
        <xdr:sp macro="" textlink="">
          <xdr:nvSpPr>
            <xdr:cNvPr id="251" name="Rectangle 701"/>
            <xdr:cNvSpPr>
              <a:spLocks noChangeAspect="1" noChangeArrowheads="1"/>
            </xdr:cNvSpPr>
          </xdr:nvSpPr>
          <xdr:spPr bwMode="auto">
            <a:xfrm>
              <a:off x="5801312" y="4187599"/>
              <a:ext cx="192634" cy="209480"/>
            </a:xfrm>
            <a:prstGeom prst="rect">
              <a:avLst/>
            </a:prstGeom>
            <a:solidFill>
              <a:srgbClr val="FFFFFF"/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</xdr:sp>
        <xdr:sp macro="" textlink="">
          <xdr:nvSpPr>
            <xdr:cNvPr id="252" name="Rectangle 702" descr="Petit damier"/>
            <xdr:cNvSpPr>
              <a:spLocks noChangeArrowheads="1"/>
            </xdr:cNvSpPr>
          </xdr:nvSpPr>
          <xdr:spPr bwMode="auto">
            <a:xfrm>
              <a:off x="5854473" y="4269241"/>
              <a:ext cx="81643" cy="98651"/>
            </a:xfrm>
            <a:prstGeom prst="rect">
              <a:avLst/>
            </a:prstGeom>
            <a:pattFill prst="smCheck">
              <a:fgClr>
                <a:srgbClr val="000000"/>
              </a:fgClr>
              <a:bgClr>
                <a:srgbClr val="FFFFFF"/>
              </a:bgClr>
            </a:pattFill>
            <a:ln w="9525">
              <a:solidFill>
                <a:srgbClr val="000000"/>
              </a:solidFill>
              <a:miter lim="800000"/>
              <a:headEnd/>
              <a:tailEnd/>
            </a:ln>
          </xdr:spPr>
        </xdr:sp>
        <xdr:sp macro="" textlink="">
          <xdr:nvSpPr>
            <xdr:cNvPr id="253" name="Rectangle 703"/>
            <xdr:cNvSpPr>
              <a:spLocks noChangeArrowheads="1"/>
            </xdr:cNvSpPr>
          </xdr:nvSpPr>
          <xdr:spPr bwMode="auto">
            <a:xfrm>
              <a:off x="5718734" y="4434386"/>
              <a:ext cx="360000" cy="36000"/>
            </a:xfrm>
            <a:prstGeom prst="rect">
              <a:avLst/>
            </a:prstGeom>
            <a:solidFill>
              <a:srgbClr val="FFFFFF"/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</xdr:sp>
        <xdr:sp macro="" textlink="">
          <xdr:nvSpPr>
            <xdr:cNvPr id="254" name="Rectangle 698"/>
            <xdr:cNvSpPr>
              <a:spLocks noChangeArrowheads="1"/>
            </xdr:cNvSpPr>
          </xdr:nvSpPr>
          <xdr:spPr bwMode="auto">
            <a:xfrm>
              <a:off x="5803531" y="4122853"/>
              <a:ext cx="25200" cy="360000"/>
            </a:xfrm>
            <a:prstGeom prst="rect">
              <a:avLst/>
            </a:prstGeom>
            <a:solidFill>
              <a:srgbClr val="000000"/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</xdr:sp>
        <xdr:sp macro="" textlink="">
          <xdr:nvSpPr>
            <xdr:cNvPr id="255" name="Rectangle 698"/>
            <xdr:cNvSpPr>
              <a:spLocks noChangeArrowheads="1"/>
            </xdr:cNvSpPr>
          </xdr:nvSpPr>
          <xdr:spPr bwMode="auto">
            <a:xfrm>
              <a:off x="5962732" y="4122172"/>
              <a:ext cx="25200" cy="360000"/>
            </a:xfrm>
            <a:prstGeom prst="rect">
              <a:avLst/>
            </a:prstGeom>
            <a:solidFill>
              <a:srgbClr val="000000"/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</xdr:sp>
        <xdr:sp macro="" textlink="">
          <xdr:nvSpPr>
            <xdr:cNvPr id="256" name="Rectangle 704"/>
            <xdr:cNvSpPr>
              <a:spLocks noChangeAspect="1" noChangeArrowheads="1"/>
            </xdr:cNvSpPr>
          </xdr:nvSpPr>
          <xdr:spPr bwMode="auto">
            <a:xfrm>
              <a:off x="5952626" y="4025504"/>
              <a:ext cx="45719" cy="386616"/>
            </a:xfrm>
            <a:prstGeom prst="rect">
              <a:avLst/>
            </a:prstGeom>
            <a:solidFill>
              <a:srgbClr val="FFFFFF"/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</xdr:sp>
        <xdr:sp macro="" textlink="">
          <xdr:nvSpPr>
            <xdr:cNvPr id="257" name="Rectangle 704"/>
            <xdr:cNvSpPr>
              <a:spLocks noChangeAspect="1" noChangeArrowheads="1"/>
            </xdr:cNvSpPr>
          </xdr:nvSpPr>
          <xdr:spPr bwMode="auto">
            <a:xfrm>
              <a:off x="5792066" y="4021422"/>
              <a:ext cx="45719" cy="386616"/>
            </a:xfrm>
            <a:prstGeom prst="rect">
              <a:avLst/>
            </a:prstGeom>
            <a:solidFill>
              <a:srgbClr val="FFFFFF"/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</xdr:sp>
        <xdr:sp macro="" textlink="">
          <xdr:nvSpPr>
            <xdr:cNvPr id="258" name="Rectangle 781"/>
            <xdr:cNvSpPr>
              <a:spLocks noChangeAspect="1" noChangeArrowheads="1"/>
            </xdr:cNvSpPr>
          </xdr:nvSpPr>
          <xdr:spPr bwMode="auto">
            <a:xfrm>
              <a:off x="5797252" y="4070022"/>
              <a:ext cx="39240" cy="39600"/>
            </a:xfrm>
            <a:prstGeom prst="rect">
              <a:avLst/>
            </a:prstGeom>
            <a:solidFill>
              <a:srgbClr val="808080"/>
            </a:solidFill>
            <a:ln w="12700">
              <a:solidFill>
                <a:srgbClr val="FF0000"/>
              </a:solidFill>
              <a:miter lim="800000"/>
              <a:headEnd/>
              <a:tailEnd/>
            </a:ln>
          </xdr:spPr>
        </xdr:sp>
        <xdr:sp macro="" textlink="">
          <xdr:nvSpPr>
            <xdr:cNvPr id="259" name="Rectangle 781"/>
            <xdr:cNvSpPr>
              <a:spLocks noChangeAspect="1" noChangeArrowheads="1"/>
            </xdr:cNvSpPr>
          </xdr:nvSpPr>
          <xdr:spPr bwMode="auto">
            <a:xfrm>
              <a:off x="5956456" y="4065930"/>
              <a:ext cx="39240" cy="39600"/>
            </a:xfrm>
            <a:prstGeom prst="rect">
              <a:avLst/>
            </a:prstGeom>
            <a:solidFill>
              <a:srgbClr val="808080"/>
            </a:solidFill>
            <a:ln w="12700">
              <a:solidFill>
                <a:srgbClr val="FF0000"/>
              </a:solidFill>
              <a:miter lim="800000"/>
              <a:headEnd/>
              <a:tailEnd/>
            </a:ln>
          </xdr:spPr>
        </xdr:sp>
      </xdr:grpSp>
      <xdr:grpSp>
        <xdr:nvGrpSpPr>
          <xdr:cNvPr id="225" name="Groupe 1382"/>
          <xdr:cNvGrpSpPr>
            <a:grpSpLocks/>
          </xdr:cNvGrpSpPr>
        </xdr:nvGrpSpPr>
        <xdr:grpSpPr bwMode="auto">
          <a:xfrm>
            <a:off x="7124700" y="3990975"/>
            <a:ext cx="361950" cy="476250"/>
            <a:chOff x="5718734" y="4021422"/>
            <a:chExt cx="360000" cy="476631"/>
          </a:xfrm>
        </xdr:grpSpPr>
        <xdr:sp macro="" textlink="">
          <xdr:nvSpPr>
            <xdr:cNvPr id="238" name="Oval 699"/>
            <xdr:cNvSpPr>
              <a:spLocks noChangeAspect="1" noChangeArrowheads="1"/>
            </xdr:cNvSpPr>
          </xdr:nvSpPr>
          <xdr:spPr bwMode="auto">
            <a:xfrm>
              <a:off x="6011389" y="4443527"/>
              <a:ext cx="49547" cy="54526"/>
            </a:xfrm>
            <a:prstGeom prst="ellipse">
              <a:avLst/>
            </a:prstGeom>
            <a:solidFill>
              <a:srgbClr val="C0C0C0"/>
            </a:solidFill>
            <a:ln w="9525">
              <a:solidFill>
                <a:srgbClr val="000000"/>
              </a:solidFill>
              <a:round/>
              <a:headEnd/>
              <a:tailEnd/>
            </a:ln>
          </xdr:spPr>
        </xdr:sp>
        <xdr:sp macro="" textlink="">
          <xdr:nvSpPr>
            <xdr:cNvPr id="239" name="Oval 700"/>
            <xdr:cNvSpPr>
              <a:spLocks noChangeAspect="1" noChangeArrowheads="1"/>
            </xdr:cNvSpPr>
          </xdr:nvSpPr>
          <xdr:spPr bwMode="auto">
            <a:xfrm>
              <a:off x="5728446" y="4443527"/>
              <a:ext cx="49547" cy="54526"/>
            </a:xfrm>
            <a:prstGeom prst="ellipse">
              <a:avLst/>
            </a:prstGeom>
            <a:solidFill>
              <a:srgbClr val="C0C0C0"/>
            </a:solidFill>
            <a:ln w="9525">
              <a:solidFill>
                <a:srgbClr val="000000"/>
              </a:solidFill>
              <a:round/>
              <a:headEnd/>
              <a:tailEnd/>
            </a:ln>
          </xdr:spPr>
        </xdr:sp>
        <xdr:sp macro="" textlink="">
          <xdr:nvSpPr>
            <xdr:cNvPr id="240" name="Rectangle 701"/>
            <xdr:cNvSpPr>
              <a:spLocks noChangeAspect="1" noChangeArrowheads="1"/>
            </xdr:cNvSpPr>
          </xdr:nvSpPr>
          <xdr:spPr bwMode="auto">
            <a:xfrm>
              <a:off x="5801312" y="4187599"/>
              <a:ext cx="192634" cy="209480"/>
            </a:xfrm>
            <a:prstGeom prst="rect">
              <a:avLst/>
            </a:prstGeom>
            <a:solidFill>
              <a:srgbClr val="FFFFFF"/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</xdr:sp>
        <xdr:sp macro="" textlink="">
          <xdr:nvSpPr>
            <xdr:cNvPr id="241" name="Rectangle 702" descr="Petit damier"/>
            <xdr:cNvSpPr>
              <a:spLocks noChangeArrowheads="1"/>
            </xdr:cNvSpPr>
          </xdr:nvSpPr>
          <xdr:spPr bwMode="auto">
            <a:xfrm>
              <a:off x="5854473" y="4269241"/>
              <a:ext cx="81643" cy="98651"/>
            </a:xfrm>
            <a:prstGeom prst="rect">
              <a:avLst/>
            </a:prstGeom>
            <a:pattFill prst="smCheck">
              <a:fgClr>
                <a:srgbClr val="000000"/>
              </a:fgClr>
              <a:bgClr>
                <a:srgbClr val="FFFFFF"/>
              </a:bgClr>
            </a:pattFill>
            <a:ln w="9525">
              <a:solidFill>
                <a:srgbClr val="000000"/>
              </a:solidFill>
              <a:miter lim="800000"/>
              <a:headEnd/>
              <a:tailEnd/>
            </a:ln>
          </xdr:spPr>
        </xdr:sp>
        <xdr:sp macro="" textlink="">
          <xdr:nvSpPr>
            <xdr:cNvPr id="242" name="Rectangle 703"/>
            <xdr:cNvSpPr>
              <a:spLocks noChangeArrowheads="1"/>
            </xdr:cNvSpPr>
          </xdr:nvSpPr>
          <xdr:spPr bwMode="auto">
            <a:xfrm>
              <a:off x="5718734" y="4434386"/>
              <a:ext cx="360000" cy="36000"/>
            </a:xfrm>
            <a:prstGeom prst="rect">
              <a:avLst/>
            </a:prstGeom>
            <a:solidFill>
              <a:srgbClr val="FFFFFF"/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</xdr:sp>
        <xdr:sp macro="" textlink="">
          <xdr:nvSpPr>
            <xdr:cNvPr id="243" name="Rectangle 698"/>
            <xdr:cNvSpPr>
              <a:spLocks noChangeArrowheads="1"/>
            </xdr:cNvSpPr>
          </xdr:nvSpPr>
          <xdr:spPr bwMode="auto">
            <a:xfrm>
              <a:off x="5803531" y="4122853"/>
              <a:ext cx="25200" cy="360000"/>
            </a:xfrm>
            <a:prstGeom prst="rect">
              <a:avLst/>
            </a:prstGeom>
            <a:solidFill>
              <a:srgbClr val="000000"/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</xdr:sp>
        <xdr:sp macro="" textlink="">
          <xdr:nvSpPr>
            <xdr:cNvPr id="244" name="Rectangle 698"/>
            <xdr:cNvSpPr>
              <a:spLocks noChangeArrowheads="1"/>
            </xdr:cNvSpPr>
          </xdr:nvSpPr>
          <xdr:spPr bwMode="auto">
            <a:xfrm>
              <a:off x="5962732" y="4122172"/>
              <a:ext cx="25200" cy="360000"/>
            </a:xfrm>
            <a:prstGeom prst="rect">
              <a:avLst/>
            </a:prstGeom>
            <a:solidFill>
              <a:srgbClr val="000000"/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</xdr:sp>
        <xdr:sp macro="" textlink="">
          <xdr:nvSpPr>
            <xdr:cNvPr id="245" name="Rectangle 704"/>
            <xdr:cNvSpPr>
              <a:spLocks noChangeAspect="1" noChangeArrowheads="1"/>
            </xdr:cNvSpPr>
          </xdr:nvSpPr>
          <xdr:spPr bwMode="auto">
            <a:xfrm>
              <a:off x="5952626" y="4025504"/>
              <a:ext cx="45719" cy="386616"/>
            </a:xfrm>
            <a:prstGeom prst="rect">
              <a:avLst/>
            </a:prstGeom>
            <a:solidFill>
              <a:srgbClr val="FFFFFF"/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</xdr:sp>
        <xdr:sp macro="" textlink="">
          <xdr:nvSpPr>
            <xdr:cNvPr id="246" name="Rectangle 704"/>
            <xdr:cNvSpPr>
              <a:spLocks noChangeAspect="1" noChangeArrowheads="1"/>
            </xdr:cNvSpPr>
          </xdr:nvSpPr>
          <xdr:spPr bwMode="auto">
            <a:xfrm>
              <a:off x="5792066" y="4021422"/>
              <a:ext cx="45719" cy="386616"/>
            </a:xfrm>
            <a:prstGeom prst="rect">
              <a:avLst/>
            </a:prstGeom>
            <a:solidFill>
              <a:srgbClr val="FFFFFF"/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</xdr:sp>
        <xdr:sp macro="" textlink="">
          <xdr:nvSpPr>
            <xdr:cNvPr id="247" name="Rectangle 781"/>
            <xdr:cNvSpPr>
              <a:spLocks noChangeAspect="1" noChangeArrowheads="1"/>
            </xdr:cNvSpPr>
          </xdr:nvSpPr>
          <xdr:spPr bwMode="auto">
            <a:xfrm>
              <a:off x="5797252" y="4070022"/>
              <a:ext cx="39240" cy="39600"/>
            </a:xfrm>
            <a:prstGeom prst="rect">
              <a:avLst/>
            </a:prstGeom>
            <a:solidFill>
              <a:srgbClr val="808080"/>
            </a:solidFill>
            <a:ln w="12700">
              <a:solidFill>
                <a:srgbClr val="FF0000"/>
              </a:solidFill>
              <a:miter lim="800000"/>
              <a:headEnd/>
              <a:tailEnd/>
            </a:ln>
          </xdr:spPr>
        </xdr:sp>
        <xdr:sp macro="" textlink="">
          <xdr:nvSpPr>
            <xdr:cNvPr id="248" name="Rectangle 781"/>
            <xdr:cNvSpPr>
              <a:spLocks noChangeAspect="1" noChangeArrowheads="1"/>
            </xdr:cNvSpPr>
          </xdr:nvSpPr>
          <xdr:spPr bwMode="auto">
            <a:xfrm>
              <a:off x="5956456" y="4065930"/>
              <a:ext cx="39240" cy="39600"/>
            </a:xfrm>
            <a:prstGeom prst="rect">
              <a:avLst/>
            </a:prstGeom>
            <a:solidFill>
              <a:srgbClr val="808080"/>
            </a:solidFill>
            <a:ln w="12700">
              <a:solidFill>
                <a:srgbClr val="FF0000"/>
              </a:solidFill>
              <a:miter lim="800000"/>
              <a:headEnd/>
              <a:tailEnd/>
            </a:ln>
          </xdr:spPr>
        </xdr:sp>
      </xdr:grpSp>
      <xdr:grpSp>
        <xdr:nvGrpSpPr>
          <xdr:cNvPr id="226" name="Groupe 1394"/>
          <xdr:cNvGrpSpPr>
            <a:grpSpLocks/>
          </xdr:cNvGrpSpPr>
        </xdr:nvGrpSpPr>
        <xdr:grpSpPr bwMode="auto">
          <a:xfrm>
            <a:off x="8286750" y="3990975"/>
            <a:ext cx="361950" cy="476250"/>
            <a:chOff x="5718734" y="4021422"/>
            <a:chExt cx="360000" cy="476631"/>
          </a:xfrm>
        </xdr:grpSpPr>
        <xdr:sp macro="" textlink="">
          <xdr:nvSpPr>
            <xdr:cNvPr id="227" name="Oval 699"/>
            <xdr:cNvSpPr>
              <a:spLocks noChangeAspect="1" noChangeArrowheads="1"/>
            </xdr:cNvSpPr>
          </xdr:nvSpPr>
          <xdr:spPr bwMode="auto">
            <a:xfrm>
              <a:off x="6011389" y="4443527"/>
              <a:ext cx="49547" cy="54526"/>
            </a:xfrm>
            <a:prstGeom prst="ellipse">
              <a:avLst/>
            </a:prstGeom>
            <a:solidFill>
              <a:srgbClr val="C0C0C0"/>
            </a:solidFill>
            <a:ln w="9525">
              <a:solidFill>
                <a:srgbClr val="000000"/>
              </a:solidFill>
              <a:round/>
              <a:headEnd/>
              <a:tailEnd/>
            </a:ln>
          </xdr:spPr>
        </xdr:sp>
        <xdr:sp macro="" textlink="">
          <xdr:nvSpPr>
            <xdr:cNvPr id="228" name="Oval 700"/>
            <xdr:cNvSpPr>
              <a:spLocks noChangeAspect="1" noChangeArrowheads="1"/>
            </xdr:cNvSpPr>
          </xdr:nvSpPr>
          <xdr:spPr bwMode="auto">
            <a:xfrm>
              <a:off x="5728446" y="4443527"/>
              <a:ext cx="49547" cy="54526"/>
            </a:xfrm>
            <a:prstGeom prst="ellipse">
              <a:avLst/>
            </a:prstGeom>
            <a:solidFill>
              <a:srgbClr val="C0C0C0"/>
            </a:solidFill>
            <a:ln w="9525">
              <a:solidFill>
                <a:srgbClr val="000000"/>
              </a:solidFill>
              <a:round/>
              <a:headEnd/>
              <a:tailEnd/>
            </a:ln>
          </xdr:spPr>
        </xdr:sp>
        <xdr:sp macro="" textlink="">
          <xdr:nvSpPr>
            <xdr:cNvPr id="229" name="Rectangle 701"/>
            <xdr:cNvSpPr>
              <a:spLocks noChangeAspect="1" noChangeArrowheads="1"/>
            </xdr:cNvSpPr>
          </xdr:nvSpPr>
          <xdr:spPr bwMode="auto">
            <a:xfrm>
              <a:off x="5801312" y="4187599"/>
              <a:ext cx="192634" cy="209480"/>
            </a:xfrm>
            <a:prstGeom prst="rect">
              <a:avLst/>
            </a:prstGeom>
            <a:solidFill>
              <a:srgbClr val="FFFFFF"/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</xdr:sp>
        <xdr:sp macro="" textlink="">
          <xdr:nvSpPr>
            <xdr:cNvPr id="230" name="Rectangle 702" descr="Petit damier"/>
            <xdr:cNvSpPr>
              <a:spLocks noChangeArrowheads="1"/>
            </xdr:cNvSpPr>
          </xdr:nvSpPr>
          <xdr:spPr bwMode="auto">
            <a:xfrm>
              <a:off x="5854473" y="4269241"/>
              <a:ext cx="81643" cy="98651"/>
            </a:xfrm>
            <a:prstGeom prst="rect">
              <a:avLst/>
            </a:prstGeom>
            <a:pattFill prst="smCheck">
              <a:fgClr>
                <a:srgbClr val="000000"/>
              </a:fgClr>
              <a:bgClr>
                <a:srgbClr val="FFFFFF"/>
              </a:bgClr>
            </a:pattFill>
            <a:ln w="9525">
              <a:solidFill>
                <a:srgbClr val="000000"/>
              </a:solidFill>
              <a:miter lim="800000"/>
              <a:headEnd/>
              <a:tailEnd/>
            </a:ln>
          </xdr:spPr>
        </xdr:sp>
        <xdr:sp macro="" textlink="">
          <xdr:nvSpPr>
            <xdr:cNvPr id="231" name="Rectangle 703"/>
            <xdr:cNvSpPr>
              <a:spLocks noChangeArrowheads="1"/>
            </xdr:cNvSpPr>
          </xdr:nvSpPr>
          <xdr:spPr bwMode="auto">
            <a:xfrm>
              <a:off x="5718734" y="4434386"/>
              <a:ext cx="360000" cy="36000"/>
            </a:xfrm>
            <a:prstGeom prst="rect">
              <a:avLst/>
            </a:prstGeom>
            <a:solidFill>
              <a:srgbClr val="FFFFFF"/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</xdr:sp>
        <xdr:sp macro="" textlink="">
          <xdr:nvSpPr>
            <xdr:cNvPr id="232" name="Rectangle 698"/>
            <xdr:cNvSpPr>
              <a:spLocks noChangeArrowheads="1"/>
            </xdr:cNvSpPr>
          </xdr:nvSpPr>
          <xdr:spPr bwMode="auto">
            <a:xfrm>
              <a:off x="5803531" y="4122853"/>
              <a:ext cx="25200" cy="360000"/>
            </a:xfrm>
            <a:prstGeom prst="rect">
              <a:avLst/>
            </a:prstGeom>
            <a:solidFill>
              <a:srgbClr val="000000"/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</xdr:sp>
        <xdr:sp macro="" textlink="">
          <xdr:nvSpPr>
            <xdr:cNvPr id="233" name="Rectangle 698"/>
            <xdr:cNvSpPr>
              <a:spLocks noChangeArrowheads="1"/>
            </xdr:cNvSpPr>
          </xdr:nvSpPr>
          <xdr:spPr bwMode="auto">
            <a:xfrm>
              <a:off x="5962732" y="4122172"/>
              <a:ext cx="25200" cy="360000"/>
            </a:xfrm>
            <a:prstGeom prst="rect">
              <a:avLst/>
            </a:prstGeom>
            <a:solidFill>
              <a:srgbClr val="000000"/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</xdr:sp>
        <xdr:sp macro="" textlink="">
          <xdr:nvSpPr>
            <xdr:cNvPr id="234" name="Rectangle 704"/>
            <xdr:cNvSpPr>
              <a:spLocks noChangeAspect="1" noChangeArrowheads="1"/>
            </xdr:cNvSpPr>
          </xdr:nvSpPr>
          <xdr:spPr bwMode="auto">
            <a:xfrm>
              <a:off x="5952626" y="4025504"/>
              <a:ext cx="45719" cy="386616"/>
            </a:xfrm>
            <a:prstGeom prst="rect">
              <a:avLst/>
            </a:prstGeom>
            <a:solidFill>
              <a:srgbClr val="FFFFFF"/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</xdr:sp>
        <xdr:sp macro="" textlink="">
          <xdr:nvSpPr>
            <xdr:cNvPr id="235" name="Rectangle 704"/>
            <xdr:cNvSpPr>
              <a:spLocks noChangeAspect="1" noChangeArrowheads="1"/>
            </xdr:cNvSpPr>
          </xdr:nvSpPr>
          <xdr:spPr bwMode="auto">
            <a:xfrm>
              <a:off x="5792066" y="4021422"/>
              <a:ext cx="45719" cy="386616"/>
            </a:xfrm>
            <a:prstGeom prst="rect">
              <a:avLst/>
            </a:prstGeom>
            <a:solidFill>
              <a:srgbClr val="FFFFFF"/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</xdr:sp>
        <xdr:sp macro="" textlink="">
          <xdr:nvSpPr>
            <xdr:cNvPr id="236" name="Rectangle 781"/>
            <xdr:cNvSpPr>
              <a:spLocks noChangeAspect="1" noChangeArrowheads="1"/>
            </xdr:cNvSpPr>
          </xdr:nvSpPr>
          <xdr:spPr bwMode="auto">
            <a:xfrm>
              <a:off x="5797252" y="4070022"/>
              <a:ext cx="39240" cy="39600"/>
            </a:xfrm>
            <a:prstGeom prst="rect">
              <a:avLst/>
            </a:prstGeom>
            <a:solidFill>
              <a:srgbClr val="808080"/>
            </a:solidFill>
            <a:ln w="12700">
              <a:solidFill>
                <a:srgbClr val="FF0000"/>
              </a:solidFill>
              <a:miter lim="800000"/>
              <a:headEnd/>
              <a:tailEnd/>
            </a:ln>
          </xdr:spPr>
        </xdr:sp>
        <xdr:sp macro="" textlink="">
          <xdr:nvSpPr>
            <xdr:cNvPr id="237" name="Rectangle 781"/>
            <xdr:cNvSpPr>
              <a:spLocks noChangeAspect="1" noChangeArrowheads="1"/>
            </xdr:cNvSpPr>
          </xdr:nvSpPr>
          <xdr:spPr bwMode="auto">
            <a:xfrm>
              <a:off x="5956456" y="4065930"/>
              <a:ext cx="39240" cy="39600"/>
            </a:xfrm>
            <a:prstGeom prst="rect">
              <a:avLst/>
            </a:prstGeom>
            <a:solidFill>
              <a:srgbClr val="808080"/>
            </a:solidFill>
            <a:ln w="12700">
              <a:solidFill>
                <a:srgbClr val="FF0000"/>
              </a:solidFill>
              <a:miter lim="800000"/>
              <a:headEnd/>
              <a:tailEnd/>
            </a:ln>
          </xdr:spPr>
        </xdr:sp>
      </xdr:grpSp>
    </xdr:grpSp>
    <xdr:clientData/>
  </xdr:twoCellAnchor>
  <xdr:twoCellAnchor>
    <xdr:from>
      <xdr:col>114</xdr:col>
      <xdr:colOff>132368</xdr:colOff>
      <xdr:row>10</xdr:row>
      <xdr:rowOff>27215</xdr:rowOff>
    </xdr:from>
    <xdr:to>
      <xdr:col>118</xdr:col>
      <xdr:colOff>168352</xdr:colOff>
      <xdr:row>11</xdr:row>
      <xdr:rowOff>12928</xdr:rowOff>
    </xdr:to>
    <xdr:sp macro="" textlink="">
      <xdr:nvSpPr>
        <xdr:cNvPr id="308" name="Flèche droite 243"/>
        <xdr:cNvSpPr>
          <a:spLocks noChangeArrowheads="1"/>
        </xdr:cNvSpPr>
      </xdr:nvSpPr>
      <xdr:spPr bwMode="auto">
        <a:xfrm rot="10800000">
          <a:off x="20839718" y="3780065"/>
          <a:ext cx="759884" cy="242888"/>
        </a:xfrm>
        <a:prstGeom prst="rightArrow">
          <a:avLst>
            <a:gd name="adj1" fmla="val 50000"/>
            <a:gd name="adj2" fmla="val 48800"/>
          </a:avLst>
        </a:prstGeom>
        <a:solidFill>
          <a:srgbClr val="FF000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105</xdr:col>
      <xdr:colOff>166688</xdr:colOff>
      <xdr:row>85</xdr:row>
      <xdr:rowOff>261938</xdr:rowOff>
    </xdr:from>
    <xdr:to>
      <xdr:col>110</xdr:col>
      <xdr:colOff>171451</xdr:colOff>
      <xdr:row>86</xdr:row>
      <xdr:rowOff>238124</xdr:rowOff>
    </xdr:to>
    <xdr:grpSp>
      <xdr:nvGrpSpPr>
        <xdr:cNvPr id="309" name="Group 2686"/>
        <xdr:cNvGrpSpPr>
          <a:grpSpLocks/>
        </xdr:cNvGrpSpPr>
      </xdr:nvGrpSpPr>
      <xdr:grpSpPr bwMode="auto">
        <a:xfrm>
          <a:off x="19452908" y="22900958"/>
          <a:ext cx="919163" cy="364806"/>
          <a:chOff x="344" y="602"/>
          <a:chExt cx="117" cy="31"/>
        </a:xfrm>
      </xdr:grpSpPr>
      <xdr:pic>
        <xdr:nvPicPr>
          <xdr:cNvPr id="310" name="Picture 1340" descr="wagon plat"/>
          <xdr:cNvPicPr>
            <a:picLocks noChangeAspect="1" noChangeArrowheads="1"/>
          </xdr:cNvPicPr>
        </xdr:nvPicPr>
        <xdr:blipFill>
          <a:blip xmlns:r="http://schemas.openxmlformats.org/officeDocument/2006/relationships" r:embed="rId27" cstate="print">
            <a:clrChange>
              <a:clrFrom>
                <a:srgbClr val="FEFEFE"/>
              </a:clrFrom>
              <a:clrTo>
                <a:srgbClr val="FEFEFE">
                  <a:alpha val="0"/>
                </a:srgbClr>
              </a:clrTo>
            </a:clrChange>
            <a:lum bright="-6000" contrast="36000"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44" y="613"/>
            <a:ext cx="117" cy="20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 algn="ctr">
                <a:solidFill>
                  <a:srgbClr val="000000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pic>
      <xdr:grpSp>
        <xdr:nvGrpSpPr>
          <xdr:cNvPr id="311" name="Group 447"/>
          <xdr:cNvGrpSpPr>
            <a:grpSpLocks noChangeAspect="1"/>
          </xdr:cNvGrpSpPr>
        </xdr:nvGrpSpPr>
        <xdr:grpSpPr bwMode="auto">
          <a:xfrm>
            <a:off x="356" y="608"/>
            <a:ext cx="91" cy="5"/>
            <a:chOff x="0" y="0"/>
            <a:chExt cx="19993" cy="20000"/>
          </a:xfrm>
        </xdr:grpSpPr>
        <xdr:sp macro="" textlink="">
          <xdr:nvSpPr>
            <xdr:cNvPr id="319" name="Freeform 448" descr="Granit"/>
            <xdr:cNvSpPr>
              <a:spLocks noChangeAspect="1"/>
            </xdr:cNvSpPr>
          </xdr:nvSpPr>
          <xdr:spPr bwMode="auto">
            <a:xfrm>
              <a:off x="0" y="0"/>
              <a:ext cx="1498" cy="20000"/>
            </a:xfrm>
            <a:custGeom>
              <a:avLst/>
              <a:gdLst>
                <a:gd name="T0" fmla="*/ 0 w 20000"/>
                <a:gd name="T1" fmla="*/ 19726 h 20000"/>
                <a:gd name="T2" fmla="*/ 0 w 20000"/>
                <a:gd name="T3" fmla="*/ 0 h 20000"/>
                <a:gd name="T4" fmla="*/ 0 w 20000"/>
                <a:gd name="T5" fmla="*/ 0 h 20000"/>
                <a:gd name="T6" fmla="*/ 0 w 20000"/>
                <a:gd name="T7" fmla="*/ 19726 h 20000"/>
                <a:gd name="T8" fmla="*/ 0 w 20000"/>
                <a:gd name="T9" fmla="*/ 19726 h 20000"/>
                <a:gd name="T10" fmla="*/ 0 60000 65536"/>
                <a:gd name="T11" fmla="*/ 0 60000 65536"/>
                <a:gd name="T12" fmla="*/ 0 60000 65536"/>
                <a:gd name="T13" fmla="*/ 0 60000 65536"/>
                <a:gd name="T14" fmla="*/ 0 60000 65536"/>
              </a:gdLst>
              <a:ahLst/>
              <a:cxnLst>
                <a:cxn ang="T10">
                  <a:pos x="T0" y="T1"/>
                </a:cxn>
                <a:cxn ang="T11">
                  <a:pos x="T2" y="T3"/>
                </a:cxn>
                <a:cxn ang="T12">
                  <a:pos x="T4" y="T5"/>
                </a:cxn>
                <a:cxn ang="T13">
                  <a:pos x="T6" y="T7"/>
                </a:cxn>
                <a:cxn ang="T14">
                  <a:pos x="T8" y="T9"/>
                </a:cxn>
              </a:cxnLst>
              <a:rect l="0" t="0" r="r" b="b"/>
              <a:pathLst>
                <a:path w="20000" h="20000">
                  <a:moveTo>
                    <a:pt x="0" y="19726"/>
                  </a:moveTo>
                  <a:lnTo>
                    <a:pt x="1895" y="0"/>
                  </a:lnTo>
                  <a:lnTo>
                    <a:pt x="18105" y="0"/>
                  </a:lnTo>
                  <a:lnTo>
                    <a:pt x="19789" y="19726"/>
                  </a:lnTo>
                  <a:lnTo>
                    <a:pt x="0" y="19726"/>
                  </a:lnTo>
                  <a:close/>
                </a:path>
              </a:pathLst>
            </a:custGeom>
            <a:blipFill dpi="0" rotWithShape="0">
              <a:blip xmlns:r="http://schemas.openxmlformats.org/officeDocument/2006/relationships" r:embed="rId6"/>
              <a:srcRect/>
              <a:tile tx="0" ty="0" sx="100000" sy="100000" flip="none" algn="tl"/>
            </a:blipFill>
            <a:ln w="0" cap="flat" cmpd="sng">
              <a:solidFill>
                <a:srgbClr val="000000"/>
              </a:solidFill>
              <a:prstDash val="solid"/>
              <a:round/>
              <a:headEnd type="none" w="med" len="med"/>
              <a:tailEnd type="none" w="med" len="med"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sp macro="" textlink="">
          <xdr:nvSpPr>
            <xdr:cNvPr id="320" name="Freeform 449" descr="Granit"/>
            <xdr:cNvSpPr>
              <a:spLocks noChangeAspect="1"/>
            </xdr:cNvSpPr>
          </xdr:nvSpPr>
          <xdr:spPr bwMode="auto">
            <a:xfrm>
              <a:off x="3138" y="0"/>
              <a:ext cx="1497" cy="20000"/>
            </a:xfrm>
            <a:custGeom>
              <a:avLst/>
              <a:gdLst>
                <a:gd name="T0" fmla="*/ 0 w 20000"/>
                <a:gd name="T1" fmla="*/ 19726 h 20000"/>
                <a:gd name="T2" fmla="*/ 0 w 20000"/>
                <a:gd name="T3" fmla="*/ 0 h 20000"/>
                <a:gd name="T4" fmla="*/ 0 w 20000"/>
                <a:gd name="T5" fmla="*/ 0 h 20000"/>
                <a:gd name="T6" fmla="*/ 0 w 20000"/>
                <a:gd name="T7" fmla="*/ 19726 h 20000"/>
                <a:gd name="T8" fmla="*/ 0 w 20000"/>
                <a:gd name="T9" fmla="*/ 19726 h 20000"/>
                <a:gd name="T10" fmla="*/ 0 60000 65536"/>
                <a:gd name="T11" fmla="*/ 0 60000 65536"/>
                <a:gd name="T12" fmla="*/ 0 60000 65536"/>
                <a:gd name="T13" fmla="*/ 0 60000 65536"/>
                <a:gd name="T14" fmla="*/ 0 60000 65536"/>
              </a:gdLst>
              <a:ahLst/>
              <a:cxnLst>
                <a:cxn ang="T10">
                  <a:pos x="T0" y="T1"/>
                </a:cxn>
                <a:cxn ang="T11">
                  <a:pos x="T2" y="T3"/>
                </a:cxn>
                <a:cxn ang="T12">
                  <a:pos x="T4" y="T5"/>
                </a:cxn>
                <a:cxn ang="T13">
                  <a:pos x="T6" y="T7"/>
                </a:cxn>
                <a:cxn ang="T14">
                  <a:pos x="T8" y="T9"/>
                </a:cxn>
              </a:cxnLst>
              <a:rect l="0" t="0" r="r" b="b"/>
              <a:pathLst>
                <a:path w="20000" h="20000">
                  <a:moveTo>
                    <a:pt x="0" y="19726"/>
                  </a:moveTo>
                  <a:lnTo>
                    <a:pt x="1684" y="0"/>
                  </a:lnTo>
                  <a:lnTo>
                    <a:pt x="18105" y="0"/>
                  </a:lnTo>
                  <a:lnTo>
                    <a:pt x="19789" y="19726"/>
                  </a:lnTo>
                  <a:lnTo>
                    <a:pt x="0" y="19726"/>
                  </a:lnTo>
                  <a:close/>
                </a:path>
              </a:pathLst>
            </a:custGeom>
            <a:blipFill dpi="0" rotWithShape="0">
              <a:blip xmlns:r="http://schemas.openxmlformats.org/officeDocument/2006/relationships" r:embed="rId6"/>
              <a:srcRect/>
              <a:tile tx="0" ty="0" sx="100000" sy="100000" flip="none" algn="tl"/>
            </a:blipFill>
            <a:ln w="0" cap="flat" cmpd="sng">
              <a:solidFill>
                <a:srgbClr val="000000"/>
              </a:solidFill>
              <a:prstDash val="solid"/>
              <a:round/>
              <a:headEnd type="none" w="med" len="med"/>
              <a:tailEnd type="none" w="med" len="med"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sp macro="" textlink="">
          <xdr:nvSpPr>
            <xdr:cNvPr id="321" name="Freeform 450" descr="Granit"/>
            <xdr:cNvSpPr>
              <a:spLocks noChangeAspect="1"/>
            </xdr:cNvSpPr>
          </xdr:nvSpPr>
          <xdr:spPr bwMode="auto">
            <a:xfrm>
              <a:off x="6259" y="0"/>
              <a:ext cx="1498" cy="20000"/>
            </a:xfrm>
            <a:custGeom>
              <a:avLst/>
              <a:gdLst>
                <a:gd name="T0" fmla="*/ 0 w 20000"/>
                <a:gd name="T1" fmla="*/ 19726 h 20000"/>
                <a:gd name="T2" fmla="*/ 0 w 20000"/>
                <a:gd name="T3" fmla="*/ 0 h 20000"/>
                <a:gd name="T4" fmla="*/ 0 w 20000"/>
                <a:gd name="T5" fmla="*/ 0 h 20000"/>
                <a:gd name="T6" fmla="*/ 0 w 20000"/>
                <a:gd name="T7" fmla="*/ 19726 h 20000"/>
                <a:gd name="T8" fmla="*/ 0 w 20000"/>
                <a:gd name="T9" fmla="*/ 19726 h 20000"/>
                <a:gd name="T10" fmla="*/ 0 60000 65536"/>
                <a:gd name="T11" fmla="*/ 0 60000 65536"/>
                <a:gd name="T12" fmla="*/ 0 60000 65536"/>
                <a:gd name="T13" fmla="*/ 0 60000 65536"/>
                <a:gd name="T14" fmla="*/ 0 60000 65536"/>
              </a:gdLst>
              <a:ahLst/>
              <a:cxnLst>
                <a:cxn ang="T10">
                  <a:pos x="T0" y="T1"/>
                </a:cxn>
                <a:cxn ang="T11">
                  <a:pos x="T2" y="T3"/>
                </a:cxn>
                <a:cxn ang="T12">
                  <a:pos x="T4" y="T5"/>
                </a:cxn>
                <a:cxn ang="T13">
                  <a:pos x="T6" y="T7"/>
                </a:cxn>
                <a:cxn ang="T14">
                  <a:pos x="T8" y="T9"/>
                </a:cxn>
              </a:cxnLst>
              <a:rect l="0" t="0" r="r" b="b"/>
              <a:pathLst>
                <a:path w="20000" h="20000">
                  <a:moveTo>
                    <a:pt x="0" y="19726"/>
                  </a:moveTo>
                  <a:lnTo>
                    <a:pt x="1895" y="0"/>
                  </a:lnTo>
                  <a:lnTo>
                    <a:pt x="18105" y="0"/>
                  </a:lnTo>
                  <a:lnTo>
                    <a:pt x="19789" y="19726"/>
                  </a:lnTo>
                  <a:lnTo>
                    <a:pt x="0" y="19726"/>
                  </a:lnTo>
                  <a:close/>
                </a:path>
              </a:pathLst>
            </a:custGeom>
            <a:blipFill dpi="0" rotWithShape="0">
              <a:blip xmlns:r="http://schemas.openxmlformats.org/officeDocument/2006/relationships" r:embed="rId6"/>
              <a:srcRect/>
              <a:tile tx="0" ty="0" sx="100000" sy="100000" flip="none" algn="tl"/>
            </a:blipFill>
            <a:ln w="0" cap="flat" cmpd="sng">
              <a:solidFill>
                <a:srgbClr val="000000"/>
              </a:solidFill>
              <a:prstDash val="solid"/>
              <a:round/>
              <a:headEnd type="none" w="med" len="med"/>
              <a:tailEnd type="none" w="med" len="med"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sp macro="" textlink="">
          <xdr:nvSpPr>
            <xdr:cNvPr id="322" name="Freeform 451" descr="Granit"/>
            <xdr:cNvSpPr>
              <a:spLocks noChangeAspect="1"/>
            </xdr:cNvSpPr>
          </xdr:nvSpPr>
          <xdr:spPr bwMode="auto">
            <a:xfrm>
              <a:off x="9381" y="0"/>
              <a:ext cx="1498" cy="20000"/>
            </a:xfrm>
            <a:custGeom>
              <a:avLst/>
              <a:gdLst>
                <a:gd name="T0" fmla="*/ 0 w 20000"/>
                <a:gd name="T1" fmla="*/ 19726 h 20000"/>
                <a:gd name="T2" fmla="*/ 0 w 20000"/>
                <a:gd name="T3" fmla="*/ 0 h 20000"/>
                <a:gd name="T4" fmla="*/ 0 w 20000"/>
                <a:gd name="T5" fmla="*/ 0 h 20000"/>
                <a:gd name="T6" fmla="*/ 0 w 20000"/>
                <a:gd name="T7" fmla="*/ 19726 h 20000"/>
                <a:gd name="T8" fmla="*/ 0 w 20000"/>
                <a:gd name="T9" fmla="*/ 19726 h 20000"/>
                <a:gd name="T10" fmla="*/ 0 60000 65536"/>
                <a:gd name="T11" fmla="*/ 0 60000 65536"/>
                <a:gd name="T12" fmla="*/ 0 60000 65536"/>
                <a:gd name="T13" fmla="*/ 0 60000 65536"/>
                <a:gd name="T14" fmla="*/ 0 60000 65536"/>
              </a:gdLst>
              <a:ahLst/>
              <a:cxnLst>
                <a:cxn ang="T10">
                  <a:pos x="T0" y="T1"/>
                </a:cxn>
                <a:cxn ang="T11">
                  <a:pos x="T2" y="T3"/>
                </a:cxn>
                <a:cxn ang="T12">
                  <a:pos x="T4" y="T5"/>
                </a:cxn>
                <a:cxn ang="T13">
                  <a:pos x="T6" y="T7"/>
                </a:cxn>
                <a:cxn ang="T14">
                  <a:pos x="T8" y="T9"/>
                </a:cxn>
              </a:cxnLst>
              <a:rect l="0" t="0" r="r" b="b"/>
              <a:pathLst>
                <a:path w="20000" h="20000">
                  <a:moveTo>
                    <a:pt x="0" y="19726"/>
                  </a:moveTo>
                  <a:lnTo>
                    <a:pt x="1895" y="0"/>
                  </a:lnTo>
                  <a:lnTo>
                    <a:pt x="18105" y="0"/>
                  </a:lnTo>
                  <a:lnTo>
                    <a:pt x="19789" y="19726"/>
                  </a:lnTo>
                  <a:lnTo>
                    <a:pt x="0" y="19726"/>
                  </a:lnTo>
                  <a:close/>
                </a:path>
              </a:pathLst>
            </a:custGeom>
            <a:blipFill dpi="0" rotWithShape="0">
              <a:blip xmlns:r="http://schemas.openxmlformats.org/officeDocument/2006/relationships" r:embed="rId6"/>
              <a:srcRect/>
              <a:tile tx="0" ty="0" sx="100000" sy="100000" flip="none" algn="tl"/>
            </a:blipFill>
            <a:ln w="0" cap="flat" cmpd="sng">
              <a:solidFill>
                <a:srgbClr val="000000"/>
              </a:solidFill>
              <a:prstDash val="solid"/>
              <a:round/>
              <a:headEnd type="none" w="med" len="med"/>
              <a:tailEnd type="none" w="med" len="med"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sp macro="" textlink="">
          <xdr:nvSpPr>
            <xdr:cNvPr id="323" name="Freeform 452" descr="Granit"/>
            <xdr:cNvSpPr>
              <a:spLocks noChangeAspect="1"/>
            </xdr:cNvSpPr>
          </xdr:nvSpPr>
          <xdr:spPr bwMode="auto">
            <a:xfrm>
              <a:off x="12236" y="0"/>
              <a:ext cx="1498" cy="20000"/>
            </a:xfrm>
            <a:custGeom>
              <a:avLst/>
              <a:gdLst>
                <a:gd name="T0" fmla="*/ 0 w 20000"/>
                <a:gd name="T1" fmla="*/ 19726 h 20000"/>
                <a:gd name="T2" fmla="*/ 0 w 20000"/>
                <a:gd name="T3" fmla="*/ 0 h 20000"/>
                <a:gd name="T4" fmla="*/ 0 w 20000"/>
                <a:gd name="T5" fmla="*/ 0 h 20000"/>
                <a:gd name="T6" fmla="*/ 0 w 20000"/>
                <a:gd name="T7" fmla="*/ 19726 h 20000"/>
                <a:gd name="T8" fmla="*/ 0 w 20000"/>
                <a:gd name="T9" fmla="*/ 19726 h 20000"/>
                <a:gd name="T10" fmla="*/ 0 60000 65536"/>
                <a:gd name="T11" fmla="*/ 0 60000 65536"/>
                <a:gd name="T12" fmla="*/ 0 60000 65536"/>
                <a:gd name="T13" fmla="*/ 0 60000 65536"/>
                <a:gd name="T14" fmla="*/ 0 60000 65536"/>
              </a:gdLst>
              <a:ahLst/>
              <a:cxnLst>
                <a:cxn ang="T10">
                  <a:pos x="T0" y="T1"/>
                </a:cxn>
                <a:cxn ang="T11">
                  <a:pos x="T2" y="T3"/>
                </a:cxn>
                <a:cxn ang="T12">
                  <a:pos x="T4" y="T5"/>
                </a:cxn>
                <a:cxn ang="T13">
                  <a:pos x="T6" y="T7"/>
                </a:cxn>
                <a:cxn ang="T14">
                  <a:pos x="T8" y="T9"/>
                </a:cxn>
              </a:cxnLst>
              <a:rect l="0" t="0" r="r" b="b"/>
              <a:pathLst>
                <a:path w="20000" h="20000">
                  <a:moveTo>
                    <a:pt x="0" y="19726"/>
                  </a:moveTo>
                  <a:lnTo>
                    <a:pt x="1895" y="0"/>
                  </a:lnTo>
                  <a:lnTo>
                    <a:pt x="18105" y="0"/>
                  </a:lnTo>
                  <a:lnTo>
                    <a:pt x="19789" y="19726"/>
                  </a:lnTo>
                  <a:lnTo>
                    <a:pt x="0" y="19726"/>
                  </a:lnTo>
                  <a:close/>
                </a:path>
              </a:pathLst>
            </a:custGeom>
            <a:blipFill dpi="0" rotWithShape="0">
              <a:blip xmlns:r="http://schemas.openxmlformats.org/officeDocument/2006/relationships" r:embed="rId6"/>
              <a:srcRect/>
              <a:tile tx="0" ty="0" sx="100000" sy="100000" flip="none" algn="tl"/>
            </a:blipFill>
            <a:ln w="0" cap="flat" cmpd="sng">
              <a:solidFill>
                <a:srgbClr val="000000"/>
              </a:solidFill>
              <a:prstDash val="solid"/>
              <a:round/>
              <a:headEnd type="none" w="med" len="med"/>
              <a:tailEnd type="none" w="med" len="med"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sp macro="" textlink="">
          <xdr:nvSpPr>
            <xdr:cNvPr id="324" name="Freeform 453" descr="Granit"/>
            <xdr:cNvSpPr>
              <a:spLocks noChangeAspect="1"/>
            </xdr:cNvSpPr>
          </xdr:nvSpPr>
          <xdr:spPr bwMode="auto">
            <a:xfrm>
              <a:off x="15373" y="0"/>
              <a:ext cx="1498" cy="20000"/>
            </a:xfrm>
            <a:custGeom>
              <a:avLst/>
              <a:gdLst>
                <a:gd name="T0" fmla="*/ 0 w 20000"/>
                <a:gd name="T1" fmla="*/ 19726 h 20000"/>
                <a:gd name="T2" fmla="*/ 0 w 20000"/>
                <a:gd name="T3" fmla="*/ 0 h 20000"/>
                <a:gd name="T4" fmla="*/ 0 w 20000"/>
                <a:gd name="T5" fmla="*/ 0 h 20000"/>
                <a:gd name="T6" fmla="*/ 0 w 20000"/>
                <a:gd name="T7" fmla="*/ 19726 h 20000"/>
                <a:gd name="T8" fmla="*/ 0 w 20000"/>
                <a:gd name="T9" fmla="*/ 19726 h 20000"/>
                <a:gd name="T10" fmla="*/ 0 60000 65536"/>
                <a:gd name="T11" fmla="*/ 0 60000 65536"/>
                <a:gd name="T12" fmla="*/ 0 60000 65536"/>
                <a:gd name="T13" fmla="*/ 0 60000 65536"/>
                <a:gd name="T14" fmla="*/ 0 60000 65536"/>
              </a:gdLst>
              <a:ahLst/>
              <a:cxnLst>
                <a:cxn ang="T10">
                  <a:pos x="T0" y="T1"/>
                </a:cxn>
                <a:cxn ang="T11">
                  <a:pos x="T2" y="T3"/>
                </a:cxn>
                <a:cxn ang="T12">
                  <a:pos x="T4" y="T5"/>
                </a:cxn>
                <a:cxn ang="T13">
                  <a:pos x="T6" y="T7"/>
                </a:cxn>
                <a:cxn ang="T14">
                  <a:pos x="T8" y="T9"/>
                </a:cxn>
              </a:cxnLst>
              <a:rect l="0" t="0" r="r" b="b"/>
              <a:pathLst>
                <a:path w="20000" h="20000">
                  <a:moveTo>
                    <a:pt x="0" y="19726"/>
                  </a:moveTo>
                  <a:lnTo>
                    <a:pt x="1895" y="0"/>
                  </a:lnTo>
                  <a:lnTo>
                    <a:pt x="18105" y="0"/>
                  </a:lnTo>
                  <a:lnTo>
                    <a:pt x="19789" y="19726"/>
                  </a:lnTo>
                  <a:lnTo>
                    <a:pt x="0" y="19726"/>
                  </a:lnTo>
                  <a:close/>
                </a:path>
              </a:pathLst>
            </a:custGeom>
            <a:blipFill dpi="0" rotWithShape="0">
              <a:blip xmlns:r="http://schemas.openxmlformats.org/officeDocument/2006/relationships" r:embed="rId6"/>
              <a:srcRect/>
              <a:tile tx="0" ty="0" sx="100000" sy="100000" flip="none" algn="tl"/>
            </a:blipFill>
            <a:ln w="0" cap="flat" cmpd="sng">
              <a:solidFill>
                <a:srgbClr val="000000"/>
              </a:solidFill>
              <a:prstDash val="solid"/>
              <a:round/>
              <a:headEnd type="none" w="med" len="med"/>
              <a:tailEnd type="none" w="med" len="med"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sp macro="" textlink="">
          <xdr:nvSpPr>
            <xdr:cNvPr id="325" name="Freeform 454" descr="Granit"/>
            <xdr:cNvSpPr>
              <a:spLocks noChangeAspect="1"/>
            </xdr:cNvSpPr>
          </xdr:nvSpPr>
          <xdr:spPr bwMode="auto">
            <a:xfrm>
              <a:off x="18495" y="0"/>
              <a:ext cx="1498" cy="20000"/>
            </a:xfrm>
            <a:custGeom>
              <a:avLst/>
              <a:gdLst>
                <a:gd name="T0" fmla="*/ 0 w 20000"/>
                <a:gd name="T1" fmla="*/ 19726 h 20000"/>
                <a:gd name="T2" fmla="*/ 0 w 20000"/>
                <a:gd name="T3" fmla="*/ 0 h 20000"/>
                <a:gd name="T4" fmla="*/ 0 w 20000"/>
                <a:gd name="T5" fmla="*/ 0 h 20000"/>
                <a:gd name="T6" fmla="*/ 0 w 20000"/>
                <a:gd name="T7" fmla="*/ 19726 h 20000"/>
                <a:gd name="T8" fmla="*/ 0 w 20000"/>
                <a:gd name="T9" fmla="*/ 19726 h 20000"/>
                <a:gd name="T10" fmla="*/ 0 60000 65536"/>
                <a:gd name="T11" fmla="*/ 0 60000 65536"/>
                <a:gd name="T12" fmla="*/ 0 60000 65536"/>
                <a:gd name="T13" fmla="*/ 0 60000 65536"/>
                <a:gd name="T14" fmla="*/ 0 60000 65536"/>
              </a:gdLst>
              <a:ahLst/>
              <a:cxnLst>
                <a:cxn ang="T10">
                  <a:pos x="T0" y="T1"/>
                </a:cxn>
                <a:cxn ang="T11">
                  <a:pos x="T2" y="T3"/>
                </a:cxn>
                <a:cxn ang="T12">
                  <a:pos x="T4" y="T5"/>
                </a:cxn>
                <a:cxn ang="T13">
                  <a:pos x="T6" y="T7"/>
                </a:cxn>
                <a:cxn ang="T14">
                  <a:pos x="T8" y="T9"/>
                </a:cxn>
              </a:cxnLst>
              <a:rect l="0" t="0" r="r" b="b"/>
              <a:pathLst>
                <a:path w="20000" h="20000">
                  <a:moveTo>
                    <a:pt x="0" y="19726"/>
                  </a:moveTo>
                  <a:lnTo>
                    <a:pt x="1895" y="0"/>
                  </a:lnTo>
                  <a:lnTo>
                    <a:pt x="18105" y="0"/>
                  </a:lnTo>
                  <a:lnTo>
                    <a:pt x="19789" y="19726"/>
                  </a:lnTo>
                  <a:lnTo>
                    <a:pt x="0" y="19726"/>
                  </a:lnTo>
                  <a:close/>
                </a:path>
              </a:pathLst>
            </a:custGeom>
            <a:blipFill dpi="0" rotWithShape="0">
              <a:blip xmlns:r="http://schemas.openxmlformats.org/officeDocument/2006/relationships" r:embed="rId6"/>
              <a:srcRect/>
              <a:tile tx="0" ty="0" sx="100000" sy="100000" flip="none" algn="tl"/>
            </a:blipFill>
            <a:ln w="0" cap="flat" cmpd="sng">
              <a:solidFill>
                <a:srgbClr val="000000"/>
              </a:solidFill>
              <a:prstDash val="solid"/>
              <a:round/>
              <a:headEnd type="none" w="med" len="med"/>
              <a:tailEnd type="none" w="med" len="med"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</xdr:grpSp>
      <xdr:grpSp>
        <xdr:nvGrpSpPr>
          <xdr:cNvPr id="312" name="Group 447"/>
          <xdr:cNvGrpSpPr>
            <a:grpSpLocks noChangeAspect="1"/>
          </xdr:cNvGrpSpPr>
        </xdr:nvGrpSpPr>
        <xdr:grpSpPr bwMode="auto">
          <a:xfrm>
            <a:off x="362" y="602"/>
            <a:ext cx="77" cy="5"/>
            <a:chOff x="0" y="0"/>
            <a:chExt cx="16871" cy="20000"/>
          </a:xfrm>
        </xdr:grpSpPr>
        <xdr:sp macro="" textlink="">
          <xdr:nvSpPr>
            <xdr:cNvPr id="313" name="Freeform 448" descr="Granit"/>
            <xdr:cNvSpPr>
              <a:spLocks noChangeAspect="1"/>
            </xdr:cNvSpPr>
          </xdr:nvSpPr>
          <xdr:spPr bwMode="auto">
            <a:xfrm>
              <a:off x="0" y="0"/>
              <a:ext cx="1498" cy="20000"/>
            </a:xfrm>
            <a:custGeom>
              <a:avLst/>
              <a:gdLst>
                <a:gd name="T0" fmla="*/ 0 w 20000"/>
                <a:gd name="T1" fmla="*/ 19726 h 20000"/>
                <a:gd name="T2" fmla="*/ 0 w 20000"/>
                <a:gd name="T3" fmla="*/ 0 h 20000"/>
                <a:gd name="T4" fmla="*/ 0 w 20000"/>
                <a:gd name="T5" fmla="*/ 0 h 20000"/>
                <a:gd name="T6" fmla="*/ 0 w 20000"/>
                <a:gd name="T7" fmla="*/ 19726 h 20000"/>
                <a:gd name="T8" fmla="*/ 0 w 20000"/>
                <a:gd name="T9" fmla="*/ 19726 h 20000"/>
                <a:gd name="T10" fmla="*/ 0 60000 65536"/>
                <a:gd name="T11" fmla="*/ 0 60000 65536"/>
                <a:gd name="T12" fmla="*/ 0 60000 65536"/>
                <a:gd name="T13" fmla="*/ 0 60000 65536"/>
                <a:gd name="T14" fmla="*/ 0 60000 65536"/>
              </a:gdLst>
              <a:ahLst/>
              <a:cxnLst>
                <a:cxn ang="T10">
                  <a:pos x="T0" y="T1"/>
                </a:cxn>
                <a:cxn ang="T11">
                  <a:pos x="T2" y="T3"/>
                </a:cxn>
                <a:cxn ang="T12">
                  <a:pos x="T4" y="T5"/>
                </a:cxn>
                <a:cxn ang="T13">
                  <a:pos x="T6" y="T7"/>
                </a:cxn>
                <a:cxn ang="T14">
                  <a:pos x="T8" y="T9"/>
                </a:cxn>
              </a:cxnLst>
              <a:rect l="0" t="0" r="r" b="b"/>
              <a:pathLst>
                <a:path w="20000" h="20000">
                  <a:moveTo>
                    <a:pt x="0" y="19726"/>
                  </a:moveTo>
                  <a:lnTo>
                    <a:pt x="1895" y="0"/>
                  </a:lnTo>
                  <a:lnTo>
                    <a:pt x="18105" y="0"/>
                  </a:lnTo>
                  <a:lnTo>
                    <a:pt x="19789" y="19726"/>
                  </a:lnTo>
                  <a:lnTo>
                    <a:pt x="0" y="19726"/>
                  </a:lnTo>
                  <a:close/>
                </a:path>
              </a:pathLst>
            </a:custGeom>
            <a:blipFill dpi="0" rotWithShape="0">
              <a:blip xmlns:r="http://schemas.openxmlformats.org/officeDocument/2006/relationships" r:embed="rId6"/>
              <a:srcRect/>
              <a:tile tx="0" ty="0" sx="100000" sy="100000" flip="none" algn="tl"/>
            </a:blipFill>
            <a:ln w="0" cap="flat" cmpd="sng">
              <a:solidFill>
                <a:srgbClr val="000000"/>
              </a:solidFill>
              <a:prstDash val="solid"/>
              <a:round/>
              <a:headEnd type="none" w="med" len="med"/>
              <a:tailEnd type="none" w="med" len="med"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sp macro="" textlink="">
          <xdr:nvSpPr>
            <xdr:cNvPr id="314" name="Freeform 449" descr="Granit"/>
            <xdr:cNvSpPr>
              <a:spLocks noChangeAspect="1"/>
            </xdr:cNvSpPr>
          </xdr:nvSpPr>
          <xdr:spPr bwMode="auto">
            <a:xfrm>
              <a:off x="3138" y="0"/>
              <a:ext cx="1497" cy="20000"/>
            </a:xfrm>
            <a:custGeom>
              <a:avLst/>
              <a:gdLst>
                <a:gd name="T0" fmla="*/ 0 w 20000"/>
                <a:gd name="T1" fmla="*/ 19726 h 20000"/>
                <a:gd name="T2" fmla="*/ 0 w 20000"/>
                <a:gd name="T3" fmla="*/ 0 h 20000"/>
                <a:gd name="T4" fmla="*/ 0 w 20000"/>
                <a:gd name="T5" fmla="*/ 0 h 20000"/>
                <a:gd name="T6" fmla="*/ 0 w 20000"/>
                <a:gd name="T7" fmla="*/ 19726 h 20000"/>
                <a:gd name="T8" fmla="*/ 0 w 20000"/>
                <a:gd name="T9" fmla="*/ 19726 h 20000"/>
                <a:gd name="T10" fmla="*/ 0 60000 65536"/>
                <a:gd name="T11" fmla="*/ 0 60000 65536"/>
                <a:gd name="T12" fmla="*/ 0 60000 65536"/>
                <a:gd name="T13" fmla="*/ 0 60000 65536"/>
                <a:gd name="T14" fmla="*/ 0 60000 65536"/>
              </a:gdLst>
              <a:ahLst/>
              <a:cxnLst>
                <a:cxn ang="T10">
                  <a:pos x="T0" y="T1"/>
                </a:cxn>
                <a:cxn ang="T11">
                  <a:pos x="T2" y="T3"/>
                </a:cxn>
                <a:cxn ang="T12">
                  <a:pos x="T4" y="T5"/>
                </a:cxn>
                <a:cxn ang="T13">
                  <a:pos x="T6" y="T7"/>
                </a:cxn>
                <a:cxn ang="T14">
                  <a:pos x="T8" y="T9"/>
                </a:cxn>
              </a:cxnLst>
              <a:rect l="0" t="0" r="r" b="b"/>
              <a:pathLst>
                <a:path w="20000" h="20000">
                  <a:moveTo>
                    <a:pt x="0" y="19726"/>
                  </a:moveTo>
                  <a:lnTo>
                    <a:pt x="1684" y="0"/>
                  </a:lnTo>
                  <a:lnTo>
                    <a:pt x="18105" y="0"/>
                  </a:lnTo>
                  <a:lnTo>
                    <a:pt x="19789" y="19726"/>
                  </a:lnTo>
                  <a:lnTo>
                    <a:pt x="0" y="19726"/>
                  </a:lnTo>
                  <a:close/>
                </a:path>
              </a:pathLst>
            </a:custGeom>
            <a:blipFill dpi="0" rotWithShape="0">
              <a:blip xmlns:r="http://schemas.openxmlformats.org/officeDocument/2006/relationships" r:embed="rId6"/>
              <a:srcRect/>
              <a:tile tx="0" ty="0" sx="100000" sy="100000" flip="none" algn="tl"/>
            </a:blipFill>
            <a:ln w="0" cap="flat" cmpd="sng">
              <a:solidFill>
                <a:srgbClr val="000000"/>
              </a:solidFill>
              <a:prstDash val="solid"/>
              <a:round/>
              <a:headEnd type="none" w="med" len="med"/>
              <a:tailEnd type="none" w="med" len="med"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sp macro="" textlink="">
          <xdr:nvSpPr>
            <xdr:cNvPr id="315" name="Freeform 450" descr="Granit"/>
            <xdr:cNvSpPr>
              <a:spLocks noChangeAspect="1"/>
            </xdr:cNvSpPr>
          </xdr:nvSpPr>
          <xdr:spPr bwMode="auto">
            <a:xfrm>
              <a:off x="6259" y="0"/>
              <a:ext cx="1498" cy="20000"/>
            </a:xfrm>
            <a:custGeom>
              <a:avLst/>
              <a:gdLst>
                <a:gd name="T0" fmla="*/ 0 w 20000"/>
                <a:gd name="T1" fmla="*/ 19726 h 20000"/>
                <a:gd name="T2" fmla="*/ 0 w 20000"/>
                <a:gd name="T3" fmla="*/ 0 h 20000"/>
                <a:gd name="T4" fmla="*/ 0 w 20000"/>
                <a:gd name="T5" fmla="*/ 0 h 20000"/>
                <a:gd name="T6" fmla="*/ 0 w 20000"/>
                <a:gd name="T7" fmla="*/ 19726 h 20000"/>
                <a:gd name="T8" fmla="*/ 0 w 20000"/>
                <a:gd name="T9" fmla="*/ 19726 h 20000"/>
                <a:gd name="T10" fmla="*/ 0 60000 65536"/>
                <a:gd name="T11" fmla="*/ 0 60000 65536"/>
                <a:gd name="T12" fmla="*/ 0 60000 65536"/>
                <a:gd name="T13" fmla="*/ 0 60000 65536"/>
                <a:gd name="T14" fmla="*/ 0 60000 65536"/>
              </a:gdLst>
              <a:ahLst/>
              <a:cxnLst>
                <a:cxn ang="T10">
                  <a:pos x="T0" y="T1"/>
                </a:cxn>
                <a:cxn ang="T11">
                  <a:pos x="T2" y="T3"/>
                </a:cxn>
                <a:cxn ang="T12">
                  <a:pos x="T4" y="T5"/>
                </a:cxn>
                <a:cxn ang="T13">
                  <a:pos x="T6" y="T7"/>
                </a:cxn>
                <a:cxn ang="T14">
                  <a:pos x="T8" y="T9"/>
                </a:cxn>
              </a:cxnLst>
              <a:rect l="0" t="0" r="r" b="b"/>
              <a:pathLst>
                <a:path w="20000" h="20000">
                  <a:moveTo>
                    <a:pt x="0" y="19726"/>
                  </a:moveTo>
                  <a:lnTo>
                    <a:pt x="1895" y="0"/>
                  </a:lnTo>
                  <a:lnTo>
                    <a:pt x="18105" y="0"/>
                  </a:lnTo>
                  <a:lnTo>
                    <a:pt x="19789" y="19726"/>
                  </a:lnTo>
                  <a:lnTo>
                    <a:pt x="0" y="19726"/>
                  </a:lnTo>
                  <a:close/>
                </a:path>
              </a:pathLst>
            </a:custGeom>
            <a:blipFill dpi="0" rotWithShape="0">
              <a:blip xmlns:r="http://schemas.openxmlformats.org/officeDocument/2006/relationships" r:embed="rId6"/>
              <a:srcRect/>
              <a:tile tx="0" ty="0" sx="100000" sy="100000" flip="none" algn="tl"/>
            </a:blipFill>
            <a:ln w="0" cap="flat" cmpd="sng">
              <a:solidFill>
                <a:srgbClr val="000000"/>
              </a:solidFill>
              <a:prstDash val="solid"/>
              <a:round/>
              <a:headEnd type="none" w="med" len="med"/>
              <a:tailEnd type="none" w="med" len="med"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sp macro="" textlink="">
          <xdr:nvSpPr>
            <xdr:cNvPr id="316" name="Freeform 451" descr="Granit"/>
            <xdr:cNvSpPr>
              <a:spLocks noChangeAspect="1"/>
            </xdr:cNvSpPr>
          </xdr:nvSpPr>
          <xdr:spPr bwMode="auto">
            <a:xfrm>
              <a:off x="9381" y="0"/>
              <a:ext cx="1498" cy="20000"/>
            </a:xfrm>
            <a:custGeom>
              <a:avLst/>
              <a:gdLst>
                <a:gd name="T0" fmla="*/ 0 w 20000"/>
                <a:gd name="T1" fmla="*/ 19726 h 20000"/>
                <a:gd name="T2" fmla="*/ 0 w 20000"/>
                <a:gd name="T3" fmla="*/ 0 h 20000"/>
                <a:gd name="T4" fmla="*/ 0 w 20000"/>
                <a:gd name="T5" fmla="*/ 0 h 20000"/>
                <a:gd name="T6" fmla="*/ 0 w 20000"/>
                <a:gd name="T7" fmla="*/ 19726 h 20000"/>
                <a:gd name="T8" fmla="*/ 0 w 20000"/>
                <a:gd name="T9" fmla="*/ 19726 h 20000"/>
                <a:gd name="T10" fmla="*/ 0 60000 65536"/>
                <a:gd name="T11" fmla="*/ 0 60000 65536"/>
                <a:gd name="T12" fmla="*/ 0 60000 65536"/>
                <a:gd name="T13" fmla="*/ 0 60000 65536"/>
                <a:gd name="T14" fmla="*/ 0 60000 65536"/>
              </a:gdLst>
              <a:ahLst/>
              <a:cxnLst>
                <a:cxn ang="T10">
                  <a:pos x="T0" y="T1"/>
                </a:cxn>
                <a:cxn ang="T11">
                  <a:pos x="T2" y="T3"/>
                </a:cxn>
                <a:cxn ang="T12">
                  <a:pos x="T4" y="T5"/>
                </a:cxn>
                <a:cxn ang="T13">
                  <a:pos x="T6" y="T7"/>
                </a:cxn>
                <a:cxn ang="T14">
                  <a:pos x="T8" y="T9"/>
                </a:cxn>
              </a:cxnLst>
              <a:rect l="0" t="0" r="r" b="b"/>
              <a:pathLst>
                <a:path w="20000" h="20000">
                  <a:moveTo>
                    <a:pt x="0" y="19726"/>
                  </a:moveTo>
                  <a:lnTo>
                    <a:pt x="1895" y="0"/>
                  </a:lnTo>
                  <a:lnTo>
                    <a:pt x="18105" y="0"/>
                  </a:lnTo>
                  <a:lnTo>
                    <a:pt x="19789" y="19726"/>
                  </a:lnTo>
                  <a:lnTo>
                    <a:pt x="0" y="19726"/>
                  </a:lnTo>
                  <a:close/>
                </a:path>
              </a:pathLst>
            </a:custGeom>
            <a:blipFill dpi="0" rotWithShape="0">
              <a:blip xmlns:r="http://schemas.openxmlformats.org/officeDocument/2006/relationships" r:embed="rId6"/>
              <a:srcRect/>
              <a:tile tx="0" ty="0" sx="100000" sy="100000" flip="none" algn="tl"/>
            </a:blipFill>
            <a:ln w="0" cap="flat" cmpd="sng">
              <a:solidFill>
                <a:srgbClr val="000000"/>
              </a:solidFill>
              <a:prstDash val="solid"/>
              <a:round/>
              <a:headEnd type="none" w="med" len="med"/>
              <a:tailEnd type="none" w="med" len="med"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sp macro="" textlink="">
          <xdr:nvSpPr>
            <xdr:cNvPr id="317" name="Freeform 452" descr="Granit"/>
            <xdr:cNvSpPr>
              <a:spLocks noChangeAspect="1"/>
            </xdr:cNvSpPr>
          </xdr:nvSpPr>
          <xdr:spPr bwMode="auto">
            <a:xfrm>
              <a:off x="12236" y="0"/>
              <a:ext cx="1498" cy="20000"/>
            </a:xfrm>
            <a:custGeom>
              <a:avLst/>
              <a:gdLst>
                <a:gd name="T0" fmla="*/ 0 w 20000"/>
                <a:gd name="T1" fmla="*/ 19726 h 20000"/>
                <a:gd name="T2" fmla="*/ 0 w 20000"/>
                <a:gd name="T3" fmla="*/ 0 h 20000"/>
                <a:gd name="T4" fmla="*/ 0 w 20000"/>
                <a:gd name="T5" fmla="*/ 0 h 20000"/>
                <a:gd name="T6" fmla="*/ 0 w 20000"/>
                <a:gd name="T7" fmla="*/ 19726 h 20000"/>
                <a:gd name="T8" fmla="*/ 0 w 20000"/>
                <a:gd name="T9" fmla="*/ 19726 h 20000"/>
                <a:gd name="T10" fmla="*/ 0 60000 65536"/>
                <a:gd name="T11" fmla="*/ 0 60000 65536"/>
                <a:gd name="T12" fmla="*/ 0 60000 65536"/>
                <a:gd name="T13" fmla="*/ 0 60000 65536"/>
                <a:gd name="T14" fmla="*/ 0 60000 65536"/>
              </a:gdLst>
              <a:ahLst/>
              <a:cxnLst>
                <a:cxn ang="T10">
                  <a:pos x="T0" y="T1"/>
                </a:cxn>
                <a:cxn ang="T11">
                  <a:pos x="T2" y="T3"/>
                </a:cxn>
                <a:cxn ang="T12">
                  <a:pos x="T4" y="T5"/>
                </a:cxn>
                <a:cxn ang="T13">
                  <a:pos x="T6" y="T7"/>
                </a:cxn>
                <a:cxn ang="T14">
                  <a:pos x="T8" y="T9"/>
                </a:cxn>
              </a:cxnLst>
              <a:rect l="0" t="0" r="r" b="b"/>
              <a:pathLst>
                <a:path w="20000" h="20000">
                  <a:moveTo>
                    <a:pt x="0" y="19726"/>
                  </a:moveTo>
                  <a:lnTo>
                    <a:pt x="1895" y="0"/>
                  </a:lnTo>
                  <a:lnTo>
                    <a:pt x="18105" y="0"/>
                  </a:lnTo>
                  <a:lnTo>
                    <a:pt x="19789" y="19726"/>
                  </a:lnTo>
                  <a:lnTo>
                    <a:pt x="0" y="19726"/>
                  </a:lnTo>
                  <a:close/>
                </a:path>
              </a:pathLst>
            </a:custGeom>
            <a:blipFill dpi="0" rotWithShape="0">
              <a:blip xmlns:r="http://schemas.openxmlformats.org/officeDocument/2006/relationships" r:embed="rId6"/>
              <a:srcRect/>
              <a:tile tx="0" ty="0" sx="100000" sy="100000" flip="none" algn="tl"/>
            </a:blipFill>
            <a:ln w="0" cap="flat" cmpd="sng">
              <a:solidFill>
                <a:srgbClr val="000000"/>
              </a:solidFill>
              <a:prstDash val="solid"/>
              <a:round/>
              <a:headEnd type="none" w="med" len="med"/>
              <a:tailEnd type="none" w="med" len="med"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sp macro="" textlink="">
          <xdr:nvSpPr>
            <xdr:cNvPr id="318" name="Freeform 453" descr="Granit"/>
            <xdr:cNvSpPr>
              <a:spLocks noChangeAspect="1"/>
            </xdr:cNvSpPr>
          </xdr:nvSpPr>
          <xdr:spPr bwMode="auto">
            <a:xfrm>
              <a:off x="15373" y="0"/>
              <a:ext cx="1498" cy="20000"/>
            </a:xfrm>
            <a:custGeom>
              <a:avLst/>
              <a:gdLst>
                <a:gd name="T0" fmla="*/ 0 w 20000"/>
                <a:gd name="T1" fmla="*/ 19726 h 20000"/>
                <a:gd name="T2" fmla="*/ 0 w 20000"/>
                <a:gd name="T3" fmla="*/ 0 h 20000"/>
                <a:gd name="T4" fmla="*/ 0 w 20000"/>
                <a:gd name="T5" fmla="*/ 0 h 20000"/>
                <a:gd name="T6" fmla="*/ 0 w 20000"/>
                <a:gd name="T7" fmla="*/ 19726 h 20000"/>
                <a:gd name="T8" fmla="*/ 0 w 20000"/>
                <a:gd name="T9" fmla="*/ 19726 h 20000"/>
                <a:gd name="T10" fmla="*/ 0 60000 65536"/>
                <a:gd name="T11" fmla="*/ 0 60000 65536"/>
                <a:gd name="T12" fmla="*/ 0 60000 65536"/>
                <a:gd name="T13" fmla="*/ 0 60000 65536"/>
                <a:gd name="T14" fmla="*/ 0 60000 65536"/>
              </a:gdLst>
              <a:ahLst/>
              <a:cxnLst>
                <a:cxn ang="T10">
                  <a:pos x="T0" y="T1"/>
                </a:cxn>
                <a:cxn ang="T11">
                  <a:pos x="T2" y="T3"/>
                </a:cxn>
                <a:cxn ang="T12">
                  <a:pos x="T4" y="T5"/>
                </a:cxn>
                <a:cxn ang="T13">
                  <a:pos x="T6" y="T7"/>
                </a:cxn>
                <a:cxn ang="T14">
                  <a:pos x="T8" y="T9"/>
                </a:cxn>
              </a:cxnLst>
              <a:rect l="0" t="0" r="r" b="b"/>
              <a:pathLst>
                <a:path w="20000" h="20000">
                  <a:moveTo>
                    <a:pt x="0" y="19726"/>
                  </a:moveTo>
                  <a:lnTo>
                    <a:pt x="1895" y="0"/>
                  </a:lnTo>
                  <a:lnTo>
                    <a:pt x="18105" y="0"/>
                  </a:lnTo>
                  <a:lnTo>
                    <a:pt x="19789" y="19726"/>
                  </a:lnTo>
                  <a:lnTo>
                    <a:pt x="0" y="19726"/>
                  </a:lnTo>
                  <a:close/>
                </a:path>
              </a:pathLst>
            </a:custGeom>
            <a:blipFill dpi="0" rotWithShape="0">
              <a:blip xmlns:r="http://schemas.openxmlformats.org/officeDocument/2006/relationships" r:embed="rId6"/>
              <a:srcRect/>
              <a:tile tx="0" ty="0" sx="100000" sy="100000" flip="none" algn="tl"/>
            </a:blipFill>
            <a:ln w="0" cap="flat" cmpd="sng">
              <a:solidFill>
                <a:srgbClr val="000000"/>
              </a:solidFill>
              <a:prstDash val="solid"/>
              <a:round/>
              <a:headEnd type="none" w="med" len="med"/>
              <a:tailEnd type="none" w="med" len="med"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</xdr:grpSp>
    </xdr:grpSp>
    <xdr:clientData/>
  </xdr:twoCellAnchor>
  <xdr:twoCellAnchor>
    <xdr:from>
      <xdr:col>61</xdr:col>
      <xdr:colOff>67416</xdr:colOff>
      <xdr:row>89</xdr:row>
      <xdr:rowOff>212447</xdr:rowOff>
    </xdr:from>
    <xdr:to>
      <xdr:col>66</xdr:col>
      <xdr:colOff>154596</xdr:colOff>
      <xdr:row>91</xdr:row>
      <xdr:rowOff>48063</xdr:rowOff>
    </xdr:to>
    <xdr:pic>
      <xdr:nvPicPr>
        <xdr:cNvPr id="326" name="Picture 1316" descr="ballastiere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clrChange>
            <a:clrFrom>
              <a:srgbClr val="000018"/>
            </a:clrFrom>
            <a:clrTo>
              <a:srgbClr val="000018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83091" y="24463097"/>
          <a:ext cx="992055" cy="4833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55</xdr:col>
      <xdr:colOff>157127</xdr:colOff>
      <xdr:row>89</xdr:row>
      <xdr:rowOff>212447</xdr:rowOff>
    </xdr:from>
    <xdr:to>
      <xdr:col>61</xdr:col>
      <xdr:colOff>67415</xdr:colOff>
      <xdr:row>91</xdr:row>
      <xdr:rowOff>48063</xdr:rowOff>
    </xdr:to>
    <xdr:pic>
      <xdr:nvPicPr>
        <xdr:cNvPr id="327" name="Picture 1317" descr="ballastiere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clrChange>
            <a:clrFrom>
              <a:srgbClr val="000018"/>
            </a:clrFrom>
            <a:clrTo>
              <a:srgbClr val="000018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86952" y="24463097"/>
          <a:ext cx="996138" cy="4833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80</xdr:col>
      <xdr:colOff>127916</xdr:colOff>
      <xdr:row>89</xdr:row>
      <xdr:rowOff>216948</xdr:rowOff>
    </xdr:from>
    <xdr:to>
      <xdr:col>85</xdr:col>
      <xdr:colOff>58581</xdr:colOff>
      <xdr:row>91</xdr:row>
      <xdr:rowOff>26475</xdr:rowOff>
    </xdr:to>
    <xdr:grpSp>
      <xdr:nvGrpSpPr>
        <xdr:cNvPr id="328" name="Groupe 707"/>
        <xdr:cNvGrpSpPr>
          <a:grpSpLocks/>
        </xdr:cNvGrpSpPr>
      </xdr:nvGrpSpPr>
      <xdr:grpSpPr bwMode="auto">
        <a:xfrm>
          <a:off x="14842136" y="23998968"/>
          <a:ext cx="845065" cy="449607"/>
          <a:chOff x="9631135" y="14247782"/>
          <a:chExt cx="1133475" cy="304635"/>
        </a:xfrm>
      </xdr:grpSpPr>
      <xdr:pic>
        <xdr:nvPicPr>
          <xdr:cNvPr id="329" name="Picture 1372" descr="wagon plat 1"/>
          <xdr:cNvPicPr>
            <a:picLocks noChangeAspect="1" noChangeArrowheads="1"/>
          </xdr:cNvPicPr>
        </xdr:nvPicPr>
        <xdr:blipFill>
          <a:blip xmlns:r="http://schemas.openxmlformats.org/officeDocument/2006/relationships" r:embed="rId5">
            <a:clrChange>
              <a:clrFrom>
                <a:srgbClr val="FFFEFF"/>
              </a:clrFrom>
              <a:clrTo>
                <a:srgbClr val="FFFEFF">
                  <a:alpha val="0"/>
                </a:srgbClr>
              </a:clrTo>
            </a:clrChange>
            <a:lum bright="-6000" contrast="36000"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11111" b="11111"/>
          <a:stretch>
            <a:fillRect/>
          </a:stretch>
        </xdr:blipFill>
        <xdr:spPr bwMode="auto">
          <a:xfrm>
            <a:off x="9631135" y="14306597"/>
            <a:ext cx="1133475" cy="245820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 algn="ctr">
                <a:solidFill>
                  <a:srgbClr val="000000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pic>
      <xdr:sp macro="" textlink="">
        <xdr:nvSpPr>
          <xdr:cNvPr id="330" name="Forme libre 329"/>
          <xdr:cNvSpPr/>
        </xdr:nvSpPr>
        <xdr:spPr>
          <a:xfrm>
            <a:off x="9683998" y="14247782"/>
            <a:ext cx="997488" cy="133278"/>
          </a:xfrm>
          <a:custGeom>
            <a:avLst/>
            <a:gdLst>
              <a:gd name="connsiteX0" fmla="*/ 0 w 1002506"/>
              <a:gd name="connsiteY0" fmla="*/ 133350 h 138112"/>
              <a:gd name="connsiteX1" fmla="*/ 0 w 1002506"/>
              <a:gd name="connsiteY1" fmla="*/ 133350 h 138112"/>
              <a:gd name="connsiteX2" fmla="*/ 14288 w 1002506"/>
              <a:gd name="connsiteY2" fmla="*/ 116681 h 138112"/>
              <a:gd name="connsiteX3" fmla="*/ 21431 w 1002506"/>
              <a:gd name="connsiteY3" fmla="*/ 111919 h 138112"/>
              <a:gd name="connsiteX4" fmla="*/ 30956 w 1002506"/>
              <a:gd name="connsiteY4" fmla="*/ 97631 h 138112"/>
              <a:gd name="connsiteX5" fmla="*/ 33338 w 1002506"/>
              <a:gd name="connsiteY5" fmla="*/ 90487 h 138112"/>
              <a:gd name="connsiteX6" fmla="*/ 40481 w 1002506"/>
              <a:gd name="connsiteY6" fmla="*/ 85725 h 138112"/>
              <a:gd name="connsiteX7" fmla="*/ 42863 w 1002506"/>
              <a:gd name="connsiteY7" fmla="*/ 78581 h 138112"/>
              <a:gd name="connsiteX8" fmla="*/ 83344 w 1002506"/>
              <a:gd name="connsiteY8" fmla="*/ 71437 h 138112"/>
              <a:gd name="connsiteX9" fmla="*/ 107156 w 1002506"/>
              <a:gd name="connsiteY9" fmla="*/ 64294 h 138112"/>
              <a:gd name="connsiteX10" fmla="*/ 121444 w 1002506"/>
              <a:gd name="connsiteY10" fmla="*/ 61912 h 138112"/>
              <a:gd name="connsiteX11" fmla="*/ 128588 w 1002506"/>
              <a:gd name="connsiteY11" fmla="*/ 57150 h 138112"/>
              <a:gd name="connsiteX12" fmla="*/ 142875 w 1002506"/>
              <a:gd name="connsiteY12" fmla="*/ 52387 h 138112"/>
              <a:gd name="connsiteX13" fmla="*/ 157163 w 1002506"/>
              <a:gd name="connsiteY13" fmla="*/ 47625 h 138112"/>
              <a:gd name="connsiteX14" fmla="*/ 202406 w 1002506"/>
              <a:gd name="connsiteY14" fmla="*/ 45244 h 138112"/>
              <a:gd name="connsiteX15" fmla="*/ 228600 w 1002506"/>
              <a:gd name="connsiteY15" fmla="*/ 40481 h 138112"/>
              <a:gd name="connsiteX16" fmla="*/ 238125 w 1002506"/>
              <a:gd name="connsiteY16" fmla="*/ 38100 h 138112"/>
              <a:gd name="connsiteX17" fmla="*/ 288131 w 1002506"/>
              <a:gd name="connsiteY17" fmla="*/ 26194 h 138112"/>
              <a:gd name="connsiteX18" fmla="*/ 295275 w 1002506"/>
              <a:gd name="connsiteY18" fmla="*/ 23812 h 138112"/>
              <a:gd name="connsiteX19" fmla="*/ 364331 w 1002506"/>
              <a:gd name="connsiteY19" fmla="*/ 11906 h 138112"/>
              <a:gd name="connsiteX20" fmla="*/ 390525 w 1002506"/>
              <a:gd name="connsiteY20" fmla="*/ 9525 h 138112"/>
              <a:gd name="connsiteX21" fmla="*/ 404813 w 1002506"/>
              <a:gd name="connsiteY21" fmla="*/ 2381 h 138112"/>
              <a:gd name="connsiteX22" fmla="*/ 414338 w 1002506"/>
              <a:gd name="connsiteY22" fmla="*/ 0 h 138112"/>
              <a:gd name="connsiteX23" fmla="*/ 523875 w 1002506"/>
              <a:gd name="connsiteY23" fmla="*/ 2381 h 138112"/>
              <a:gd name="connsiteX24" fmla="*/ 531019 w 1002506"/>
              <a:gd name="connsiteY24" fmla="*/ 4762 h 138112"/>
              <a:gd name="connsiteX25" fmla="*/ 557213 w 1002506"/>
              <a:gd name="connsiteY25" fmla="*/ 7144 h 138112"/>
              <a:gd name="connsiteX26" fmla="*/ 611981 w 1002506"/>
              <a:gd name="connsiteY26" fmla="*/ 19050 h 138112"/>
              <a:gd name="connsiteX27" fmla="*/ 690563 w 1002506"/>
              <a:gd name="connsiteY27" fmla="*/ 23812 h 138112"/>
              <a:gd name="connsiteX28" fmla="*/ 697706 w 1002506"/>
              <a:gd name="connsiteY28" fmla="*/ 26194 h 138112"/>
              <a:gd name="connsiteX29" fmla="*/ 738188 w 1002506"/>
              <a:gd name="connsiteY29" fmla="*/ 30956 h 138112"/>
              <a:gd name="connsiteX30" fmla="*/ 766763 w 1002506"/>
              <a:gd name="connsiteY30" fmla="*/ 35719 h 138112"/>
              <a:gd name="connsiteX31" fmla="*/ 821531 w 1002506"/>
              <a:gd name="connsiteY31" fmla="*/ 38100 h 138112"/>
              <a:gd name="connsiteX32" fmla="*/ 871538 w 1002506"/>
              <a:gd name="connsiteY32" fmla="*/ 42862 h 138112"/>
              <a:gd name="connsiteX33" fmla="*/ 881063 w 1002506"/>
              <a:gd name="connsiteY33" fmla="*/ 47625 h 138112"/>
              <a:gd name="connsiteX34" fmla="*/ 888206 w 1002506"/>
              <a:gd name="connsiteY34" fmla="*/ 52387 h 138112"/>
              <a:gd name="connsiteX35" fmla="*/ 904875 w 1002506"/>
              <a:gd name="connsiteY35" fmla="*/ 57150 h 138112"/>
              <a:gd name="connsiteX36" fmla="*/ 919163 w 1002506"/>
              <a:gd name="connsiteY36" fmla="*/ 66675 h 138112"/>
              <a:gd name="connsiteX37" fmla="*/ 921544 w 1002506"/>
              <a:gd name="connsiteY37" fmla="*/ 73819 h 138112"/>
              <a:gd name="connsiteX38" fmla="*/ 935831 w 1002506"/>
              <a:gd name="connsiteY38" fmla="*/ 78581 h 138112"/>
              <a:gd name="connsiteX39" fmla="*/ 945356 w 1002506"/>
              <a:gd name="connsiteY39" fmla="*/ 90487 h 138112"/>
              <a:gd name="connsiteX40" fmla="*/ 959644 w 1002506"/>
              <a:gd name="connsiteY40" fmla="*/ 97631 h 138112"/>
              <a:gd name="connsiteX41" fmla="*/ 966788 w 1002506"/>
              <a:gd name="connsiteY41" fmla="*/ 104775 h 138112"/>
              <a:gd name="connsiteX42" fmla="*/ 973931 w 1002506"/>
              <a:gd name="connsiteY42" fmla="*/ 107156 h 138112"/>
              <a:gd name="connsiteX43" fmla="*/ 981075 w 1002506"/>
              <a:gd name="connsiteY43" fmla="*/ 111919 h 138112"/>
              <a:gd name="connsiteX44" fmla="*/ 990600 w 1002506"/>
              <a:gd name="connsiteY44" fmla="*/ 123825 h 138112"/>
              <a:gd name="connsiteX45" fmla="*/ 992981 w 1002506"/>
              <a:gd name="connsiteY45" fmla="*/ 133350 h 138112"/>
              <a:gd name="connsiteX46" fmla="*/ 1000125 w 1002506"/>
              <a:gd name="connsiteY46" fmla="*/ 135731 h 138112"/>
              <a:gd name="connsiteX47" fmla="*/ 1002506 w 1002506"/>
              <a:gd name="connsiteY47" fmla="*/ 138112 h 138112"/>
              <a:gd name="connsiteX48" fmla="*/ 0 w 1002506"/>
              <a:gd name="connsiteY48" fmla="*/ 133350 h 138112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</a:cxnLst>
            <a:rect l="l" t="t" r="r" b="b"/>
            <a:pathLst>
              <a:path w="1002506" h="138112">
                <a:moveTo>
                  <a:pt x="0" y="133350"/>
                </a:moveTo>
                <a:lnTo>
                  <a:pt x="0" y="133350"/>
                </a:lnTo>
                <a:cubicBezTo>
                  <a:pt x="4763" y="127794"/>
                  <a:pt x="9113" y="121856"/>
                  <a:pt x="14288" y="116681"/>
                </a:cubicBezTo>
                <a:cubicBezTo>
                  <a:pt x="16311" y="114658"/>
                  <a:pt x="19547" y="114073"/>
                  <a:pt x="21431" y="111919"/>
                </a:cubicBezTo>
                <a:cubicBezTo>
                  <a:pt x="25200" y="107611"/>
                  <a:pt x="29145" y="103061"/>
                  <a:pt x="30956" y="97631"/>
                </a:cubicBezTo>
                <a:cubicBezTo>
                  <a:pt x="31750" y="95250"/>
                  <a:pt x="31770" y="92447"/>
                  <a:pt x="33338" y="90487"/>
                </a:cubicBezTo>
                <a:cubicBezTo>
                  <a:pt x="35126" y="88252"/>
                  <a:pt x="38100" y="87312"/>
                  <a:pt x="40481" y="85725"/>
                </a:cubicBezTo>
                <a:cubicBezTo>
                  <a:pt x="41275" y="83344"/>
                  <a:pt x="41295" y="80541"/>
                  <a:pt x="42863" y="78581"/>
                </a:cubicBezTo>
                <a:cubicBezTo>
                  <a:pt x="51152" y="68220"/>
                  <a:pt x="78779" y="71763"/>
                  <a:pt x="83344" y="71437"/>
                </a:cubicBezTo>
                <a:cubicBezTo>
                  <a:pt x="92460" y="68398"/>
                  <a:pt x="98156" y="66094"/>
                  <a:pt x="107156" y="64294"/>
                </a:cubicBezTo>
                <a:cubicBezTo>
                  <a:pt x="111891" y="63347"/>
                  <a:pt x="116681" y="62706"/>
                  <a:pt x="121444" y="61912"/>
                </a:cubicBezTo>
                <a:cubicBezTo>
                  <a:pt x="123825" y="60325"/>
                  <a:pt x="125973" y="58312"/>
                  <a:pt x="128588" y="57150"/>
                </a:cubicBezTo>
                <a:cubicBezTo>
                  <a:pt x="133175" y="55111"/>
                  <a:pt x="138113" y="53975"/>
                  <a:pt x="142875" y="52387"/>
                </a:cubicBezTo>
                <a:lnTo>
                  <a:pt x="157163" y="47625"/>
                </a:lnTo>
                <a:cubicBezTo>
                  <a:pt x="171490" y="42850"/>
                  <a:pt x="187325" y="46038"/>
                  <a:pt x="202406" y="45244"/>
                </a:cubicBezTo>
                <a:cubicBezTo>
                  <a:pt x="212737" y="43522"/>
                  <a:pt x="218623" y="42698"/>
                  <a:pt x="228600" y="40481"/>
                </a:cubicBezTo>
                <a:cubicBezTo>
                  <a:pt x="231795" y="39771"/>
                  <a:pt x="234950" y="38894"/>
                  <a:pt x="238125" y="38100"/>
                </a:cubicBezTo>
                <a:cubicBezTo>
                  <a:pt x="262341" y="21956"/>
                  <a:pt x="246702" y="28956"/>
                  <a:pt x="288131" y="26194"/>
                </a:cubicBezTo>
                <a:cubicBezTo>
                  <a:pt x="290512" y="25400"/>
                  <a:pt x="293081" y="25031"/>
                  <a:pt x="295275" y="23812"/>
                </a:cubicBezTo>
                <a:cubicBezTo>
                  <a:pt x="331164" y="3873"/>
                  <a:pt x="283423" y="15423"/>
                  <a:pt x="364331" y="11906"/>
                </a:cubicBezTo>
                <a:cubicBezTo>
                  <a:pt x="373062" y="11112"/>
                  <a:pt x="381846" y="10765"/>
                  <a:pt x="390525" y="9525"/>
                </a:cubicBezTo>
                <a:cubicBezTo>
                  <a:pt x="400561" y="8091"/>
                  <a:pt x="395379" y="6424"/>
                  <a:pt x="404813" y="2381"/>
                </a:cubicBezTo>
                <a:cubicBezTo>
                  <a:pt x="407821" y="1092"/>
                  <a:pt x="411163" y="794"/>
                  <a:pt x="414338" y="0"/>
                </a:cubicBezTo>
                <a:lnTo>
                  <a:pt x="523875" y="2381"/>
                </a:lnTo>
                <a:cubicBezTo>
                  <a:pt x="526383" y="2483"/>
                  <a:pt x="528534" y="4407"/>
                  <a:pt x="531019" y="4762"/>
                </a:cubicBezTo>
                <a:cubicBezTo>
                  <a:pt x="539698" y="6002"/>
                  <a:pt x="548482" y="6350"/>
                  <a:pt x="557213" y="7144"/>
                </a:cubicBezTo>
                <a:cubicBezTo>
                  <a:pt x="582747" y="24167"/>
                  <a:pt x="565786" y="16333"/>
                  <a:pt x="611981" y="19050"/>
                </a:cubicBezTo>
                <a:cubicBezTo>
                  <a:pt x="645388" y="27401"/>
                  <a:pt x="607422" y="18615"/>
                  <a:pt x="690563" y="23812"/>
                </a:cubicBezTo>
                <a:cubicBezTo>
                  <a:pt x="693068" y="23969"/>
                  <a:pt x="695245" y="25702"/>
                  <a:pt x="697706" y="26194"/>
                </a:cubicBezTo>
                <a:cubicBezTo>
                  <a:pt x="708229" y="28299"/>
                  <a:pt x="728749" y="30012"/>
                  <a:pt x="738188" y="30956"/>
                </a:cubicBezTo>
                <a:cubicBezTo>
                  <a:pt x="750650" y="35110"/>
                  <a:pt x="747133" y="34492"/>
                  <a:pt x="766763" y="35719"/>
                </a:cubicBezTo>
                <a:cubicBezTo>
                  <a:pt x="785001" y="36859"/>
                  <a:pt x="803275" y="37306"/>
                  <a:pt x="821531" y="38100"/>
                </a:cubicBezTo>
                <a:cubicBezTo>
                  <a:pt x="838200" y="39687"/>
                  <a:pt x="856562" y="35373"/>
                  <a:pt x="871538" y="42862"/>
                </a:cubicBezTo>
                <a:cubicBezTo>
                  <a:pt x="874713" y="44450"/>
                  <a:pt x="877981" y="45864"/>
                  <a:pt x="881063" y="47625"/>
                </a:cubicBezTo>
                <a:cubicBezTo>
                  <a:pt x="883548" y="49045"/>
                  <a:pt x="885647" y="51107"/>
                  <a:pt x="888206" y="52387"/>
                </a:cubicBezTo>
                <a:cubicBezTo>
                  <a:pt x="891626" y="54097"/>
                  <a:pt x="901817" y="56386"/>
                  <a:pt x="904875" y="57150"/>
                </a:cubicBezTo>
                <a:cubicBezTo>
                  <a:pt x="919908" y="79699"/>
                  <a:pt x="897193" y="49099"/>
                  <a:pt x="919163" y="66675"/>
                </a:cubicBezTo>
                <a:cubicBezTo>
                  <a:pt x="921123" y="68243"/>
                  <a:pt x="919501" y="72360"/>
                  <a:pt x="921544" y="73819"/>
                </a:cubicBezTo>
                <a:cubicBezTo>
                  <a:pt x="925629" y="76737"/>
                  <a:pt x="935831" y="78581"/>
                  <a:pt x="935831" y="78581"/>
                </a:cubicBezTo>
                <a:cubicBezTo>
                  <a:pt x="956307" y="92232"/>
                  <a:pt x="932210" y="74055"/>
                  <a:pt x="945356" y="90487"/>
                </a:cubicBezTo>
                <a:cubicBezTo>
                  <a:pt x="948714" y="94685"/>
                  <a:pt x="954937" y="96062"/>
                  <a:pt x="959644" y="97631"/>
                </a:cubicBezTo>
                <a:cubicBezTo>
                  <a:pt x="962025" y="100012"/>
                  <a:pt x="963986" y="102907"/>
                  <a:pt x="966788" y="104775"/>
                </a:cubicBezTo>
                <a:cubicBezTo>
                  <a:pt x="968876" y="106167"/>
                  <a:pt x="971686" y="106034"/>
                  <a:pt x="973931" y="107156"/>
                </a:cubicBezTo>
                <a:cubicBezTo>
                  <a:pt x="976491" y="108436"/>
                  <a:pt x="978694" y="110331"/>
                  <a:pt x="981075" y="111919"/>
                </a:cubicBezTo>
                <a:cubicBezTo>
                  <a:pt x="988859" y="135271"/>
                  <a:pt x="976239" y="102282"/>
                  <a:pt x="990600" y="123825"/>
                </a:cubicBezTo>
                <a:cubicBezTo>
                  <a:pt x="992415" y="126548"/>
                  <a:pt x="990937" y="130794"/>
                  <a:pt x="992981" y="133350"/>
                </a:cubicBezTo>
                <a:cubicBezTo>
                  <a:pt x="994549" y="135310"/>
                  <a:pt x="997880" y="134609"/>
                  <a:pt x="1000125" y="135731"/>
                </a:cubicBezTo>
                <a:cubicBezTo>
                  <a:pt x="1001129" y="136233"/>
                  <a:pt x="1001712" y="137318"/>
                  <a:pt x="1002506" y="138112"/>
                </a:cubicBezTo>
                <a:lnTo>
                  <a:pt x="0" y="133350"/>
                </a:lnTo>
                <a:close/>
              </a:path>
            </a:pathLst>
          </a:custGeom>
          <a:blipFill dpi="0" rotWithShape="1">
            <a:blip xmlns:r="http://schemas.openxmlformats.org/officeDocument/2006/relationships" r:embed="rId6"/>
            <a:srcRect/>
            <a:tile tx="0" ty="0" sx="100000" sy="100000" flip="none" algn="tl"/>
          </a:blip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</xdr:grpSp>
    <xdr:clientData/>
  </xdr:twoCellAnchor>
  <xdr:twoCellAnchor>
    <xdr:from>
      <xdr:col>76</xdr:col>
      <xdr:colOff>46577</xdr:colOff>
      <xdr:row>89</xdr:row>
      <xdr:rowOff>216948</xdr:rowOff>
    </xdr:from>
    <xdr:to>
      <xdr:col>80</xdr:col>
      <xdr:colOff>154134</xdr:colOff>
      <xdr:row>91</xdr:row>
      <xdr:rowOff>26475</xdr:rowOff>
    </xdr:to>
    <xdr:grpSp>
      <xdr:nvGrpSpPr>
        <xdr:cNvPr id="331" name="Groupe 710"/>
        <xdr:cNvGrpSpPr>
          <a:grpSpLocks/>
        </xdr:cNvGrpSpPr>
      </xdr:nvGrpSpPr>
      <xdr:grpSpPr bwMode="auto">
        <a:xfrm>
          <a:off x="14029277" y="23998968"/>
          <a:ext cx="839077" cy="449607"/>
          <a:chOff x="9631135" y="14247782"/>
          <a:chExt cx="1133475" cy="304635"/>
        </a:xfrm>
      </xdr:grpSpPr>
      <xdr:pic>
        <xdr:nvPicPr>
          <xdr:cNvPr id="332" name="Picture 1372" descr="wagon plat 1"/>
          <xdr:cNvPicPr>
            <a:picLocks noChangeAspect="1" noChangeArrowheads="1"/>
          </xdr:cNvPicPr>
        </xdr:nvPicPr>
        <xdr:blipFill>
          <a:blip xmlns:r="http://schemas.openxmlformats.org/officeDocument/2006/relationships" r:embed="rId5">
            <a:clrChange>
              <a:clrFrom>
                <a:srgbClr val="FFFEFF"/>
              </a:clrFrom>
              <a:clrTo>
                <a:srgbClr val="FFFEFF">
                  <a:alpha val="0"/>
                </a:srgbClr>
              </a:clrTo>
            </a:clrChange>
            <a:lum bright="-6000" contrast="36000"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11111" b="11111"/>
          <a:stretch>
            <a:fillRect/>
          </a:stretch>
        </xdr:blipFill>
        <xdr:spPr bwMode="auto">
          <a:xfrm>
            <a:off x="9631135" y="14306597"/>
            <a:ext cx="1133475" cy="245820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 algn="ctr">
                <a:solidFill>
                  <a:srgbClr val="000000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pic>
      <xdr:sp macro="" textlink="">
        <xdr:nvSpPr>
          <xdr:cNvPr id="333" name="Forme libre 332"/>
          <xdr:cNvSpPr/>
        </xdr:nvSpPr>
        <xdr:spPr>
          <a:xfrm>
            <a:off x="9672697" y="14247782"/>
            <a:ext cx="1011342" cy="133278"/>
          </a:xfrm>
          <a:custGeom>
            <a:avLst/>
            <a:gdLst>
              <a:gd name="connsiteX0" fmla="*/ 0 w 1002506"/>
              <a:gd name="connsiteY0" fmla="*/ 133350 h 138112"/>
              <a:gd name="connsiteX1" fmla="*/ 0 w 1002506"/>
              <a:gd name="connsiteY1" fmla="*/ 133350 h 138112"/>
              <a:gd name="connsiteX2" fmla="*/ 14288 w 1002506"/>
              <a:gd name="connsiteY2" fmla="*/ 116681 h 138112"/>
              <a:gd name="connsiteX3" fmla="*/ 21431 w 1002506"/>
              <a:gd name="connsiteY3" fmla="*/ 111919 h 138112"/>
              <a:gd name="connsiteX4" fmla="*/ 30956 w 1002506"/>
              <a:gd name="connsiteY4" fmla="*/ 97631 h 138112"/>
              <a:gd name="connsiteX5" fmla="*/ 33338 w 1002506"/>
              <a:gd name="connsiteY5" fmla="*/ 90487 h 138112"/>
              <a:gd name="connsiteX6" fmla="*/ 40481 w 1002506"/>
              <a:gd name="connsiteY6" fmla="*/ 85725 h 138112"/>
              <a:gd name="connsiteX7" fmla="*/ 42863 w 1002506"/>
              <a:gd name="connsiteY7" fmla="*/ 78581 h 138112"/>
              <a:gd name="connsiteX8" fmla="*/ 83344 w 1002506"/>
              <a:gd name="connsiteY8" fmla="*/ 71437 h 138112"/>
              <a:gd name="connsiteX9" fmla="*/ 107156 w 1002506"/>
              <a:gd name="connsiteY9" fmla="*/ 64294 h 138112"/>
              <a:gd name="connsiteX10" fmla="*/ 121444 w 1002506"/>
              <a:gd name="connsiteY10" fmla="*/ 61912 h 138112"/>
              <a:gd name="connsiteX11" fmla="*/ 128588 w 1002506"/>
              <a:gd name="connsiteY11" fmla="*/ 57150 h 138112"/>
              <a:gd name="connsiteX12" fmla="*/ 142875 w 1002506"/>
              <a:gd name="connsiteY12" fmla="*/ 52387 h 138112"/>
              <a:gd name="connsiteX13" fmla="*/ 157163 w 1002506"/>
              <a:gd name="connsiteY13" fmla="*/ 47625 h 138112"/>
              <a:gd name="connsiteX14" fmla="*/ 202406 w 1002506"/>
              <a:gd name="connsiteY14" fmla="*/ 45244 h 138112"/>
              <a:gd name="connsiteX15" fmla="*/ 228600 w 1002506"/>
              <a:gd name="connsiteY15" fmla="*/ 40481 h 138112"/>
              <a:gd name="connsiteX16" fmla="*/ 238125 w 1002506"/>
              <a:gd name="connsiteY16" fmla="*/ 38100 h 138112"/>
              <a:gd name="connsiteX17" fmla="*/ 288131 w 1002506"/>
              <a:gd name="connsiteY17" fmla="*/ 26194 h 138112"/>
              <a:gd name="connsiteX18" fmla="*/ 295275 w 1002506"/>
              <a:gd name="connsiteY18" fmla="*/ 23812 h 138112"/>
              <a:gd name="connsiteX19" fmla="*/ 364331 w 1002506"/>
              <a:gd name="connsiteY19" fmla="*/ 11906 h 138112"/>
              <a:gd name="connsiteX20" fmla="*/ 390525 w 1002506"/>
              <a:gd name="connsiteY20" fmla="*/ 9525 h 138112"/>
              <a:gd name="connsiteX21" fmla="*/ 404813 w 1002506"/>
              <a:gd name="connsiteY21" fmla="*/ 2381 h 138112"/>
              <a:gd name="connsiteX22" fmla="*/ 414338 w 1002506"/>
              <a:gd name="connsiteY22" fmla="*/ 0 h 138112"/>
              <a:gd name="connsiteX23" fmla="*/ 523875 w 1002506"/>
              <a:gd name="connsiteY23" fmla="*/ 2381 h 138112"/>
              <a:gd name="connsiteX24" fmla="*/ 531019 w 1002506"/>
              <a:gd name="connsiteY24" fmla="*/ 4762 h 138112"/>
              <a:gd name="connsiteX25" fmla="*/ 557213 w 1002506"/>
              <a:gd name="connsiteY25" fmla="*/ 7144 h 138112"/>
              <a:gd name="connsiteX26" fmla="*/ 611981 w 1002506"/>
              <a:gd name="connsiteY26" fmla="*/ 19050 h 138112"/>
              <a:gd name="connsiteX27" fmla="*/ 690563 w 1002506"/>
              <a:gd name="connsiteY27" fmla="*/ 23812 h 138112"/>
              <a:gd name="connsiteX28" fmla="*/ 697706 w 1002506"/>
              <a:gd name="connsiteY28" fmla="*/ 26194 h 138112"/>
              <a:gd name="connsiteX29" fmla="*/ 738188 w 1002506"/>
              <a:gd name="connsiteY29" fmla="*/ 30956 h 138112"/>
              <a:gd name="connsiteX30" fmla="*/ 766763 w 1002506"/>
              <a:gd name="connsiteY30" fmla="*/ 35719 h 138112"/>
              <a:gd name="connsiteX31" fmla="*/ 821531 w 1002506"/>
              <a:gd name="connsiteY31" fmla="*/ 38100 h 138112"/>
              <a:gd name="connsiteX32" fmla="*/ 871538 w 1002506"/>
              <a:gd name="connsiteY32" fmla="*/ 42862 h 138112"/>
              <a:gd name="connsiteX33" fmla="*/ 881063 w 1002506"/>
              <a:gd name="connsiteY33" fmla="*/ 47625 h 138112"/>
              <a:gd name="connsiteX34" fmla="*/ 888206 w 1002506"/>
              <a:gd name="connsiteY34" fmla="*/ 52387 h 138112"/>
              <a:gd name="connsiteX35" fmla="*/ 904875 w 1002506"/>
              <a:gd name="connsiteY35" fmla="*/ 57150 h 138112"/>
              <a:gd name="connsiteX36" fmla="*/ 919163 w 1002506"/>
              <a:gd name="connsiteY36" fmla="*/ 66675 h 138112"/>
              <a:gd name="connsiteX37" fmla="*/ 921544 w 1002506"/>
              <a:gd name="connsiteY37" fmla="*/ 73819 h 138112"/>
              <a:gd name="connsiteX38" fmla="*/ 935831 w 1002506"/>
              <a:gd name="connsiteY38" fmla="*/ 78581 h 138112"/>
              <a:gd name="connsiteX39" fmla="*/ 945356 w 1002506"/>
              <a:gd name="connsiteY39" fmla="*/ 90487 h 138112"/>
              <a:gd name="connsiteX40" fmla="*/ 959644 w 1002506"/>
              <a:gd name="connsiteY40" fmla="*/ 97631 h 138112"/>
              <a:gd name="connsiteX41" fmla="*/ 966788 w 1002506"/>
              <a:gd name="connsiteY41" fmla="*/ 104775 h 138112"/>
              <a:gd name="connsiteX42" fmla="*/ 973931 w 1002506"/>
              <a:gd name="connsiteY42" fmla="*/ 107156 h 138112"/>
              <a:gd name="connsiteX43" fmla="*/ 981075 w 1002506"/>
              <a:gd name="connsiteY43" fmla="*/ 111919 h 138112"/>
              <a:gd name="connsiteX44" fmla="*/ 990600 w 1002506"/>
              <a:gd name="connsiteY44" fmla="*/ 123825 h 138112"/>
              <a:gd name="connsiteX45" fmla="*/ 992981 w 1002506"/>
              <a:gd name="connsiteY45" fmla="*/ 133350 h 138112"/>
              <a:gd name="connsiteX46" fmla="*/ 1000125 w 1002506"/>
              <a:gd name="connsiteY46" fmla="*/ 135731 h 138112"/>
              <a:gd name="connsiteX47" fmla="*/ 1002506 w 1002506"/>
              <a:gd name="connsiteY47" fmla="*/ 138112 h 138112"/>
              <a:gd name="connsiteX48" fmla="*/ 0 w 1002506"/>
              <a:gd name="connsiteY48" fmla="*/ 133350 h 138112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</a:cxnLst>
            <a:rect l="l" t="t" r="r" b="b"/>
            <a:pathLst>
              <a:path w="1002506" h="138112">
                <a:moveTo>
                  <a:pt x="0" y="133350"/>
                </a:moveTo>
                <a:lnTo>
                  <a:pt x="0" y="133350"/>
                </a:lnTo>
                <a:cubicBezTo>
                  <a:pt x="4763" y="127794"/>
                  <a:pt x="9113" y="121856"/>
                  <a:pt x="14288" y="116681"/>
                </a:cubicBezTo>
                <a:cubicBezTo>
                  <a:pt x="16311" y="114658"/>
                  <a:pt x="19547" y="114073"/>
                  <a:pt x="21431" y="111919"/>
                </a:cubicBezTo>
                <a:cubicBezTo>
                  <a:pt x="25200" y="107611"/>
                  <a:pt x="29145" y="103061"/>
                  <a:pt x="30956" y="97631"/>
                </a:cubicBezTo>
                <a:cubicBezTo>
                  <a:pt x="31750" y="95250"/>
                  <a:pt x="31770" y="92447"/>
                  <a:pt x="33338" y="90487"/>
                </a:cubicBezTo>
                <a:cubicBezTo>
                  <a:pt x="35126" y="88252"/>
                  <a:pt x="38100" y="87312"/>
                  <a:pt x="40481" y="85725"/>
                </a:cubicBezTo>
                <a:cubicBezTo>
                  <a:pt x="41275" y="83344"/>
                  <a:pt x="41295" y="80541"/>
                  <a:pt x="42863" y="78581"/>
                </a:cubicBezTo>
                <a:cubicBezTo>
                  <a:pt x="51152" y="68220"/>
                  <a:pt x="78779" y="71763"/>
                  <a:pt x="83344" y="71437"/>
                </a:cubicBezTo>
                <a:cubicBezTo>
                  <a:pt x="92460" y="68398"/>
                  <a:pt x="98156" y="66094"/>
                  <a:pt x="107156" y="64294"/>
                </a:cubicBezTo>
                <a:cubicBezTo>
                  <a:pt x="111891" y="63347"/>
                  <a:pt x="116681" y="62706"/>
                  <a:pt x="121444" y="61912"/>
                </a:cubicBezTo>
                <a:cubicBezTo>
                  <a:pt x="123825" y="60325"/>
                  <a:pt x="125973" y="58312"/>
                  <a:pt x="128588" y="57150"/>
                </a:cubicBezTo>
                <a:cubicBezTo>
                  <a:pt x="133175" y="55111"/>
                  <a:pt x="138113" y="53975"/>
                  <a:pt x="142875" y="52387"/>
                </a:cubicBezTo>
                <a:lnTo>
                  <a:pt x="157163" y="47625"/>
                </a:lnTo>
                <a:cubicBezTo>
                  <a:pt x="171490" y="42850"/>
                  <a:pt x="187325" y="46038"/>
                  <a:pt x="202406" y="45244"/>
                </a:cubicBezTo>
                <a:cubicBezTo>
                  <a:pt x="212737" y="43522"/>
                  <a:pt x="218623" y="42698"/>
                  <a:pt x="228600" y="40481"/>
                </a:cubicBezTo>
                <a:cubicBezTo>
                  <a:pt x="231795" y="39771"/>
                  <a:pt x="234950" y="38894"/>
                  <a:pt x="238125" y="38100"/>
                </a:cubicBezTo>
                <a:cubicBezTo>
                  <a:pt x="262341" y="21956"/>
                  <a:pt x="246702" y="28956"/>
                  <a:pt x="288131" y="26194"/>
                </a:cubicBezTo>
                <a:cubicBezTo>
                  <a:pt x="290512" y="25400"/>
                  <a:pt x="293081" y="25031"/>
                  <a:pt x="295275" y="23812"/>
                </a:cubicBezTo>
                <a:cubicBezTo>
                  <a:pt x="331164" y="3873"/>
                  <a:pt x="283423" y="15423"/>
                  <a:pt x="364331" y="11906"/>
                </a:cubicBezTo>
                <a:cubicBezTo>
                  <a:pt x="373062" y="11112"/>
                  <a:pt x="381846" y="10765"/>
                  <a:pt x="390525" y="9525"/>
                </a:cubicBezTo>
                <a:cubicBezTo>
                  <a:pt x="400561" y="8091"/>
                  <a:pt x="395379" y="6424"/>
                  <a:pt x="404813" y="2381"/>
                </a:cubicBezTo>
                <a:cubicBezTo>
                  <a:pt x="407821" y="1092"/>
                  <a:pt x="411163" y="794"/>
                  <a:pt x="414338" y="0"/>
                </a:cubicBezTo>
                <a:lnTo>
                  <a:pt x="523875" y="2381"/>
                </a:lnTo>
                <a:cubicBezTo>
                  <a:pt x="526383" y="2483"/>
                  <a:pt x="528534" y="4407"/>
                  <a:pt x="531019" y="4762"/>
                </a:cubicBezTo>
                <a:cubicBezTo>
                  <a:pt x="539698" y="6002"/>
                  <a:pt x="548482" y="6350"/>
                  <a:pt x="557213" y="7144"/>
                </a:cubicBezTo>
                <a:cubicBezTo>
                  <a:pt x="582747" y="24167"/>
                  <a:pt x="565786" y="16333"/>
                  <a:pt x="611981" y="19050"/>
                </a:cubicBezTo>
                <a:cubicBezTo>
                  <a:pt x="645388" y="27401"/>
                  <a:pt x="607422" y="18615"/>
                  <a:pt x="690563" y="23812"/>
                </a:cubicBezTo>
                <a:cubicBezTo>
                  <a:pt x="693068" y="23969"/>
                  <a:pt x="695245" y="25702"/>
                  <a:pt x="697706" y="26194"/>
                </a:cubicBezTo>
                <a:cubicBezTo>
                  <a:pt x="708229" y="28299"/>
                  <a:pt x="728749" y="30012"/>
                  <a:pt x="738188" y="30956"/>
                </a:cubicBezTo>
                <a:cubicBezTo>
                  <a:pt x="750650" y="35110"/>
                  <a:pt x="747133" y="34492"/>
                  <a:pt x="766763" y="35719"/>
                </a:cubicBezTo>
                <a:cubicBezTo>
                  <a:pt x="785001" y="36859"/>
                  <a:pt x="803275" y="37306"/>
                  <a:pt x="821531" y="38100"/>
                </a:cubicBezTo>
                <a:cubicBezTo>
                  <a:pt x="838200" y="39687"/>
                  <a:pt x="856562" y="35373"/>
                  <a:pt x="871538" y="42862"/>
                </a:cubicBezTo>
                <a:cubicBezTo>
                  <a:pt x="874713" y="44450"/>
                  <a:pt x="877981" y="45864"/>
                  <a:pt x="881063" y="47625"/>
                </a:cubicBezTo>
                <a:cubicBezTo>
                  <a:pt x="883548" y="49045"/>
                  <a:pt x="885647" y="51107"/>
                  <a:pt x="888206" y="52387"/>
                </a:cubicBezTo>
                <a:cubicBezTo>
                  <a:pt x="891626" y="54097"/>
                  <a:pt x="901817" y="56386"/>
                  <a:pt x="904875" y="57150"/>
                </a:cubicBezTo>
                <a:cubicBezTo>
                  <a:pt x="919908" y="79699"/>
                  <a:pt x="897193" y="49099"/>
                  <a:pt x="919163" y="66675"/>
                </a:cubicBezTo>
                <a:cubicBezTo>
                  <a:pt x="921123" y="68243"/>
                  <a:pt x="919501" y="72360"/>
                  <a:pt x="921544" y="73819"/>
                </a:cubicBezTo>
                <a:cubicBezTo>
                  <a:pt x="925629" y="76737"/>
                  <a:pt x="935831" y="78581"/>
                  <a:pt x="935831" y="78581"/>
                </a:cubicBezTo>
                <a:cubicBezTo>
                  <a:pt x="956307" y="92232"/>
                  <a:pt x="932210" y="74055"/>
                  <a:pt x="945356" y="90487"/>
                </a:cubicBezTo>
                <a:cubicBezTo>
                  <a:pt x="948714" y="94685"/>
                  <a:pt x="954937" y="96062"/>
                  <a:pt x="959644" y="97631"/>
                </a:cubicBezTo>
                <a:cubicBezTo>
                  <a:pt x="962025" y="100012"/>
                  <a:pt x="963986" y="102907"/>
                  <a:pt x="966788" y="104775"/>
                </a:cubicBezTo>
                <a:cubicBezTo>
                  <a:pt x="968876" y="106167"/>
                  <a:pt x="971686" y="106034"/>
                  <a:pt x="973931" y="107156"/>
                </a:cubicBezTo>
                <a:cubicBezTo>
                  <a:pt x="976491" y="108436"/>
                  <a:pt x="978694" y="110331"/>
                  <a:pt x="981075" y="111919"/>
                </a:cubicBezTo>
                <a:cubicBezTo>
                  <a:pt x="988859" y="135271"/>
                  <a:pt x="976239" y="102282"/>
                  <a:pt x="990600" y="123825"/>
                </a:cubicBezTo>
                <a:cubicBezTo>
                  <a:pt x="992415" y="126548"/>
                  <a:pt x="990937" y="130794"/>
                  <a:pt x="992981" y="133350"/>
                </a:cubicBezTo>
                <a:cubicBezTo>
                  <a:pt x="994549" y="135310"/>
                  <a:pt x="997880" y="134609"/>
                  <a:pt x="1000125" y="135731"/>
                </a:cubicBezTo>
                <a:cubicBezTo>
                  <a:pt x="1001129" y="136233"/>
                  <a:pt x="1001712" y="137318"/>
                  <a:pt x="1002506" y="138112"/>
                </a:cubicBezTo>
                <a:lnTo>
                  <a:pt x="0" y="133350"/>
                </a:lnTo>
                <a:close/>
              </a:path>
            </a:pathLst>
          </a:custGeom>
          <a:blipFill dpi="0" rotWithShape="1">
            <a:blip xmlns:r="http://schemas.openxmlformats.org/officeDocument/2006/relationships" r:embed="rId6"/>
            <a:srcRect/>
            <a:tile tx="0" ty="0" sx="100000" sy="100000" flip="none" algn="tl"/>
          </a:blip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</xdr:grpSp>
    <xdr:clientData/>
  </xdr:twoCellAnchor>
  <xdr:twoCellAnchor>
    <xdr:from>
      <xdr:col>66</xdr:col>
      <xdr:colOff>127222</xdr:colOff>
      <xdr:row>89</xdr:row>
      <xdr:rowOff>252928</xdr:rowOff>
    </xdr:from>
    <xdr:to>
      <xdr:col>71</xdr:col>
      <xdr:colOff>137560</xdr:colOff>
      <xdr:row>91</xdr:row>
      <xdr:rowOff>23363</xdr:rowOff>
    </xdr:to>
    <xdr:grpSp>
      <xdr:nvGrpSpPr>
        <xdr:cNvPr id="334" name="Groupe 806"/>
        <xdr:cNvGrpSpPr>
          <a:grpSpLocks/>
        </xdr:cNvGrpSpPr>
      </xdr:nvGrpSpPr>
      <xdr:grpSpPr bwMode="auto">
        <a:xfrm>
          <a:off x="12281122" y="24034948"/>
          <a:ext cx="924738" cy="410515"/>
          <a:chOff x="4381500" y="14337800"/>
          <a:chExt cx="1114425" cy="314371"/>
        </a:xfrm>
      </xdr:grpSpPr>
      <xdr:pic>
        <xdr:nvPicPr>
          <xdr:cNvPr id="335" name="Picture 1340" descr="wagon plat"/>
          <xdr:cNvPicPr>
            <a:picLocks noChangeAspect="1" noChangeArrowheads="1"/>
          </xdr:cNvPicPr>
        </xdr:nvPicPr>
        <xdr:blipFill>
          <a:blip xmlns:r="http://schemas.openxmlformats.org/officeDocument/2006/relationships" r:embed="rId7">
            <a:clrChange>
              <a:clrFrom>
                <a:srgbClr val="FEFEFE"/>
              </a:clrFrom>
              <a:clrTo>
                <a:srgbClr val="FEFEFE">
                  <a:alpha val="0"/>
                </a:srgbClr>
              </a:clrTo>
            </a:clrChange>
            <a:lum bright="-6000" contrast="36000"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381500" y="14450786"/>
            <a:ext cx="1114425" cy="20138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grpSp>
        <xdr:nvGrpSpPr>
          <xdr:cNvPr id="336" name="Groupe 808"/>
          <xdr:cNvGrpSpPr>
            <a:grpSpLocks/>
          </xdr:cNvGrpSpPr>
        </xdr:nvGrpSpPr>
        <xdr:grpSpPr bwMode="auto">
          <a:xfrm>
            <a:off x="4441372" y="14337800"/>
            <a:ext cx="964609" cy="124968"/>
            <a:chOff x="4441372" y="14337800"/>
            <a:chExt cx="964609" cy="124968"/>
          </a:xfrm>
        </xdr:grpSpPr>
        <xdr:grpSp>
          <xdr:nvGrpSpPr>
            <xdr:cNvPr id="337" name="Group 445"/>
            <xdr:cNvGrpSpPr>
              <a:grpSpLocks noChangeAspect="1"/>
            </xdr:cNvGrpSpPr>
          </xdr:nvGrpSpPr>
          <xdr:grpSpPr bwMode="auto">
            <a:xfrm>
              <a:off x="4468587" y="14408557"/>
              <a:ext cx="937394" cy="54211"/>
              <a:chOff x="260" y="251"/>
              <a:chExt cx="74" cy="5"/>
            </a:xfrm>
          </xdr:grpSpPr>
          <xdr:sp macro="" textlink="">
            <xdr:nvSpPr>
              <xdr:cNvPr id="348" name="Rectangle 446"/>
              <xdr:cNvSpPr>
                <a:spLocks noChangeAspect="1" noChangeArrowheads="1"/>
              </xdr:cNvSpPr>
            </xdr:nvSpPr>
            <xdr:spPr bwMode="auto">
              <a:xfrm>
                <a:off x="260" y="251"/>
                <a:ext cx="74" cy="2"/>
              </a:xfrm>
              <a:prstGeom prst="rect">
                <a:avLst/>
              </a:prstGeom>
              <a:gradFill rotWithShape="0">
                <a:gsLst>
                  <a:gs pos="0">
                    <a:srgbClr val="454545"/>
                  </a:gs>
                  <a:gs pos="100000">
                    <a:srgbClr val="969696"/>
                  </a:gs>
                </a:gsLst>
                <a:lin ang="5400000" scaled="1"/>
              </a:gradFill>
              <a:ln w="3175">
                <a:solidFill>
                  <a:srgbClr val="000000"/>
                </a:solidFill>
                <a:miter lim="800000"/>
                <a:headEnd/>
                <a:tailEnd/>
              </a:ln>
            </xdr:spPr>
          </xdr:sp>
          <xdr:grpSp>
            <xdr:nvGrpSpPr>
              <xdr:cNvPr id="349" name="Group 447"/>
              <xdr:cNvGrpSpPr>
                <a:grpSpLocks noChangeAspect="1"/>
              </xdr:cNvGrpSpPr>
            </xdr:nvGrpSpPr>
            <xdr:grpSpPr bwMode="auto">
              <a:xfrm>
                <a:off x="263" y="252"/>
                <a:ext cx="68" cy="4"/>
                <a:chOff x="0" y="0"/>
                <a:chExt cx="19993" cy="20000"/>
              </a:xfrm>
            </xdr:grpSpPr>
            <xdr:sp macro="" textlink="">
              <xdr:nvSpPr>
                <xdr:cNvPr id="350" name="Freeform 448" descr="Granit"/>
                <xdr:cNvSpPr>
                  <a:spLocks noChangeAspect="1"/>
                </xdr:cNvSpPr>
              </xdr:nvSpPr>
              <xdr:spPr bwMode="auto">
                <a:xfrm>
                  <a:off x="0" y="0"/>
                  <a:ext cx="1498" cy="20000"/>
                </a:xfrm>
                <a:custGeom>
                  <a:avLst/>
                  <a:gdLst>
                    <a:gd name="T0" fmla="*/ 0 w 20000"/>
                    <a:gd name="T1" fmla="*/ 19726 h 20000"/>
                    <a:gd name="T2" fmla="*/ 0 w 20000"/>
                    <a:gd name="T3" fmla="*/ 0 h 20000"/>
                    <a:gd name="T4" fmla="*/ 0 w 20000"/>
                    <a:gd name="T5" fmla="*/ 0 h 20000"/>
                    <a:gd name="T6" fmla="*/ 0 w 20000"/>
                    <a:gd name="T7" fmla="*/ 19726 h 20000"/>
                    <a:gd name="T8" fmla="*/ 0 w 20000"/>
                    <a:gd name="T9" fmla="*/ 19726 h 20000"/>
                    <a:gd name="T10" fmla="*/ 0 60000 65536"/>
                    <a:gd name="T11" fmla="*/ 0 60000 65536"/>
                    <a:gd name="T12" fmla="*/ 0 60000 65536"/>
                    <a:gd name="T13" fmla="*/ 0 60000 65536"/>
                    <a:gd name="T14" fmla="*/ 0 60000 65536"/>
                    <a:gd name="T15" fmla="*/ 0 w 20000"/>
                    <a:gd name="T16" fmla="*/ 0 h 20000"/>
                    <a:gd name="T17" fmla="*/ 20000 w 20000"/>
                    <a:gd name="T18" fmla="*/ 20000 h 20000"/>
                  </a:gdLst>
                  <a:ahLst/>
                  <a:cxnLst>
                    <a:cxn ang="T10">
                      <a:pos x="T0" y="T1"/>
                    </a:cxn>
                    <a:cxn ang="T11">
                      <a:pos x="T2" y="T3"/>
                    </a:cxn>
                    <a:cxn ang="T12">
                      <a:pos x="T4" y="T5"/>
                    </a:cxn>
                    <a:cxn ang="T13">
                      <a:pos x="T6" y="T7"/>
                    </a:cxn>
                    <a:cxn ang="T14">
                      <a:pos x="T8" y="T9"/>
                    </a:cxn>
                  </a:cxnLst>
                  <a:rect l="T15" t="T16" r="T17" b="T18"/>
                  <a:pathLst>
                    <a:path w="20000" h="20000">
                      <a:moveTo>
                        <a:pt x="0" y="19726"/>
                      </a:moveTo>
                      <a:lnTo>
                        <a:pt x="1895" y="0"/>
                      </a:lnTo>
                      <a:lnTo>
                        <a:pt x="18105" y="0"/>
                      </a:lnTo>
                      <a:lnTo>
                        <a:pt x="19789" y="19726"/>
                      </a:lnTo>
                      <a:lnTo>
                        <a:pt x="0" y="19726"/>
                      </a:lnTo>
                      <a:close/>
                    </a:path>
                  </a:pathLst>
                </a:custGeom>
                <a:blipFill dpi="0" rotWithShape="0">
                  <a:blip xmlns:r="http://schemas.openxmlformats.org/officeDocument/2006/relationships" r:embed="rId6"/>
                  <a:srcRect/>
                  <a:tile tx="0" ty="0" sx="100000" sy="100000" flip="none" algn="tl"/>
                </a:blipFill>
                <a:ln w="0" cap="flat" cmpd="sng">
                  <a:solidFill>
                    <a:srgbClr val="000000"/>
                  </a:solidFill>
                  <a:prstDash val="solid"/>
                  <a:round/>
                  <a:headEnd type="none" w="med" len="med"/>
                  <a:tailEnd type="none" w="med" len="med"/>
                </a:ln>
              </xdr:spPr>
            </xdr:sp>
            <xdr:sp macro="" textlink="">
              <xdr:nvSpPr>
                <xdr:cNvPr id="351" name="Freeform 449" descr="Granit"/>
                <xdr:cNvSpPr>
                  <a:spLocks noChangeAspect="1"/>
                </xdr:cNvSpPr>
              </xdr:nvSpPr>
              <xdr:spPr bwMode="auto">
                <a:xfrm>
                  <a:off x="3138" y="0"/>
                  <a:ext cx="1497" cy="20000"/>
                </a:xfrm>
                <a:custGeom>
                  <a:avLst/>
                  <a:gdLst>
                    <a:gd name="T0" fmla="*/ 0 w 20000"/>
                    <a:gd name="T1" fmla="*/ 19726 h 20000"/>
                    <a:gd name="T2" fmla="*/ 0 w 20000"/>
                    <a:gd name="T3" fmla="*/ 0 h 20000"/>
                    <a:gd name="T4" fmla="*/ 0 w 20000"/>
                    <a:gd name="T5" fmla="*/ 0 h 20000"/>
                    <a:gd name="T6" fmla="*/ 0 w 20000"/>
                    <a:gd name="T7" fmla="*/ 19726 h 20000"/>
                    <a:gd name="T8" fmla="*/ 0 w 20000"/>
                    <a:gd name="T9" fmla="*/ 19726 h 20000"/>
                    <a:gd name="T10" fmla="*/ 0 60000 65536"/>
                    <a:gd name="T11" fmla="*/ 0 60000 65536"/>
                    <a:gd name="T12" fmla="*/ 0 60000 65536"/>
                    <a:gd name="T13" fmla="*/ 0 60000 65536"/>
                    <a:gd name="T14" fmla="*/ 0 60000 65536"/>
                    <a:gd name="T15" fmla="*/ 0 w 20000"/>
                    <a:gd name="T16" fmla="*/ 0 h 20000"/>
                    <a:gd name="T17" fmla="*/ 20000 w 20000"/>
                    <a:gd name="T18" fmla="*/ 20000 h 20000"/>
                  </a:gdLst>
                  <a:ahLst/>
                  <a:cxnLst>
                    <a:cxn ang="T10">
                      <a:pos x="T0" y="T1"/>
                    </a:cxn>
                    <a:cxn ang="T11">
                      <a:pos x="T2" y="T3"/>
                    </a:cxn>
                    <a:cxn ang="T12">
                      <a:pos x="T4" y="T5"/>
                    </a:cxn>
                    <a:cxn ang="T13">
                      <a:pos x="T6" y="T7"/>
                    </a:cxn>
                    <a:cxn ang="T14">
                      <a:pos x="T8" y="T9"/>
                    </a:cxn>
                  </a:cxnLst>
                  <a:rect l="T15" t="T16" r="T17" b="T18"/>
                  <a:pathLst>
                    <a:path w="20000" h="20000">
                      <a:moveTo>
                        <a:pt x="0" y="19726"/>
                      </a:moveTo>
                      <a:lnTo>
                        <a:pt x="1684" y="0"/>
                      </a:lnTo>
                      <a:lnTo>
                        <a:pt x="18105" y="0"/>
                      </a:lnTo>
                      <a:lnTo>
                        <a:pt x="19789" y="19726"/>
                      </a:lnTo>
                      <a:lnTo>
                        <a:pt x="0" y="19726"/>
                      </a:lnTo>
                      <a:close/>
                    </a:path>
                  </a:pathLst>
                </a:custGeom>
                <a:blipFill dpi="0" rotWithShape="0">
                  <a:blip xmlns:r="http://schemas.openxmlformats.org/officeDocument/2006/relationships" r:embed="rId6"/>
                  <a:srcRect/>
                  <a:tile tx="0" ty="0" sx="100000" sy="100000" flip="none" algn="tl"/>
                </a:blipFill>
                <a:ln w="0" cap="flat" cmpd="sng">
                  <a:solidFill>
                    <a:srgbClr val="000000"/>
                  </a:solidFill>
                  <a:prstDash val="solid"/>
                  <a:round/>
                  <a:headEnd type="none" w="med" len="med"/>
                  <a:tailEnd type="none" w="med" len="med"/>
                </a:ln>
              </xdr:spPr>
            </xdr:sp>
            <xdr:sp macro="" textlink="">
              <xdr:nvSpPr>
                <xdr:cNvPr id="352" name="Freeform 450" descr="Granit"/>
                <xdr:cNvSpPr>
                  <a:spLocks noChangeAspect="1"/>
                </xdr:cNvSpPr>
              </xdr:nvSpPr>
              <xdr:spPr bwMode="auto">
                <a:xfrm>
                  <a:off x="6259" y="0"/>
                  <a:ext cx="1498" cy="20000"/>
                </a:xfrm>
                <a:custGeom>
                  <a:avLst/>
                  <a:gdLst>
                    <a:gd name="T0" fmla="*/ 0 w 20000"/>
                    <a:gd name="T1" fmla="*/ 19726 h 20000"/>
                    <a:gd name="T2" fmla="*/ 0 w 20000"/>
                    <a:gd name="T3" fmla="*/ 0 h 20000"/>
                    <a:gd name="T4" fmla="*/ 0 w 20000"/>
                    <a:gd name="T5" fmla="*/ 0 h 20000"/>
                    <a:gd name="T6" fmla="*/ 0 w 20000"/>
                    <a:gd name="T7" fmla="*/ 19726 h 20000"/>
                    <a:gd name="T8" fmla="*/ 0 w 20000"/>
                    <a:gd name="T9" fmla="*/ 19726 h 20000"/>
                    <a:gd name="T10" fmla="*/ 0 60000 65536"/>
                    <a:gd name="T11" fmla="*/ 0 60000 65536"/>
                    <a:gd name="T12" fmla="*/ 0 60000 65536"/>
                    <a:gd name="T13" fmla="*/ 0 60000 65536"/>
                    <a:gd name="T14" fmla="*/ 0 60000 65536"/>
                    <a:gd name="T15" fmla="*/ 0 w 20000"/>
                    <a:gd name="T16" fmla="*/ 0 h 20000"/>
                    <a:gd name="T17" fmla="*/ 20000 w 20000"/>
                    <a:gd name="T18" fmla="*/ 20000 h 20000"/>
                  </a:gdLst>
                  <a:ahLst/>
                  <a:cxnLst>
                    <a:cxn ang="T10">
                      <a:pos x="T0" y="T1"/>
                    </a:cxn>
                    <a:cxn ang="T11">
                      <a:pos x="T2" y="T3"/>
                    </a:cxn>
                    <a:cxn ang="T12">
                      <a:pos x="T4" y="T5"/>
                    </a:cxn>
                    <a:cxn ang="T13">
                      <a:pos x="T6" y="T7"/>
                    </a:cxn>
                    <a:cxn ang="T14">
                      <a:pos x="T8" y="T9"/>
                    </a:cxn>
                  </a:cxnLst>
                  <a:rect l="T15" t="T16" r="T17" b="T18"/>
                  <a:pathLst>
                    <a:path w="20000" h="20000">
                      <a:moveTo>
                        <a:pt x="0" y="19726"/>
                      </a:moveTo>
                      <a:lnTo>
                        <a:pt x="1895" y="0"/>
                      </a:lnTo>
                      <a:lnTo>
                        <a:pt x="18105" y="0"/>
                      </a:lnTo>
                      <a:lnTo>
                        <a:pt x="19789" y="19726"/>
                      </a:lnTo>
                      <a:lnTo>
                        <a:pt x="0" y="19726"/>
                      </a:lnTo>
                      <a:close/>
                    </a:path>
                  </a:pathLst>
                </a:custGeom>
                <a:blipFill dpi="0" rotWithShape="0">
                  <a:blip xmlns:r="http://schemas.openxmlformats.org/officeDocument/2006/relationships" r:embed="rId6"/>
                  <a:srcRect/>
                  <a:tile tx="0" ty="0" sx="100000" sy="100000" flip="none" algn="tl"/>
                </a:blipFill>
                <a:ln w="0" cap="flat" cmpd="sng">
                  <a:solidFill>
                    <a:srgbClr val="000000"/>
                  </a:solidFill>
                  <a:prstDash val="solid"/>
                  <a:round/>
                  <a:headEnd type="none" w="med" len="med"/>
                  <a:tailEnd type="none" w="med" len="med"/>
                </a:ln>
              </xdr:spPr>
            </xdr:sp>
            <xdr:sp macro="" textlink="">
              <xdr:nvSpPr>
                <xdr:cNvPr id="353" name="Freeform 451" descr="Granit"/>
                <xdr:cNvSpPr>
                  <a:spLocks noChangeAspect="1"/>
                </xdr:cNvSpPr>
              </xdr:nvSpPr>
              <xdr:spPr bwMode="auto">
                <a:xfrm>
                  <a:off x="9381" y="0"/>
                  <a:ext cx="1498" cy="20000"/>
                </a:xfrm>
                <a:custGeom>
                  <a:avLst/>
                  <a:gdLst>
                    <a:gd name="T0" fmla="*/ 0 w 20000"/>
                    <a:gd name="T1" fmla="*/ 19726 h 20000"/>
                    <a:gd name="T2" fmla="*/ 0 w 20000"/>
                    <a:gd name="T3" fmla="*/ 0 h 20000"/>
                    <a:gd name="T4" fmla="*/ 0 w 20000"/>
                    <a:gd name="T5" fmla="*/ 0 h 20000"/>
                    <a:gd name="T6" fmla="*/ 0 w 20000"/>
                    <a:gd name="T7" fmla="*/ 19726 h 20000"/>
                    <a:gd name="T8" fmla="*/ 0 w 20000"/>
                    <a:gd name="T9" fmla="*/ 19726 h 20000"/>
                    <a:gd name="T10" fmla="*/ 0 60000 65536"/>
                    <a:gd name="T11" fmla="*/ 0 60000 65536"/>
                    <a:gd name="T12" fmla="*/ 0 60000 65536"/>
                    <a:gd name="T13" fmla="*/ 0 60000 65536"/>
                    <a:gd name="T14" fmla="*/ 0 60000 65536"/>
                    <a:gd name="T15" fmla="*/ 0 w 20000"/>
                    <a:gd name="T16" fmla="*/ 0 h 20000"/>
                    <a:gd name="T17" fmla="*/ 20000 w 20000"/>
                    <a:gd name="T18" fmla="*/ 20000 h 20000"/>
                  </a:gdLst>
                  <a:ahLst/>
                  <a:cxnLst>
                    <a:cxn ang="T10">
                      <a:pos x="T0" y="T1"/>
                    </a:cxn>
                    <a:cxn ang="T11">
                      <a:pos x="T2" y="T3"/>
                    </a:cxn>
                    <a:cxn ang="T12">
                      <a:pos x="T4" y="T5"/>
                    </a:cxn>
                    <a:cxn ang="T13">
                      <a:pos x="T6" y="T7"/>
                    </a:cxn>
                    <a:cxn ang="T14">
                      <a:pos x="T8" y="T9"/>
                    </a:cxn>
                  </a:cxnLst>
                  <a:rect l="T15" t="T16" r="T17" b="T18"/>
                  <a:pathLst>
                    <a:path w="20000" h="20000">
                      <a:moveTo>
                        <a:pt x="0" y="19726"/>
                      </a:moveTo>
                      <a:lnTo>
                        <a:pt x="1895" y="0"/>
                      </a:lnTo>
                      <a:lnTo>
                        <a:pt x="18105" y="0"/>
                      </a:lnTo>
                      <a:lnTo>
                        <a:pt x="19789" y="19726"/>
                      </a:lnTo>
                      <a:lnTo>
                        <a:pt x="0" y="19726"/>
                      </a:lnTo>
                      <a:close/>
                    </a:path>
                  </a:pathLst>
                </a:custGeom>
                <a:blipFill dpi="0" rotWithShape="0">
                  <a:blip xmlns:r="http://schemas.openxmlformats.org/officeDocument/2006/relationships" r:embed="rId6"/>
                  <a:srcRect/>
                  <a:tile tx="0" ty="0" sx="100000" sy="100000" flip="none" algn="tl"/>
                </a:blipFill>
                <a:ln w="0" cap="flat" cmpd="sng">
                  <a:solidFill>
                    <a:srgbClr val="000000"/>
                  </a:solidFill>
                  <a:prstDash val="solid"/>
                  <a:round/>
                  <a:headEnd type="none" w="med" len="med"/>
                  <a:tailEnd type="none" w="med" len="med"/>
                </a:ln>
              </xdr:spPr>
            </xdr:sp>
            <xdr:sp macro="" textlink="">
              <xdr:nvSpPr>
                <xdr:cNvPr id="354" name="Freeform 452" descr="Granit"/>
                <xdr:cNvSpPr>
                  <a:spLocks noChangeAspect="1"/>
                </xdr:cNvSpPr>
              </xdr:nvSpPr>
              <xdr:spPr bwMode="auto">
                <a:xfrm>
                  <a:off x="12236" y="0"/>
                  <a:ext cx="1498" cy="20000"/>
                </a:xfrm>
                <a:custGeom>
                  <a:avLst/>
                  <a:gdLst>
                    <a:gd name="T0" fmla="*/ 0 w 20000"/>
                    <a:gd name="T1" fmla="*/ 19726 h 20000"/>
                    <a:gd name="T2" fmla="*/ 0 w 20000"/>
                    <a:gd name="T3" fmla="*/ 0 h 20000"/>
                    <a:gd name="T4" fmla="*/ 0 w 20000"/>
                    <a:gd name="T5" fmla="*/ 0 h 20000"/>
                    <a:gd name="T6" fmla="*/ 0 w 20000"/>
                    <a:gd name="T7" fmla="*/ 19726 h 20000"/>
                    <a:gd name="T8" fmla="*/ 0 w 20000"/>
                    <a:gd name="T9" fmla="*/ 19726 h 20000"/>
                    <a:gd name="T10" fmla="*/ 0 60000 65536"/>
                    <a:gd name="T11" fmla="*/ 0 60000 65536"/>
                    <a:gd name="T12" fmla="*/ 0 60000 65536"/>
                    <a:gd name="T13" fmla="*/ 0 60000 65536"/>
                    <a:gd name="T14" fmla="*/ 0 60000 65536"/>
                    <a:gd name="T15" fmla="*/ 0 w 20000"/>
                    <a:gd name="T16" fmla="*/ 0 h 20000"/>
                    <a:gd name="T17" fmla="*/ 20000 w 20000"/>
                    <a:gd name="T18" fmla="*/ 20000 h 20000"/>
                  </a:gdLst>
                  <a:ahLst/>
                  <a:cxnLst>
                    <a:cxn ang="T10">
                      <a:pos x="T0" y="T1"/>
                    </a:cxn>
                    <a:cxn ang="T11">
                      <a:pos x="T2" y="T3"/>
                    </a:cxn>
                    <a:cxn ang="T12">
                      <a:pos x="T4" y="T5"/>
                    </a:cxn>
                    <a:cxn ang="T13">
                      <a:pos x="T6" y="T7"/>
                    </a:cxn>
                    <a:cxn ang="T14">
                      <a:pos x="T8" y="T9"/>
                    </a:cxn>
                  </a:cxnLst>
                  <a:rect l="T15" t="T16" r="T17" b="T18"/>
                  <a:pathLst>
                    <a:path w="20000" h="20000">
                      <a:moveTo>
                        <a:pt x="0" y="19726"/>
                      </a:moveTo>
                      <a:lnTo>
                        <a:pt x="1895" y="0"/>
                      </a:lnTo>
                      <a:lnTo>
                        <a:pt x="18105" y="0"/>
                      </a:lnTo>
                      <a:lnTo>
                        <a:pt x="19789" y="19726"/>
                      </a:lnTo>
                      <a:lnTo>
                        <a:pt x="0" y="19726"/>
                      </a:lnTo>
                      <a:close/>
                    </a:path>
                  </a:pathLst>
                </a:custGeom>
                <a:blipFill dpi="0" rotWithShape="0">
                  <a:blip xmlns:r="http://schemas.openxmlformats.org/officeDocument/2006/relationships" r:embed="rId6"/>
                  <a:srcRect/>
                  <a:tile tx="0" ty="0" sx="100000" sy="100000" flip="none" algn="tl"/>
                </a:blipFill>
                <a:ln w="0" cap="flat" cmpd="sng">
                  <a:solidFill>
                    <a:srgbClr val="000000"/>
                  </a:solidFill>
                  <a:prstDash val="solid"/>
                  <a:round/>
                  <a:headEnd type="none" w="med" len="med"/>
                  <a:tailEnd type="none" w="med" len="med"/>
                </a:ln>
              </xdr:spPr>
            </xdr:sp>
            <xdr:sp macro="" textlink="">
              <xdr:nvSpPr>
                <xdr:cNvPr id="355" name="Freeform 453" descr="Granit"/>
                <xdr:cNvSpPr>
                  <a:spLocks noChangeAspect="1"/>
                </xdr:cNvSpPr>
              </xdr:nvSpPr>
              <xdr:spPr bwMode="auto">
                <a:xfrm>
                  <a:off x="15373" y="0"/>
                  <a:ext cx="1498" cy="20000"/>
                </a:xfrm>
                <a:custGeom>
                  <a:avLst/>
                  <a:gdLst>
                    <a:gd name="T0" fmla="*/ 0 w 20000"/>
                    <a:gd name="T1" fmla="*/ 19726 h 20000"/>
                    <a:gd name="T2" fmla="*/ 0 w 20000"/>
                    <a:gd name="T3" fmla="*/ 0 h 20000"/>
                    <a:gd name="T4" fmla="*/ 0 w 20000"/>
                    <a:gd name="T5" fmla="*/ 0 h 20000"/>
                    <a:gd name="T6" fmla="*/ 0 w 20000"/>
                    <a:gd name="T7" fmla="*/ 19726 h 20000"/>
                    <a:gd name="T8" fmla="*/ 0 w 20000"/>
                    <a:gd name="T9" fmla="*/ 19726 h 20000"/>
                    <a:gd name="T10" fmla="*/ 0 60000 65536"/>
                    <a:gd name="T11" fmla="*/ 0 60000 65536"/>
                    <a:gd name="T12" fmla="*/ 0 60000 65536"/>
                    <a:gd name="T13" fmla="*/ 0 60000 65536"/>
                    <a:gd name="T14" fmla="*/ 0 60000 65536"/>
                    <a:gd name="T15" fmla="*/ 0 w 20000"/>
                    <a:gd name="T16" fmla="*/ 0 h 20000"/>
                    <a:gd name="T17" fmla="*/ 20000 w 20000"/>
                    <a:gd name="T18" fmla="*/ 20000 h 20000"/>
                  </a:gdLst>
                  <a:ahLst/>
                  <a:cxnLst>
                    <a:cxn ang="T10">
                      <a:pos x="T0" y="T1"/>
                    </a:cxn>
                    <a:cxn ang="T11">
                      <a:pos x="T2" y="T3"/>
                    </a:cxn>
                    <a:cxn ang="T12">
                      <a:pos x="T4" y="T5"/>
                    </a:cxn>
                    <a:cxn ang="T13">
                      <a:pos x="T6" y="T7"/>
                    </a:cxn>
                    <a:cxn ang="T14">
                      <a:pos x="T8" y="T9"/>
                    </a:cxn>
                  </a:cxnLst>
                  <a:rect l="T15" t="T16" r="T17" b="T18"/>
                  <a:pathLst>
                    <a:path w="20000" h="20000">
                      <a:moveTo>
                        <a:pt x="0" y="19726"/>
                      </a:moveTo>
                      <a:lnTo>
                        <a:pt x="1895" y="0"/>
                      </a:lnTo>
                      <a:lnTo>
                        <a:pt x="18105" y="0"/>
                      </a:lnTo>
                      <a:lnTo>
                        <a:pt x="19789" y="19726"/>
                      </a:lnTo>
                      <a:lnTo>
                        <a:pt x="0" y="19726"/>
                      </a:lnTo>
                      <a:close/>
                    </a:path>
                  </a:pathLst>
                </a:custGeom>
                <a:blipFill dpi="0" rotWithShape="0">
                  <a:blip xmlns:r="http://schemas.openxmlformats.org/officeDocument/2006/relationships" r:embed="rId6"/>
                  <a:srcRect/>
                  <a:tile tx="0" ty="0" sx="100000" sy="100000" flip="none" algn="tl"/>
                </a:blipFill>
                <a:ln w="0" cap="flat" cmpd="sng">
                  <a:solidFill>
                    <a:srgbClr val="000000"/>
                  </a:solidFill>
                  <a:prstDash val="solid"/>
                  <a:round/>
                  <a:headEnd type="none" w="med" len="med"/>
                  <a:tailEnd type="none" w="med" len="med"/>
                </a:ln>
              </xdr:spPr>
            </xdr:sp>
            <xdr:sp macro="" textlink="">
              <xdr:nvSpPr>
                <xdr:cNvPr id="356" name="Freeform 454" descr="Granit"/>
                <xdr:cNvSpPr>
                  <a:spLocks noChangeAspect="1"/>
                </xdr:cNvSpPr>
              </xdr:nvSpPr>
              <xdr:spPr bwMode="auto">
                <a:xfrm>
                  <a:off x="18495" y="0"/>
                  <a:ext cx="1498" cy="20000"/>
                </a:xfrm>
                <a:custGeom>
                  <a:avLst/>
                  <a:gdLst>
                    <a:gd name="T0" fmla="*/ 0 w 20000"/>
                    <a:gd name="T1" fmla="*/ 19726 h 20000"/>
                    <a:gd name="T2" fmla="*/ 0 w 20000"/>
                    <a:gd name="T3" fmla="*/ 0 h 20000"/>
                    <a:gd name="T4" fmla="*/ 0 w 20000"/>
                    <a:gd name="T5" fmla="*/ 0 h 20000"/>
                    <a:gd name="T6" fmla="*/ 0 w 20000"/>
                    <a:gd name="T7" fmla="*/ 19726 h 20000"/>
                    <a:gd name="T8" fmla="*/ 0 w 20000"/>
                    <a:gd name="T9" fmla="*/ 19726 h 20000"/>
                    <a:gd name="T10" fmla="*/ 0 60000 65536"/>
                    <a:gd name="T11" fmla="*/ 0 60000 65536"/>
                    <a:gd name="T12" fmla="*/ 0 60000 65536"/>
                    <a:gd name="T13" fmla="*/ 0 60000 65536"/>
                    <a:gd name="T14" fmla="*/ 0 60000 65536"/>
                    <a:gd name="T15" fmla="*/ 0 w 20000"/>
                    <a:gd name="T16" fmla="*/ 0 h 20000"/>
                    <a:gd name="T17" fmla="*/ 20000 w 20000"/>
                    <a:gd name="T18" fmla="*/ 20000 h 20000"/>
                  </a:gdLst>
                  <a:ahLst/>
                  <a:cxnLst>
                    <a:cxn ang="T10">
                      <a:pos x="T0" y="T1"/>
                    </a:cxn>
                    <a:cxn ang="T11">
                      <a:pos x="T2" y="T3"/>
                    </a:cxn>
                    <a:cxn ang="T12">
                      <a:pos x="T4" y="T5"/>
                    </a:cxn>
                    <a:cxn ang="T13">
                      <a:pos x="T6" y="T7"/>
                    </a:cxn>
                    <a:cxn ang="T14">
                      <a:pos x="T8" y="T9"/>
                    </a:cxn>
                  </a:cxnLst>
                  <a:rect l="T15" t="T16" r="T17" b="T18"/>
                  <a:pathLst>
                    <a:path w="20000" h="20000">
                      <a:moveTo>
                        <a:pt x="0" y="19726"/>
                      </a:moveTo>
                      <a:lnTo>
                        <a:pt x="1895" y="0"/>
                      </a:lnTo>
                      <a:lnTo>
                        <a:pt x="18105" y="0"/>
                      </a:lnTo>
                      <a:lnTo>
                        <a:pt x="19789" y="19726"/>
                      </a:lnTo>
                      <a:lnTo>
                        <a:pt x="0" y="19726"/>
                      </a:lnTo>
                      <a:close/>
                    </a:path>
                  </a:pathLst>
                </a:custGeom>
                <a:blipFill dpi="0" rotWithShape="0">
                  <a:blip xmlns:r="http://schemas.openxmlformats.org/officeDocument/2006/relationships" r:embed="rId6"/>
                  <a:srcRect/>
                  <a:tile tx="0" ty="0" sx="100000" sy="100000" flip="none" algn="tl"/>
                </a:blipFill>
                <a:ln w="0" cap="flat" cmpd="sng">
                  <a:solidFill>
                    <a:srgbClr val="000000"/>
                  </a:solidFill>
                  <a:prstDash val="solid"/>
                  <a:round/>
                  <a:headEnd type="none" w="med" len="med"/>
                  <a:tailEnd type="none" w="med" len="med"/>
                </a:ln>
              </xdr:spPr>
            </xdr:sp>
          </xdr:grpSp>
        </xdr:grpSp>
        <xdr:grpSp>
          <xdr:nvGrpSpPr>
            <xdr:cNvPr id="338" name="Group 445"/>
            <xdr:cNvGrpSpPr>
              <a:grpSpLocks noChangeAspect="1"/>
            </xdr:cNvGrpSpPr>
          </xdr:nvGrpSpPr>
          <xdr:grpSpPr bwMode="auto">
            <a:xfrm>
              <a:off x="4441372" y="14337800"/>
              <a:ext cx="937394" cy="54211"/>
              <a:chOff x="260" y="251"/>
              <a:chExt cx="74" cy="5"/>
            </a:xfrm>
          </xdr:grpSpPr>
          <xdr:sp macro="" textlink="">
            <xdr:nvSpPr>
              <xdr:cNvPr id="339" name="Rectangle 446"/>
              <xdr:cNvSpPr>
                <a:spLocks noChangeAspect="1" noChangeArrowheads="1"/>
              </xdr:cNvSpPr>
            </xdr:nvSpPr>
            <xdr:spPr bwMode="auto">
              <a:xfrm>
                <a:off x="260" y="251"/>
                <a:ext cx="74" cy="2"/>
              </a:xfrm>
              <a:prstGeom prst="rect">
                <a:avLst/>
              </a:prstGeom>
              <a:gradFill rotWithShape="0">
                <a:gsLst>
                  <a:gs pos="0">
                    <a:srgbClr val="454545"/>
                  </a:gs>
                  <a:gs pos="100000">
                    <a:srgbClr val="969696"/>
                  </a:gs>
                </a:gsLst>
                <a:lin ang="5400000" scaled="1"/>
              </a:gradFill>
              <a:ln w="3175">
                <a:solidFill>
                  <a:srgbClr val="000000"/>
                </a:solidFill>
                <a:miter lim="800000"/>
                <a:headEnd/>
                <a:tailEnd/>
              </a:ln>
            </xdr:spPr>
          </xdr:sp>
          <xdr:grpSp>
            <xdr:nvGrpSpPr>
              <xdr:cNvPr id="340" name="Group 447"/>
              <xdr:cNvGrpSpPr>
                <a:grpSpLocks noChangeAspect="1"/>
              </xdr:cNvGrpSpPr>
            </xdr:nvGrpSpPr>
            <xdr:grpSpPr bwMode="auto">
              <a:xfrm>
                <a:off x="263" y="252"/>
                <a:ext cx="68" cy="4"/>
                <a:chOff x="0" y="0"/>
                <a:chExt cx="19993" cy="20000"/>
              </a:xfrm>
            </xdr:grpSpPr>
            <xdr:sp macro="" textlink="">
              <xdr:nvSpPr>
                <xdr:cNvPr id="341" name="Freeform 448" descr="Granit"/>
                <xdr:cNvSpPr>
                  <a:spLocks noChangeAspect="1"/>
                </xdr:cNvSpPr>
              </xdr:nvSpPr>
              <xdr:spPr bwMode="auto">
                <a:xfrm>
                  <a:off x="0" y="0"/>
                  <a:ext cx="1498" cy="20000"/>
                </a:xfrm>
                <a:custGeom>
                  <a:avLst/>
                  <a:gdLst>
                    <a:gd name="T0" fmla="*/ 0 w 20000"/>
                    <a:gd name="T1" fmla="*/ 19726 h 20000"/>
                    <a:gd name="T2" fmla="*/ 0 w 20000"/>
                    <a:gd name="T3" fmla="*/ 0 h 20000"/>
                    <a:gd name="T4" fmla="*/ 0 w 20000"/>
                    <a:gd name="T5" fmla="*/ 0 h 20000"/>
                    <a:gd name="T6" fmla="*/ 0 w 20000"/>
                    <a:gd name="T7" fmla="*/ 19726 h 20000"/>
                    <a:gd name="T8" fmla="*/ 0 w 20000"/>
                    <a:gd name="T9" fmla="*/ 19726 h 20000"/>
                    <a:gd name="T10" fmla="*/ 0 60000 65536"/>
                    <a:gd name="T11" fmla="*/ 0 60000 65536"/>
                    <a:gd name="T12" fmla="*/ 0 60000 65536"/>
                    <a:gd name="T13" fmla="*/ 0 60000 65536"/>
                    <a:gd name="T14" fmla="*/ 0 60000 65536"/>
                    <a:gd name="T15" fmla="*/ 0 w 20000"/>
                    <a:gd name="T16" fmla="*/ 0 h 20000"/>
                    <a:gd name="T17" fmla="*/ 20000 w 20000"/>
                    <a:gd name="T18" fmla="*/ 20000 h 20000"/>
                  </a:gdLst>
                  <a:ahLst/>
                  <a:cxnLst>
                    <a:cxn ang="T10">
                      <a:pos x="T0" y="T1"/>
                    </a:cxn>
                    <a:cxn ang="T11">
                      <a:pos x="T2" y="T3"/>
                    </a:cxn>
                    <a:cxn ang="T12">
                      <a:pos x="T4" y="T5"/>
                    </a:cxn>
                    <a:cxn ang="T13">
                      <a:pos x="T6" y="T7"/>
                    </a:cxn>
                    <a:cxn ang="T14">
                      <a:pos x="T8" y="T9"/>
                    </a:cxn>
                  </a:cxnLst>
                  <a:rect l="T15" t="T16" r="T17" b="T18"/>
                  <a:pathLst>
                    <a:path w="20000" h="20000">
                      <a:moveTo>
                        <a:pt x="0" y="19726"/>
                      </a:moveTo>
                      <a:lnTo>
                        <a:pt x="1895" y="0"/>
                      </a:lnTo>
                      <a:lnTo>
                        <a:pt x="18105" y="0"/>
                      </a:lnTo>
                      <a:lnTo>
                        <a:pt x="19789" y="19726"/>
                      </a:lnTo>
                      <a:lnTo>
                        <a:pt x="0" y="19726"/>
                      </a:lnTo>
                      <a:close/>
                    </a:path>
                  </a:pathLst>
                </a:custGeom>
                <a:blipFill dpi="0" rotWithShape="0">
                  <a:blip xmlns:r="http://schemas.openxmlformats.org/officeDocument/2006/relationships" r:embed="rId6"/>
                  <a:srcRect/>
                  <a:tile tx="0" ty="0" sx="100000" sy="100000" flip="none" algn="tl"/>
                </a:blipFill>
                <a:ln w="0" cap="flat" cmpd="sng">
                  <a:solidFill>
                    <a:srgbClr val="000000"/>
                  </a:solidFill>
                  <a:prstDash val="solid"/>
                  <a:round/>
                  <a:headEnd type="none" w="med" len="med"/>
                  <a:tailEnd type="none" w="med" len="med"/>
                </a:ln>
              </xdr:spPr>
            </xdr:sp>
            <xdr:sp macro="" textlink="">
              <xdr:nvSpPr>
                <xdr:cNvPr id="342" name="Freeform 449" descr="Granit"/>
                <xdr:cNvSpPr>
                  <a:spLocks noChangeAspect="1"/>
                </xdr:cNvSpPr>
              </xdr:nvSpPr>
              <xdr:spPr bwMode="auto">
                <a:xfrm>
                  <a:off x="3138" y="0"/>
                  <a:ext cx="1497" cy="20000"/>
                </a:xfrm>
                <a:custGeom>
                  <a:avLst/>
                  <a:gdLst>
                    <a:gd name="T0" fmla="*/ 0 w 20000"/>
                    <a:gd name="T1" fmla="*/ 19726 h 20000"/>
                    <a:gd name="T2" fmla="*/ 0 w 20000"/>
                    <a:gd name="T3" fmla="*/ 0 h 20000"/>
                    <a:gd name="T4" fmla="*/ 0 w 20000"/>
                    <a:gd name="T5" fmla="*/ 0 h 20000"/>
                    <a:gd name="T6" fmla="*/ 0 w 20000"/>
                    <a:gd name="T7" fmla="*/ 19726 h 20000"/>
                    <a:gd name="T8" fmla="*/ 0 w 20000"/>
                    <a:gd name="T9" fmla="*/ 19726 h 20000"/>
                    <a:gd name="T10" fmla="*/ 0 60000 65536"/>
                    <a:gd name="T11" fmla="*/ 0 60000 65536"/>
                    <a:gd name="T12" fmla="*/ 0 60000 65536"/>
                    <a:gd name="T13" fmla="*/ 0 60000 65536"/>
                    <a:gd name="T14" fmla="*/ 0 60000 65536"/>
                    <a:gd name="T15" fmla="*/ 0 w 20000"/>
                    <a:gd name="T16" fmla="*/ 0 h 20000"/>
                    <a:gd name="T17" fmla="*/ 20000 w 20000"/>
                    <a:gd name="T18" fmla="*/ 20000 h 20000"/>
                  </a:gdLst>
                  <a:ahLst/>
                  <a:cxnLst>
                    <a:cxn ang="T10">
                      <a:pos x="T0" y="T1"/>
                    </a:cxn>
                    <a:cxn ang="T11">
                      <a:pos x="T2" y="T3"/>
                    </a:cxn>
                    <a:cxn ang="T12">
                      <a:pos x="T4" y="T5"/>
                    </a:cxn>
                    <a:cxn ang="T13">
                      <a:pos x="T6" y="T7"/>
                    </a:cxn>
                    <a:cxn ang="T14">
                      <a:pos x="T8" y="T9"/>
                    </a:cxn>
                  </a:cxnLst>
                  <a:rect l="T15" t="T16" r="T17" b="T18"/>
                  <a:pathLst>
                    <a:path w="20000" h="20000">
                      <a:moveTo>
                        <a:pt x="0" y="19726"/>
                      </a:moveTo>
                      <a:lnTo>
                        <a:pt x="1684" y="0"/>
                      </a:lnTo>
                      <a:lnTo>
                        <a:pt x="18105" y="0"/>
                      </a:lnTo>
                      <a:lnTo>
                        <a:pt x="19789" y="19726"/>
                      </a:lnTo>
                      <a:lnTo>
                        <a:pt x="0" y="19726"/>
                      </a:lnTo>
                      <a:close/>
                    </a:path>
                  </a:pathLst>
                </a:custGeom>
                <a:blipFill dpi="0" rotWithShape="0">
                  <a:blip xmlns:r="http://schemas.openxmlformats.org/officeDocument/2006/relationships" r:embed="rId6"/>
                  <a:srcRect/>
                  <a:tile tx="0" ty="0" sx="100000" sy="100000" flip="none" algn="tl"/>
                </a:blipFill>
                <a:ln w="0" cap="flat" cmpd="sng">
                  <a:solidFill>
                    <a:srgbClr val="000000"/>
                  </a:solidFill>
                  <a:prstDash val="solid"/>
                  <a:round/>
                  <a:headEnd type="none" w="med" len="med"/>
                  <a:tailEnd type="none" w="med" len="med"/>
                </a:ln>
              </xdr:spPr>
            </xdr:sp>
            <xdr:sp macro="" textlink="">
              <xdr:nvSpPr>
                <xdr:cNvPr id="343" name="Freeform 450" descr="Granit"/>
                <xdr:cNvSpPr>
                  <a:spLocks noChangeAspect="1"/>
                </xdr:cNvSpPr>
              </xdr:nvSpPr>
              <xdr:spPr bwMode="auto">
                <a:xfrm>
                  <a:off x="6259" y="0"/>
                  <a:ext cx="1498" cy="20000"/>
                </a:xfrm>
                <a:custGeom>
                  <a:avLst/>
                  <a:gdLst>
                    <a:gd name="T0" fmla="*/ 0 w 20000"/>
                    <a:gd name="T1" fmla="*/ 19726 h 20000"/>
                    <a:gd name="T2" fmla="*/ 0 w 20000"/>
                    <a:gd name="T3" fmla="*/ 0 h 20000"/>
                    <a:gd name="T4" fmla="*/ 0 w 20000"/>
                    <a:gd name="T5" fmla="*/ 0 h 20000"/>
                    <a:gd name="T6" fmla="*/ 0 w 20000"/>
                    <a:gd name="T7" fmla="*/ 19726 h 20000"/>
                    <a:gd name="T8" fmla="*/ 0 w 20000"/>
                    <a:gd name="T9" fmla="*/ 19726 h 20000"/>
                    <a:gd name="T10" fmla="*/ 0 60000 65536"/>
                    <a:gd name="T11" fmla="*/ 0 60000 65536"/>
                    <a:gd name="T12" fmla="*/ 0 60000 65536"/>
                    <a:gd name="T13" fmla="*/ 0 60000 65536"/>
                    <a:gd name="T14" fmla="*/ 0 60000 65536"/>
                    <a:gd name="T15" fmla="*/ 0 w 20000"/>
                    <a:gd name="T16" fmla="*/ 0 h 20000"/>
                    <a:gd name="T17" fmla="*/ 20000 w 20000"/>
                    <a:gd name="T18" fmla="*/ 20000 h 20000"/>
                  </a:gdLst>
                  <a:ahLst/>
                  <a:cxnLst>
                    <a:cxn ang="T10">
                      <a:pos x="T0" y="T1"/>
                    </a:cxn>
                    <a:cxn ang="T11">
                      <a:pos x="T2" y="T3"/>
                    </a:cxn>
                    <a:cxn ang="T12">
                      <a:pos x="T4" y="T5"/>
                    </a:cxn>
                    <a:cxn ang="T13">
                      <a:pos x="T6" y="T7"/>
                    </a:cxn>
                    <a:cxn ang="T14">
                      <a:pos x="T8" y="T9"/>
                    </a:cxn>
                  </a:cxnLst>
                  <a:rect l="T15" t="T16" r="T17" b="T18"/>
                  <a:pathLst>
                    <a:path w="20000" h="20000">
                      <a:moveTo>
                        <a:pt x="0" y="19726"/>
                      </a:moveTo>
                      <a:lnTo>
                        <a:pt x="1895" y="0"/>
                      </a:lnTo>
                      <a:lnTo>
                        <a:pt x="18105" y="0"/>
                      </a:lnTo>
                      <a:lnTo>
                        <a:pt x="19789" y="19726"/>
                      </a:lnTo>
                      <a:lnTo>
                        <a:pt x="0" y="19726"/>
                      </a:lnTo>
                      <a:close/>
                    </a:path>
                  </a:pathLst>
                </a:custGeom>
                <a:blipFill dpi="0" rotWithShape="0">
                  <a:blip xmlns:r="http://schemas.openxmlformats.org/officeDocument/2006/relationships" r:embed="rId6"/>
                  <a:srcRect/>
                  <a:tile tx="0" ty="0" sx="100000" sy="100000" flip="none" algn="tl"/>
                </a:blipFill>
                <a:ln w="0" cap="flat" cmpd="sng">
                  <a:solidFill>
                    <a:srgbClr val="000000"/>
                  </a:solidFill>
                  <a:prstDash val="solid"/>
                  <a:round/>
                  <a:headEnd type="none" w="med" len="med"/>
                  <a:tailEnd type="none" w="med" len="med"/>
                </a:ln>
              </xdr:spPr>
            </xdr:sp>
            <xdr:sp macro="" textlink="">
              <xdr:nvSpPr>
                <xdr:cNvPr id="344" name="Freeform 451" descr="Granit"/>
                <xdr:cNvSpPr>
                  <a:spLocks noChangeAspect="1"/>
                </xdr:cNvSpPr>
              </xdr:nvSpPr>
              <xdr:spPr bwMode="auto">
                <a:xfrm>
                  <a:off x="9381" y="0"/>
                  <a:ext cx="1498" cy="20000"/>
                </a:xfrm>
                <a:custGeom>
                  <a:avLst/>
                  <a:gdLst>
                    <a:gd name="T0" fmla="*/ 0 w 20000"/>
                    <a:gd name="T1" fmla="*/ 19726 h 20000"/>
                    <a:gd name="T2" fmla="*/ 0 w 20000"/>
                    <a:gd name="T3" fmla="*/ 0 h 20000"/>
                    <a:gd name="T4" fmla="*/ 0 w 20000"/>
                    <a:gd name="T5" fmla="*/ 0 h 20000"/>
                    <a:gd name="T6" fmla="*/ 0 w 20000"/>
                    <a:gd name="T7" fmla="*/ 19726 h 20000"/>
                    <a:gd name="T8" fmla="*/ 0 w 20000"/>
                    <a:gd name="T9" fmla="*/ 19726 h 20000"/>
                    <a:gd name="T10" fmla="*/ 0 60000 65536"/>
                    <a:gd name="T11" fmla="*/ 0 60000 65536"/>
                    <a:gd name="T12" fmla="*/ 0 60000 65536"/>
                    <a:gd name="T13" fmla="*/ 0 60000 65536"/>
                    <a:gd name="T14" fmla="*/ 0 60000 65536"/>
                    <a:gd name="T15" fmla="*/ 0 w 20000"/>
                    <a:gd name="T16" fmla="*/ 0 h 20000"/>
                    <a:gd name="T17" fmla="*/ 20000 w 20000"/>
                    <a:gd name="T18" fmla="*/ 20000 h 20000"/>
                  </a:gdLst>
                  <a:ahLst/>
                  <a:cxnLst>
                    <a:cxn ang="T10">
                      <a:pos x="T0" y="T1"/>
                    </a:cxn>
                    <a:cxn ang="T11">
                      <a:pos x="T2" y="T3"/>
                    </a:cxn>
                    <a:cxn ang="T12">
                      <a:pos x="T4" y="T5"/>
                    </a:cxn>
                    <a:cxn ang="T13">
                      <a:pos x="T6" y="T7"/>
                    </a:cxn>
                    <a:cxn ang="T14">
                      <a:pos x="T8" y="T9"/>
                    </a:cxn>
                  </a:cxnLst>
                  <a:rect l="T15" t="T16" r="T17" b="T18"/>
                  <a:pathLst>
                    <a:path w="20000" h="20000">
                      <a:moveTo>
                        <a:pt x="0" y="19726"/>
                      </a:moveTo>
                      <a:lnTo>
                        <a:pt x="1895" y="0"/>
                      </a:lnTo>
                      <a:lnTo>
                        <a:pt x="18105" y="0"/>
                      </a:lnTo>
                      <a:lnTo>
                        <a:pt x="19789" y="19726"/>
                      </a:lnTo>
                      <a:lnTo>
                        <a:pt x="0" y="19726"/>
                      </a:lnTo>
                      <a:close/>
                    </a:path>
                  </a:pathLst>
                </a:custGeom>
                <a:blipFill dpi="0" rotWithShape="0">
                  <a:blip xmlns:r="http://schemas.openxmlformats.org/officeDocument/2006/relationships" r:embed="rId6"/>
                  <a:srcRect/>
                  <a:tile tx="0" ty="0" sx="100000" sy="100000" flip="none" algn="tl"/>
                </a:blipFill>
                <a:ln w="0" cap="flat" cmpd="sng">
                  <a:solidFill>
                    <a:srgbClr val="000000"/>
                  </a:solidFill>
                  <a:prstDash val="solid"/>
                  <a:round/>
                  <a:headEnd type="none" w="med" len="med"/>
                  <a:tailEnd type="none" w="med" len="med"/>
                </a:ln>
              </xdr:spPr>
            </xdr:sp>
            <xdr:sp macro="" textlink="">
              <xdr:nvSpPr>
                <xdr:cNvPr id="345" name="Freeform 452" descr="Granit"/>
                <xdr:cNvSpPr>
                  <a:spLocks noChangeAspect="1"/>
                </xdr:cNvSpPr>
              </xdr:nvSpPr>
              <xdr:spPr bwMode="auto">
                <a:xfrm>
                  <a:off x="12236" y="0"/>
                  <a:ext cx="1498" cy="20000"/>
                </a:xfrm>
                <a:custGeom>
                  <a:avLst/>
                  <a:gdLst>
                    <a:gd name="T0" fmla="*/ 0 w 20000"/>
                    <a:gd name="T1" fmla="*/ 19726 h 20000"/>
                    <a:gd name="T2" fmla="*/ 0 w 20000"/>
                    <a:gd name="T3" fmla="*/ 0 h 20000"/>
                    <a:gd name="T4" fmla="*/ 0 w 20000"/>
                    <a:gd name="T5" fmla="*/ 0 h 20000"/>
                    <a:gd name="T6" fmla="*/ 0 w 20000"/>
                    <a:gd name="T7" fmla="*/ 19726 h 20000"/>
                    <a:gd name="T8" fmla="*/ 0 w 20000"/>
                    <a:gd name="T9" fmla="*/ 19726 h 20000"/>
                    <a:gd name="T10" fmla="*/ 0 60000 65536"/>
                    <a:gd name="T11" fmla="*/ 0 60000 65536"/>
                    <a:gd name="T12" fmla="*/ 0 60000 65536"/>
                    <a:gd name="T13" fmla="*/ 0 60000 65536"/>
                    <a:gd name="T14" fmla="*/ 0 60000 65536"/>
                    <a:gd name="T15" fmla="*/ 0 w 20000"/>
                    <a:gd name="T16" fmla="*/ 0 h 20000"/>
                    <a:gd name="T17" fmla="*/ 20000 w 20000"/>
                    <a:gd name="T18" fmla="*/ 20000 h 20000"/>
                  </a:gdLst>
                  <a:ahLst/>
                  <a:cxnLst>
                    <a:cxn ang="T10">
                      <a:pos x="T0" y="T1"/>
                    </a:cxn>
                    <a:cxn ang="T11">
                      <a:pos x="T2" y="T3"/>
                    </a:cxn>
                    <a:cxn ang="T12">
                      <a:pos x="T4" y="T5"/>
                    </a:cxn>
                    <a:cxn ang="T13">
                      <a:pos x="T6" y="T7"/>
                    </a:cxn>
                    <a:cxn ang="T14">
                      <a:pos x="T8" y="T9"/>
                    </a:cxn>
                  </a:cxnLst>
                  <a:rect l="T15" t="T16" r="T17" b="T18"/>
                  <a:pathLst>
                    <a:path w="20000" h="20000">
                      <a:moveTo>
                        <a:pt x="0" y="19726"/>
                      </a:moveTo>
                      <a:lnTo>
                        <a:pt x="1895" y="0"/>
                      </a:lnTo>
                      <a:lnTo>
                        <a:pt x="18105" y="0"/>
                      </a:lnTo>
                      <a:lnTo>
                        <a:pt x="19789" y="19726"/>
                      </a:lnTo>
                      <a:lnTo>
                        <a:pt x="0" y="19726"/>
                      </a:lnTo>
                      <a:close/>
                    </a:path>
                  </a:pathLst>
                </a:custGeom>
                <a:blipFill dpi="0" rotWithShape="0">
                  <a:blip xmlns:r="http://schemas.openxmlformats.org/officeDocument/2006/relationships" r:embed="rId6"/>
                  <a:srcRect/>
                  <a:tile tx="0" ty="0" sx="100000" sy="100000" flip="none" algn="tl"/>
                </a:blipFill>
                <a:ln w="0" cap="flat" cmpd="sng">
                  <a:solidFill>
                    <a:srgbClr val="000000"/>
                  </a:solidFill>
                  <a:prstDash val="solid"/>
                  <a:round/>
                  <a:headEnd type="none" w="med" len="med"/>
                  <a:tailEnd type="none" w="med" len="med"/>
                </a:ln>
              </xdr:spPr>
            </xdr:sp>
            <xdr:sp macro="" textlink="">
              <xdr:nvSpPr>
                <xdr:cNvPr id="346" name="Freeform 453" descr="Granit"/>
                <xdr:cNvSpPr>
                  <a:spLocks noChangeAspect="1"/>
                </xdr:cNvSpPr>
              </xdr:nvSpPr>
              <xdr:spPr bwMode="auto">
                <a:xfrm>
                  <a:off x="15373" y="0"/>
                  <a:ext cx="1498" cy="20000"/>
                </a:xfrm>
                <a:custGeom>
                  <a:avLst/>
                  <a:gdLst>
                    <a:gd name="T0" fmla="*/ 0 w 20000"/>
                    <a:gd name="T1" fmla="*/ 19726 h 20000"/>
                    <a:gd name="T2" fmla="*/ 0 w 20000"/>
                    <a:gd name="T3" fmla="*/ 0 h 20000"/>
                    <a:gd name="T4" fmla="*/ 0 w 20000"/>
                    <a:gd name="T5" fmla="*/ 0 h 20000"/>
                    <a:gd name="T6" fmla="*/ 0 w 20000"/>
                    <a:gd name="T7" fmla="*/ 19726 h 20000"/>
                    <a:gd name="T8" fmla="*/ 0 w 20000"/>
                    <a:gd name="T9" fmla="*/ 19726 h 20000"/>
                    <a:gd name="T10" fmla="*/ 0 60000 65536"/>
                    <a:gd name="T11" fmla="*/ 0 60000 65536"/>
                    <a:gd name="T12" fmla="*/ 0 60000 65536"/>
                    <a:gd name="T13" fmla="*/ 0 60000 65536"/>
                    <a:gd name="T14" fmla="*/ 0 60000 65536"/>
                    <a:gd name="T15" fmla="*/ 0 w 20000"/>
                    <a:gd name="T16" fmla="*/ 0 h 20000"/>
                    <a:gd name="T17" fmla="*/ 20000 w 20000"/>
                    <a:gd name="T18" fmla="*/ 20000 h 20000"/>
                  </a:gdLst>
                  <a:ahLst/>
                  <a:cxnLst>
                    <a:cxn ang="T10">
                      <a:pos x="T0" y="T1"/>
                    </a:cxn>
                    <a:cxn ang="T11">
                      <a:pos x="T2" y="T3"/>
                    </a:cxn>
                    <a:cxn ang="T12">
                      <a:pos x="T4" y="T5"/>
                    </a:cxn>
                    <a:cxn ang="T13">
                      <a:pos x="T6" y="T7"/>
                    </a:cxn>
                    <a:cxn ang="T14">
                      <a:pos x="T8" y="T9"/>
                    </a:cxn>
                  </a:cxnLst>
                  <a:rect l="T15" t="T16" r="T17" b="T18"/>
                  <a:pathLst>
                    <a:path w="20000" h="20000">
                      <a:moveTo>
                        <a:pt x="0" y="19726"/>
                      </a:moveTo>
                      <a:lnTo>
                        <a:pt x="1895" y="0"/>
                      </a:lnTo>
                      <a:lnTo>
                        <a:pt x="18105" y="0"/>
                      </a:lnTo>
                      <a:lnTo>
                        <a:pt x="19789" y="19726"/>
                      </a:lnTo>
                      <a:lnTo>
                        <a:pt x="0" y="19726"/>
                      </a:lnTo>
                      <a:close/>
                    </a:path>
                  </a:pathLst>
                </a:custGeom>
                <a:blipFill dpi="0" rotWithShape="0">
                  <a:blip xmlns:r="http://schemas.openxmlformats.org/officeDocument/2006/relationships" r:embed="rId6"/>
                  <a:srcRect/>
                  <a:tile tx="0" ty="0" sx="100000" sy="100000" flip="none" algn="tl"/>
                </a:blipFill>
                <a:ln w="0" cap="flat" cmpd="sng">
                  <a:solidFill>
                    <a:srgbClr val="000000"/>
                  </a:solidFill>
                  <a:prstDash val="solid"/>
                  <a:round/>
                  <a:headEnd type="none" w="med" len="med"/>
                  <a:tailEnd type="none" w="med" len="med"/>
                </a:ln>
              </xdr:spPr>
            </xdr:sp>
            <xdr:sp macro="" textlink="">
              <xdr:nvSpPr>
                <xdr:cNvPr id="347" name="Freeform 454" descr="Granit"/>
                <xdr:cNvSpPr>
                  <a:spLocks noChangeAspect="1"/>
                </xdr:cNvSpPr>
              </xdr:nvSpPr>
              <xdr:spPr bwMode="auto">
                <a:xfrm>
                  <a:off x="18495" y="0"/>
                  <a:ext cx="1498" cy="20000"/>
                </a:xfrm>
                <a:custGeom>
                  <a:avLst/>
                  <a:gdLst>
                    <a:gd name="T0" fmla="*/ 0 w 20000"/>
                    <a:gd name="T1" fmla="*/ 19726 h 20000"/>
                    <a:gd name="T2" fmla="*/ 0 w 20000"/>
                    <a:gd name="T3" fmla="*/ 0 h 20000"/>
                    <a:gd name="T4" fmla="*/ 0 w 20000"/>
                    <a:gd name="T5" fmla="*/ 0 h 20000"/>
                    <a:gd name="T6" fmla="*/ 0 w 20000"/>
                    <a:gd name="T7" fmla="*/ 19726 h 20000"/>
                    <a:gd name="T8" fmla="*/ 0 w 20000"/>
                    <a:gd name="T9" fmla="*/ 19726 h 20000"/>
                    <a:gd name="T10" fmla="*/ 0 60000 65536"/>
                    <a:gd name="T11" fmla="*/ 0 60000 65536"/>
                    <a:gd name="T12" fmla="*/ 0 60000 65536"/>
                    <a:gd name="T13" fmla="*/ 0 60000 65536"/>
                    <a:gd name="T14" fmla="*/ 0 60000 65536"/>
                    <a:gd name="T15" fmla="*/ 0 w 20000"/>
                    <a:gd name="T16" fmla="*/ 0 h 20000"/>
                    <a:gd name="T17" fmla="*/ 20000 w 20000"/>
                    <a:gd name="T18" fmla="*/ 20000 h 20000"/>
                  </a:gdLst>
                  <a:ahLst/>
                  <a:cxnLst>
                    <a:cxn ang="T10">
                      <a:pos x="T0" y="T1"/>
                    </a:cxn>
                    <a:cxn ang="T11">
                      <a:pos x="T2" y="T3"/>
                    </a:cxn>
                    <a:cxn ang="T12">
                      <a:pos x="T4" y="T5"/>
                    </a:cxn>
                    <a:cxn ang="T13">
                      <a:pos x="T6" y="T7"/>
                    </a:cxn>
                    <a:cxn ang="T14">
                      <a:pos x="T8" y="T9"/>
                    </a:cxn>
                  </a:cxnLst>
                  <a:rect l="T15" t="T16" r="T17" b="T18"/>
                  <a:pathLst>
                    <a:path w="20000" h="20000">
                      <a:moveTo>
                        <a:pt x="0" y="19726"/>
                      </a:moveTo>
                      <a:lnTo>
                        <a:pt x="1895" y="0"/>
                      </a:lnTo>
                      <a:lnTo>
                        <a:pt x="18105" y="0"/>
                      </a:lnTo>
                      <a:lnTo>
                        <a:pt x="19789" y="19726"/>
                      </a:lnTo>
                      <a:lnTo>
                        <a:pt x="0" y="19726"/>
                      </a:lnTo>
                      <a:close/>
                    </a:path>
                  </a:pathLst>
                </a:custGeom>
                <a:blipFill dpi="0" rotWithShape="0">
                  <a:blip xmlns:r="http://schemas.openxmlformats.org/officeDocument/2006/relationships" r:embed="rId6"/>
                  <a:srcRect/>
                  <a:tile tx="0" ty="0" sx="100000" sy="100000" flip="none" algn="tl"/>
                </a:blipFill>
                <a:ln w="0" cap="flat" cmpd="sng">
                  <a:solidFill>
                    <a:srgbClr val="000000"/>
                  </a:solidFill>
                  <a:prstDash val="solid"/>
                  <a:round/>
                  <a:headEnd type="none" w="med" len="med"/>
                  <a:tailEnd type="none" w="med" len="med"/>
                </a:ln>
              </xdr:spPr>
            </xdr:sp>
          </xdr:grpSp>
        </xdr:grpSp>
      </xdr:grpSp>
    </xdr:grpSp>
    <xdr:clientData/>
  </xdr:twoCellAnchor>
  <xdr:twoCellAnchor>
    <xdr:from>
      <xdr:col>71</xdr:col>
      <xdr:colOff>78361</xdr:colOff>
      <xdr:row>90</xdr:row>
      <xdr:rowOff>4856</xdr:rowOff>
    </xdr:from>
    <xdr:to>
      <xdr:col>76</xdr:col>
      <xdr:colOff>88699</xdr:colOff>
      <xdr:row>91</xdr:row>
      <xdr:rowOff>29885</xdr:rowOff>
    </xdr:to>
    <xdr:grpSp>
      <xdr:nvGrpSpPr>
        <xdr:cNvPr id="357" name="Groupe 806"/>
        <xdr:cNvGrpSpPr>
          <a:grpSpLocks/>
        </xdr:cNvGrpSpPr>
      </xdr:nvGrpSpPr>
      <xdr:grpSpPr bwMode="auto">
        <a:xfrm>
          <a:off x="13146661" y="24175496"/>
          <a:ext cx="924738" cy="276489"/>
          <a:chOff x="4381500" y="14337800"/>
          <a:chExt cx="1114425" cy="314371"/>
        </a:xfrm>
      </xdr:grpSpPr>
      <xdr:pic>
        <xdr:nvPicPr>
          <xdr:cNvPr id="358" name="Picture 1340" descr="wagon plat"/>
          <xdr:cNvPicPr>
            <a:picLocks noChangeAspect="1" noChangeArrowheads="1"/>
          </xdr:cNvPicPr>
        </xdr:nvPicPr>
        <xdr:blipFill>
          <a:blip xmlns:r="http://schemas.openxmlformats.org/officeDocument/2006/relationships" r:embed="rId7">
            <a:clrChange>
              <a:clrFrom>
                <a:srgbClr val="FEFEFE"/>
              </a:clrFrom>
              <a:clrTo>
                <a:srgbClr val="FEFEFE">
                  <a:alpha val="0"/>
                </a:srgbClr>
              </a:clrTo>
            </a:clrChange>
            <a:lum bright="-6000" contrast="36000"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381500" y="14450786"/>
            <a:ext cx="1114425" cy="20138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grpSp>
        <xdr:nvGrpSpPr>
          <xdr:cNvPr id="359" name="Groupe 808"/>
          <xdr:cNvGrpSpPr>
            <a:grpSpLocks/>
          </xdr:cNvGrpSpPr>
        </xdr:nvGrpSpPr>
        <xdr:grpSpPr bwMode="auto">
          <a:xfrm>
            <a:off x="4441372" y="14337800"/>
            <a:ext cx="964609" cy="124968"/>
            <a:chOff x="4441372" y="14337800"/>
            <a:chExt cx="964609" cy="124968"/>
          </a:xfrm>
        </xdr:grpSpPr>
        <xdr:grpSp>
          <xdr:nvGrpSpPr>
            <xdr:cNvPr id="360" name="Group 445"/>
            <xdr:cNvGrpSpPr>
              <a:grpSpLocks noChangeAspect="1"/>
            </xdr:cNvGrpSpPr>
          </xdr:nvGrpSpPr>
          <xdr:grpSpPr bwMode="auto">
            <a:xfrm>
              <a:off x="4468587" y="14408557"/>
              <a:ext cx="937394" cy="54211"/>
              <a:chOff x="260" y="251"/>
              <a:chExt cx="74" cy="5"/>
            </a:xfrm>
          </xdr:grpSpPr>
          <xdr:sp macro="" textlink="">
            <xdr:nvSpPr>
              <xdr:cNvPr id="371" name="Rectangle 446"/>
              <xdr:cNvSpPr>
                <a:spLocks noChangeAspect="1" noChangeArrowheads="1"/>
              </xdr:cNvSpPr>
            </xdr:nvSpPr>
            <xdr:spPr bwMode="auto">
              <a:xfrm>
                <a:off x="260" y="251"/>
                <a:ext cx="74" cy="2"/>
              </a:xfrm>
              <a:prstGeom prst="rect">
                <a:avLst/>
              </a:prstGeom>
              <a:gradFill rotWithShape="0">
                <a:gsLst>
                  <a:gs pos="0">
                    <a:srgbClr val="454545"/>
                  </a:gs>
                  <a:gs pos="100000">
                    <a:srgbClr val="969696"/>
                  </a:gs>
                </a:gsLst>
                <a:lin ang="5400000" scaled="1"/>
              </a:gradFill>
              <a:ln w="3175">
                <a:solidFill>
                  <a:srgbClr val="000000"/>
                </a:solidFill>
                <a:miter lim="800000"/>
                <a:headEnd/>
                <a:tailEnd/>
              </a:ln>
            </xdr:spPr>
          </xdr:sp>
          <xdr:grpSp>
            <xdr:nvGrpSpPr>
              <xdr:cNvPr id="372" name="Group 447"/>
              <xdr:cNvGrpSpPr>
                <a:grpSpLocks noChangeAspect="1"/>
              </xdr:cNvGrpSpPr>
            </xdr:nvGrpSpPr>
            <xdr:grpSpPr bwMode="auto">
              <a:xfrm>
                <a:off x="263" y="252"/>
                <a:ext cx="68" cy="4"/>
                <a:chOff x="0" y="0"/>
                <a:chExt cx="19993" cy="20000"/>
              </a:xfrm>
            </xdr:grpSpPr>
            <xdr:sp macro="" textlink="">
              <xdr:nvSpPr>
                <xdr:cNvPr id="373" name="Freeform 448" descr="Granit"/>
                <xdr:cNvSpPr>
                  <a:spLocks noChangeAspect="1"/>
                </xdr:cNvSpPr>
              </xdr:nvSpPr>
              <xdr:spPr bwMode="auto">
                <a:xfrm>
                  <a:off x="0" y="0"/>
                  <a:ext cx="1498" cy="20000"/>
                </a:xfrm>
                <a:custGeom>
                  <a:avLst/>
                  <a:gdLst>
                    <a:gd name="T0" fmla="*/ 0 w 20000"/>
                    <a:gd name="T1" fmla="*/ 19726 h 20000"/>
                    <a:gd name="T2" fmla="*/ 0 w 20000"/>
                    <a:gd name="T3" fmla="*/ 0 h 20000"/>
                    <a:gd name="T4" fmla="*/ 0 w 20000"/>
                    <a:gd name="T5" fmla="*/ 0 h 20000"/>
                    <a:gd name="T6" fmla="*/ 0 w 20000"/>
                    <a:gd name="T7" fmla="*/ 19726 h 20000"/>
                    <a:gd name="T8" fmla="*/ 0 w 20000"/>
                    <a:gd name="T9" fmla="*/ 19726 h 20000"/>
                    <a:gd name="T10" fmla="*/ 0 60000 65536"/>
                    <a:gd name="T11" fmla="*/ 0 60000 65536"/>
                    <a:gd name="T12" fmla="*/ 0 60000 65536"/>
                    <a:gd name="T13" fmla="*/ 0 60000 65536"/>
                    <a:gd name="T14" fmla="*/ 0 60000 65536"/>
                    <a:gd name="T15" fmla="*/ 0 w 20000"/>
                    <a:gd name="T16" fmla="*/ 0 h 20000"/>
                    <a:gd name="T17" fmla="*/ 20000 w 20000"/>
                    <a:gd name="T18" fmla="*/ 20000 h 20000"/>
                  </a:gdLst>
                  <a:ahLst/>
                  <a:cxnLst>
                    <a:cxn ang="T10">
                      <a:pos x="T0" y="T1"/>
                    </a:cxn>
                    <a:cxn ang="T11">
                      <a:pos x="T2" y="T3"/>
                    </a:cxn>
                    <a:cxn ang="T12">
                      <a:pos x="T4" y="T5"/>
                    </a:cxn>
                    <a:cxn ang="T13">
                      <a:pos x="T6" y="T7"/>
                    </a:cxn>
                    <a:cxn ang="T14">
                      <a:pos x="T8" y="T9"/>
                    </a:cxn>
                  </a:cxnLst>
                  <a:rect l="T15" t="T16" r="T17" b="T18"/>
                  <a:pathLst>
                    <a:path w="20000" h="20000">
                      <a:moveTo>
                        <a:pt x="0" y="19726"/>
                      </a:moveTo>
                      <a:lnTo>
                        <a:pt x="1895" y="0"/>
                      </a:lnTo>
                      <a:lnTo>
                        <a:pt x="18105" y="0"/>
                      </a:lnTo>
                      <a:lnTo>
                        <a:pt x="19789" y="19726"/>
                      </a:lnTo>
                      <a:lnTo>
                        <a:pt x="0" y="19726"/>
                      </a:lnTo>
                      <a:close/>
                    </a:path>
                  </a:pathLst>
                </a:custGeom>
                <a:blipFill dpi="0" rotWithShape="0">
                  <a:blip xmlns:r="http://schemas.openxmlformats.org/officeDocument/2006/relationships" r:embed="rId6"/>
                  <a:srcRect/>
                  <a:tile tx="0" ty="0" sx="100000" sy="100000" flip="none" algn="tl"/>
                </a:blipFill>
                <a:ln w="0" cap="flat" cmpd="sng">
                  <a:solidFill>
                    <a:srgbClr val="000000"/>
                  </a:solidFill>
                  <a:prstDash val="solid"/>
                  <a:round/>
                  <a:headEnd type="none" w="med" len="med"/>
                  <a:tailEnd type="none" w="med" len="med"/>
                </a:ln>
              </xdr:spPr>
            </xdr:sp>
            <xdr:sp macro="" textlink="">
              <xdr:nvSpPr>
                <xdr:cNvPr id="374" name="Freeform 449" descr="Granit"/>
                <xdr:cNvSpPr>
                  <a:spLocks noChangeAspect="1"/>
                </xdr:cNvSpPr>
              </xdr:nvSpPr>
              <xdr:spPr bwMode="auto">
                <a:xfrm>
                  <a:off x="3138" y="0"/>
                  <a:ext cx="1497" cy="20000"/>
                </a:xfrm>
                <a:custGeom>
                  <a:avLst/>
                  <a:gdLst>
                    <a:gd name="T0" fmla="*/ 0 w 20000"/>
                    <a:gd name="T1" fmla="*/ 19726 h 20000"/>
                    <a:gd name="T2" fmla="*/ 0 w 20000"/>
                    <a:gd name="T3" fmla="*/ 0 h 20000"/>
                    <a:gd name="T4" fmla="*/ 0 w 20000"/>
                    <a:gd name="T5" fmla="*/ 0 h 20000"/>
                    <a:gd name="T6" fmla="*/ 0 w 20000"/>
                    <a:gd name="T7" fmla="*/ 19726 h 20000"/>
                    <a:gd name="T8" fmla="*/ 0 w 20000"/>
                    <a:gd name="T9" fmla="*/ 19726 h 20000"/>
                    <a:gd name="T10" fmla="*/ 0 60000 65536"/>
                    <a:gd name="T11" fmla="*/ 0 60000 65536"/>
                    <a:gd name="T12" fmla="*/ 0 60000 65536"/>
                    <a:gd name="T13" fmla="*/ 0 60000 65536"/>
                    <a:gd name="T14" fmla="*/ 0 60000 65536"/>
                    <a:gd name="T15" fmla="*/ 0 w 20000"/>
                    <a:gd name="T16" fmla="*/ 0 h 20000"/>
                    <a:gd name="T17" fmla="*/ 20000 w 20000"/>
                    <a:gd name="T18" fmla="*/ 20000 h 20000"/>
                  </a:gdLst>
                  <a:ahLst/>
                  <a:cxnLst>
                    <a:cxn ang="T10">
                      <a:pos x="T0" y="T1"/>
                    </a:cxn>
                    <a:cxn ang="T11">
                      <a:pos x="T2" y="T3"/>
                    </a:cxn>
                    <a:cxn ang="T12">
                      <a:pos x="T4" y="T5"/>
                    </a:cxn>
                    <a:cxn ang="T13">
                      <a:pos x="T6" y="T7"/>
                    </a:cxn>
                    <a:cxn ang="T14">
                      <a:pos x="T8" y="T9"/>
                    </a:cxn>
                  </a:cxnLst>
                  <a:rect l="T15" t="T16" r="T17" b="T18"/>
                  <a:pathLst>
                    <a:path w="20000" h="20000">
                      <a:moveTo>
                        <a:pt x="0" y="19726"/>
                      </a:moveTo>
                      <a:lnTo>
                        <a:pt x="1684" y="0"/>
                      </a:lnTo>
                      <a:lnTo>
                        <a:pt x="18105" y="0"/>
                      </a:lnTo>
                      <a:lnTo>
                        <a:pt x="19789" y="19726"/>
                      </a:lnTo>
                      <a:lnTo>
                        <a:pt x="0" y="19726"/>
                      </a:lnTo>
                      <a:close/>
                    </a:path>
                  </a:pathLst>
                </a:custGeom>
                <a:blipFill dpi="0" rotWithShape="0">
                  <a:blip xmlns:r="http://schemas.openxmlformats.org/officeDocument/2006/relationships" r:embed="rId6"/>
                  <a:srcRect/>
                  <a:tile tx="0" ty="0" sx="100000" sy="100000" flip="none" algn="tl"/>
                </a:blipFill>
                <a:ln w="0" cap="flat" cmpd="sng">
                  <a:solidFill>
                    <a:srgbClr val="000000"/>
                  </a:solidFill>
                  <a:prstDash val="solid"/>
                  <a:round/>
                  <a:headEnd type="none" w="med" len="med"/>
                  <a:tailEnd type="none" w="med" len="med"/>
                </a:ln>
              </xdr:spPr>
            </xdr:sp>
            <xdr:sp macro="" textlink="">
              <xdr:nvSpPr>
                <xdr:cNvPr id="375" name="Freeform 450" descr="Granit"/>
                <xdr:cNvSpPr>
                  <a:spLocks noChangeAspect="1"/>
                </xdr:cNvSpPr>
              </xdr:nvSpPr>
              <xdr:spPr bwMode="auto">
                <a:xfrm>
                  <a:off x="6259" y="0"/>
                  <a:ext cx="1498" cy="20000"/>
                </a:xfrm>
                <a:custGeom>
                  <a:avLst/>
                  <a:gdLst>
                    <a:gd name="T0" fmla="*/ 0 w 20000"/>
                    <a:gd name="T1" fmla="*/ 19726 h 20000"/>
                    <a:gd name="T2" fmla="*/ 0 w 20000"/>
                    <a:gd name="T3" fmla="*/ 0 h 20000"/>
                    <a:gd name="T4" fmla="*/ 0 w 20000"/>
                    <a:gd name="T5" fmla="*/ 0 h 20000"/>
                    <a:gd name="T6" fmla="*/ 0 w 20000"/>
                    <a:gd name="T7" fmla="*/ 19726 h 20000"/>
                    <a:gd name="T8" fmla="*/ 0 w 20000"/>
                    <a:gd name="T9" fmla="*/ 19726 h 20000"/>
                    <a:gd name="T10" fmla="*/ 0 60000 65536"/>
                    <a:gd name="T11" fmla="*/ 0 60000 65536"/>
                    <a:gd name="T12" fmla="*/ 0 60000 65536"/>
                    <a:gd name="T13" fmla="*/ 0 60000 65536"/>
                    <a:gd name="T14" fmla="*/ 0 60000 65536"/>
                    <a:gd name="T15" fmla="*/ 0 w 20000"/>
                    <a:gd name="T16" fmla="*/ 0 h 20000"/>
                    <a:gd name="T17" fmla="*/ 20000 w 20000"/>
                    <a:gd name="T18" fmla="*/ 20000 h 20000"/>
                  </a:gdLst>
                  <a:ahLst/>
                  <a:cxnLst>
                    <a:cxn ang="T10">
                      <a:pos x="T0" y="T1"/>
                    </a:cxn>
                    <a:cxn ang="T11">
                      <a:pos x="T2" y="T3"/>
                    </a:cxn>
                    <a:cxn ang="T12">
                      <a:pos x="T4" y="T5"/>
                    </a:cxn>
                    <a:cxn ang="T13">
                      <a:pos x="T6" y="T7"/>
                    </a:cxn>
                    <a:cxn ang="T14">
                      <a:pos x="T8" y="T9"/>
                    </a:cxn>
                  </a:cxnLst>
                  <a:rect l="T15" t="T16" r="T17" b="T18"/>
                  <a:pathLst>
                    <a:path w="20000" h="20000">
                      <a:moveTo>
                        <a:pt x="0" y="19726"/>
                      </a:moveTo>
                      <a:lnTo>
                        <a:pt x="1895" y="0"/>
                      </a:lnTo>
                      <a:lnTo>
                        <a:pt x="18105" y="0"/>
                      </a:lnTo>
                      <a:lnTo>
                        <a:pt x="19789" y="19726"/>
                      </a:lnTo>
                      <a:lnTo>
                        <a:pt x="0" y="19726"/>
                      </a:lnTo>
                      <a:close/>
                    </a:path>
                  </a:pathLst>
                </a:custGeom>
                <a:blipFill dpi="0" rotWithShape="0">
                  <a:blip xmlns:r="http://schemas.openxmlformats.org/officeDocument/2006/relationships" r:embed="rId6"/>
                  <a:srcRect/>
                  <a:tile tx="0" ty="0" sx="100000" sy="100000" flip="none" algn="tl"/>
                </a:blipFill>
                <a:ln w="0" cap="flat" cmpd="sng">
                  <a:solidFill>
                    <a:srgbClr val="000000"/>
                  </a:solidFill>
                  <a:prstDash val="solid"/>
                  <a:round/>
                  <a:headEnd type="none" w="med" len="med"/>
                  <a:tailEnd type="none" w="med" len="med"/>
                </a:ln>
              </xdr:spPr>
            </xdr:sp>
            <xdr:sp macro="" textlink="">
              <xdr:nvSpPr>
                <xdr:cNvPr id="376" name="Freeform 451" descr="Granit"/>
                <xdr:cNvSpPr>
                  <a:spLocks noChangeAspect="1"/>
                </xdr:cNvSpPr>
              </xdr:nvSpPr>
              <xdr:spPr bwMode="auto">
                <a:xfrm>
                  <a:off x="9381" y="0"/>
                  <a:ext cx="1498" cy="20000"/>
                </a:xfrm>
                <a:custGeom>
                  <a:avLst/>
                  <a:gdLst>
                    <a:gd name="T0" fmla="*/ 0 w 20000"/>
                    <a:gd name="T1" fmla="*/ 19726 h 20000"/>
                    <a:gd name="T2" fmla="*/ 0 w 20000"/>
                    <a:gd name="T3" fmla="*/ 0 h 20000"/>
                    <a:gd name="T4" fmla="*/ 0 w 20000"/>
                    <a:gd name="T5" fmla="*/ 0 h 20000"/>
                    <a:gd name="T6" fmla="*/ 0 w 20000"/>
                    <a:gd name="T7" fmla="*/ 19726 h 20000"/>
                    <a:gd name="T8" fmla="*/ 0 w 20000"/>
                    <a:gd name="T9" fmla="*/ 19726 h 20000"/>
                    <a:gd name="T10" fmla="*/ 0 60000 65536"/>
                    <a:gd name="T11" fmla="*/ 0 60000 65536"/>
                    <a:gd name="T12" fmla="*/ 0 60000 65536"/>
                    <a:gd name="T13" fmla="*/ 0 60000 65536"/>
                    <a:gd name="T14" fmla="*/ 0 60000 65536"/>
                    <a:gd name="T15" fmla="*/ 0 w 20000"/>
                    <a:gd name="T16" fmla="*/ 0 h 20000"/>
                    <a:gd name="T17" fmla="*/ 20000 w 20000"/>
                    <a:gd name="T18" fmla="*/ 20000 h 20000"/>
                  </a:gdLst>
                  <a:ahLst/>
                  <a:cxnLst>
                    <a:cxn ang="T10">
                      <a:pos x="T0" y="T1"/>
                    </a:cxn>
                    <a:cxn ang="T11">
                      <a:pos x="T2" y="T3"/>
                    </a:cxn>
                    <a:cxn ang="T12">
                      <a:pos x="T4" y="T5"/>
                    </a:cxn>
                    <a:cxn ang="T13">
                      <a:pos x="T6" y="T7"/>
                    </a:cxn>
                    <a:cxn ang="T14">
                      <a:pos x="T8" y="T9"/>
                    </a:cxn>
                  </a:cxnLst>
                  <a:rect l="T15" t="T16" r="T17" b="T18"/>
                  <a:pathLst>
                    <a:path w="20000" h="20000">
                      <a:moveTo>
                        <a:pt x="0" y="19726"/>
                      </a:moveTo>
                      <a:lnTo>
                        <a:pt x="1895" y="0"/>
                      </a:lnTo>
                      <a:lnTo>
                        <a:pt x="18105" y="0"/>
                      </a:lnTo>
                      <a:lnTo>
                        <a:pt x="19789" y="19726"/>
                      </a:lnTo>
                      <a:lnTo>
                        <a:pt x="0" y="19726"/>
                      </a:lnTo>
                      <a:close/>
                    </a:path>
                  </a:pathLst>
                </a:custGeom>
                <a:blipFill dpi="0" rotWithShape="0">
                  <a:blip xmlns:r="http://schemas.openxmlformats.org/officeDocument/2006/relationships" r:embed="rId6"/>
                  <a:srcRect/>
                  <a:tile tx="0" ty="0" sx="100000" sy="100000" flip="none" algn="tl"/>
                </a:blipFill>
                <a:ln w="0" cap="flat" cmpd="sng">
                  <a:solidFill>
                    <a:srgbClr val="000000"/>
                  </a:solidFill>
                  <a:prstDash val="solid"/>
                  <a:round/>
                  <a:headEnd type="none" w="med" len="med"/>
                  <a:tailEnd type="none" w="med" len="med"/>
                </a:ln>
              </xdr:spPr>
            </xdr:sp>
            <xdr:sp macro="" textlink="">
              <xdr:nvSpPr>
                <xdr:cNvPr id="377" name="Freeform 452" descr="Granit"/>
                <xdr:cNvSpPr>
                  <a:spLocks noChangeAspect="1"/>
                </xdr:cNvSpPr>
              </xdr:nvSpPr>
              <xdr:spPr bwMode="auto">
                <a:xfrm>
                  <a:off x="12236" y="0"/>
                  <a:ext cx="1498" cy="20000"/>
                </a:xfrm>
                <a:custGeom>
                  <a:avLst/>
                  <a:gdLst>
                    <a:gd name="T0" fmla="*/ 0 w 20000"/>
                    <a:gd name="T1" fmla="*/ 19726 h 20000"/>
                    <a:gd name="T2" fmla="*/ 0 w 20000"/>
                    <a:gd name="T3" fmla="*/ 0 h 20000"/>
                    <a:gd name="T4" fmla="*/ 0 w 20000"/>
                    <a:gd name="T5" fmla="*/ 0 h 20000"/>
                    <a:gd name="T6" fmla="*/ 0 w 20000"/>
                    <a:gd name="T7" fmla="*/ 19726 h 20000"/>
                    <a:gd name="T8" fmla="*/ 0 w 20000"/>
                    <a:gd name="T9" fmla="*/ 19726 h 20000"/>
                    <a:gd name="T10" fmla="*/ 0 60000 65536"/>
                    <a:gd name="T11" fmla="*/ 0 60000 65536"/>
                    <a:gd name="T12" fmla="*/ 0 60000 65536"/>
                    <a:gd name="T13" fmla="*/ 0 60000 65536"/>
                    <a:gd name="T14" fmla="*/ 0 60000 65536"/>
                    <a:gd name="T15" fmla="*/ 0 w 20000"/>
                    <a:gd name="T16" fmla="*/ 0 h 20000"/>
                    <a:gd name="T17" fmla="*/ 20000 w 20000"/>
                    <a:gd name="T18" fmla="*/ 20000 h 20000"/>
                  </a:gdLst>
                  <a:ahLst/>
                  <a:cxnLst>
                    <a:cxn ang="T10">
                      <a:pos x="T0" y="T1"/>
                    </a:cxn>
                    <a:cxn ang="T11">
                      <a:pos x="T2" y="T3"/>
                    </a:cxn>
                    <a:cxn ang="T12">
                      <a:pos x="T4" y="T5"/>
                    </a:cxn>
                    <a:cxn ang="T13">
                      <a:pos x="T6" y="T7"/>
                    </a:cxn>
                    <a:cxn ang="T14">
                      <a:pos x="T8" y="T9"/>
                    </a:cxn>
                  </a:cxnLst>
                  <a:rect l="T15" t="T16" r="T17" b="T18"/>
                  <a:pathLst>
                    <a:path w="20000" h="20000">
                      <a:moveTo>
                        <a:pt x="0" y="19726"/>
                      </a:moveTo>
                      <a:lnTo>
                        <a:pt x="1895" y="0"/>
                      </a:lnTo>
                      <a:lnTo>
                        <a:pt x="18105" y="0"/>
                      </a:lnTo>
                      <a:lnTo>
                        <a:pt x="19789" y="19726"/>
                      </a:lnTo>
                      <a:lnTo>
                        <a:pt x="0" y="19726"/>
                      </a:lnTo>
                      <a:close/>
                    </a:path>
                  </a:pathLst>
                </a:custGeom>
                <a:blipFill dpi="0" rotWithShape="0">
                  <a:blip xmlns:r="http://schemas.openxmlformats.org/officeDocument/2006/relationships" r:embed="rId6"/>
                  <a:srcRect/>
                  <a:tile tx="0" ty="0" sx="100000" sy="100000" flip="none" algn="tl"/>
                </a:blipFill>
                <a:ln w="0" cap="flat" cmpd="sng">
                  <a:solidFill>
                    <a:srgbClr val="000000"/>
                  </a:solidFill>
                  <a:prstDash val="solid"/>
                  <a:round/>
                  <a:headEnd type="none" w="med" len="med"/>
                  <a:tailEnd type="none" w="med" len="med"/>
                </a:ln>
              </xdr:spPr>
            </xdr:sp>
            <xdr:sp macro="" textlink="">
              <xdr:nvSpPr>
                <xdr:cNvPr id="378" name="Freeform 453" descr="Granit"/>
                <xdr:cNvSpPr>
                  <a:spLocks noChangeAspect="1"/>
                </xdr:cNvSpPr>
              </xdr:nvSpPr>
              <xdr:spPr bwMode="auto">
                <a:xfrm>
                  <a:off x="15373" y="0"/>
                  <a:ext cx="1498" cy="20000"/>
                </a:xfrm>
                <a:custGeom>
                  <a:avLst/>
                  <a:gdLst>
                    <a:gd name="T0" fmla="*/ 0 w 20000"/>
                    <a:gd name="T1" fmla="*/ 19726 h 20000"/>
                    <a:gd name="T2" fmla="*/ 0 w 20000"/>
                    <a:gd name="T3" fmla="*/ 0 h 20000"/>
                    <a:gd name="T4" fmla="*/ 0 w 20000"/>
                    <a:gd name="T5" fmla="*/ 0 h 20000"/>
                    <a:gd name="T6" fmla="*/ 0 w 20000"/>
                    <a:gd name="T7" fmla="*/ 19726 h 20000"/>
                    <a:gd name="T8" fmla="*/ 0 w 20000"/>
                    <a:gd name="T9" fmla="*/ 19726 h 20000"/>
                    <a:gd name="T10" fmla="*/ 0 60000 65536"/>
                    <a:gd name="T11" fmla="*/ 0 60000 65536"/>
                    <a:gd name="T12" fmla="*/ 0 60000 65536"/>
                    <a:gd name="T13" fmla="*/ 0 60000 65536"/>
                    <a:gd name="T14" fmla="*/ 0 60000 65536"/>
                    <a:gd name="T15" fmla="*/ 0 w 20000"/>
                    <a:gd name="T16" fmla="*/ 0 h 20000"/>
                    <a:gd name="T17" fmla="*/ 20000 w 20000"/>
                    <a:gd name="T18" fmla="*/ 20000 h 20000"/>
                  </a:gdLst>
                  <a:ahLst/>
                  <a:cxnLst>
                    <a:cxn ang="T10">
                      <a:pos x="T0" y="T1"/>
                    </a:cxn>
                    <a:cxn ang="T11">
                      <a:pos x="T2" y="T3"/>
                    </a:cxn>
                    <a:cxn ang="T12">
                      <a:pos x="T4" y="T5"/>
                    </a:cxn>
                    <a:cxn ang="T13">
                      <a:pos x="T6" y="T7"/>
                    </a:cxn>
                    <a:cxn ang="T14">
                      <a:pos x="T8" y="T9"/>
                    </a:cxn>
                  </a:cxnLst>
                  <a:rect l="T15" t="T16" r="T17" b="T18"/>
                  <a:pathLst>
                    <a:path w="20000" h="20000">
                      <a:moveTo>
                        <a:pt x="0" y="19726"/>
                      </a:moveTo>
                      <a:lnTo>
                        <a:pt x="1895" y="0"/>
                      </a:lnTo>
                      <a:lnTo>
                        <a:pt x="18105" y="0"/>
                      </a:lnTo>
                      <a:lnTo>
                        <a:pt x="19789" y="19726"/>
                      </a:lnTo>
                      <a:lnTo>
                        <a:pt x="0" y="19726"/>
                      </a:lnTo>
                      <a:close/>
                    </a:path>
                  </a:pathLst>
                </a:custGeom>
                <a:blipFill dpi="0" rotWithShape="0">
                  <a:blip xmlns:r="http://schemas.openxmlformats.org/officeDocument/2006/relationships" r:embed="rId6"/>
                  <a:srcRect/>
                  <a:tile tx="0" ty="0" sx="100000" sy="100000" flip="none" algn="tl"/>
                </a:blipFill>
                <a:ln w="0" cap="flat" cmpd="sng">
                  <a:solidFill>
                    <a:srgbClr val="000000"/>
                  </a:solidFill>
                  <a:prstDash val="solid"/>
                  <a:round/>
                  <a:headEnd type="none" w="med" len="med"/>
                  <a:tailEnd type="none" w="med" len="med"/>
                </a:ln>
              </xdr:spPr>
            </xdr:sp>
            <xdr:sp macro="" textlink="">
              <xdr:nvSpPr>
                <xdr:cNvPr id="379" name="Freeform 454" descr="Granit"/>
                <xdr:cNvSpPr>
                  <a:spLocks noChangeAspect="1"/>
                </xdr:cNvSpPr>
              </xdr:nvSpPr>
              <xdr:spPr bwMode="auto">
                <a:xfrm>
                  <a:off x="18495" y="0"/>
                  <a:ext cx="1498" cy="20000"/>
                </a:xfrm>
                <a:custGeom>
                  <a:avLst/>
                  <a:gdLst>
                    <a:gd name="T0" fmla="*/ 0 w 20000"/>
                    <a:gd name="T1" fmla="*/ 19726 h 20000"/>
                    <a:gd name="T2" fmla="*/ 0 w 20000"/>
                    <a:gd name="T3" fmla="*/ 0 h 20000"/>
                    <a:gd name="T4" fmla="*/ 0 w 20000"/>
                    <a:gd name="T5" fmla="*/ 0 h 20000"/>
                    <a:gd name="T6" fmla="*/ 0 w 20000"/>
                    <a:gd name="T7" fmla="*/ 19726 h 20000"/>
                    <a:gd name="T8" fmla="*/ 0 w 20000"/>
                    <a:gd name="T9" fmla="*/ 19726 h 20000"/>
                    <a:gd name="T10" fmla="*/ 0 60000 65536"/>
                    <a:gd name="T11" fmla="*/ 0 60000 65536"/>
                    <a:gd name="T12" fmla="*/ 0 60000 65536"/>
                    <a:gd name="T13" fmla="*/ 0 60000 65536"/>
                    <a:gd name="T14" fmla="*/ 0 60000 65536"/>
                    <a:gd name="T15" fmla="*/ 0 w 20000"/>
                    <a:gd name="T16" fmla="*/ 0 h 20000"/>
                    <a:gd name="T17" fmla="*/ 20000 w 20000"/>
                    <a:gd name="T18" fmla="*/ 20000 h 20000"/>
                  </a:gdLst>
                  <a:ahLst/>
                  <a:cxnLst>
                    <a:cxn ang="T10">
                      <a:pos x="T0" y="T1"/>
                    </a:cxn>
                    <a:cxn ang="T11">
                      <a:pos x="T2" y="T3"/>
                    </a:cxn>
                    <a:cxn ang="T12">
                      <a:pos x="T4" y="T5"/>
                    </a:cxn>
                    <a:cxn ang="T13">
                      <a:pos x="T6" y="T7"/>
                    </a:cxn>
                    <a:cxn ang="T14">
                      <a:pos x="T8" y="T9"/>
                    </a:cxn>
                  </a:cxnLst>
                  <a:rect l="T15" t="T16" r="T17" b="T18"/>
                  <a:pathLst>
                    <a:path w="20000" h="20000">
                      <a:moveTo>
                        <a:pt x="0" y="19726"/>
                      </a:moveTo>
                      <a:lnTo>
                        <a:pt x="1895" y="0"/>
                      </a:lnTo>
                      <a:lnTo>
                        <a:pt x="18105" y="0"/>
                      </a:lnTo>
                      <a:lnTo>
                        <a:pt x="19789" y="19726"/>
                      </a:lnTo>
                      <a:lnTo>
                        <a:pt x="0" y="19726"/>
                      </a:lnTo>
                      <a:close/>
                    </a:path>
                  </a:pathLst>
                </a:custGeom>
                <a:blipFill dpi="0" rotWithShape="0">
                  <a:blip xmlns:r="http://schemas.openxmlformats.org/officeDocument/2006/relationships" r:embed="rId6"/>
                  <a:srcRect/>
                  <a:tile tx="0" ty="0" sx="100000" sy="100000" flip="none" algn="tl"/>
                </a:blipFill>
                <a:ln w="0" cap="flat" cmpd="sng">
                  <a:solidFill>
                    <a:srgbClr val="000000"/>
                  </a:solidFill>
                  <a:prstDash val="solid"/>
                  <a:round/>
                  <a:headEnd type="none" w="med" len="med"/>
                  <a:tailEnd type="none" w="med" len="med"/>
                </a:ln>
              </xdr:spPr>
            </xdr:sp>
          </xdr:grpSp>
        </xdr:grpSp>
        <xdr:grpSp>
          <xdr:nvGrpSpPr>
            <xdr:cNvPr id="361" name="Group 445"/>
            <xdr:cNvGrpSpPr>
              <a:grpSpLocks noChangeAspect="1"/>
            </xdr:cNvGrpSpPr>
          </xdr:nvGrpSpPr>
          <xdr:grpSpPr bwMode="auto">
            <a:xfrm>
              <a:off x="4441372" y="14337800"/>
              <a:ext cx="937394" cy="54211"/>
              <a:chOff x="260" y="251"/>
              <a:chExt cx="74" cy="5"/>
            </a:xfrm>
          </xdr:grpSpPr>
          <xdr:sp macro="" textlink="">
            <xdr:nvSpPr>
              <xdr:cNvPr id="362" name="Rectangle 446"/>
              <xdr:cNvSpPr>
                <a:spLocks noChangeAspect="1" noChangeArrowheads="1"/>
              </xdr:cNvSpPr>
            </xdr:nvSpPr>
            <xdr:spPr bwMode="auto">
              <a:xfrm>
                <a:off x="260" y="251"/>
                <a:ext cx="74" cy="2"/>
              </a:xfrm>
              <a:prstGeom prst="rect">
                <a:avLst/>
              </a:prstGeom>
              <a:gradFill rotWithShape="0">
                <a:gsLst>
                  <a:gs pos="0">
                    <a:srgbClr val="454545"/>
                  </a:gs>
                  <a:gs pos="100000">
                    <a:srgbClr val="969696"/>
                  </a:gs>
                </a:gsLst>
                <a:lin ang="5400000" scaled="1"/>
              </a:gradFill>
              <a:ln w="3175">
                <a:solidFill>
                  <a:srgbClr val="000000"/>
                </a:solidFill>
                <a:miter lim="800000"/>
                <a:headEnd/>
                <a:tailEnd/>
              </a:ln>
            </xdr:spPr>
          </xdr:sp>
          <xdr:grpSp>
            <xdr:nvGrpSpPr>
              <xdr:cNvPr id="363" name="Group 447"/>
              <xdr:cNvGrpSpPr>
                <a:grpSpLocks noChangeAspect="1"/>
              </xdr:cNvGrpSpPr>
            </xdr:nvGrpSpPr>
            <xdr:grpSpPr bwMode="auto">
              <a:xfrm>
                <a:off x="263" y="252"/>
                <a:ext cx="68" cy="4"/>
                <a:chOff x="0" y="0"/>
                <a:chExt cx="19993" cy="20000"/>
              </a:xfrm>
            </xdr:grpSpPr>
            <xdr:sp macro="" textlink="">
              <xdr:nvSpPr>
                <xdr:cNvPr id="364" name="Freeform 448" descr="Granit"/>
                <xdr:cNvSpPr>
                  <a:spLocks noChangeAspect="1"/>
                </xdr:cNvSpPr>
              </xdr:nvSpPr>
              <xdr:spPr bwMode="auto">
                <a:xfrm>
                  <a:off x="0" y="0"/>
                  <a:ext cx="1498" cy="20000"/>
                </a:xfrm>
                <a:custGeom>
                  <a:avLst/>
                  <a:gdLst>
                    <a:gd name="T0" fmla="*/ 0 w 20000"/>
                    <a:gd name="T1" fmla="*/ 19726 h 20000"/>
                    <a:gd name="T2" fmla="*/ 0 w 20000"/>
                    <a:gd name="T3" fmla="*/ 0 h 20000"/>
                    <a:gd name="T4" fmla="*/ 0 w 20000"/>
                    <a:gd name="T5" fmla="*/ 0 h 20000"/>
                    <a:gd name="T6" fmla="*/ 0 w 20000"/>
                    <a:gd name="T7" fmla="*/ 19726 h 20000"/>
                    <a:gd name="T8" fmla="*/ 0 w 20000"/>
                    <a:gd name="T9" fmla="*/ 19726 h 20000"/>
                    <a:gd name="T10" fmla="*/ 0 60000 65536"/>
                    <a:gd name="T11" fmla="*/ 0 60000 65536"/>
                    <a:gd name="T12" fmla="*/ 0 60000 65536"/>
                    <a:gd name="T13" fmla="*/ 0 60000 65536"/>
                    <a:gd name="T14" fmla="*/ 0 60000 65536"/>
                    <a:gd name="T15" fmla="*/ 0 w 20000"/>
                    <a:gd name="T16" fmla="*/ 0 h 20000"/>
                    <a:gd name="T17" fmla="*/ 20000 w 20000"/>
                    <a:gd name="T18" fmla="*/ 20000 h 20000"/>
                  </a:gdLst>
                  <a:ahLst/>
                  <a:cxnLst>
                    <a:cxn ang="T10">
                      <a:pos x="T0" y="T1"/>
                    </a:cxn>
                    <a:cxn ang="T11">
                      <a:pos x="T2" y="T3"/>
                    </a:cxn>
                    <a:cxn ang="T12">
                      <a:pos x="T4" y="T5"/>
                    </a:cxn>
                    <a:cxn ang="T13">
                      <a:pos x="T6" y="T7"/>
                    </a:cxn>
                    <a:cxn ang="T14">
                      <a:pos x="T8" y="T9"/>
                    </a:cxn>
                  </a:cxnLst>
                  <a:rect l="T15" t="T16" r="T17" b="T18"/>
                  <a:pathLst>
                    <a:path w="20000" h="20000">
                      <a:moveTo>
                        <a:pt x="0" y="19726"/>
                      </a:moveTo>
                      <a:lnTo>
                        <a:pt x="1895" y="0"/>
                      </a:lnTo>
                      <a:lnTo>
                        <a:pt x="18105" y="0"/>
                      </a:lnTo>
                      <a:lnTo>
                        <a:pt x="19789" y="19726"/>
                      </a:lnTo>
                      <a:lnTo>
                        <a:pt x="0" y="19726"/>
                      </a:lnTo>
                      <a:close/>
                    </a:path>
                  </a:pathLst>
                </a:custGeom>
                <a:blipFill dpi="0" rotWithShape="0">
                  <a:blip xmlns:r="http://schemas.openxmlformats.org/officeDocument/2006/relationships" r:embed="rId6"/>
                  <a:srcRect/>
                  <a:tile tx="0" ty="0" sx="100000" sy="100000" flip="none" algn="tl"/>
                </a:blipFill>
                <a:ln w="0" cap="flat" cmpd="sng">
                  <a:solidFill>
                    <a:srgbClr val="000000"/>
                  </a:solidFill>
                  <a:prstDash val="solid"/>
                  <a:round/>
                  <a:headEnd type="none" w="med" len="med"/>
                  <a:tailEnd type="none" w="med" len="med"/>
                </a:ln>
              </xdr:spPr>
            </xdr:sp>
            <xdr:sp macro="" textlink="">
              <xdr:nvSpPr>
                <xdr:cNvPr id="365" name="Freeform 449" descr="Granit"/>
                <xdr:cNvSpPr>
                  <a:spLocks noChangeAspect="1"/>
                </xdr:cNvSpPr>
              </xdr:nvSpPr>
              <xdr:spPr bwMode="auto">
                <a:xfrm>
                  <a:off x="3138" y="0"/>
                  <a:ext cx="1497" cy="20000"/>
                </a:xfrm>
                <a:custGeom>
                  <a:avLst/>
                  <a:gdLst>
                    <a:gd name="T0" fmla="*/ 0 w 20000"/>
                    <a:gd name="T1" fmla="*/ 19726 h 20000"/>
                    <a:gd name="T2" fmla="*/ 0 w 20000"/>
                    <a:gd name="T3" fmla="*/ 0 h 20000"/>
                    <a:gd name="T4" fmla="*/ 0 w 20000"/>
                    <a:gd name="T5" fmla="*/ 0 h 20000"/>
                    <a:gd name="T6" fmla="*/ 0 w 20000"/>
                    <a:gd name="T7" fmla="*/ 19726 h 20000"/>
                    <a:gd name="T8" fmla="*/ 0 w 20000"/>
                    <a:gd name="T9" fmla="*/ 19726 h 20000"/>
                    <a:gd name="T10" fmla="*/ 0 60000 65536"/>
                    <a:gd name="T11" fmla="*/ 0 60000 65536"/>
                    <a:gd name="T12" fmla="*/ 0 60000 65536"/>
                    <a:gd name="T13" fmla="*/ 0 60000 65536"/>
                    <a:gd name="T14" fmla="*/ 0 60000 65536"/>
                    <a:gd name="T15" fmla="*/ 0 w 20000"/>
                    <a:gd name="T16" fmla="*/ 0 h 20000"/>
                    <a:gd name="T17" fmla="*/ 20000 w 20000"/>
                    <a:gd name="T18" fmla="*/ 20000 h 20000"/>
                  </a:gdLst>
                  <a:ahLst/>
                  <a:cxnLst>
                    <a:cxn ang="T10">
                      <a:pos x="T0" y="T1"/>
                    </a:cxn>
                    <a:cxn ang="T11">
                      <a:pos x="T2" y="T3"/>
                    </a:cxn>
                    <a:cxn ang="T12">
                      <a:pos x="T4" y="T5"/>
                    </a:cxn>
                    <a:cxn ang="T13">
                      <a:pos x="T6" y="T7"/>
                    </a:cxn>
                    <a:cxn ang="T14">
                      <a:pos x="T8" y="T9"/>
                    </a:cxn>
                  </a:cxnLst>
                  <a:rect l="T15" t="T16" r="T17" b="T18"/>
                  <a:pathLst>
                    <a:path w="20000" h="20000">
                      <a:moveTo>
                        <a:pt x="0" y="19726"/>
                      </a:moveTo>
                      <a:lnTo>
                        <a:pt x="1684" y="0"/>
                      </a:lnTo>
                      <a:lnTo>
                        <a:pt x="18105" y="0"/>
                      </a:lnTo>
                      <a:lnTo>
                        <a:pt x="19789" y="19726"/>
                      </a:lnTo>
                      <a:lnTo>
                        <a:pt x="0" y="19726"/>
                      </a:lnTo>
                      <a:close/>
                    </a:path>
                  </a:pathLst>
                </a:custGeom>
                <a:blipFill dpi="0" rotWithShape="0">
                  <a:blip xmlns:r="http://schemas.openxmlformats.org/officeDocument/2006/relationships" r:embed="rId6"/>
                  <a:srcRect/>
                  <a:tile tx="0" ty="0" sx="100000" sy="100000" flip="none" algn="tl"/>
                </a:blipFill>
                <a:ln w="0" cap="flat" cmpd="sng">
                  <a:solidFill>
                    <a:srgbClr val="000000"/>
                  </a:solidFill>
                  <a:prstDash val="solid"/>
                  <a:round/>
                  <a:headEnd type="none" w="med" len="med"/>
                  <a:tailEnd type="none" w="med" len="med"/>
                </a:ln>
              </xdr:spPr>
            </xdr:sp>
            <xdr:sp macro="" textlink="">
              <xdr:nvSpPr>
                <xdr:cNvPr id="366" name="Freeform 450" descr="Granit"/>
                <xdr:cNvSpPr>
                  <a:spLocks noChangeAspect="1"/>
                </xdr:cNvSpPr>
              </xdr:nvSpPr>
              <xdr:spPr bwMode="auto">
                <a:xfrm>
                  <a:off x="6259" y="0"/>
                  <a:ext cx="1498" cy="20000"/>
                </a:xfrm>
                <a:custGeom>
                  <a:avLst/>
                  <a:gdLst>
                    <a:gd name="T0" fmla="*/ 0 w 20000"/>
                    <a:gd name="T1" fmla="*/ 19726 h 20000"/>
                    <a:gd name="T2" fmla="*/ 0 w 20000"/>
                    <a:gd name="T3" fmla="*/ 0 h 20000"/>
                    <a:gd name="T4" fmla="*/ 0 w 20000"/>
                    <a:gd name="T5" fmla="*/ 0 h 20000"/>
                    <a:gd name="T6" fmla="*/ 0 w 20000"/>
                    <a:gd name="T7" fmla="*/ 19726 h 20000"/>
                    <a:gd name="T8" fmla="*/ 0 w 20000"/>
                    <a:gd name="T9" fmla="*/ 19726 h 20000"/>
                    <a:gd name="T10" fmla="*/ 0 60000 65536"/>
                    <a:gd name="T11" fmla="*/ 0 60000 65536"/>
                    <a:gd name="T12" fmla="*/ 0 60000 65536"/>
                    <a:gd name="T13" fmla="*/ 0 60000 65536"/>
                    <a:gd name="T14" fmla="*/ 0 60000 65536"/>
                    <a:gd name="T15" fmla="*/ 0 w 20000"/>
                    <a:gd name="T16" fmla="*/ 0 h 20000"/>
                    <a:gd name="T17" fmla="*/ 20000 w 20000"/>
                    <a:gd name="T18" fmla="*/ 20000 h 20000"/>
                  </a:gdLst>
                  <a:ahLst/>
                  <a:cxnLst>
                    <a:cxn ang="T10">
                      <a:pos x="T0" y="T1"/>
                    </a:cxn>
                    <a:cxn ang="T11">
                      <a:pos x="T2" y="T3"/>
                    </a:cxn>
                    <a:cxn ang="T12">
                      <a:pos x="T4" y="T5"/>
                    </a:cxn>
                    <a:cxn ang="T13">
                      <a:pos x="T6" y="T7"/>
                    </a:cxn>
                    <a:cxn ang="T14">
                      <a:pos x="T8" y="T9"/>
                    </a:cxn>
                  </a:cxnLst>
                  <a:rect l="T15" t="T16" r="T17" b="T18"/>
                  <a:pathLst>
                    <a:path w="20000" h="20000">
                      <a:moveTo>
                        <a:pt x="0" y="19726"/>
                      </a:moveTo>
                      <a:lnTo>
                        <a:pt x="1895" y="0"/>
                      </a:lnTo>
                      <a:lnTo>
                        <a:pt x="18105" y="0"/>
                      </a:lnTo>
                      <a:lnTo>
                        <a:pt x="19789" y="19726"/>
                      </a:lnTo>
                      <a:lnTo>
                        <a:pt x="0" y="19726"/>
                      </a:lnTo>
                      <a:close/>
                    </a:path>
                  </a:pathLst>
                </a:custGeom>
                <a:blipFill dpi="0" rotWithShape="0">
                  <a:blip xmlns:r="http://schemas.openxmlformats.org/officeDocument/2006/relationships" r:embed="rId6"/>
                  <a:srcRect/>
                  <a:tile tx="0" ty="0" sx="100000" sy="100000" flip="none" algn="tl"/>
                </a:blipFill>
                <a:ln w="0" cap="flat" cmpd="sng">
                  <a:solidFill>
                    <a:srgbClr val="000000"/>
                  </a:solidFill>
                  <a:prstDash val="solid"/>
                  <a:round/>
                  <a:headEnd type="none" w="med" len="med"/>
                  <a:tailEnd type="none" w="med" len="med"/>
                </a:ln>
              </xdr:spPr>
            </xdr:sp>
            <xdr:sp macro="" textlink="">
              <xdr:nvSpPr>
                <xdr:cNvPr id="367" name="Freeform 451" descr="Granit"/>
                <xdr:cNvSpPr>
                  <a:spLocks noChangeAspect="1"/>
                </xdr:cNvSpPr>
              </xdr:nvSpPr>
              <xdr:spPr bwMode="auto">
                <a:xfrm>
                  <a:off x="9381" y="0"/>
                  <a:ext cx="1498" cy="20000"/>
                </a:xfrm>
                <a:custGeom>
                  <a:avLst/>
                  <a:gdLst>
                    <a:gd name="T0" fmla="*/ 0 w 20000"/>
                    <a:gd name="T1" fmla="*/ 19726 h 20000"/>
                    <a:gd name="T2" fmla="*/ 0 w 20000"/>
                    <a:gd name="T3" fmla="*/ 0 h 20000"/>
                    <a:gd name="T4" fmla="*/ 0 w 20000"/>
                    <a:gd name="T5" fmla="*/ 0 h 20000"/>
                    <a:gd name="T6" fmla="*/ 0 w 20000"/>
                    <a:gd name="T7" fmla="*/ 19726 h 20000"/>
                    <a:gd name="T8" fmla="*/ 0 w 20000"/>
                    <a:gd name="T9" fmla="*/ 19726 h 20000"/>
                    <a:gd name="T10" fmla="*/ 0 60000 65536"/>
                    <a:gd name="T11" fmla="*/ 0 60000 65536"/>
                    <a:gd name="T12" fmla="*/ 0 60000 65536"/>
                    <a:gd name="T13" fmla="*/ 0 60000 65536"/>
                    <a:gd name="T14" fmla="*/ 0 60000 65536"/>
                    <a:gd name="T15" fmla="*/ 0 w 20000"/>
                    <a:gd name="T16" fmla="*/ 0 h 20000"/>
                    <a:gd name="T17" fmla="*/ 20000 w 20000"/>
                    <a:gd name="T18" fmla="*/ 20000 h 20000"/>
                  </a:gdLst>
                  <a:ahLst/>
                  <a:cxnLst>
                    <a:cxn ang="T10">
                      <a:pos x="T0" y="T1"/>
                    </a:cxn>
                    <a:cxn ang="T11">
                      <a:pos x="T2" y="T3"/>
                    </a:cxn>
                    <a:cxn ang="T12">
                      <a:pos x="T4" y="T5"/>
                    </a:cxn>
                    <a:cxn ang="T13">
                      <a:pos x="T6" y="T7"/>
                    </a:cxn>
                    <a:cxn ang="T14">
                      <a:pos x="T8" y="T9"/>
                    </a:cxn>
                  </a:cxnLst>
                  <a:rect l="T15" t="T16" r="T17" b="T18"/>
                  <a:pathLst>
                    <a:path w="20000" h="20000">
                      <a:moveTo>
                        <a:pt x="0" y="19726"/>
                      </a:moveTo>
                      <a:lnTo>
                        <a:pt x="1895" y="0"/>
                      </a:lnTo>
                      <a:lnTo>
                        <a:pt x="18105" y="0"/>
                      </a:lnTo>
                      <a:lnTo>
                        <a:pt x="19789" y="19726"/>
                      </a:lnTo>
                      <a:lnTo>
                        <a:pt x="0" y="19726"/>
                      </a:lnTo>
                      <a:close/>
                    </a:path>
                  </a:pathLst>
                </a:custGeom>
                <a:blipFill dpi="0" rotWithShape="0">
                  <a:blip xmlns:r="http://schemas.openxmlformats.org/officeDocument/2006/relationships" r:embed="rId6"/>
                  <a:srcRect/>
                  <a:tile tx="0" ty="0" sx="100000" sy="100000" flip="none" algn="tl"/>
                </a:blipFill>
                <a:ln w="0" cap="flat" cmpd="sng">
                  <a:solidFill>
                    <a:srgbClr val="000000"/>
                  </a:solidFill>
                  <a:prstDash val="solid"/>
                  <a:round/>
                  <a:headEnd type="none" w="med" len="med"/>
                  <a:tailEnd type="none" w="med" len="med"/>
                </a:ln>
              </xdr:spPr>
            </xdr:sp>
            <xdr:sp macro="" textlink="">
              <xdr:nvSpPr>
                <xdr:cNvPr id="368" name="Freeform 452" descr="Granit"/>
                <xdr:cNvSpPr>
                  <a:spLocks noChangeAspect="1"/>
                </xdr:cNvSpPr>
              </xdr:nvSpPr>
              <xdr:spPr bwMode="auto">
                <a:xfrm>
                  <a:off x="12236" y="0"/>
                  <a:ext cx="1498" cy="20000"/>
                </a:xfrm>
                <a:custGeom>
                  <a:avLst/>
                  <a:gdLst>
                    <a:gd name="T0" fmla="*/ 0 w 20000"/>
                    <a:gd name="T1" fmla="*/ 19726 h 20000"/>
                    <a:gd name="T2" fmla="*/ 0 w 20000"/>
                    <a:gd name="T3" fmla="*/ 0 h 20000"/>
                    <a:gd name="T4" fmla="*/ 0 w 20000"/>
                    <a:gd name="T5" fmla="*/ 0 h 20000"/>
                    <a:gd name="T6" fmla="*/ 0 w 20000"/>
                    <a:gd name="T7" fmla="*/ 19726 h 20000"/>
                    <a:gd name="T8" fmla="*/ 0 w 20000"/>
                    <a:gd name="T9" fmla="*/ 19726 h 20000"/>
                    <a:gd name="T10" fmla="*/ 0 60000 65536"/>
                    <a:gd name="T11" fmla="*/ 0 60000 65536"/>
                    <a:gd name="T12" fmla="*/ 0 60000 65536"/>
                    <a:gd name="T13" fmla="*/ 0 60000 65536"/>
                    <a:gd name="T14" fmla="*/ 0 60000 65536"/>
                    <a:gd name="T15" fmla="*/ 0 w 20000"/>
                    <a:gd name="T16" fmla="*/ 0 h 20000"/>
                    <a:gd name="T17" fmla="*/ 20000 w 20000"/>
                    <a:gd name="T18" fmla="*/ 20000 h 20000"/>
                  </a:gdLst>
                  <a:ahLst/>
                  <a:cxnLst>
                    <a:cxn ang="T10">
                      <a:pos x="T0" y="T1"/>
                    </a:cxn>
                    <a:cxn ang="T11">
                      <a:pos x="T2" y="T3"/>
                    </a:cxn>
                    <a:cxn ang="T12">
                      <a:pos x="T4" y="T5"/>
                    </a:cxn>
                    <a:cxn ang="T13">
                      <a:pos x="T6" y="T7"/>
                    </a:cxn>
                    <a:cxn ang="T14">
                      <a:pos x="T8" y="T9"/>
                    </a:cxn>
                  </a:cxnLst>
                  <a:rect l="T15" t="T16" r="T17" b="T18"/>
                  <a:pathLst>
                    <a:path w="20000" h="20000">
                      <a:moveTo>
                        <a:pt x="0" y="19726"/>
                      </a:moveTo>
                      <a:lnTo>
                        <a:pt x="1895" y="0"/>
                      </a:lnTo>
                      <a:lnTo>
                        <a:pt x="18105" y="0"/>
                      </a:lnTo>
                      <a:lnTo>
                        <a:pt x="19789" y="19726"/>
                      </a:lnTo>
                      <a:lnTo>
                        <a:pt x="0" y="19726"/>
                      </a:lnTo>
                      <a:close/>
                    </a:path>
                  </a:pathLst>
                </a:custGeom>
                <a:blipFill dpi="0" rotWithShape="0">
                  <a:blip xmlns:r="http://schemas.openxmlformats.org/officeDocument/2006/relationships" r:embed="rId6"/>
                  <a:srcRect/>
                  <a:tile tx="0" ty="0" sx="100000" sy="100000" flip="none" algn="tl"/>
                </a:blipFill>
                <a:ln w="0" cap="flat" cmpd="sng">
                  <a:solidFill>
                    <a:srgbClr val="000000"/>
                  </a:solidFill>
                  <a:prstDash val="solid"/>
                  <a:round/>
                  <a:headEnd type="none" w="med" len="med"/>
                  <a:tailEnd type="none" w="med" len="med"/>
                </a:ln>
              </xdr:spPr>
            </xdr:sp>
            <xdr:sp macro="" textlink="">
              <xdr:nvSpPr>
                <xdr:cNvPr id="369" name="Freeform 453" descr="Granit"/>
                <xdr:cNvSpPr>
                  <a:spLocks noChangeAspect="1"/>
                </xdr:cNvSpPr>
              </xdr:nvSpPr>
              <xdr:spPr bwMode="auto">
                <a:xfrm>
                  <a:off x="15373" y="0"/>
                  <a:ext cx="1498" cy="20000"/>
                </a:xfrm>
                <a:custGeom>
                  <a:avLst/>
                  <a:gdLst>
                    <a:gd name="T0" fmla="*/ 0 w 20000"/>
                    <a:gd name="T1" fmla="*/ 19726 h 20000"/>
                    <a:gd name="T2" fmla="*/ 0 w 20000"/>
                    <a:gd name="T3" fmla="*/ 0 h 20000"/>
                    <a:gd name="T4" fmla="*/ 0 w 20000"/>
                    <a:gd name="T5" fmla="*/ 0 h 20000"/>
                    <a:gd name="T6" fmla="*/ 0 w 20000"/>
                    <a:gd name="T7" fmla="*/ 19726 h 20000"/>
                    <a:gd name="T8" fmla="*/ 0 w 20000"/>
                    <a:gd name="T9" fmla="*/ 19726 h 20000"/>
                    <a:gd name="T10" fmla="*/ 0 60000 65536"/>
                    <a:gd name="T11" fmla="*/ 0 60000 65536"/>
                    <a:gd name="T12" fmla="*/ 0 60000 65536"/>
                    <a:gd name="T13" fmla="*/ 0 60000 65536"/>
                    <a:gd name="T14" fmla="*/ 0 60000 65536"/>
                    <a:gd name="T15" fmla="*/ 0 w 20000"/>
                    <a:gd name="T16" fmla="*/ 0 h 20000"/>
                    <a:gd name="T17" fmla="*/ 20000 w 20000"/>
                    <a:gd name="T18" fmla="*/ 20000 h 20000"/>
                  </a:gdLst>
                  <a:ahLst/>
                  <a:cxnLst>
                    <a:cxn ang="T10">
                      <a:pos x="T0" y="T1"/>
                    </a:cxn>
                    <a:cxn ang="T11">
                      <a:pos x="T2" y="T3"/>
                    </a:cxn>
                    <a:cxn ang="T12">
                      <a:pos x="T4" y="T5"/>
                    </a:cxn>
                    <a:cxn ang="T13">
                      <a:pos x="T6" y="T7"/>
                    </a:cxn>
                    <a:cxn ang="T14">
                      <a:pos x="T8" y="T9"/>
                    </a:cxn>
                  </a:cxnLst>
                  <a:rect l="T15" t="T16" r="T17" b="T18"/>
                  <a:pathLst>
                    <a:path w="20000" h="20000">
                      <a:moveTo>
                        <a:pt x="0" y="19726"/>
                      </a:moveTo>
                      <a:lnTo>
                        <a:pt x="1895" y="0"/>
                      </a:lnTo>
                      <a:lnTo>
                        <a:pt x="18105" y="0"/>
                      </a:lnTo>
                      <a:lnTo>
                        <a:pt x="19789" y="19726"/>
                      </a:lnTo>
                      <a:lnTo>
                        <a:pt x="0" y="19726"/>
                      </a:lnTo>
                      <a:close/>
                    </a:path>
                  </a:pathLst>
                </a:custGeom>
                <a:blipFill dpi="0" rotWithShape="0">
                  <a:blip xmlns:r="http://schemas.openxmlformats.org/officeDocument/2006/relationships" r:embed="rId6"/>
                  <a:srcRect/>
                  <a:tile tx="0" ty="0" sx="100000" sy="100000" flip="none" algn="tl"/>
                </a:blipFill>
                <a:ln w="0" cap="flat" cmpd="sng">
                  <a:solidFill>
                    <a:srgbClr val="000000"/>
                  </a:solidFill>
                  <a:prstDash val="solid"/>
                  <a:round/>
                  <a:headEnd type="none" w="med" len="med"/>
                  <a:tailEnd type="none" w="med" len="med"/>
                </a:ln>
              </xdr:spPr>
            </xdr:sp>
            <xdr:sp macro="" textlink="">
              <xdr:nvSpPr>
                <xdr:cNvPr id="370" name="Freeform 454" descr="Granit"/>
                <xdr:cNvSpPr>
                  <a:spLocks noChangeAspect="1"/>
                </xdr:cNvSpPr>
              </xdr:nvSpPr>
              <xdr:spPr bwMode="auto">
                <a:xfrm>
                  <a:off x="18495" y="0"/>
                  <a:ext cx="1498" cy="20000"/>
                </a:xfrm>
                <a:custGeom>
                  <a:avLst/>
                  <a:gdLst>
                    <a:gd name="T0" fmla="*/ 0 w 20000"/>
                    <a:gd name="T1" fmla="*/ 19726 h 20000"/>
                    <a:gd name="T2" fmla="*/ 0 w 20000"/>
                    <a:gd name="T3" fmla="*/ 0 h 20000"/>
                    <a:gd name="T4" fmla="*/ 0 w 20000"/>
                    <a:gd name="T5" fmla="*/ 0 h 20000"/>
                    <a:gd name="T6" fmla="*/ 0 w 20000"/>
                    <a:gd name="T7" fmla="*/ 19726 h 20000"/>
                    <a:gd name="T8" fmla="*/ 0 w 20000"/>
                    <a:gd name="T9" fmla="*/ 19726 h 20000"/>
                    <a:gd name="T10" fmla="*/ 0 60000 65536"/>
                    <a:gd name="T11" fmla="*/ 0 60000 65536"/>
                    <a:gd name="T12" fmla="*/ 0 60000 65536"/>
                    <a:gd name="T13" fmla="*/ 0 60000 65536"/>
                    <a:gd name="T14" fmla="*/ 0 60000 65536"/>
                    <a:gd name="T15" fmla="*/ 0 w 20000"/>
                    <a:gd name="T16" fmla="*/ 0 h 20000"/>
                    <a:gd name="T17" fmla="*/ 20000 w 20000"/>
                    <a:gd name="T18" fmla="*/ 20000 h 20000"/>
                  </a:gdLst>
                  <a:ahLst/>
                  <a:cxnLst>
                    <a:cxn ang="T10">
                      <a:pos x="T0" y="T1"/>
                    </a:cxn>
                    <a:cxn ang="T11">
                      <a:pos x="T2" y="T3"/>
                    </a:cxn>
                    <a:cxn ang="T12">
                      <a:pos x="T4" y="T5"/>
                    </a:cxn>
                    <a:cxn ang="T13">
                      <a:pos x="T6" y="T7"/>
                    </a:cxn>
                    <a:cxn ang="T14">
                      <a:pos x="T8" y="T9"/>
                    </a:cxn>
                  </a:cxnLst>
                  <a:rect l="T15" t="T16" r="T17" b="T18"/>
                  <a:pathLst>
                    <a:path w="20000" h="20000">
                      <a:moveTo>
                        <a:pt x="0" y="19726"/>
                      </a:moveTo>
                      <a:lnTo>
                        <a:pt x="1895" y="0"/>
                      </a:lnTo>
                      <a:lnTo>
                        <a:pt x="18105" y="0"/>
                      </a:lnTo>
                      <a:lnTo>
                        <a:pt x="19789" y="19726"/>
                      </a:lnTo>
                      <a:lnTo>
                        <a:pt x="0" y="19726"/>
                      </a:lnTo>
                      <a:close/>
                    </a:path>
                  </a:pathLst>
                </a:custGeom>
                <a:blipFill dpi="0" rotWithShape="0">
                  <a:blip xmlns:r="http://schemas.openxmlformats.org/officeDocument/2006/relationships" r:embed="rId6"/>
                  <a:srcRect/>
                  <a:tile tx="0" ty="0" sx="100000" sy="100000" flip="none" algn="tl"/>
                </a:blipFill>
                <a:ln w="0" cap="flat" cmpd="sng">
                  <a:solidFill>
                    <a:srgbClr val="000000"/>
                  </a:solidFill>
                  <a:prstDash val="solid"/>
                  <a:round/>
                  <a:headEnd type="none" w="med" len="med"/>
                  <a:tailEnd type="none" w="med" len="med"/>
                </a:ln>
              </xdr:spPr>
            </xdr:sp>
          </xdr:grpSp>
        </xdr:grpSp>
      </xdr:grpSp>
    </xdr:grpSp>
    <xdr:clientData/>
  </xdr:twoCellAnchor>
  <xdr:twoCellAnchor>
    <xdr:from>
      <xdr:col>50</xdr:col>
      <xdr:colOff>105236</xdr:colOff>
      <xdr:row>89</xdr:row>
      <xdr:rowOff>202065</xdr:rowOff>
    </xdr:from>
    <xdr:to>
      <xdr:col>56</xdr:col>
      <xdr:colOff>15526</xdr:colOff>
      <xdr:row>91</xdr:row>
      <xdr:rowOff>37681</xdr:rowOff>
    </xdr:to>
    <xdr:pic>
      <xdr:nvPicPr>
        <xdr:cNvPr id="380" name="Picture 1316" descr="ballastiere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clrChange>
            <a:clrFrom>
              <a:srgbClr val="000018"/>
            </a:clrFrom>
            <a:clrTo>
              <a:srgbClr val="000018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0186" y="24452715"/>
          <a:ext cx="996140" cy="4833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85</xdr:col>
      <xdr:colOff>58019</xdr:colOff>
      <xdr:row>89</xdr:row>
      <xdr:rowOff>357090</xdr:rowOff>
    </xdr:from>
    <xdr:to>
      <xdr:col>90</xdr:col>
      <xdr:colOff>61123</xdr:colOff>
      <xdr:row>91</xdr:row>
      <xdr:rowOff>20209</xdr:rowOff>
    </xdr:to>
    <xdr:pic>
      <xdr:nvPicPr>
        <xdr:cNvPr id="381" name="Picture 1342" descr="wagon pla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clrChange>
            <a:clrFrom>
              <a:srgbClr val="FEFEFE"/>
            </a:clrFrom>
            <a:clrTo>
              <a:srgbClr val="FEFEFE">
                <a:alpha val="0"/>
              </a:srgbClr>
            </a:clrTo>
          </a:clrChange>
          <a:lum bright="-6000" contrast="36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517094" y="24607740"/>
          <a:ext cx="907979" cy="310819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90</xdr:col>
      <xdr:colOff>80738</xdr:colOff>
      <xdr:row>89</xdr:row>
      <xdr:rowOff>357089</xdr:rowOff>
    </xdr:from>
    <xdr:to>
      <xdr:col>95</xdr:col>
      <xdr:colOff>83843</xdr:colOff>
      <xdr:row>91</xdr:row>
      <xdr:rowOff>20208</xdr:rowOff>
    </xdr:to>
    <xdr:pic>
      <xdr:nvPicPr>
        <xdr:cNvPr id="382" name="Picture 1342" descr="wagon pla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clrChange>
            <a:clrFrom>
              <a:srgbClr val="FEFEFE"/>
            </a:clrFrom>
            <a:clrTo>
              <a:srgbClr val="FEFEFE">
                <a:alpha val="0"/>
              </a:srgbClr>
            </a:clrTo>
          </a:clrChange>
          <a:lum bright="-6000" contrast="36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44688" y="24607739"/>
          <a:ext cx="907980" cy="310819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95</xdr:col>
      <xdr:colOff>115717</xdr:colOff>
      <xdr:row>89</xdr:row>
      <xdr:rowOff>357090</xdr:rowOff>
    </xdr:from>
    <xdr:to>
      <xdr:col>100</xdr:col>
      <xdr:colOff>118821</xdr:colOff>
      <xdr:row>91</xdr:row>
      <xdr:rowOff>20209</xdr:rowOff>
    </xdr:to>
    <xdr:pic>
      <xdr:nvPicPr>
        <xdr:cNvPr id="383" name="Picture 1342" descr="wagon pla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clrChange>
            <a:clrFrom>
              <a:srgbClr val="FEFEFE"/>
            </a:clrFrom>
            <a:clrTo>
              <a:srgbClr val="FEFEFE">
                <a:alpha val="0"/>
              </a:srgbClr>
            </a:clrTo>
          </a:clrChange>
          <a:lum bright="-6000" contrast="36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84542" y="24607740"/>
          <a:ext cx="907979" cy="310819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100</xdr:col>
      <xdr:colOff>162954</xdr:colOff>
      <xdr:row>89</xdr:row>
      <xdr:rowOff>342761</xdr:rowOff>
    </xdr:from>
    <xdr:to>
      <xdr:col>105</xdr:col>
      <xdr:colOff>166060</xdr:colOff>
      <xdr:row>91</xdr:row>
      <xdr:rowOff>5880</xdr:rowOff>
    </xdr:to>
    <xdr:pic>
      <xdr:nvPicPr>
        <xdr:cNvPr id="384" name="Picture 1342" descr="wagon pla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clrChange>
            <a:clrFrom>
              <a:srgbClr val="FEFEFE"/>
            </a:clrFrom>
            <a:clrTo>
              <a:srgbClr val="FEFEFE">
                <a:alpha val="0"/>
              </a:srgbClr>
            </a:clrTo>
          </a:clrChange>
          <a:lum bright="-6000" contrast="36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36654" y="24593411"/>
          <a:ext cx="907981" cy="310819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105</xdr:col>
      <xdr:colOff>166688</xdr:colOff>
      <xdr:row>89</xdr:row>
      <xdr:rowOff>252413</xdr:rowOff>
    </xdr:from>
    <xdr:to>
      <xdr:col>110</xdr:col>
      <xdr:colOff>171451</xdr:colOff>
      <xdr:row>90</xdr:row>
      <xdr:rowOff>238124</xdr:rowOff>
    </xdr:to>
    <xdr:grpSp>
      <xdr:nvGrpSpPr>
        <xdr:cNvPr id="385" name="Group 2686"/>
        <xdr:cNvGrpSpPr>
          <a:grpSpLocks/>
        </xdr:cNvGrpSpPr>
      </xdr:nvGrpSpPr>
      <xdr:grpSpPr bwMode="auto">
        <a:xfrm>
          <a:off x="19452908" y="24034433"/>
          <a:ext cx="919163" cy="374331"/>
          <a:chOff x="344" y="602"/>
          <a:chExt cx="117" cy="31"/>
        </a:xfrm>
      </xdr:grpSpPr>
      <xdr:pic>
        <xdr:nvPicPr>
          <xdr:cNvPr id="386" name="Picture 1340" descr="wagon plat"/>
          <xdr:cNvPicPr>
            <a:picLocks noChangeAspect="1" noChangeArrowheads="1"/>
          </xdr:cNvPicPr>
        </xdr:nvPicPr>
        <xdr:blipFill>
          <a:blip xmlns:r="http://schemas.openxmlformats.org/officeDocument/2006/relationships" r:embed="rId27" cstate="print">
            <a:clrChange>
              <a:clrFrom>
                <a:srgbClr val="FEFEFE"/>
              </a:clrFrom>
              <a:clrTo>
                <a:srgbClr val="FEFEFE">
                  <a:alpha val="0"/>
                </a:srgbClr>
              </a:clrTo>
            </a:clrChange>
            <a:lum bright="-6000" contrast="36000"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44" y="613"/>
            <a:ext cx="117" cy="20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 algn="ctr">
                <a:solidFill>
                  <a:srgbClr val="000000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pic>
      <xdr:grpSp>
        <xdr:nvGrpSpPr>
          <xdr:cNvPr id="387" name="Group 447"/>
          <xdr:cNvGrpSpPr>
            <a:grpSpLocks noChangeAspect="1"/>
          </xdr:cNvGrpSpPr>
        </xdr:nvGrpSpPr>
        <xdr:grpSpPr bwMode="auto">
          <a:xfrm>
            <a:off x="356" y="608"/>
            <a:ext cx="91" cy="5"/>
            <a:chOff x="0" y="0"/>
            <a:chExt cx="19993" cy="20000"/>
          </a:xfrm>
        </xdr:grpSpPr>
        <xdr:sp macro="" textlink="">
          <xdr:nvSpPr>
            <xdr:cNvPr id="395" name="Freeform 448" descr="Granit"/>
            <xdr:cNvSpPr>
              <a:spLocks noChangeAspect="1"/>
            </xdr:cNvSpPr>
          </xdr:nvSpPr>
          <xdr:spPr bwMode="auto">
            <a:xfrm>
              <a:off x="0" y="0"/>
              <a:ext cx="1498" cy="20000"/>
            </a:xfrm>
            <a:custGeom>
              <a:avLst/>
              <a:gdLst>
                <a:gd name="T0" fmla="*/ 0 w 20000"/>
                <a:gd name="T1" fmla="*/ 19726 h 20000"/>
                <a:gd name="T2" fmla="*/ 0 w 20000"/>
                <a:gd name="T3" fmla="*/ 0 h 20000"/>
                <a:gd name="T4" fmla="*/ 0 w 20000"/>
                <a:gd name="T5" fmla="*/ 0 h 20000"/>
                <a:gd name="T6" fmla="*/ 0 w 20000"/>
                <a:gd name="T7" fmla="*/ 19726 h 20000"/>
                <a:gd name="T8" fmla="*/ 0 w 20000"/>
                <a:gd name="T9" fmla="*/ 19726 h 20000"/>
                <a:gd name="T10" fmla="*/ 0 60000 65536"/>
                <a:gd name="T11" fmla="*/ 0 60000 65536"/>
                <a:gd name="T12" fmla="*/ 0 60000 65536"/>
                <a:gd name="T13" fmla="*/ 0 60000 65536"/>
                <a:gd name="T14" fmla="*/ 0 60000 65536"/>
              </a:gdLst>
              <a:ahLst/>
              <a:cxnLst>
                <a:cxn ang="T10">
                  <a:pos x="T0" y="T1"/>
                </a:cxn>
                <a:cxn ang="T11">
                  <a:pos x="T2" y="T3"/>
                </a:cxn>
                <a:cxn ang="T12">
                  <a:pos x="T4" y="T5"/>
                </a:cxn>
                <a:cxn ang="T13">
                  <a:pos x="T6" y="T7"/>
                </a:cxn>
                <a:cxn ang="T14">
                  <a:pos x="T8" y="T9"/>
                </a:cxn>
              </a:cxnLst>
              <a:rect l="0" t="0" r="r" b="b"/>
              <a:pathLst>
                <a:path w="20000" h="20000">
                  <a:moveTo>
                    <a:pt x="0" y="19726"/>
                  </a:moveTo>
                  <a:lnTo>
                    <a:pt x="1895" y="0"/>
                  </a:lnTo>
                  <a:lnTo>
                    <a:pt x="18105" y="0"/>
                  </a:lnTo>
                  <a:lnTo>
                    <a:pt x="19789" y="19726"/>
                  </a:lnTo>
                  <a:lnTo>
                    <a:pt x="0" y="19726"/>
                  </a:lnTo>
                  <a:close/>
                </a:path>
              </a:pathLst>
            </a:custGeom>
            <a:blipFill dpi="0" rotWithShape="0">
              <a:blip xmlns:r="http://schemas.openxmlformats.org/officeDocument/2006/relationships" r:embed="rId6"/>
              <a:srcRect/>
              <a:tile tx="0" ty="0" sx="100000" sy="100000" flip="none" algn="tl"/>
            </a:blipFill>
            <a:ln w="0" cap="flat" cmpd="sng">
              <a:solidFill>
                <a:srgbClr val="000000"/>
              </a:solidFill>
              <a:prstDash val="solid"/>
              <a:round/>
              <a:headEnd type="none" w="med" len="med"/>
              <a:tailEnd type="none" w="med" len="med"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sp macro="" textlink="">
          <xdr:nvSpPr>
            <xdr:cNvPr id="396" name="Freeform 449" descr="Granit"/>
            <xdr:cNvSpPr>
              <a:spLocks noChangeAspect="1"/>
            </xdr:cNvSpPr>
          </xdr:nvSpPr>
          <xdr:spPr bwMode="auto">
            <a:xfrm>
              <a:off x="3138" y="0"/>
              <a:ext cx="1497" cy="20000"/>
            </a:xfrm>
            <a:custGeom>
              <a:avLst/>
              <a:gdLst>
                <a:gd name="T0" fmla="*/ 0 w 20000"/>
                <a:gd name="T1" fmla="*/ 19726 h 20000"/>
                <a:gd name="T2" fmla="*/ 0 w 20000"/>
                <a:gd name="T3" fmla="*/ 0 h 20000"/>
                <a:gd name="T4" fmla="*/ 0 w 20000"/>
                <a:gd name="T5" fmla="*/ 0 h 20000"/>
                <a:gd name="T6" fmla="*/ 0 w 20000"/>
                <a:gd name="T7" fmla="*/ 19726 h 20000"/>
                <a:gd name="T8" fmla="*/ 0 w 20000"/>
                <a:gd name="T9" fmla="*/ 19726 h 20000"/>
                <a:gd name="T10" fmla="*/ 0 60000 65536"/>
                <a:gd name="T11" fmla="*/ 0 60000 65536"/>
                <a:gd name="T12" fmla="*/ 0 60000 65536"/>
                <a:gd name="T13" fmla="*/ 0 60000 65536"/>
                <a:gd name="T14" fmla="*/ 0 60000 65536"/>
              </a:gdLst>
              <a:ahLst/>
              <a:cxnLst>
                <a:cxn ang="T10">
                  <a:pos x="T0" y="T1"/>
                </a:cxn>
                <a:cxn ang="T11">
                  <a:pos x="T2" y="T3"/>
                </a:cxn>
                <a:cxn ang="T12">
                  <a:pos x="T4" y="T5"/>
                </a:cxn>
                <a:cxn ang="T13">
                  <a:pos x="T6" y="T7"/>
                </a:cxn>
                <a:cxn ang="T14">
                  <a:pos x="T8" y="T9"/>
                </a:cxn>
              </a:cxnLst>
              <a:rect l="0" t="0" r="r" b="b"/>
              <a:pathLst>
                <a:path w="20000" h="20000">
                  <a:moveTo>
                    <a:pt x="0" y="19726"/>
                  </a:moveTo>
                  <a:lnTo>
                    <a:pt x="1684" y="0"/>
                  </a:lnTo>
                  <a:lnTo>
                    <a:pt x="18105" y="0"/>
                  </a:lnTo>
                  <a:lnTo>
                    <a:pt x="19789" y="19726"/>
                  </a:lnTo>
                  <a:lnTo>
                    <a:pt x="0" y="19726"/>
                  </a:lnTo>
                  <a:close/>
                </a:path>
              </a:pathLst>
            </a:custGeom>
            <a:blipFill dpi="0" rotWithShape="0">
              <a:blip xmlns:r="http://schemas.openxmlformats.org/officeDocument/2006/relationships" r:embed="rId6"/>
              <a:srcRect/>
              <a:tile tx="0" ty="0" sx="100000" sy="100000" flip="none" algn="tl"/>
            </a:blipFill>
            <a:ln w="0" cap="flat" cmpd="sng">
              <a:solidFill>
                <a:srgbClr val="000000"/>
              </a:solidFill>
              <a:prstDash val="solid"/>
              <a:round/>
              <a:headEnd type="none" w="med" len="med"/>
              <a:tailEnd type="none" w="med" len="med"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sp macro="" textlink="">
          <xdr:nvSpPr>
            <xdr:cNvPr id="397" name="Freeform 450" descr="Granit"/>
            <xdr:cNvSpPr>
              <a:spLocks noChangeAspect="1"/>
            </xdr:cNvSpPr>
          </xdr:nvSpPr>
          <xdr:spPr bwMode="auto">
            <a:xfrm>
              <a:off x="6259" y="0"/>
              <a:ext cx="1498" cy="20000"/>
            </a:xfrm>
            <a:custGeom>
              <a:avLst/>
              <a:gdLst>
                <a:gd name="T0" fmla="*/ 0 w 20000"/>
                <a:gd name="T1" fmla="*/ 19726 h 20000"/>
                <a:gd name="T2" fmla="*/ 0 w 20000"/>
                <a:gd name="T3" fmla="*/ 0 h 20000"/>
                <a:gd name="T4" fmla="*/ 0 w 20000"/>
                <a:gd name="T5" fmla="*/ 0 h 20000"/>
                <a:gd name="T6" fmla="*/ 0 w 20000"/>
                <a:gd name="T7" fmla="*/ 19726 h 20000"/>
                <a:gd name="T8" fmla="*/ 0 w 20000"/>
                <a:gd name="T9" fmla="*/ 19726 h 20000"/>
                <a:gd name="T10" fmla="*/ 0 60000 65536"/>
                <a:gd name="T11" fmla="*/ 0 60000 65536"/>
                <a:gd name="T12" fmla="*/ 0 60000 65536"/>
                <a:gd name="T13" fmla="*/ 0 60000 65536"/>
                <a:gd name="T14" fmla="*/ 0 60000 65536"/>
              </a:gdLst>
              <a:ahLst/>
              <a:cxnLst>
                <a:cxn ang="T10">
                  <a:pos x="T0" y="T1"/>
                </a:cxn>
                <a:cxn ang="T11">
                  <a:pos x="T2" y="T3"/>
                </a:cxn>
                <a:cxn ang="T12">
                  <a:pos x="T4" y="T5"/>
                </a:cxn>
                <a:cxn ang="T13">
                  <a:pos x="T6" y="T7"/>
                </a:cxn>
                <a:cxn ang="T14">
                  <a:pos x="T8" y="T9"/>
                </a:cxn>
              </a:cxnLst>
              <a:rect l="0" t="0" r="r" b="b"/>
              <a:pathLst>
                <a:path w="20000" h="20000">
                  <a:moveTo>
                    <a:pt x="0" y="19726"/>
                  </a:moveTo>
                  <a:lnTo>
                    <a:pt x="1895" y="0"/>
                  </a:lnTo>
                  <a:lnTo>
                    <a:pt x="18105" y="0"/>
                  </a:lnTo>
                  <a:lnTo>
                    <a:pt x="19789" y="19726"/>
                  </a:lnTo>
                  <a:lnTo>
                    <a:pt x="0" y="19726"/>
                  </a:lnTo>
                  <a:close/>
                </a:path>
              </a:pathLst>
            </a:custGeom>
            <a:blipFill dpi="0" rotWithShape="0">
              <a:blip xmlns:r="http://schemas.openxmlformats.org/officeDocument/2006/relationships" r:embed="rId6"/>
              <a:srcRect/>
              <a:tile tx="0" ty="0" sx="100000" sy="100000" flip="none" algn="tl"/>
            </a:blipFill>
            <a:ln w="0" cap="flat" cmpd="sng">
              <a:solidFill>
                <a:srgbClr val="000000"/>
              </a:solidFill>
              <a:prstDash val="solid"/>
              <a:round/>
              <a:headEnd type="none" w="med" len="med"/>
              <a:tailEnd type="none" w="med" len="med"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sp macro="" textlink="">
          <xdr:nvSpPr>
            <xdr:cNvPr id="398" name="Freeform 451" descr="Granit"/>
            <xdr:cNvSpPr>
              <a:spLocks noChangeAspect="1"/>
            </xdr:cNvSpPr>
          </xdr:nvSpPr>
          <xdr:spPr bwMode="auto">
            <a:xfrm>
              <a:off x="9381" y="0"/>
              <a:ext cx="1498" cy="20000"/>
            </a:xfrm>
            <a:custGeom>
              <a:avLst/>
              <a:gdLst>
                <a:gd name="T0" fmla="*/ 0 w 20000"/>
                <a:gd name="T1" fmla="*/ 19726 h 20000"/>
                <a:gd name="T2" fmla="*/ 0 w 20000"/>
                <a:gd name="T3" fmla="*/ 0 h 20000"/>
                <a:gd name="T4" fmla="*/ 0 w 20000"/>
                <a:gd name="T5" fmla="*/ 0 h 20000"/>
                <a:gd name="T6" fmla="*/ 0 w 20000"/>
                <a:gd name="T7" fmla="*/ 19726 h 20000"/>
                <a:gd name="T8" fmla="*/ 0 w 20000"/>
                <a:gd name="T9" fmla="*/ 19726 h 20000"/>
                <a:gd name="T10" fmla="*/ 0 60000 65536"/>
                <a:gd name="T11" fmla="*/ 0 60000 65536"/>
                <a:gd name="T12" fmla="*/ 0 60000 65536"/>
                <a:gd name="T13" fmla="*/ 0 60000 65536"/>
                <a:gd name="T14" fmla="*/ 0 60000 65536"/>
              </a:gdLst>
              <a:ahLst/>
              <a:cxnLst>
                <a:cxn ang="T10">
                  <a:pos x="T0" y="T1"/>
                </a:cxn>
                <a:cxn ang="T11">
                  <a:pos x="T2" y="T3"/>
                </a:cxn>
                <a:cxn ang="T12">
                  <a:pos x="T4" y="T5"/>
                </a:cxn>
                <a:cxn ang="T13">
                  <a:pos x="T6" y="T7"/>
                </a:cxn>
                <a:cxn ang="T14">
                  <a:pos x="T8" y="T9"/>
                </a:cxn>
              </a:cxnLst>
              <a:rect l="0" t="0" r="r" b="b"/>
              <a:pathLst>
                <a:path w="20000" h="20000">
                  <a:moveTo>
                    <a:pt x="0" y="19726"/>
                  </a:moveTo>
                  <a:lnTo>
                    <a:pt x="1895" y="0"/>
                  </a:lnTo>
                  <a:lnTo>
                    <a:pt x="18105" y="0"/>
                  </a:lnTo>
                  <a:lnTo>
                    <a:pt x="19789" y="19726"/>
                  </a:lnTo>
                  <a:lnTo>
                    <a:pt x="0" y="19726"/>
                  </a:lnTo>
                  <a:close/>
                </a:path>
              </a:pathLst>
            </a:custGeom>
            <a:blipFill dpi="0" rotWithShape="0">
              <a:blip xmlns:r="http://schemas.openxmlformats.org/officeDocument/2006/relationships" r:embed="rId6"/>
              <a:srcRect/>
              <a:tile tx="0" ty="0" sx="100000" sy="100000" flip="none" algn="tl"/>
            </a:blipFill>
            <a:ln w="0" cap="flat" cmpd="sng">
              <a:solidFill>
                <a:srgbClr val="000000"/>
              </a:solidFill>
              <a:prstDash val="solid"/>
              <a:round/>
              <a:headEnd type="none" w="med" len="med"/>
              <a:tailEnd type="none" w="med" len="med"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sp macro="" textlink="">
          <xdr:nvSpPr>
            <xdr:cNvPr id="399" name="Freeform 452" descr="Granit"/>
            <xdr:cNvSpPr>
              <a:spLocks noChangeAspect="1"/>
            </xdr:cNvSpPr>
          </xdr:nvSpPr>
          <xdr:spPr bwMode="auto">
            <a:xfrm>
              <a:off x="12236" y="0"/>
              <a:ext cx="1498" cy="20000"/>
            </a:xfrm>
            <a:custGeom>
              <a:avLst/>
              <a:gdLst>
                <a:gd name="T0" fmla="*/ 0 w 20000"/>
                <a:gd name="T1" fmla="*/ 19726 h 20000"/>
                <a:gd name="T2" fmla="*/ 0 w 20000"/>
                <a:gd name="T3" fmla="*/ 0 h 20000"/>
                <a:gd name="T4" fmla="*/ 0 w 20000"/>
                <a:gd name="T5" fmla="*/ 0 h 20000"/>
                <a:gd name="T6" fmla="*/ 0 w 20000"/>
                <a:gd name="T7" fmla="*/ 19726 h 20000"/>
                <a:gd name="T8" fmla="*/ 0 w 20000"/>
                <a:gd name="T9" fmla="*/ 19726 h 20000"/>
                <a:gd name="T10" fmla="*/ 0 60000 65536"/>
                <a:gd name="T11" fmla="*/ 0 60000 65536"/>
                <a:gd name="T12" fmla="*/ 0 60000 65536"/>
                <a:gd name="T13" fmla="*/ 0 60000 65536"/>
                <a:gd name="T14" fmla="*/ 0 60000 65536"/>
              </a:gdLst>
              <a:ahLst/>
              <a:cxnLst>
                <a:cxn ang="T10">
                  <a:pos x="T0" y="T1"/>
                </a:cxn>
                <a:cxn ang="T11">
                  <a:pos x="T2" y="T3"/>
                </a:cxn>
                <a:cxn ang="T12">
                  <a:pos x="T4" y="T5"/>
                </a:cxn>
                <a:cxn ang="T13">
                  <a:pos x="T6" y="T7"/>
                </a:cxn>
                <a:cxn ang="T14">
                  <a:pos x="T8" y="T9"/>
                </a:cxn>
              </a:cxnLst>
              <a:rect l="0" t="0" r="r" b="b"/>
              <a:pathLst>
                <a:path w="20000" h="20000">
                  <a:moveTo>
                    <a:pt x="0" y="19726"/>
                  </a:moveTo>
                  <a:lnTo>
                    <a:pt x="1895" y="0"/>
                  </a:lnTo>
                  <a:lnTo>
                    <a:pt x="18105" y="0"/>
                  </a:lnTo>
                  <a:lnTo>
                    <a:pt x="19789" y="19726"/>
                  </a:lnTo>
                  <a:lnTo>
                    <a:pt x="0" y="19726"/>
                  </a:lnTo>
                  <a:close/>
                </a:path>
              </a:pathLst>
            </a:custGeom>
            <a:blipFill dpi="0" rotWithShape="0">
              <a:blip xmlns:r="http://schemas.openxmlformats.org/officeDocument/2006/relationships" r:embed="rId6"/>
              <a:srcRect/>
              <a:tile tx="0" ty="0" sx="100000" sy="100000" flip="none" algn="tl"/>
            </a:blipFill>
            <a:ln w="0" cap="flat" cmpd="sng">
              <a:solidFill>
                <a:srgbClr val="000000"/>
              </a:solidFill>
              <a:prstDash val="solid"/>
              <a:round/>
              <a:headEnd type="none" w="med" len="med"/>
              <a:tailEnd type="none" w="med" len="med"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sp macro="" textlink="">
          <xdr:nvSpPr>
            <xdr:cNvPr id="400" name="Freeform 453" descr="Granit"/>
            <xdr:cNvSpPr>
              <a:spLocks noChangeAspect="1"/>
            </xdr:cNvSpPr>
          </xdr:nvSpPr>
          <xdr:spPr bwMode="auto">
            <a:xfrm>
              <a:off x="15373" y="0"/>
              <a:ext cx="1498" cy="20000"/>
            </a:xfrm>
            <a:custGeom>
              <a:avLst/>
              <a:gdLst>
                <a:gd name="T0" fmla="*/ 0 w 20000"/>
                <a:gd name="T1" fmla="*/ 19726 h 20000"/>
                <a:gd name="T2" fmla="*/ 0 w 20000"/>
                <a:gd name="T3" fmla="*/ 0 h 20000"/>
                <a:gd name="T4" fmla="*/ 0 w 20000"/>
                <a:gd name="T5" fmla="*/ 0 h 20000"/>
                <a:gd name="T6" fmla="*/ 0 w 20000"/>
                <a:gd name="T7" fmla="*/ 19726 h 20000"/>
                <a:gd name="T8" fmla="*/ 0 w 20000"/>
                <a:gd name="T9" fmla="*/ 19726 h 20000"/>
                <a:gd name="T10" fmla="*/ 0 60000 65536"/>
                <a:gd name="T11" fmla="*/ 0 60000 65536"/>
                <a:gd name="T12" fmla="*/ 0 60000 65536"/>
                <a:gd name="T13" fmla="*/ 0 60000 65536"/>
                <a:gd name="T14" fmla="*/ 0 60000 65536"/>
              </a:gdLst>
              <a:ahLst/>
              <a:cxnLst>
                <a:cxn ang="T10">
                  <a:pos x="T0" y="T1"/>
                </a:cxn>
                <a:cxn ang="T11">
                  <a:pos x="T2" y="T3"/>
                </a:cxn>
                <a:cxn ang="T12">
                  <a:pos x="T4" y="T5"/>
                </a:cxn>
                <a:cxn ang="T13">
                  <a:pos x="T6" y="T7"/>
                </a:cxn>
                <a:cxn ang="T14">
                  <a:pos x="T8" y="T9"/>
                </a:cxn>
              </a:cxnLst>
              <a:rect l="0" t="0" r="r" b="b"/>
              <a:pathLst>
                <a:path w="20000" h="20000">
                  <a:moveTo>
                    <a:pt x="0" y="19726"/>
                  </a:moveTo>
                  <a:lnTo>
                    <a:pt x="1895" y="0"/>
                  </a:lnTo>
                  <a:lnTo>
                    <a:pt x="18105" y="0"/>
                  </a:lnTo>
                  <a:lnTo>
                    <a:pt x="19789" y="19726"/>
                  </a:lnTo>
                  <a:lnTo>
                    <a:pt x="0" y="19726"/>
                  </a:lnTo>
                  <a:close/>
                </a:path>
              </a:pathLst>
            </a:custGeom>
            <a:blipFill dpi="0" rotWithShape="0">
              <a:blip xmlns:r="http://schemas.openxmlformats.org/officeDocument/2006/relationships" r:embed="rId6"/>
              <a:srcRect/>
              <a:tile tx="0" ty="0" sx="100000" sy="100000" flip="none" algn="tl"/>
            </a:blipFill>
            <a:ln w="0" cap="flat" cmpd="sng">
              <a:solidFill>
                <a:srgbClr val="000000"/>
              </a:solidFill>
              <a:prstDash val="solid"/>
              <a:round/>
              <a:headEnd type="none" w="med" len="med"/>
              <a:tailEnd type="none" w="med" len="med"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sp macro="" textlink="">
          <xdr:nvSpPr>
            <xdr:cNvPr id="401" name="Freeform 454" descr="Granit"/>
            <xdr:cNvSpPr>
              <a:spLocks noChangeAspect="1"/>
            </xdr:cNvSpPr>
          </xdr:nvSpPr>
          <xdr:spPr bwMode="auto">
            <a:xfrm>
              <a:off x="18495" y="0"/>
              <a:ext cx="1498" cy="20000"/>
            </a:xfrm>
            <a:custGeom>
              <a:avLst/>
              <a:gdLst>
                <a:gd name="T0" fmla="*/ 0 w 20000"/>
                <a:gd name="T1" fmla="*/ 19726 h 20000"/>
                <a:gd name="T2" fmla="*/ 0 w 20000"/>
                <a:gd name="T3" fmla="*/ 0 h 20000"/>
                <a:gd name="T4" fmla="*/ 0 w 20000"/>
                <a:gd name="T5" fmla="*/ 0 h 20000"/>
                <a:gd name="T6" fmla="*/ 0 w 20000"/>
                <a:gd name="T7" fmla="*/ 19726 h 20000"/>
                <a:gd name="T8" fmla="*/ 0 w 20000"/>
                <a:gd name="T9" fmla="*/ 19726 h 20000"/>
                <a:gd name="T10" fmla="*/ 0 60000 65536"/>
                <a:gd name="T11" fmla="*/ 0 60000 65536"/>
                <a:gd name="T12" fmla="*/ 0 60000 65536"/>
                <a:gd name="T13" fmla="*/ 0 60000 65536"/>
                <a:gd name="T14" fmla="*/ 0 60000 65536"/>
              </a:gdLst>
              <a:ahLst/>
              <a:cxnLst>
                <a:cxn ang="T10">
                  <a:pos x="T0" y="T1"/>
                </a:cxn>
                <a:cxn ang="T11">
                  <a:pos x="T2" y="T3"/>
                </a:cxn>
                <a:cxn ang="T12">
                  <a:pos x="T4" y="T5"/>
                </a:cxn>
                <a:cxn ang="T13">
                  <a:pos x="T6" y="T7"/>
                </a:cxn>
                <a:cxn ang="T14">
                  <a:pos x="T8" y="T9"/>
                </a:cxn>
              </a:cxnLst>
              <a:rect l="0" t="0" r="r" b="b"/>
              <a:pathLst>
                <a:path w="20000" h="20000">
                  <a:moveTo>
                    <a:pt x="0" y="19726"/>
                  </a:moveTo>
                  <a:lnTo>
                    <a:pt x="1895" y="0"/>
                  </a:lnTo>
                  <a:lnTo>
                    <a:pt x="18105" y="0"/>
                  </a:lnTo>
                  <a:lnTo>
                    <a:pt x="19789" y="19726"/>
                  </a:lnTo>
                  <a:lnTo>
                    <a:pt x="0" y="19726"/>
                  </a:lnTo>
                  <a:close/>
                </a:path>
              </a:pathLst>
            </a:custGeom>
            <a:blipFill dpi="0" rotWithShape="0">
              <a:blip xmlns:r="http://schemas.openxmlformats.org/officeDocument/2006/relationships" r:embed="rId6"/>
              <a:srcRect/>
              <a:tile tx="0" ty="0" sx="100000" sy="100000" flip="none" algn="tl"/>
            </a:blipFill>
            <a:ln w="0" cap="flat" cmpd="sng">
              <a:solidFill>
                <a:srgbClr val="000000"/>
              </a:solidFill>
              <a:prstDash val="solid"/>
              <a:round/>
              <a:headEnd type="none" w="med" len="med"/>
              <a:tailEnd type="none" w="med" len="med"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</xdr:grpSp>
      <xdr:grpSp>
        <xdr:nvGrpSpPr>
          <xdr:cNvPr id="388" name="Group 447"/>
          <xdr:cNvGrpSpPr>
            <a:grpSpLocks noChangeAspect="1"/>
          </xdr:cNvGrpSpPr>
        </xdr:nvGrpSpPr>
        <xdr:grpSpPr bwMode="auto">
          <a:xfrm>
            <a:off x="362" y="602"/>
            <a:ext cx="77" cy="5"/>
            <a:chOff x="0" y="0"/>
            <a:chExt cx="16871" cy="20000"/>
          </a:xfrm>
        </xdr:grpSpPr>
        <xdr:sp macro="" textlink="">
          <xdr:nvSpPr>
            <xdr:cNvPr id="389" name="Freeform 448" descr="Granit"/>
            <xdr:cNvSpPr>
              <a:spLocks noChangeAspect="1"/>
            </xdr:cNvSpPr>
          </xdr:nvSpPr>
          <xdr:spPr bwMode="auto">
            <a:xfrm>
              <a:off x="0" y="0"/>
              <a:ext cx="1498" cy="20000"/>
            </a:xfrm>
            <a:custGeom>
              <a:avLst/>
              <a:gdLst>
                <a:gd name="T0" fmla="*/ 0 w 20000"/>
                <a:gd name="T1" fmla="*/ 19726 h 20000"/>
                <a:gd name="T2" fmla="*/ 0 w 20000"/>
                <a:gd name="T3" fmla="*/ 0 h 20000"/>
                <a:gd name="T4" fmla="*/ 0 w 20000"/>
                <a:gd name="T5" fmla="*/ 0 h 20000"/>
                <a:gd name="T6" fmla="*/ 0 w 20000"/>
                <a:gd name="T7" fmla="*/ 19726 h 20000"/>
                <a:gd name="T8" fmla="*/ 0 w 20000"/>
                <a:gd name="T9" fmla="*/ 19726 h 20000"/>
                <a:gd name="T10" fmla="*/ 0 60000 65536"/>
                <a:gd name="T11" fmla="*/ 0 60000 65536"/>
                <a:gd name="T12" fmla="*/ 0 60000 65536"/>
                <a:gd name="T13" fmla="*/ 0 60000 65536"/>
                <a:gd name="T14" fmla="*/ 0 60000 65536"/>
              </a:gdLst>
              <a:ahLst/>
              <a:cxnLst>
                <a:cxn ang="T10">
                  <a:pos x="T0" y="T1"/>
                </a:cxn>
                <a:cxn ang="T11">
                  <a:pos x="T2" y="T3"/>
                </a:cxn>
                <a:cxn ang="T12">
                  <a:pos x="T4" y="T5"/>
                </a:cxn>
                <a:cxn ang="T13">
                  <a:pos x="T6" y="T7"/>
                </a:cxn>
                <a:cxn ang="T14">
                  <a:pos x="T8" y="T9"/>
                </a:cxn>
              </a:cxnLst>
              <a:rect l="0" t="0" r="r" b="b"/>
              <a:pathLst>
                <a:path w="20000" h="20000">
                  <a:moveTo>
                    <a:pt x="0" y="19726"/>
                  </a:moveTo>
                  <a:lnTo>
                    <a:pt x="1895" y="0"/>
                  </a:lnTo>
                  <a:lnTo>
                    <a:pt x="18105" y="0"/>
                  </a:lnTo>
                  <a:lnTo>
                    <a:pt x="19789" y="19726"/>
                  </a:lnTo>
                  <a:lnTo>
                    <a:pt x="0" y="19726"/>
                  </a:lnTo>
                  <a:close/>
                </a:path>
              </a:pathLst>
            </a:custGeom>
            <a:blipFill dpi="0" rotWithShape="0">
              <a:blip xmlns:r="http://schemas.openxmlformats.org/officeDocument/2006/relationships" r:embed="rId6"/>
              <a:srcRect/>
              <a:tile tx="0" ty="0" sx="100000" sy="100000" flip="none" algn="tl"/>
            </a:blipFill>
            <a:ln w="0" cap="flat" cmpd="sng">
              <a:solidFill>
                <a:srgbClr val="000000"/>
              </a:solidFill>
              <a:prstDash val="solid"/>
              <a:round/>
              <a:headEnd type="none" w="med" len="med"/>
              <a:tailEnd type="none" w="med" len="med"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sp macro="" textlink="">
          <xdr:nvSpPr>
            <xdr:cNvPr id="390" name="Freeform 449" descr="Granit"/>
            <xdr:cNvSpPr>
              <a:spLocks noChangeAspect="1"/>
            </xdr:cNvSpPr>
          </xdr:nvSpPr>
          <xdr:spPr bwMode="auto">
            <a:xfrm>
              <a:off x="3138" y="0"/>
              <a:ext cx="1497" cy="20000"/>
            </a:xfrm>
            <a:custGeom>
              <a:avLst/>
              <a:gdLst>
                <a:gd name="T0" fmla="*/ 0 w 20000"/>
                <a:gd name="T1" fmla="*/ 19726 h 20000"/>
                <a:gd name="T2" fmla="*/ 0 w 20000"/>
                <a:gd name="T3" fmla="*/ 0 h 20000"/>
                <a:gd name="T4" fmla="*/ 0 w 20000"/>
                <a:gd name="T5" fmla="*/ 0 h 20000"/>
                <a:gd name="T6" fmla="*/ 0 w 20000"/>
                <a:gd name="T7" fmla="*/ 19726 h 20000"/>
                <a:gd name="T8" fmla="*/ 0 w 20000"/>
                <a:gd name="T9" fmla="*/ 19726 h 20000"/>
                <a:gd name="T10" fmla="*/ 0 60000 65536"/>
                <a:gd name="T11" fmla="*/ 0 60000 65536"/>
                <a:gd name="T12" fmla="*/ 0 60000 65536"/>
                <a:gd name="T13" fmla="*/ 0 60000 65536"/>
                <a:gd name="T14" fmla="*/ 0 60000 65536"/>
              </a:gdLst>
              <a:ahLst/>
              <a:cxnLst>
                <a:cxn ang="T10">
                  <a:pos x="T0" y="T1"/>
                </a:cxn>
                <a:cxn ang="T11">
                  <a:pos x="T2" y="T3"/>
                </a:cxn>
                <a:cxn ang="T12">
                  <a:pos x="T4" y="T5"/>
                </a:cxn>
                <a:cxn ang="T13">
                  <a:pos x="T6" y="T7"/>
                </a:cxn>
                <a:cxn ang="T14">
                  <a:pos x="T8" y="T9"/>
                </a:cxn>
              </a:cxnLst>
              <a:rect l="0" t="0" r="r" b="b"/>
              <a:pathLst>
                <a:path w="20000" h="20000">
                  <a:moveTo>
                    <a:pt x="0" y="19726"/>
                  </a:moveTo>
                  <a:lnTo>
                    <a:pt x="1684" y="0"/>
                  </a:lnTo>
                  <a:lnTo>
                    <a:pt x="18105" y="0"/>
                  </a:lnTo>
                  <a:lnTo>
                    <a:pt x="19789" y="19726"/>
                  </a:lnTo>
                  <a:lnTo>
                    <a:pt x="0" y="19726"/>
                  </a:lnTo>
                  <a:close/>
                </a:path>
              </a:pathLst>
            </a:custGeom>
            <a:blipFill dpi="0" rotWithShape="0">
              <a:blip xmlns:r="http://schemas.openxmlformats.org/officeDocument/2006/relationships" r:embed="rId6"/>
              <a:srcRect/>
              <a:tile tx="0" ty="0" sx="100000" sy="100000" flip="none" algn="tl"/>
            </a:blipFill>
            <a:ln w="0" cap="flat" cmpd="sng">
              <a:solidFill>
                <a:srgbClr val="000000"/>
              </a:solidFill>
              <a:prstDash val="solid"/>
              <a:round/>
              <a:headEnd type="none" w="med" len="med"/>
              <a:tailEnd type="none" w="med" len="med"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sp macro="" textlink="">
          <xdr:nvSpPr>
            <xdr:cNvPr id="391" name="Freeform 450" descr="Granit"/>
            <xdr:cNvSpPr>
              <a:spLocks noChangeAspect="1"/>
            </xdr:cNvSpPr>
          </xdr:nvSpPr>
          <xdr:spPr bwMode="auto">
            <a:xfrm>
              <a:off x="6259" y="0"/>
              <a:ext cx="1498" cy="20000"/>
            </a:xfrm>
            <a:custGeom>
              <a:avLst/>
              <a:gdLst>
                <a:gd name="T0" fmla="*/ 0 w 20000"/>
                <a:gd name="T1" fmla="*/ 19726 h 20000"/>
                <a:gd name="T2" fmla="*/ 0 w 20000"/>
                <a:gd name="T3" fmla="*/ 0 h 20000"/>
                <a:gd name="T4" fmla="*/ 0 w 20000"/>
                <a:gd name="T5" fmla="*/ 0 h 20000"/>
                <a:gd name="T6" fmla="*/ 0 w 20000"/>
                <a:gd name="T7" fmla="*/ 19726 h 20000"/>
                <a:gd name="T8" fmla="*/ 0 w 20000"/>
                <a:gd name="T9" fmla="*/ 19726 h 20000"/>
                <a:gd name="T10" fmla="*/ 0 60000 65536"/>
                <a:gd name="T11" fmla="*/ 0 60000 65536"/>
                <a:gd name="T12" fmla="*/ 0 60000 65536"/>
                <a:gd name="T13" fmla="*/ 0 60000 65536"/>
                <a:gd name="T14" fmla="*/ 0 60000 65536"/>
              </a:gdLst>
              <a:ahLst/>
              <a:cxnLst>
                <a:cxn ang="T10">
                  <a:pos x="T0" y="T1"/>
                </a:cxn>
                <a:cxn ang="T11">
                  <a:pos x="T2" y="T3"/>
                </a:cxn>
                <a:cxn ang="T12">
                  <a:pos x="T4" y="T5"/>
                </a:cxn>
                <a:cxn ang="T13">
                  <a:pos x="T6" y="T7"/>
                </a:cxn>
                <a:cxn ang="T14">
                  <a:pos x="T8" y="T9"/>
                </a:cxn>
              </a:cxnLst>
              <a:rect l="0" t="0" r="r" b="b"/>
              <a:pathLst>
                <a:path w="20000" h="20000">
                  <a:moveTo>
                    <a:pt x="0" y="19726"/>
                  </a:moveTo>
                  <a:lnTo>
                    <a:pt x="1895" y="0"/>
                  </a:lnTo>
                  <a:lnTo>
                    <a:pt x="18105" y="0"/>
                  </a:lnTo>
                  <a:lnTo>
                    <a:pt x="19789" y="19726"/>
                  </a:lnTo>
                  <a:lnTo>
                    <a:pt x="0" y="19726"/>
                  </a:lnTo>
                  <a:close/>
                </a:path>
              </a:pathLst>
            </a:custGeom>
            <a:blipFill dpi="0" rotWithShape="0">
              <a:blip xmlns:r="http://schemas.openxmlformats.org/officeDocument/2006/relationships" r:embed="rId6"/>
              <a:srcRect/>
              <a:tile tx="0" ty="0" sx="100000" sy="100000" flip="none" algn="tl"/>
            </a:blipFill>
            <a:ln w="0" cap="flat" cmpd="sng">
              <a:solidFill>
                <a:srgbClr val="000000"/>
              </a:solidFill>
              <a:prstDash val="solid"/>
              <a:round/>
              <a:headEnd type="none" w="med" len="med"/>
              <a:tailEnd type="none" w="med" len="med"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sp macro="" textlink="">
          <xdr:nvSpPr>
            <xdr:cNvPr id="392" name="Freeform 451" descr="Granit"/>
            <xdr:cNvSpPr>
              <a:spLocks noChangeAspect="1"/>
            </xdr:cNvSpPr>
          </xdr:nvSpPr>
          <xdr:spPr bwMode="auto">
            <a:xfrm>
              <a:off x="9381" y="0"/>
              <a:ext cx="1498" cy="20000"/>
            </a:xfrm>
            <a:custGeom>
              <a:avLst/>
              <a:gdLst>
                <a:gd name="T0" fmla="*/ 0 w 20000"/>
                <a:gd name="T1" fmla="*/ 19726 h 20000"/>
                <a:gd name="T2" fmla="*/ 0 w 20000"/>
                <a:gd name="T3" fmla="*/ 0 h 20000"/>
                <a:gd name="T4" fmla="*/ 0 w 20000"/>
                <a:gd name="T5" fmla="*/ 0 h 20000"/>
                <a:gd name="T6" fmla="*/ 0 w 20000"/>
                <a:gd name="T7" fmla="*/ 19726 h 20000"/>
                <a:gd name="T8" fmla="*/ 0 w 20000"/>
                <a:gd name="T9" fmla="*/ 19726 h 20000"/>
                <a:gd name="T10" fmla="*/ 0 60000 65536"/>
                <a:gd name="T11" fmla="*/ 0 60000 65536"/>
                <a:gd name="T12" fmla="*/ 0 60000 65536"/>
                <a:gd name="T13" fmla="*/ 0 60000 65536"/>
                <a:gd name="T14" fmla="*/ 0 60000 65536"/>
              </a:gdLst>
              <a:ahLst/>
              <a:cxnLst>
                <a:cxn ang="T10">
                  <a:pos x="T0" y="T1"/>
                </a:cxn>
                <a:cxn ang="T11">
                  <a:pos x="T2" y="T3"/>
                </a:cxn>
                <a:cxn ang="T12">
                  <a:pos x="T4" y="T5"/>
                </a:cxn>
                <a:cxn ang="T13">
                  <a:pos x="T6" y="T7"/>
                </a:cxn>
                <a:cxn ang="T14">
                  <a:pos x="T8" y="T9"/>
                </a:cxn>
              </a:cxnLst>
              <a:rect l="0" t="0" r="r" b="b"/>
              <a:pathLst>
                <a:path w="20000" h="20000">
                  <a:moveTo>
                    <a:pt x="0" y="19726"/>
                  </a:moveTo>
                  <a:lnTo>
                    <a:pt x="1895" y="0"/>
                  </a:lnTo>
                  <a:lnTo>
                    <a:pt x="18105" y="0"/>
                  </a:lnTo>
                  <a:lnTo>
                    <a:pt x="19789" y="19726"/>
                  </a:lnTo>
                  <a:lnTo>
                    <a:pt x="0" y="19726"/>
                  </a:lnTo>
                  <a:close/>
                </a:path>
              </a:pathLst>
            </a:custGeom>
            <a:blipFill dpi="0" rotWithShape="0">
              <a:blip xmlns:r="http://schemas.openxmlformats.org/officeDocument/2006/relationships" r:embed="rId6"/>
              <a:srcRect/>
              <a:tile tx="0" ty="0" sx="100000" sy="100000" flip="none" algn="tl"/>
            </a:blipFill>
            <a:ln w="0" cap="flat" cmpd="sng">
              <a:solidFill>
                <a:srgbClr val="000000"/>
              </a:solidFill>
              <a:prstDash val="solid"/>
              <a:round/>
              <a:headEnd type="none" w="med" len="med"/>
              <a:tailEnd type="none" w="med" len="med"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sp macro="" textlink="">
          <xdr:nvSpPr>
            <xdr:cNvPr id="393" name="Freeform 452" descr="Granit"/>
            <xdr:cNvSpPr>
              <a:spLocks noChangeAspect="1"/>
            </xdr:cNvSpPr>
          </xdr:nvSpPr>
          <xdr:spPr bwMode="auto">
            <a:xfrm>
              <a:off x="12236" y="0"/>
              <a:ext cx="1498" cy="20000"/>
            </a:xfrm>
            <a:custGeom>
              <a:avLst/>
              <a:gdLst>
                <a:gd name="T0" fmla="*/ 0 w 20000"/>
                <a:gd name="T1" fmla="*/ 19726 h 20000"/>
                <a:gd name="T2" fmla="*/ 0 w 20000"/>
                <a:gd name="T3" fmla="*/ 0 h 20000"/>
                <a:gd name="T4" fmla="*/ 0 w 20000"/>
                <a:gd name="T5" fmla="*/ 0 h 20000"/>
                <a:gd name="T6" fmla="*/ 0 w 20000"/>
                <a:gd name="T7" fmla="*/ 19726 h 20000"/>
                <a:gd name="T8" fmla="*/ 0 w 20000"/>
                <a:gd name="T9" fmla="*/ 19726 h 20000"/>
                <a:gd name="T10" fmla="*/ 0 60000 65536"/>
                <a:gd name="T11" fmla="*/ 0 60000 65536"/>
                <a:gd name="T12" fmla="*/ 0 60000 65536"/>
                <a:gd name="T13" fmla="*/ 0 60000 65536"/>
                <a:gd name="T14" fmla="*/ 0 60000 65536"/>
              </a:gdLst>
              <a:ahLst/>
              <a:cxnLst>
                <a:cxn ang="T10">
                  <a:pos x="T0" y="T1"/>
                </a:cxn>
                <a:cxn ang="T11">
                  <a:pos x="T2" y="T3"/>
                </a:cxn>
                <a:cxn ang="T12">
                  <a:pos x="T4" y="T5"/>
                </a:cxn>
                <a:cxn ang="T13">
                  <a:pos x="T6" y="T7"/>
                </a:cxn>
                <a:cxn ang="T14">
                  <a:pos x="T8" y="T9"/>
                </a:cxn>
              </a:cxnLst>
              <a:rect l="0" t="0" r="r" b="b"/>
              <a:pathLst>
                <a:path w="20000" h="20000">
                  <a:moveTo>
                    <a:pt x="0" y="19726"/>
                  </a:moveTo>
                  <a:lnTo>
                    <a:pt x="1895" y="0"/>
                  </a:lnTo>
                  <a:lnTo>
                    <a:pt x="18105" y="0"/>
                  </a:lnTo>
                  <a:lnTo>
                    <a:pt x="19789" y="19726"/>
                  </a:lnTo>
                  <a:lnTo>
                    <a:pt x="0" y="19726"/>
                  </a:lnTo>
                  <a:close/>
                </a:path>
              </a:pathLst>
            </a:custGeom>
            <a:blipFill dpi="0" rotWithShape="0">
              <a:blip xmlns:r="http://schemas.openxmlformats.org/officeDocument/2006/relationships" r:embed="rId6"/>
              <a:srcRect/>
              <a:tile tx="0" ty="0" sx="100000" sy="100000" flip="none" algn="tl"/>
            </a:blipFill>
            <a:ln w="0" cap="flat" cmpd="sng">
              <a:solidFill>
                <a:srgbClr val="000000"/>
              </a:solidFill>
              <a:prstDash val="solid"/>
              <a:round/>
              <a:headEnd type="none" w="med" len="med"/>
              <a:tailEnd type="none" w="med" len="med"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sp macro="" textlink="">
          <xdr:nvSpPr>
            <xdr:cNvPr id="394" name="Freeform 453" descr="Granit"/>
            <xdr:cNvSpPr>
              <a:spLocks noChangeAspect="1"/>
            </xdr:cNvSpPr>
          </xdr:nvSpPr>
          <xdr:spPr bwMode="auto">
            <a:xfrm>
              <a:off x="15373" y="0"/>
              <a:ext cx="1498" cy="20000"/>
            </a:xfrm>
            <a:custGeom>
              <a:avLst/>
              <a:gdLst>
                <a:gd name="T0" fmla="*/ 0 w 20000"/>
                <a:gd name="T1" fmla="*/ 19726 h 20000"/>
                <a:gd name="T2" fmla="*/ 0 w 20000"/>
                <a:gd name="T3" fmla="*/ 0 h 20000"/>
                <a:gd name="T4" fmla="*/ 0 w 20000"/>
                <a:gd name="T5" fmla="*/ 0 h 20000"/>
                <a:gd name="T6" fmla="*/ 0 w 20000"/>
                <a:gd name="T7" fmla="*/ 19726 h 20000"/>
                <a:gd name="T8" fmla="*/ 0 w 20000"/>
                <a:gd name="T9" fmla="*/ 19726 h 20000"/>
                <a:gd name="T10" fmla="*/ 0 60000 65536"/>
                <a:gd name="T11" fmla="*/ 0 60000 65536"/>
                <a:gd name="T12" fmla="*/ 0 60000 65536"/>
                <a:gd name="T13" fmla="*/ 0 60000 65536"/>
                <a:gd name="T14" fmla="*/ 0 60000 65536"/>
              </a:gdLst>
              <a:ahLst/>
              <a:cxnLst>
                <a:cxn ang="T10">
                  <a:pos x="T0" y="T1"/>
                </a:cxn>
                <a:cxn ang="T11">
                  <a:pos x="T2" y="T3"/>
                </a:cxn>
                <a:cxn ang="T12">
                  <a:pos x="T4" y="T5"/>
                </a:cxn>
                <a:cxn ang="T13">
                  <a:pos x="T6" y="T7"/>
                </a:cxn>
                <a:cxn ang="T14">
                  <a:pos x="T8" y="T9"/>
                </a:cxn>
              </a:cxnLst>
              <a:rect l="0" t="0" r="r" b="b"/>
              <a:pathLst>
                <a:path w="20000" h="20000">
                  <a:moveTo>
                    <a:pt x="0" y="19726"/>
                  </a:moveTo>
                  <a:lnTo>
                    <a:pt x="1895" y="0"/>
                  </a:lnTo>
                  <a:lnTo>
                    <a:pt x="18105" y="0"/>
                  </a:lnTo>
                  <a:lnTo>
                    <a:pt x="19789" y="19726"/>
                  </a:lnTo>
                  <a:lnTo>
                    <a:pt x="0" y="19726"/>
                  </a:lnTo>
                  <a:close/>
                </a:path>
              </a:pathLst>
            </a:custGeom>
            <a:blipFill dpi="0" rotWithShape="0">
              <a:blip xmlns:r="http://schemas.openxmlformats.org/officeDocument/2006/relationships" r:embed="rId6"/>
              <a:srcRect/>
              <a:tile tx="0" ty="0" sx="100000" sy="100000" flip="none" algn="tl"/>
            </a:blipFill>
            <a:ln w="0" cap="flat" cmpd="sng">
              <a:solidFill>
                <a:srgbClr val="000000"/>
              </a:solidFill>
              <a:prstDash val="solid"/>
              <a:round/>
              <a:headEnd type="none" w="med" len="med"/>
              <a:tailEnd type="none" w="med" len="med"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</xdr:grpSp>
    </xdr:grpSp>
    <xdr:clientData/>
  </xdr:twoCellAnchor>
  <xdr:twoCellAnchor editAs="oneCell">
    <xdr:from>
      <xdr:col>3</xdr:col>
      <xdr:colOff>145597</xdr:colOff>
      <xdr:row>1</xdr:row>
      <xdr:rowOff>285750</xdr:rowOff>
    </xdr:from>
    <xdr:to>
      <xdr:col>21</xdr:col>
      <xdr:colOff>19064</xdr:colOff>
      <xdr:row>2</xdr:row>
      <xdr:rowOff>393700</xdr:rowOff>
    </xdr:to>
    <xdr:pic>
      <xdr:nvPicPr>
        <xdr:cNvPr id="402" name="Image 401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764722" y="533400"/>
          <a:ext cx="3131017" cy="679450"/>
        </a:xfrm>
        <a:prstGeom prst="rect">
          <a:avLst/>
        </a:prstGeom>
      </xdr:spPr>
    </xdr:pic>
    <xdr:clientData/>
  </xdr:twoCellAnchor>
  <xdr:twoCellAnchor editAs="oneCell">
    <xdr:from>
      <xdr:col>3</xdr:col>
      <xdr:colOff>140607</xdr:colOff>
      <xdr:row>2</xdr:row>
      <xdr:rowOff>571498</xdr:rowOff>
    </xdr:from>
    <xdr:to>
      <xdr:col>20</xdr:col>
      <xdr:colOff>159204</xdr:colOff>
      <xdr:row>4</xdr:row>
      <xdr:rowOff>321127</xdr:rowOff>
    </xdr:to>
    <xdr:pic>
      <xdr:nvPicPr>
        <xdr:cNvPr id="403" name="Image 402" descr="Pichenot_01_colour_RGB"/>
        <xdr:cNvPicPr/>
      </xdr:nvPicPr>
      <xdr:blipFill>
        <a:blip xmlns:r="http://schemas.openxmlformats.org/officeDocument/2006/relationships" r:embed="rId2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9732" y="1390648"/>
          <a:ext cx="3095172" cy="892629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43</xdr:col>
      <xdr:colOff>122463</xdr:colOff>
      <xdr:row>89</xdr:row>
      <xdr:rowOff>231321</xdr:rowOff>
    </xdr:from>
    <xdr:to>
      <xdr:col>50</xdr:col>
      <xdr:colOff>54428</xdr:colOff>
      <xdr:row>91</xdr:row>
      <xdr:rowOff>27215</xdr:rowOff>
    </xdr:to>
    <xdr:grpSp>
      <xdr:nvGrpSpPr>
        <xdr:cNvPr id="404" name="Groupe 403"/>
        <xdr:cNvGrpSpPr/>
      </xdr:nvGrpSpPr>
      <xdr:grpSpPr>
        <a:xfrm>
          <a:off x="8070123" y="24013341"/>
          <a:ext cx="1212125" cy="435974"/>
          <a:chOff x="10346531" y="24193500"/>
          <a:chExt cx="1190626" cy="392906"/>
        </a:xfrm>
      </xdr:grpSpPr>
      <xdr:sp macro="" textlink="">
        <xdr:nvSpPr>
          <xdr:cNvPr id="405" name="Rectangle 404"/>
          <xdr:cNvSpPr/>
        </xdr:nvSpPr>
        <xdr:spPr bwMode="auto">
          <a:xfrm>
            <a:off x="10346531" y="24193500"/>
            <a:ext cx="1190626" cy="392906"/>
          </a:xfrm>
          <a:prstGeom prst="rect">
            <a:avLst/>
          </a:prstGeom>
          <a:solidFill>
            <a:schemeClr val="accent3">
              <a:lumMod val="40000"/>
              <a:lumOff val="60000"/>
            </a:schemeClr>
          </a:solidFill>
          <a:ln w="9525" cap="flat" cmpd="sng" algn="ctr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horzOverflow="clip" wrap="square" lIns="18288" tIns="0" rIns="0" bIns="0" rtlCol="0" anchor="t" upright="1"/>
          <a:lstStyle/>
          <a:p>
            <a:pPr algn="l"/>
            <a:endParaRPr lang="fr-FR" sz="1100"/>
          </a:p>
        </xdr:txBody>
      </xdr:sp>
      <xdr:grpSp>
        <xdr:nvGrpSpPr>
          <xdr:cNvPr id="406" name="Group 562"/>
          <xdr:cNvGrpSpPr>
            <a:grpSpLocks/>
          </xdr:cNvGrpSpPr>
        </xdr:nvGrpSpPr>
        <xdr:grpSpPr bwMode="auto">
          <a:xfrm>
            <a:off x="10406063" y="24217314"/>
            <a:ext cx="1047750" cy="349250"/>
            <a:chOff x="359" y="455"/>
            <a:chExt cx="93" cy="36"/>
          </a:xfrm>
        </xdr:grpSpPr>
        <xdr:sp macro="" textlink="">
          <xdr:nvSpPr>
            <xdr:cNvPr id="407" name="Rectangle 543"/>
            <xdr:cNvSpPr>
              <a:spLocks noChangeArrowheads="1"/>
            </xdr:cNvSpPr>
          </xdr:nvSpPr>
          <xdr:spPr bwMode="auto">
            <a:xfrm>
              <a:off x="397" y="457"/>
              <a:ext cx="6" cy="4"/>
            </a:xfrm>
            <a:prstGeom prst="rect">
              <a:avLst/>
            </a:prstGeom>
            <a:solidFill>
              <a:srgbClr val="FFFFFF"/>
            </a:solidFill>
            <a:ln w="3175">
              <a:solidFill>
                <a:srgbClr val="000000"/>
              </a:solidFill>
              <a:miter lim="800000"/>
              <a:headEnd/>
              <a:tailEnd/>
            </a:ln>
          </xdr:spPr>
        </xdr:sp>
        <xdr:sp macro="" textlink="">
          <xdr:nvSpPr>
            <xdr:cNvPr id="408" name="Oval 544"/>
            <xdr:cNvSpPr>
              <a:spLocks noChangeArrowheads="1"/>
            </xdr:cNvSpPr>
          </xdr:nvSpPr>
          <xdr:spPr bwMode="auto">
            <a:xfrm>
              <a:off x="422" y="485"/>
              <a:ext cx="7" cy="6"/>
            </a:xfrm>
            <a:prstGeom prst="ellipse">
              <a:avLst/>
            </a:prstGeom>
            <a:solidFill>
              <a:srgbClr val="000000"/>
            </a:solidFill>
            <a:ln w="9525">
              <a:solidFill>
                <a:srgbClr val="000000"/>
              </a:solidFill>
              <a:round/>
              <a:headEnd/>
              <a:tailEnd/>
            </a:ln>
          </xdr:spPr>
        </xdr:sp>
        <xdr:sp macro="" textlink="">
          <xdr:nvSpPr>
            <xdr:cNvPr id="409" name="Line 545"/>
            <xdr:cNvSpPr>
              <a:spLocks noChangeShapeType="1"/>
            </xdr:cNvSpPr>
          </xdr:nvSpPr>
          <xdr:spPr bwMode="auto">
            <a:xfrm>
              <a:off x="361" y="478"/>
              <a:ext cx="83" cy="0"/>
            </a:xfrm>
            <a:prstGeom prst="line">
              <a:avLst/>
            </a:prstGeom>
            <a:noFill/>
            <a:ln w="3175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410" name="Oval 546"/>
            <xdr:cNvSpPr>
              <a:spLocks noChangeArrowheads="1"/>
            </xdr:cNvSpPr>
          </xdr:nvSpPr>
          <xdr:spPr bwMode="auto">
            <a:xfrm>
              <a:off x="384" y="485"/>
              <a:ext cx="7" cy="6"/>
            </a:xfrm>
            <a:prstGeom prst="ellipse">
              <a:avLst/>
            </a:prstGeom>
            <a:solidFill>
              <a:srgbClr val="000000"/>
            </a:solidFill>
            <a:ln w="9525">
              <a:solidFill>
                <a:srgbClr val="000000"/>
              </a:solidFill>
              <a:round/>
              <a:headEnd/>
              <a:tailEnd/>
            </a:ln>
          </xdr:spPr>
        </xdr:sp>
        <xdr:sp macro="" textlink="">
          <xdr:nvSpPr>
            <xdr:cNvPr id="411" name="Rectangle 547"/>
            <xdr:cNvSpPr>
              <a:spLocks noChangeArrowheads="1"/>
            </xdr:cNvSpPr>
          </xdr:nvSpPr>
          <xdr:spPr bwMode="auto">
            <a:xfrm>
              <a:off x="397" y="480"/>
              <a:ext cx="19" cy="9"/>
            </a:xfrm>
            <a:prstGeom prst="rect">
              <a:avLst/>
            </a:prstGeom>
            <a:solidFill>
              <a:srgbClr val="FF0000"/>
            </a:solidFill>
            <a:ln w="6350">
              <a:solidFill>
                <a:srgbClr val="000000"/>
              </a:solidFill>
              <a:miter lim="800000"/>
              <a:headEnd/>
              <a:tailEnd/>
            </a:ln>
          </xdr:spPr>
        </xdr:sp>
        <xdr:sp macro="" textlink="">
          <xdr:nvSpPr>
            <xdr:cNvPr id="412" name="Rectangle 548"/>
            <xdr:cNvSpPr>
              <a:spLocks noChangeArrowheads="1"/>
            </xdr:cNvSpPr>
          </xdr:nvSpPr>
          <xdr:spPr bwMode="auto">
            <a:xfrm>
              <a:off x="380" y="463"/>
              <a:ext cx="6" cy="5"/>
            </a:xfrm>
            <a:prstGeom prst="rect">
              <a:avLst/>
            </a:prstGeom>
            <a:solidFill>
              <a:srgbClr val="FFFFFF"/>
            </a:solidFill>
            <a:ln w="3175">
              <a:solidFill>
                <a:srgbClr val="000000"/>
              </a:solidFill>
              <a:miter lim="800000"/>
              <a:headEnd/>
              <a:tailEnd/>
            </a:ln>
          </xdr:spPr>
        </xdr:sp>
        <xdr:sp macro="" textlink="">
          <xdr:nvSpPr>
            <xdr:cNvPr id="413" name="Rectangle 549"/>
            <xdr:cNvSpPr>
              <a:spLocks noChangeArrowheads="1"/>
            </xdr:cNvSpPr>
          </xdr:nvSpPr>
          <xdr:spPr bwMode="auto">
            <a:xfrm>
              <a:off x="418" y="463"/>
              <a:ext cx="7" cy="5"/>
            </a:xfrm>
            <a:prstGeom prst="rect">
              <a:avLst/>
            </a:prstGeom>
            <a:solidFill>
              <a:srgbClr val="FFFFFF"/>
            </a:solidFill>
            <a:ln w="3175">
              <a:solidFill>
                <a:srgbClr val="000000"/>
              </a:solidFill>
              <a:miter lim="800000"/>
              <a:headEnd/>
              <a:tailEnd/>
            </a:ln>
          </xdr:spPr>
        </xdr:sp>
        <xdr:sp macro="" textlink="">
          <xdr:nvSpPr>
            <xdr:cNvPr id="414" name="Rectangle 550"/>
            <xdr:cNvSpPr>
              <a:spLocks noChangeArrowheads="1"/>
            </xdr:cNvSpPr>
          </xdr:nvSpPr>
          <xdr:spPr bwMode="auto">
            <a:xfrm>
              <a:off x="433" y="463"/>
              <a:ext cx="6" cy="5"/>
            </a:xfrm>
            <a:prstGeom prst="rect">
              <a:avLst/>
            </a:prstGeom>
            <a:solidFill>
              <a:srgbClr val="FFFFFF"/>
            </a:solidFill>
            <a:ln w="3175">
              <a:solidFill>
                <a:srgbClr val="000000"/>
              </a:solidFill>
              <a:miter lim="800000"/>
              <a:headEnd/>
              <a:tailEnd/>
            </a:ln>
          </xdr:spPr>
        </xdr:sp>
        <xdr:sp macro="" textlink="">
          <xdr:nvSpPr>
            <xdr:cNvPr id="415" name="Oval 551"/>
            <xdr:cNvSpPr>
              <a:spLocks noChangeArrowheads="1"/>
            </xdr:cNvSpPr>
          </xdr:nvSpPr>
          <xdr:spPr bwMode="auto">
            <a:xfrm>
              <a:off x="370" y="485"/>
              <a:ext cx="6" cy="6"/>
            </a:xfrm>
            <a:prstGeom prst="ellipse">
              <a:avLst/>
            </a:prstGeom>
            <a:solidFill>
              <a:srgbClr val="000000"/>
            </a:solidFill>
            <a:ln w="9525">
              <a:solidFill>
                <a:srgbClr val="000000"/>
              </a:solidFill>
              <a:round/>
              <a:headEnd/>
              <a:tailEnd/>
            </a:ln>
          </xdr:spPr>
        </xdr:sp>
        <xdr:sp macro="" textlink="">
          <xdr:nvSpPr>
            <xdr:cNvPr id="416" name="Oval 552"/>
            <xdr:cNvSpPr>
              <a:spLocks noChangeArrowheads="1"/>
            </xdr:cNvSpPr>
          </xdr:nvSpPr>
          <xdr:spPr bwMode="auto">
            <a:xfrm>
              <a:off x="437" y="485"/>
              <a:ext cx="7" cy="6"/>
            </a:xfrm>
            <a:prstGeom prst="ellipse">
              <a:avLst/>
            </a:prstGeom>
            <a:solidFill>
              <a:srgbClr val="000000"/>
            </a:solidFill>
            <a:ln w="9525">
              <a:solidFill>
                <a:srgbClr val="000000"/>
              </a:solidFill>
              <a:round/>
              <a:headEnd/>
              <a:tailEnd/>
            </a:ln>
          </xdr:spPr>
        </xdr:sp>
        <xdr:sp macro="" textlink="">
          <xdr:nvSpPr>
            <xdr:cNvPr id="417" name="Rectangle 553"/>
            <xdr:cNvSpPr>
              <a:spLocks noChangeArrowheads="1"/>
            </xdr:cNvSpPr>
          </xdr:nvSpPr>
          <xdr:spPr bwMode="auto">
            <a:xfrm>
              <a:off x="361" y="480"/>
              <a:ext cx="89" cy="3"/>
            </a:xfrm>
            <a:prstGeom prst="rect">
              <a:avLst/>
            </a:prstGeom>
            <a:solidFill>
              <a:srgbClr val="000000"/>
            </a:solidFill>
            <a:ln w="3175">
              <a:solidFill>
                <a:srgbClr val="000000"/>
              </a:solidFill>
              <a:miter lim="800000"/>
              <a:headEnd/>
              <a:tailEnd/>
            </a:ln>
          </xdr:spPr>
        </xdr:sp>
        <xdr:sp macro="" textlink="">
          <xdr:nvSpPr>
            <xdr:cNvPr id="418" name="Rectangle 554"/>
            <xdr:cNvSpPr>
              <a:spLocks noChangeArrowheads="1"/>
            </xdr:cNvSpPr>
          </xdr:nvSpPr>
          <xdr:spPr bwMode="auto">
            <a:xfrm>
              <a:off x="418" y="485"/>
              <a:ext cx="34" cy="2"/>
            </a:xfrm>
            <a:prstGeom prst="rect">
              <a:avLst/>
            </a:prstGeom>
            <a:solidFill>
              <a:srgbClr val="000000"/>
            </a:solidFill>
            <a:ln w="3175">
              <a:solidFill>
                <a:srgbClr val="000000"/>
              </a:solidFill>
              <a:miter lim="800000"/>
              <a:headEnd/>
              <a:tailEnd/>
            </a:ln>
          </xdr:spPr>
        </xdr:sp>
        <xdr:sp macro="" textlink="">
          <xdr:nvSpPr>
            <xdr:cNvPr id="419" name="Rectangle 555"/>
            <xdr:cNvSpPr>
              <a:spLocks noChangeArrowheads="1"/>
            </xdr:cNvSpPr>
          </xdr:nvSpPr>
          <xdr:spPr bwMode="auto">
            <a:xfrm>
              <a:off x="359" y="485"/>
              <a:ext cx="34" cy="2"/>
            </a:xfrm>
            <a:prstGeom prst="rect">
              <a:avLst/>
            </a:prstGeom>
            <a:solidFill>
              <a:srgbClr val="000000"/>
            </a:solidFill>
            <a:ln w="3175">
              <a:solidFill>
                <a:srgbClr val="000000"/>
              </a:solidFill>
              <a:miter lim="800000"/>
              <a:headEnd/>
              <a:tailEnd/>
            </a:ln>
          </xdr:spPr>
        </xdr:sp>
        <xdr:sp macro="" textlink="">
          <xdr:nvSpPr>
            <xdr:cNvPr id="420" name="AutoShape 556"/>
            <xdr:cNvSpPr>
              <a:spLocks noChangeArrowheads="1"/>
            </xdr:cNvSpPr>
          </xdr:nvSpPr>
          <xdr:spPr bwMode="auto">
            <a:xfrm flipV="1">
              <a:off x="361" y="461"/>
              <a:ext cx="89" cy="19"/>
            </a:xfrm>
            <a:custGeom>
              <a:avLst/>
              <a:gdLst>
                <a:gd name="T0" fmla="*/ 0 w 21600"/>
                <a:gd name="T1" fmla="*/ 0 h 21600"/>
                <a:gd name="T2" fmla="*/ 0 w 21600"/>
                <a:gd name="T3" fmla="*/ 0 h 21600"/>
                <a:gd name="T4" fmla="*/ 0 w 21600"/>
                <a:gd name="T5" fmla="*/ 0 h 21600"/>
                <a:gd name="T6" fmla="*/ 0 w 21600"/>
                <a:gd name="T7" fmla="*/ 0 h 21600"/>
                <a:gd name="T8" fmla="*/ 0 60000 65536"/>
                <a:gd name="T9" fmla="*/ 0 60000 65536"/>
                <a:gd name="T10" fmla="*/ 0 60000 65536"/>
                <a:gd name="T11" fmla="*/ 0 60000 65536"/>
                <a:gd name="T12" fmla="*/ 1942 w 21600"/>
                <a:gd name="T13" fmla="*/ 2274 h 21600"/>
                <a:gd name="T14" fmla="*/ 19658 w 21600"/>
                <a:gd name="T15" fmla="*/ 19326 h 21600"/>
              </a:gdLst>
              <a:ahLst/>
              <a:cxnLst>
                <a:cxn ang="T8">
                  <a:pos x="T0" y="T1"/>
                </a:cxn>
                <a:cxn ang="T9">
                  <a:pos x="T2" y="T3"/>
                </a:cxn>
                <a:cxn ang="T10">
                  <a:pos x="T4" y="T5"/>
                </a:cxn>
                <a:cxn ang="T11">
                  <a:pos x="T6" y="T7"/>
                </a:cxn>
              </a:cxnLst>
              <a:rect l="T12" t="T13" r="T14" b="T15"/>
              <a:pathLst>
                <a:path w="21600" h="21600">
                  <a:moveTo>
                    <a:pt x="0" y="0"/>
                  </a:moveTo>
                  <a:lnTo>
                    <a:pt x="514" y="21600"/>
                  </a:lnTo>
                  <a:lnTo>
                    <a:pt x="21086" y="21600"/>
                  </a:lnTo>
                  <a:lnTo>
                    <a:pt x="21600" y="0"/>
                  </a:lnTo>
                  <a:lnTo>
                    <a:pt x="0" y="0"/>
                  </a:lnTo>
                  <a:close/>
                </a:path>
              </a:pathLst>
            </a:custGeom>
            <a:solidFill>
              <a:srgbClr val="FF0000"/>
            </a:solidFill>
            <a:ln w="6350">
              <a:solidFill>
                <a:srgbClr val="000000"/>
              </a:solidFill>
              <a:miter lim="800000"/>
              <a:headEnd/>
              <a:tailEnd/>
            </a:ln>
          </xdr:spPr>
        </xdr:sp>
        <xdr:sp macro="" textlink="">
          <xdr:nvSpPr>
            <xdr:cNvPr id="421" name="AutoShape 557"/>
            <xdr:cNvSpPr>
              <a:spLocks noChangeArrowheads="1"/>
            </xdr:cNvSpPr>
          </xdr:nvSpPr>
          <xdr:spPr bwMode="auto">
            <a:xfrm flipV="1">
              <a:off x="391" y="455"/>
              <a:ext cx="31" cy="8"/>
            </a:xfrm>
            <a:custGeom>
              <a:avLst/>
              <a:gdLst>
                <a:gd name="T0" fmla="*/ 0 w 21600"/>
                <a:gd name="T1" fmla="*/ 0 h 21600"/>
                <a:gd name="T2" fmla="*/ 0 w 21600"/>
                <a:gd name="T3" fmla="*/ 0 h 21600"/>
                <a:gd name="T4" fmla="*/ 0 w 21600"/>
                <a:gd name="T5" fmla="*/ 0 h 21600"/>
                <a:gd name="T6" fmla="*/ 0 w 21600"/>
                <a:gd name="T7" fmla="*/ 0 h 21600"/>
                <a:gd name="T8" fmla="*/ 0 60000 65536"/>
                <a:gd name="T9" fmla="*/ 0 60000 65536"/>
                <a:gd name="T10" fmla="*/ 0 60000 65536"/>
                <a:gd name="T11" fmla="*/ 0 60000 65536"/>
                <a:gd name="T12" fmla="*/ 2787 w 21600"/>
                <a:gd name="T13" fmla="*/ 2700 h 21600"/>
                <a:gd name="T14" fmla="*/ 18813 w 21600"/>
                <a:gd name="T15" fmla="*/ 18900 h 21600"/>
              </a:gdLst>
              <a:ahLst/>
              <a:cxnLst>
                <a:cxn ang="T8">
                  <a:pos x="T0" y="T1"/>
                </a:cxn>
                <a:cxn ang="T9">
                  <a:pos x="T2" y="T3"/>
                </a:cxn>
                <a:cxn ang="T10">
                  <a:pos x="T4" y="T5"/>
                </a:cxn>
                <a:cxn ang="T11">
                  <a:pos x="T6" y="T7"/>
                </a:cxn>
              </a:cxnLst>
              <a:rect l="T12" t="T13" r="T14" b="T15"/>
              <a:pathLst>
                <a:path w="21600" h="21600">
                  <a:moveTo>
                    <a:pt x="0" y="0"/>
                  </a:moveTo>
                  <a:lnTo>
                    <a:pt x="1643" y="21600"/>
                  </a:lnTo>
                  <a:lnTo>
                    <a:pt x="19957" y="21600"/>
                  </a:lnTo>
                  <a:lnTo>
                    <a:pt x="21600" y="0"/>
                  </a:lnTo>
                  <a:lnTo>
                    <a:pt x="0" y="0"/>
                  </a:lnTo>
                  <a:close/>
                </a:path>
              </a:pathLst>
            </a:custGeom>
            <a:solidFill>
              <a:srgbClr val="FF0000"/>
            </a:solidFill>
            <a:ln w="6350">
              <a:solidFill>
                <a:srgbClr val="000000"/>
              </a:solidFill>
              <a:miter lim="800000"/>
              <a:headEnd/>
              <a:tailEnd/>
            </a:ln>
          </xdr:spPr>
        </xdr:sp>
        <xdr:sp macro="" textlink="">
          <xdr:nvSpPr>
            <xdr:cNvPr id="422" name="Rectangle 559"/>
            <xdr:cNvSpPr>
              <a:spLocks noChangeArrowheads="1"/>
            </xdr:cNvSpPr>
          </xdr:nvSpPr>
          <xdr:spPr bwMode="auto">
            <a:xfrm>
              <a:off x="410" y="457"/>
              <a:ext cx="10" cy="4"/>
            </a:xfrm>
            <a:prstGeom prst="rect">
              <a:avLst/>
            </a:prstGeom>
            <a:solidFill>
              <a:srgbClr val="FFFFFF"/>
            </a:solidFill>
            <a:ln w="6350">
              <a:solidFill>
                <a:srgbClr val="000000"/>
              </a:solidFill>
              <a:miter lim="800000"/>
              <a:headEnd/>
              <a:tailEnd/>
            </a:ln>
          </xdr:spPr>
        </xdr:sp>
        <xdr:sp macro="" textlink="">
          <xdr:nvSpPr>
            <xdr:cNvPr id="423" name="Rectangle 560"/>
            <xdr:cNvSpPr>
              <a:spLocks noChangeArrowheads="1"/>
            </xdr:cNvSpPr>
          </xdr:nvSpPr>
          <xdr:spPr bwMode="auto">
            <a:xfrm>
              <a:off x="363" y="466"/>
              <a:ext cx="7" cy="12"/>
            </a:xfrm>
            <a:prstGeom prst="rect">
              <a:avLst/>
            </a:prstGeom>
            <a:solidFill>
              <a:srgbClr val="FF0000"/>
            </a:solidFill>
            <a:ln w="6350">
              <a:solidFill>
                <a:srgbClr val="000000"/>
              </a:solidFill>
              <a:miter lim="800000"/>
              <a:headEnd/>
              <a:tailEnd/>
            </a:ln>
          </xdr:spPr>
        </xdr:sp>
        <xdr:sp macro="" textlink="">
          <xdr:nvSpPr>
            <xdr:cNvPr id="424" name="Rectangle 561"/>
            <xdr:cNvSpPr>
              <a:spLocks noChangeArrowheads="1"/>
            </xdr:cNvSpPr>
          </xdr:nvSpPr>
          <xdr:spPr bwMode="auto">
            <a:xfrm>
              <a:off x="397" y="457"/>
              <a:ext cx="6" cy="4"/>
            </a:xfrm>
            <a:prstGeom prst="rect">
              <a:avLst/>
            </a:prstGeom>
            <a:solidFill>
              <a:srgbClr val="FFFFFF"/>
            </a:solidFill>
            <a:ln w="6350">
              <a:solidFill>
                <a:srgbClr val="000000"/>
              </a:solidFill>
              <a:miter lim="800000"/>
              <a:headEnd/>
              <a:tailEnd/>
            </a:ln>
          </xdr:spPr>
        </xdr:sp>
      </xdr:grpSp>
    </xdr:grpSp>
    <xdr:clientData/>
  </xdr:twoCellAnchor>
  <xdr:twoCellAnchor>
    <xdr:from>
      <xdr:col>111</xdr:col>
      <xdr:colOff>13606</xdr:colOff>
      <xdr:row>89</xdr:row>
      <xdr:rowOff>163285</xdr:rowOff>
    </xdr:from>
    <xdr:to>
      <xdr:col>117</xdr:col>
      <xdr:colOff>122464</xdr:colOff>
      <xdr:row>90</xdr:row>
      <xdr:rowOff>217715</xdr:rowOff>
    </xdr:to>
    <xdr:grpSp>
      <xdr:nvGrpSpPr>
        <xdr:cNvPr id="425" name="Groupe 424"/>
        <xdr:cNvGrpSpPr/>
      </xdr:nvGrpSpPr>
      <xdr:grpSpPr>
        <a:xfrm>
          <a:off x="20397106" y="23945305"/>
          <a:ext cx="1206138" cy="443050"/>
          <a:chOff x="10346531" y="24193500"/>
          <a:chExt cx="1190626" cy="392906"/>
        </a:xfrm>
      </xdr:grpSpPr>
      <xdr:sp macro="" textlink="">
        <xdr:nvSpPr>
          <xdr:cNvPr id="426" name="Rectangle 425"/>
          <xdr:cNvSpPr/>
        </xdr:nvSpPr>
        <xdr:spPr bwMode="auto">
          <a:xfrm>
            <a:off x="10346531" y="24193500"/>
            <a:ext cx="1190626" cy="392906"/>
          </a:xfrm>
          <a:prstGeom prst="rect">
            <a:avLst/>
          </a:prstGeom>
          <a:solidFill>
            <a:schemeClr val="accent1">
              <a:lumMod val="40000"/>
              <a:lumOff val="60000"/>
            </a:schemeClr>
          </a:solidFill>
          <a:ln w="9525" cap="flat" cmpd="sng" algn="ctr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horzOverflow="clip" wrap="square" lIns="18288" tIns="0" rIns="0" bIns="0" rtlCol="0" anchor="t" upright="1"/>
          <a:lstStyle/>
          <a:p>
            <a:pPr algn="l"/>
            <a:endParaRPr lang="fr-FR" sz="1100"/>
          </a:p>
        </xdr:txBody>
      </xdr:sp>
      <xdr:grpSp>
        <xdr:nvGrpSpPr>
          <xdr:cNvPr id="427" name="Group 562"/>
          <xdr:cNvGrpSpPr>
            <a:grpSpLocks/>
          </xdr:cNvGrpSpPr>
        </xdr:nvGrpSpPr>
        <xdr:grpSpPr bwMode="auto">
          <a:xfrm>
            <a:off x="10406063" y="24217314"/>
            <a:ext cx="1047750" cy="349250"/>
            <a:chOff x="359" y="455"/>
            <a:chExt cx="93" cy="36"/>
          </a:xfrm>
        </xdr:grpSpPr>
        <xdr:sp macro="" textlink="">
          <xdr:nvSpPr>
            <xdr:cNvPr id="428" name="Rectangle 543"/>
            <xdr:cNvSpPr>
              <a:spLocks noChangeArrowheads="1"/>
            </xdr:cNvSpPr>
          </xdr:nvSpPr>
          <xdr:spPr bwMode="auto">
            <a:xfrm>
              <a:off x="397" y="457"/>
              <a:ext cx="6" cy="4"/>
            </a:xfrm>
            <a:prstGeom prst="rect">
              <a:avLst/>
            </a:prstGeom>
            <a:solidFill>
              <a:srgbClr val="FFFFFF"/>
            </a:solidFill>
            <a:ln w="3175">
              <a:solidFill>
                <a:srgbClr val="000000"/>
              </a:solidFill>
              <a:miter lim="800000"/>
              <a:headEnd/>
              <a:tailEnd/>
            </a:ln>
          </xdr:spPr>
        </xdr:sp>
        <xdr:sp macro="" textlink="">
          <xdr:nvSpPr>
            <xdr:cNvPr id="429" name="Oval 544"/>
            <xdr:cNvSpPr>
              <a:spLocks noChangeArrowheads="1"/>
            </xdr:cNvSpPr>
          </xdr:nvSpPr>
          <xdr:spPr bwMode="auto">
            <a:xfrm>
              <a:off x="422" y="485"/>
              <a:ext cx="7" cy="6"/>
            </a:xfrm>
            <a:prstGeom prst="ellipse">
              <a:avLst/>
            </a:prstGeom>
            <a:solidFill>
              <a:srgbClr val="000000"/>
            </a:solidFill>
            <a:ln w="9525">
              <a:solidFill>
                <a:srgbClr val="000000"/>
              </a:solidFill>
              <a:round/>
              <a:headEnd/>
              <a:tailEnd/>
            </a:ln>
          </xdr:spPr>
        </xdr:sp>
        <xdr:sp macro="" textlink="">
          <xdr:nvSpPr>
            <xdr:cNvPr id="430" name="Line 545"/>
            <xdr:cNvSpPr>
              <a:spLocks noChangeShapeType="1"/>
            </xdr:cNvSpPr>
          </xdr:nvSpPr>
          <xdr:spPr bwMode="auto">
            <a:xfrm>
              <a:off x="361" y="478"/>
              <a:ext cx="83" cy="0"/>
            </a:xfrm>
            <a:prstGeom prst="line">
              <a:avLst/>
            </a:prstGeom>
            <a:noFill/>
            <a:ln w="3175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431" name="Oval 546"/>
            <xdr:cNvSpPr>
              <a:spLocks noChangeArrowheads="1"/>
            </xdr:cNvSpPr>
          </xdr:nvSpPr>
          <xdr:spPr bwMode="auto">
            <a:xfrm>
              <a:off x="384" y="485"/>
              <a:ext cx="7" cy="6"/>
            </a:xfrm>
            <a:prstGeom prst="ellipse">
              <a:avLst/>
            </a:prstGeom>
            <a:solidFill>
              <a:srgbClr val="000000"/>
            </a:solidFill>
            <a:ln w="9525">
              <a:solidFill>
                <a:srgbClr val="000000"/>
              </a:solidFill>
              <a:round/>
              <a:headEnd/>
              <a:tailEnd/>
            </a:ln>
          </xdr:spPr>
        </xdr:sp>
        <xdr:sp macro="" textlink="">
          <xdr:nvSpPr>
            <xdr:cNvPr id="432" name="Rectangle 547"/>
            <xdr:cNvSpPr>
              <a:spLocks noChangeArrowheads="1"/>
            </xdr:cNvSpPr>
          </xdr:nvSpPr>
          <xdr:spPr bwMode="auto">
            <a:xfrm>
              <a:off x="397" y="480"/>
              <a:ext cx="19" cy="9"/>
            </a:xfrm>
            <a:prstGeom prst="rect">
              <a:avLst/>
            </a:prstGeom>
            <a:solidFill>
              <a:srgbClr val="FF0000"/>
            </a:solidFill>
            <a:ln w="6350">
              <a:solidFill>
                <a:srgbClr val="000000"/>
              </a:solidFill>
              <a:miter lim="800000"/>
              <a:headEnd/>
              <a:tailEnd/>
            </a:ln>
          </xdr:spPr>
        </xdr:sp>
        <xdr:sp macro="" textlink="">
          <xdr:nvSpPr>
            <xdr:cNvPr id="433" name="Rectangle 548"/>
            <xdr:cNvSpPr>
              <a:spLocks noChangeArrowheads="1"/>
            </xdr:cNvSpPr>
          </xdr:nvSpPr>
          <xdr:spPr bwMode="auto">
            <a:xfrm>
              <a:off x="380" y="463"/>
              <a:ext cx="6" cy="5"/>
            </a:xfrm>
            <a:prstGeom prst="rect">
              <a:avLst/>
            </a:prstGeom>
            <a:solidFill>
              <a:srgbClr val="FFFFFF"/>
            </a:solidFill>
            <a:ln w="3175">
              <a:solidFill>
                <a:srgbClr val="000000"/>
              </a:solidFill>
              <a:miter lim="800000"/>
              <a:headEnd/>
              <a:tailEnd/>
            </a:ln>
          </xdr:spPr>
        </xdr:sp>
        <xdr:sp macro="" textlink="">
          <xdr:nvSpPr>
            <xdr:cNvPr id="434" name="Rectangle 549"/>
            <xdr:cNvSpPr>
              <a:spLocks noChangeArrowheads="1"/>
            </xdr:cNvSpPr>
          </xdr:nvSpPr>
          <xdr:spPr bwMode="auto">
            <a:xfrm>
              <a:off x="418" y="463"/>
              <a:ext cx="7" cy="5"/>
            </a:xfrm>
            <a:prstGeom prst="rect">
              <a:avLst/>
            </a:prstGeom>
            <a:solidFill>
              <a:srgbClr val="FFFFFF"/>
            </a:solidFill>
            <a:ln w="3175">
              <a:solidFill>
                <a:srgbClr val="000000"/>
              </a:solidFill>
              <a:miter lim="800000"/>
              <a:headEnd/>
              <a:tailEnd/>
            </a:ln>
          </xdr:spPr>
        </xdr:sp>
        <xdr:sp macro="" textlink="">
          <xdr:nvSpPr>
            <xdr:cNvPr id="435" name="Rectangle 550"/>
            <xdr:cNvSpPr>
              <a:spLocks noChangeArrowheads="1"/>
            </xdr:cNvSpPr>
          </xdr:nvSpPr>
          <xdr:spPr bwMode="auto">
            <a:xfrm>
              <a:off x="433" y="463"/>
              <a:ext cx="6" cy="5"/>
            </a:xfrm>
            <a:prstGeom prst="rect">
              <a:avLst/>
            </a:prstGeom>
            <a:solidFill>
              <a:srgbClr val="FFFFFF"/>
            </a:solidFill>
            <a:ln w="3175">
              <a:solidFill>
                <a:srgbClr val="000000"/>
              </a:solidFill>
              <a:miter lim="800000"/>
              <a:headEnd/>
              <a:tailEnd/>
            </a:ln>
          </xdr:spPr>
        </xdr:sp>
        <xdr:sp macro="" textlink="">
          <xdr:nvSpPr>
            <xdr:cNvPr id="436" name="Oval 551"/>
            <xdr:cNvSpPr>
              <a:spLocks noChangeArrowheads="1"/>
            </xdr:cNvSpPr>
          </xdr:nvSpPr>
          <xdr:spPr bwMode="auto">
            <a:xfrm>
              <a:off x="370" y="485"/>
              <a:ext cx="6" cy="6"/>
            </a:xfrm>
            <a:prstGeom prst="ellipse">
              <a:avLst/>
            </a:prstGeom>
            <a:solidFill>
              <a:srgbClr val="000000"/>
            </a:solidFill>
            <a:ln w="9525">
              <a:solidFill>
                <a:srgbClr val="000000"/>
              </a:solidFill>
              <a:round/>
              <a:headEnd/>
              <a:tailEnd/>
            </a:ln>
          </xdr:spPr>
        </xdr:sp>
        <xdr:sp macro="" textlink="">
          <xdr:nvSpPr>
            <xdr:cNvPr id="437" name="Oval 552"/>
            <xdr:cNvSpPr>
              <a:spLocks noChangeArrowheads="1"/>
            </xdr:cNvSpPr>
          </xdr:nvSpPr>
          <xdr:spPr bwMode="auto">
            <a:xfrm>
              <a:off x="437" y="485"/>
              <a:ext cx="7" cy="6"/>
            </a:xfrm>
            <a:prstGeom prst="ellipse">
              <a:avLst/>
            </a:prstGeom>
            <a:solidFill>
              <a:srgbClr val="000000"/>
            </a:solidFill>
            <a:ln w="9525">
              <a:solidFill>
                <a:srgbClr val="000000"/>
              </a:solidFill>
              <a:round/>
              <a:headEnd/>
              <a:tailEnd/>
            </a:ln>
          </xdr:spPr>
        </xdr:sp>
        <xdr:sp macro="" textlink="">
          <xdr:nvSpPr>
            <xdr:cNvPr id="438" name="Rectangle 553"/>
            <xdr:cNvSpPr>
              <a:spLocks noChangeArrowheads="1"/>
            </xdr:cNvSpPr>
          </xdr:nvSpPr>
          <xdr:spPr bwMode="auto">
            <a:xfrm>
              <a:off x="361" y="480"/>
              <a:ext cx="89" cy="3"/>
            </a:xfrm>
            <a:prstGeom prst="rect">
              <a:avLst/>
            </a:prstGeom>
            <a:solidFill>
              <a:srgbClr val="000000"/>
            </a:solidFill>
            <a:ln w="3175">
              <a:solidFill>
                <a:srgbClr val="000000"/>
              </a:solidFill>
              <a:miter lim="800000"/>
              <a:headEnd/>
              <a:tailEnd/>
            </a:ln>
          </xdr:spPr>
        </xdr:sp>
        <xdr:sp macro="" textlink="">
          <xdr:nvSpPr>
            <xdr:cNvPr id="439" name="Rectangle 554"/>
            <xdr:cNvSpPr>
              <a:spLocks noChangeArrowheads="1"/>
            </xdr:cNvSpPr>
          </xdr:nvSpPr>
          <xdr:spPr bwMode="auto">
            <a:xfrm>
              <a:off x="418" y="485"/>
              <a:ext cx="34" cy="2"/>
            </a:xfrm>
            <a:prstGeom prst="rect">
              <a:avLst/>
            </a:prstGeom>
            <a:solidFill>
              <a:srgbClr val="000000"/>
            </a:solidFill>
            <a:ln w="3175">
              <a:solidFill>
                <a:srgbClr val="000000"/>
              </a:solidFill>
              <a:miter lim="800000"/>
              <a:headEnd/>
              <a:tailEnd/>
            </a:ln>
          </xdr:spPr>
        </xdr:sp>
        <xdr:sp macro="" textlink="">
          <xdr:nvSpPr>
            <xdr:cNvPr id="440" name="Rectangle 555"/>
            <xdr:cNvSpPr>
              <a:spLocks noChangeArrowheads="1"/>
            </xdr:cNvSpPr>
          </xdr:nvSpPr>
          <xdr:spPr bwMode="auto">
            <a:xfrm>
              <a:off x="359" y="485"/>
              <a:ext cx="34" cy="2"/>
            </a:xfrm>
            <a:prstGeom prst="rect">
              <a:avLst/>
            </a:prstGeom>
            <a:solidFill>
              <a:srgbClr val="000000"/>
            </a:solidFill>
            <a:ln w="3175">
              <a:solidFill>
                <a:srgbClr val="000000"/>
              </a:solidFill>
              <a:miter lim="800000"/>
              <a:headEnd/>
              <a:tailEnd/>
            </a:ln>
          </xdr:spPr>
        </xdr:sp>
        <xdr:sp macro="" textlink="">
          <xdr:nvSpPr>
            <xdr:cNvPr id="441" name="AutoShape 556"/>
            <xdr:cNvSpPr>
              <a:spLocks noChangeArrowheads="1"/>
            </xdr:cNvSpPr>
          </xdr:nvSpPr>
          <xdr:spPr bwMode="auto">
            <a:xfrm flipV="1">
              <a:off x="361" y="461"/>
              <a:ext cx="89" cy="19"/>
            </a:xfrm>
            <a:custGeom>
              <a:avLst/>
              <a:gdLst>
                <a:gd name="T0" fmla="*/ 0 w 21600"/>
                <a:gd name="T1" fmla="*/ 0 h 21600"/>
                <a:gd name="T2" fmla="*/ 0 w 21600"/>
                <a:gd name="T3" fmla="*/ 0 h 21600"/>
                <a:gd name="T4" fmla="*/ 0 w 21600"/>
                <a:gd name="T5" fmla="*/ 0 h 21600"/>
                <a:gd name="T6" fmla="*/ 0 w 21600"/>
                <a:gd name="T7" fmla="*/ 0 h 21600"/>
                <a:gd name="T8" fmla="*/ 0 60000 65536"/>
                <a:gd name="T9" fmla="*/ 0 60000 65536"/>
                <a:gd name="T10" fmla="*/ 0 60000 65536"/>
                <a:gd name="T11" fmla="*/ 0 60000 65536"/>
                <a:gd name="T12" fmla="*/ 1942 w 21600"/>
                <a:gd name="T13" fmla="*/ 2274 h 21600"/>
                <a:gd name="T14" fmla="*/ 19658 w 21600"/>
                <a:gd name="T15" fmla="*/ 19326 h 21600"/>
              </a:gdLst>
              <a:ahLst/>
              <a:cxnLst>
                <a:cxn ang="T8">
                  <a:pos x="T0" y="T1"/>
                </a:cxn>
                <a:cxn ang="T9">
                  <a:pos x="T2" y="T3"/>
                </a:cxn>
                <a:cxn ang="T10">
                  <a:pos x="T4" y="T5"/>
                </a:cxn>
                <a:cxn ang="T11">
                  <a:pos x="T6" y="T7"/>
                </a:cxn>
              </a:cxnLst>
              <a:rect l="T12" t="T13" r="T14" b="T15"/>
              <a:pathLst>
                <a:path w="21600" h="21600">
                  <a:moveTo>
                    <a:pt x="0" y="0"/>
                  </a:moveTo>
                  <a:lnTo>
                    <a:pt x="514" y="21600"/>
                  </a:lnTo>
                  <a:lnTo>
                    <a:pt x="21086" y="21600"/>
                  </a:lnTo>
                  <a:lnTo>
                    <a:pt x="21600" y="0"/>
                  </a:lnTo>
                  <a:lnTo>
                    <a:pt x="0" y="0"/>
                  </a:lnTo>
                  <a:close/>
                </a:path>
              </a:pathLst>
            </a:custGeom>
            <a:solidFill>
              <a:srgbClr val="FF0000"/>
            </a:solidFill>
            <a:ln w="6350">
              <a:solidFill>
                <a:srgbClr val="000000"/>
              </a:solidFill>
              <a:miter lim="800000"/>
              <a:headEnd/>
              <a:tailEnd/>
            </a:ln>
          </xdr:spPr>
        </xdr:sp>
        <xdr:sp macro="" textlink="">
          <xdr:nvSpPr>
            <xdr:cNvPr id="442" name="AutoShape 557"/>
            <xdr:cNvSpPr>
              <a:spLocks noChangeArrowheads="1"/>
            </xdr:cNvSpPr>
          </xdr:nvSpPr>
          <xdr:spPr bwMode="auto">
            <a:xfrm flipV="1">
              <a:off x="391" y="455"/>
              <a:ext cx="31" cy="8"/>
            </a:xfrm>
            <a:custGeom>
              <a:avLst/>
              <a:gdLst>
                <a:gd name="T0" fmla="*/ 0 w 21600"/>
                <a:gd name="T1" fmla="*/ 0 h 21600"/>
                <a:gd name="T2" fmla="*/ 0 w 21600"/>
                <a:gd name="T3" fmla="*/ 0 h 21600"/>
                <a:gd name="T4" fmla="*/ 0 w 21600"/>
                <a:gd name="T5" fmla="*/ 0 h 21600"/>
                <a:gd name="T6" fmla="*/ 0 w 21600"/>
                <a:gd name="T7" fmla="*/ 0 h 21600"/>
                <a:gd name="T8" fmla="*/ 0 60000 65536"/>
                <a:gd name="T9" fmla="*/ 0 60000 65536"/>
                <a:gd name="T10" fmla="*/ 0 60000 65536"/>
                <a:gd name="T11" fmla="*/ 0 60000 65536"/>
                <a:gd name="T12" fmla="*/ 2787 w 21600"/>
                <a:gd name="T13" fmla="*/ 2700 h 21600"/>
                <a:gd name="T14" fmla="*/ 18813 w 21600"/>
                <a:gd name="T15" fmla="*/ 18900 h 21600"/>
              </a:gdLst>
              <a:ahLst/>
              <a:cxnLst>
                <a:cxn ang="T8">
                  <a:pos x="T0" y="T1"/>
                </a:cxn>
                <a:cxn ang="T9">
                  <a:pos x="T2" y="T3"/>
                </a:cxn>
                <a:cxn ang="T10">
                  <a:pos x="T4" y="T5"/>
                </a:cxn>
                <a:cxn ang="T11">
                  <a:pos x="T6" y="T7"/>
                </a:cxn>
              </a:cxnLst>
              <a:rect l="T12" t="T13" r="T14" b="T15"/>
              <a:pathLst>
                <a:path w="21600" h="21600">
                  <a:moveTo>
                    <a:pt x="0" y="0"/>
                  </a:moveTo>
                  <a:lnTo>
                    <a:pt x="1643" y="21600"/>
                  </a:lnTo>
                  <a:lnTo>
                    <a:pt x="19957" y="21600"/>
                  </a:lnTo>
                  <a:lnTo>
                    <a:pt x="21600" y="0"/>
                  </a:lnTo>
                  <a:lnTo>
                    <a:pt x="0" y="0"/>
                  </a:lnTo>
                  <a:close/>
                </a:path>
              </a:pathLst>
            </a:custGeom>
            <a:solidFill>
              <a:srgbClr val="FF0000"/>
            </a:solidFill>
            <a:ln w="6350">
              <a:solidFill>
                <a:srgbClr val="000000"/>
              </a:solidFill>
              <a:miter lim="800000"/>
              <a:headEnd/>
              <a:tailEnd/>
            </a:ln>
          </xdr:spPr>
        </xdr:sp>
        <xdr:sp macro="" textlink="">
          <xdr:nvSpPr>
            <xdr:cNvPr id="443" name="Rectangle 559"/>
            <xdr:cNvSpPr>
              <a:spLocks noChangeArrowheads="1"/>
            </xdr:cNvSpPr>
          </xdr:nvSpPr>
          <xdr:spPr bwMode="auto">
            <a:xfrm>
              <a:off x="410" y="457"/>
              <a:ext cx="10" cy="4"/>
            </a:xfrm>
            <a:prstGeom prst="rect">
              <a:avLst/>
            </a:prstGeom>
            <a:solidFill>
              <a:srgbClr val="FFFFFF"/>
            </a:solidFill>
            <a:ln w="6350">
              <a:solidFill>
                <a:srgbClr val="000000"/>
              </a:solidFill>
              <a:miter lim="800000"/>
              <a:headEnd/>
              <a:tailEnd/>
            </a:ln>
          </xdr:spPr>
        </xdr:sp>
        <xdr:sp macro="" textlink="">
          <xdr:nvSpPr>
            <xdr:cNvPr id="444" name="Rectangle 560"/>
            <xdr:cNvSpPr>
              <a:spLocks noChangeArrowheads="1"/>
            </xdr:cNvSpPr>
          </xdr:nvSpPr>
          <xdr:spPr bwMode="auto">
            <a:xfrm>
              <a:off x="363" y="466"/>
              <a:ext cx="7" cy="12"/>
            </a:xfrm>
            <a:prstGeom prst="rect">
              <a:avLst/>
            </a:prstGeom>
            <a:solidFill>
              <a:srgbClr val="FF0000"/>
            </a:solidFill>
            <a:ln w="6350">
              <a:solidFill>
                <a:srgbClr val="000000"/>
              </a:solidFill>
              <a:miter lim="800000"/>
              <a:headEnd/>
              <a:tailEnd/>
            </a:ln>
          </xdr:spPr>
        </xdr:sp>
        <xdr:sp macro="" textlink="">
          <xdr:nvSpPr>
            <xdr:cNvPr id="445" name="Rectangle 561"/>
            <xdr:cNvSpPr>
              <a:spLocks noChangeArrowheads="1"/>
            </xdr:cNvSpPr>
          </xdr:nvSpPr>
          <xdr:spPr bwMode="auto">
            <a:xfrm>
              <a:off x="397" y="457"/>
              <a:ext cx="6" cy="4"/>
            </a:xfrm>
            <a:prstGeom prst="rect">
              <a:avLst/>
            </a:prstGeom>
            <a:solidFill>
              <a:srgbClr val="FFFFFF"/>
            </a:solidFill>
            <a:ln w="6350">
              <a:solidFill>
                <a:srgbClr val="000000"/>
              </a:solidFill>
              <a:miter lim="800000"/>
              <a:headEnd/>
              <a:tailEnd/>
            </a:ln>
          </xdr:spPr>
        </xdr:sp>
      </xdr:grpSp>
    </xdr:grpSp>
    <xdr:clientData/>
  </xdr:twoCellAnchor>
  <xdr:twoCellAnchor>
    <xdr:from>
      <xdr:col>43</xdr:col>
      <xdr:colOff>108855</xdr:colOff>
      <xdr:row>85</xdr:row>
      <xdr:rowOff>231322</xdr:rowOff>
    </xdr:from>
    <xdr:to>
      <xdr:col>50</xdr:col>
      <xdr:colOff>40820</xdr:colOff>
      <xdr:row>87</xdr:row>
      <xdr:rowOff>27216</xdr:rowOff>
    </xdr:to>
    <xdr:grpSp>
      <xdr:nvGrpSpPr>
        <xdr:cNvPr id="446" name="Groupe 445"/>
        <xdr:cNvGrpSpPr/>
      </xdr:nvGrpSpPr>
      <xdr:grpSpPr>
        <a:xfrm>
          <a:off x="8056515" y="22870342"/>
          <a:ext cx="1212125" cy="435974"/>
          <a:chOff x="10346531" y="24193500"/>
          <a:chExt cx="1190626" cy="392906"/>
        </a:xfrm>
      </xdr:grpSpPr>
      <xdr:sp macro="" textlink="">
        <xdr:nvSpPr>
          <xdr:cNvPr id="447" name="Rectangle 446"/>
          <xdr:cNvSpPr/>
        </xdr:nvSpPr>
        <xdr:spPr bwMode="auto">
          <a:xfrm>
            <a:off x="10346531" y="24193500"/>
            <a:ext cx="1190626" cy="392906"/>
          </a:xfrm>
          <a:prstGeom prst="rect">
            <a:avLst/>
          </a:prstGeom>
          <a:solidFill>
            <a:schemeClr val="accent4">
              <a:lumMod val="40000"/>
              <a:lumOff val="60000"/>
            </a:schemeClr>
          </a:solidFill>
          <a:ln w="9525" cap="flat" cmpd="sng" algn="ctr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horzOverflow="clip" wrap="square" lIns="18288" tIns="0" rIns="0" bIns="0" rtlCol="0" anchor="t" upright="1"/>
          <a:lstStyle/>
          <a:p>
            <a:pPr algn="l"/>
            <a:endParaRPr lang="fr-FR" sz="1100"/>
          </a:p>
        </xdr:txBody>
      </xdr:sp>
      <xdr:grpSp>
        <xdr:nvGrpSpPr>
          <xdr:cNvPr id="448" name="Group 562"/>
          <xdr:cNvGrpSpPr>
            <a:grpSpLocks/>
          </xdr:cNvGrpSpPr>
        </xdr:nvGrpSpPr>
        <xdr:grpSpPr bwMode="auto">
          <a:xfrm>
            <a:off x="10406063" y="24217314"/>
            <a:ext cx="1047750" cy="349250"/>
            <a:chOff x="359" y="455"/>
            <a:chExt cx="93" cy="36"/>
          </a:xfrm>
        </xdr:grpSpPr>
        <xdr:sp macro="" textlink="">
          <xdr:nvSpPr>
            <xdr:cNvPr id="449" name="Rectangle 543"/>
            <xdr:cNvSpPr>
              <a:spLocks noChangeArrowheads="1"/>
            </xdr:cNvSpPr>
          </xdr:nvSpPr>
          <xdr:spPr bwMode="auto">
            <a:xfrm>
              <a:off x="397" y="457"/>
              <a:ext cx="6" cy="4"/>
            </a:xfrm>
            <a:prstGeom prst="rect">
              <a:avLst/>
            </a:prstGeom>
            <a:solidFill>
              <a:srgbClr val="FFFFFF"/>
            </a:solidFill>
            <a:ln w="3175">
              <a:solidFill>
                <a:srgbClr val="000000"/>
              </a:solidFill>
              <a:miter lim="800000"/>
              <a:headEnd/>
              <a:tailEnd/>
            </a:ln>
          </xdr:spPr>
        </xdr:sp>
        <xdr:sp macro="" textlink="">
          <xdr:nvSpPr>
            <xdr:cNvPr id="450" name="Oval 544"/>
            <xdr:cNvSpPr>
              <a:spLocks noChangeArrowheads="1"/>
            </xdr:cNvSpPr>
          </xdr:nvSpPr>
          <xdr:spPr bwMode="auto">
            <a:xfrm>
              <a:off x="422" y="485"/>
              <a:ext cx="7" cy="6"/>
            </a:xfrm>
            <a:prstGeom prst="ellipse">
              <a:avLst/>
            </a:prstGeom>
            <a:solidFill>
              <a:srgbClr val="000000"/>
            </a:solidFill>
            <a:ln w="9525">
              <a:solidFill>
                <a:srgbClr val="000000"/>
              </a:solidFill>
              <a:round/>
              <a:headEnd/>
              <a:tailEnd/>
            </a:ln>
          </xdr:spPr>
        </xdr:sp>
        <xdr:sp macro="" textlink="">
          <xdr:nvSpPr>
            <xdr:cNvPr id="451" name="Line 545"/>
            <xdr:cNvSpPr>
              <a:spLocks noChangeShapeType="1"/>
            </xdr:cNvSpPr>
          </xdr:nvSpPr>
          <xdr:spPr bwMode="auto">
            <a:xfrm>
              <a:off x="361" y="478"/>
              <a:ext cx="83" cy="0"/>
            </a:xfrm>
            <a:prstGeom prst="line">
              <a:avLst/>
            </a:prstGeom>
            <a:noFill/>
            <a:ln w="3175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452" name="Oval 546"/>
            <xdr:cNvSpPr>
              <a:spLocks noChangeArrowheads="1"/>
            </xdr:cNvSpPr>
          </xdr:nvSpPr>
          <xdr:spPr bwMode="auto">
            <a:xfrm>
              <a:off x="384" y="485"/>
              <a:ext cx="7" cy="6"/>
            </a:xfrm>
            <a:prstGeom prst="ellipse">
              <a:avLst/>
            </a:prstGeom>
            <a:solidFill>
              <a:srgbClr val="000000"/>
            </a:solidFill>
            <a:ln w="9525">
              <a:solidFill>
                <a:srgbClr val="000000"/>
              </a:solidFill>
              <a:round/>
              <a:headEnd/>
              <a:tailEnd/>
            </a:ln>
          </xdr:spPr>
        </xdr:sp>
        <xdr:sp macro="" textlink="">
          <xdr:nvSpPr>
            <xdr:cNvPr id="453" name="Rectangle 547"/>
            <xdr:cNvSpPr>
              <a:spLocks noChangeArrowheads="1"/>
            </xdr:cNvSpPr>
          </xdr:nvSpPr>
          <xdr:spPr bwMode="auto">
            <a:xfrm>
              <a:off x="397" y="480"/>
              <a:ext cx="19" cy="9"/>
            </a:xfrm>
            <a:prstGeom prst="rect">
              <a:avLst/>
            </a:prstGeom>
            <a:solidFill>
              <a:srgbClr val="FF0000"/>
            </a:solidFill>
            <a:ln w="6350">
              <a:solidFill>
                <a:srgbClr val="000000"/>
              </a:solidFill>
              <a:miter lim="800000"/>
              <a:headEnd/>
              <a:tailEnd/>
            </a:ln>
          </xdr:spPr>
        </xdr:sp>
        <xdr:sp macro="" textlink="">
          <xdr:nvSpPr>
            <xdr:cNvPr id="454" name="Rectangle 548"/>
            <xdr:cNvSpPr>
              <a:spLocks noChangeArrowheads="1"/>
            </xdr:cNvSpPr>
          </xdr:nvSpPr>
          <xdr:spPr bwMode="auto">
            <a:xfrm>
              <a:off x="380" y="463"/>
              <a:ext cx="6" cy="5"/>
            </a:xfrm>
            <a:prstGeom prst="rect">
              <a:avLst/>
            </a:prstGeom>
            <a:solidFill>
              <a:srgbClr val="FFFFFF"/>
            </a:solidFill>
            <a:ln w="3175">
              <a:solidFill>
                <a:srgbClr val="000000"/>
              </a:solidFill>
              <a:miter lim="800000"/>
              <a:headEnd/>
              <a:tailEnd/>
            </a:ln>
          </xdr:spPr>
        </xdr:sp>
        <xdr:sp macro="" textlink="">
          <xdr:nvSpPr>
            <xdr:cNvPr id="455" name="Rectangle 549"/>
            <xdr:cNvSpPr>
              <a:spLocks noChangeArrowheads="1"/>
            </xdr:cNvSpPr>
          </xdr:nvSpPr>
          <xdr:spPr bwMode="auto">
            <a:xfrm>
              <a:off x="418" y="463"/>
              <a:ext cx="7" cy="5"/>
            </a:xfrm>
            <a:prstGeom prst="rect">
              <a:avLst/>
            </a:prstGeom>
            <a:solidFill>
              <a:srgbClr val="FFFFFF"/>
            </a:solidFill>
            <a:ln w="3175">
              <a:solidFill>
                <a:srgbClr val="000000"/>
              </a:solidFill>
              <a:miter lim="800000"/>
              <a:headEnd/>
              <a:tailEnd/>
            </a:ln>
          </xdr:spPr>
        </xdr:sp>
        <xdr:sp macro="" textlink="">
          <xdr:nvSpPr>
            <xdr:cNvPr id="456" name="Rectangle 550"/>
            <xdr:cNvSpPr>
              <a:spLocks noChangeArrowheads="1"/>
            </xdr:cNvSpPr>
          </xdr:nvSpPr>
          <xdr:spPr bwMode="auto">
            <a:xfrm>
              <a:off x="433" y="463"/>
              <a:ext cx="6" cy="5"/>
            </a:xfrm>
            <a:prstGeom prst="rect">
              <a:avLst/>
            </a:prstGeom>
            <a:solidFill>
              <a:srgbClr val="FFFFFF"/>
            </a:solidFill>
            <a:ln w="3175">
              <a:solidFill>
                <a:srgbClr val="000000"/>
              </a:solidFill>
              <a:miter lim="800000"/>
              <a:headEnd/>
              <a:tailEnd/>
            </a:ln>
          </xdr:spPr>
        </xdr:sp>
        <xdr:sp macro="" textlink="">
          <xdr:nvSpPr>
            <xdr:cNvPr id="457" name="Oval 551"/>
            <xdr:cNvSpPr>
              <a:spLocks noChangeArrowheads="1"/>
            </xdr:cNvSpPr>
          </xdr:nvSpPr>
          <xdr:spPr bwMode="auto">
            <a:xfrm>
              <a:off x="370" y="485"/>
              <a:ext cx="6" cy="6"/>
            </a:xfrm>
            <a:prstGeom prst="ellipse">
              <a:avLst/>
            </a:prstGeom>
            <a:solidFill>
              <a:srgbClr val="000000"/>
            </a:solidFill>
            <a:ln w="9525">
              <a:solidFill>
                <a:srgbClr val="000000"/>
              </a:solidFill>
              <a:round/>
              <a:headEnd/>
              <a:tailEnd/>
            </a:ln>
          </xdr:spPr>
        </xdr:sp>
        <xdr:sp macro="" textlink="">
          <xdr:nvSpPr>
            <xdr:cNvPr id="458" name="Oval 552"/>
            <xdr:cNvSpPr>
              <a:spLocks noChangeArrowheads="1"/>
            </xdr:cNvSpPr>
          </xdr:nvSpPr>
          <xdr:spPr bwMode="auto">
            <a:xfrm>
              <a:off x="437" y="485"/>
              <a:ext cx="7" cy="6"/>
            </a:xfrm>
            <a:prstGeom prst="ellipse">
              <a:avLst/>
            </a:prstGeom>
            <a:solidFill>
              <a:srgbClr val="000000"/>
            </a:solidFill>
            <a:ln w="9525">
              <a:solidFill>
                <a:srgbClr val="000000"/>
              </a:solidFill>
              <a:round/>
              <a:headEnd/>
              <a:tailEnd/>
            </a:ln>
          </xdr:spPr>
        </xdr:sp>
        <xdr:sp macro="" textlink="">
          <xdr:nvSpPr>
            <xdr:cNvPr id="459" name="Rectangle 553"/>
            <xdr:cNvSpPr>
              <a:spLocks noChangeArrowheads="1"/>
            </xdr:cNvSpPr>
          </xdr:nvSpPr>
          <xdr:spPr bwMode="auto">
            <a:xfrm>
              <a:off x="361" y="480"/>
              <a:ext cx="89" cy="3"/>
            </a:xfrm>
            <a:prstGeom prst="rect">
              <a:avLst/>
            </a:prstGeom>
            <a:solidFill>
              <a:srgbClr val="000000"/>
            </a:solidFill>
            <a:ln w="3175">
              <a:solidFill>
                <a:srgbClr val="000000"/>
              </a:solidFill>
              <a:miter lim="800000"/>
              <a:headEnd/>
              <a:tailEnd/>
            </a:ln>
          </xdr:spPr>
        </xdr:sp>
        <xdr:sp macro="" textlink="">
          <xdr:nvSpPr>
            <xdr:cNvPr id="460" name="Rectangle 554"/>
            <xdr:cNvSpPr>
              <a:spLocks noChangeArrowheads="1"/>
            </xdr:cNvSpPr>
          </xdr:nvSpPr>
          <xdr:spPr bwMode="auto">
            <a:xfrm>
              <a:off x="418" y="485"/>
              <a:ext cx="34" cy="2"/>
            </a:xfrm>
            <a:prstGeom prst="rect">
              <a:avLst/>
            </a:prstGeom>
            <a:solidFill>
              <a:srgbClr val="000000"/>
            </a:solidFill>
            <a:ln w="3175">
              <a:solidFill>
                <a:srgbClr val="000000"/>
              </a:solidFill>
              <a:miter lim="800000"/>
              <a:headEnd/>
              <a:tailEnd/>
            </a:ln>
          </xdr:spPr>
        </xdr:sp>
        <xdr:sp macro="" textlink="">
          <xdr:nvSpPr>
            <xdr:cNvPr id="461" name="Rectangle 555"/>
            <xdr:cNvSpPr>
              <a:spLocks noChangeArrowheads="1"/>
            </xdr:cNvSpPr>
          </xdr:nvSpPr>
          <xdr:spPr bwMode="auto">
            <a:xfrm>
              <a:off x="359" y="485"/>
              <a:ext cx="34" cy="2"/>
            </a:xfrm>
            <a:prstGeom prst="rect">
              <a:avLst/>
            </a:prstGeom>
            <a:solidFill>
              <a:srgbClr val="000000"/>
            </a:solidFill>
            <a:ln w="3175">
              <a:solidFill>
                <a:srgbClr val="000000"/>
              </a:solidFill>
              <a:miter lim="800000"/>
              <a:headEnd/>
              <a:tailEnd/>
            </a:ln>
          </xdr:spPr>
        </xdr:sp>
        <xdr:sp macro="" textlink="">
          <xdr:nvSpPr>
            <xdr:cNvPr id="462" name="AutoShape 556"/>
            <xdr:cNvSpPr>
              <a:spLocks noChangeArrowheads="1"/>
            </xdr:cNvSpPr>
          </xdr:nvSpPr>
          <xdr:spPr bwMode="auto">
            <a:xfrm flipV="1">
              <a:off x="361" y="461"/>
              <a:ext cx="89" cy="19"/>
            </a:xfrm>
            <a:custGeom>
              <a:avLst/>
              <a:gdLst>
                <a:gd name="T0" fmla="*/ 0 w 21600"/>
                <a:gd name="T1" fmla="*/ 0 h 21600"/>
                <a:gd name="T2" fmla="*/ 0 w 21600"/>
                <a:gd name="T3" fmla="*/ 0 h 21600"/>
                <a:gd name="T4" fmla="*/ 0 w 21600"/>
                <a:gd name="T5" fmla="*/ 0 h 21600"/>
                <a:gd name="T6" fmla="*/ 0 w 21600"/>
                <a:gd name="T7" fmla="*/ 0 h 21600"/>
                <a:gd name="T8" fmla="*/ 0 60000 65536"/>
                <a:gd name="T9" fmla="*/ 0 60000 65536"/>
                <a:gd name="T10" fmla="*/ 0 60000 65536"/>
                <a:gd name="T11" fmla="*/ 0 60000 65536"/>
                <a:gd name="T12" fmla="*/ 1942 w 21600"/>
                <a:gd name="T13" fmla="*/ 2274 h 21600"/>
                <a:gd name="T14" fmla="*/ 19658 w 21600"/>
                <a:gd name="T15" fmla="*/ 19326 h 21600"/>
              </a:gdLst>
              <a:ahLst/>
              <a:cxnLst>
                <a:cxn ang="T8">
                  <a:pos x="T0" y="T1"/>
                </a:cxn>
                <a:cxn ang="T9">
                  <a:pos x="T2" y="T3"/>
                </a:cxn>
                <a:cxn ang="T10">
                  <a:pos x="T4" y="T5"/>
                </a:cxn>
                <a:cxn ang="T11">
                  <a:pos x="T6" y="T7"/>
                </a:cxn>
              </a:cxnLst>
              <a:rect l="T12" t="T13" r="T14" b="T15"/>
              <a:pathLst>
                <a:path w="21600" h="21600">
                  <a:moveTo>
                    <a:pt x="0" y="0"/>
                  </a:moveTo>
                  <a:lnTo>
                    <a:pt x="514" y="21600"/>
                  </a:lnTo>
                  <a:lnTo>
                    <a:pt x="21086" y="21600"/>
                  </a:lnTo>
                  <a:lnTo>
                    <a:pt x="21600" y="0"/>
                  </a:lnTo>
                  <a:lnTo>
                    <a:pt x="0" y="0"/>
                  </a:lnTo>
                  <a:close/>
                </a:path>
              </a:pathLst>
            </a:custGeom>
            <a:solidFill>
              <a:srgbClr val="FF0000"/>
            </a:solidFill>
            <a:ln w="6350">
              <a:solidFill>
                <a:srgbClr val="000000"/>
              </a:solidFill>
              <a:miter lim="800000"/>
              <a:headEnd/>
              <a:tailEnd/>
            </a:ln>
          </xdr:spPr>
        </xdr:sp>
        <xdr:sp macro="" textlink="">
          <xdr:nvSpPr>
            <xdr:cNvPr id="463" name="AutoShape 557"/>
            <xdr:cNvSpPr>
              <a:spLocks noChangeArrowheads="1"/>
            </xdr:cNvSpPr>
          </xdr:nvSpPr>
          <xdr:spPr bwMode="auto">
            <a:xfrm flipV="1">
              <a:off x="391" y="455"/>
              <a:ext cx="31" cy="8"/>
            </a:xfrm>
            <a:custGeom>
              <a:avLst/>
              <a:gdLst>
                <a:gd name="T0" fmla="*/ 0 w 21600"/>
                <a:gd name="T1" fmla="*/ 0 h 21600"/>
                <a:gd name="T2" fmla="*/ 0 w 21600"/>
                <a:gd name="T3" fmla="*/ 0 h 21600"/>
                <a:gd name="T4" fmla="*/ 0 w 21600"/>
                <a:gd name="T5" fmla="*/ 0 h 21600"/>
                <a:gd name="T6" fmla="*/ 0 w 21600"/>
                <a:gd name="T7" fmla="*/ 0 h 21600"/>
                <a:gd name="T8" fmla="*/ 0 60000 65536"/>
                <a:gd name="T9" fmla="*/ 0 60000 65536"/>
                <a:gd name="T10" fmla="*/ 0 60000 65536"/>
                <a:gd name="T11" fmla="*/ 0 60000 65536"/>
                <a:gd name="T12" fmla="*/ 2787 w 21600"/>
                <a:gd name="T13" fmla="*/ 2700 h 21600"/>
                <a:gd name="T14" fmla="*/ 18813 w 21600"/>
                <a:gd name="T15" fmla="*/ 18900 h 21600"/>
              </a:gdLst>
              <a:ahLst/>
              <a:cxnLst>
                <a:cxn ang="T8">
                  <a:pos x="T0" y="T1"/>
                </a:cxn>
                <a:cxn ang="T9">
                  <a:pos x="T2" y="T3"/>
                </a:cxn>
                <a:cxn ang="T10">
                  <a:pos x="T4" y="T5"/>
                </a:cxn>
                <a:cxn ang="T11">
                  <a:pos x="T6" y="T7"/>
                </a:cxn>
              </a:cxnLst>
              <a:rect l="T12" t="T13" r="T14" b="T15"/>
              <a:pathLst>
                <a:path w="21600" h="21600">
                  <a:moveTo>
                    <a:pt x="0" y="0"/>
                  </a:moveTo>
                  <a:lnTo>
                    <a:pt x="1643" y="21600"/>
                  </a:lnTo>
                  <a:lnTo>
                    <a:pt x="19957" y="21600"/>
                  </a:lnTo>
                  <a:lnTo>
                    <a:pt x="21600" y="0"/>
                  </a:lnTo>
                  <a:lnTo>
                    <a:pt x="0" y="0"/>
                  </a:lnTo>
                  <a:close/>
                </a:path>
              </a:pathLst>
            </a:custGeom>
            <a:solidFill>
              <a:srgbClr val="FF0000"/>
            </a:solidFill>
            <a:ln w="6350">
              <a:solidFill>
                <a:srgbClr val="000000"/>
              </a:solidFill>
              <a:miter lim="800000"/>
              <a:headEnd/>
              <a:tailEnd/>
            </a:ln>
          </xdr:spPr>
        </xdr:sp>
        <xdr:sp macro="" textlink="">
          <xdr:nvSpPr>
            <xdr:cNvPr id="464" name="Rectangle 559"/>
            <xdr:cNvSpPr>
              <a:spLocks noChangeArrowheads="1"/>
            </xdr:cNvSpPr>
          </xdr:nvSpPr>
          <xdr:spPr bwMode="auto">
            <a:xfrm>
              <a:off x="410" y="457"/>
              <a:ext cx="10" cy="4"/>
            </a:xfrm>
            <a:prstGeom prst="rect">
              <a:avLst/>
            </a:prstGeom>
            <a:solidFill>
              <a:srgbClr val="FFFFFF"/>
            </a:solidFill>
            <a:ln w="6350">
              <a:solidFill>
                <a:srgbClr val="000000"/>
              </a:solidFill>
              <a:miter lim="800000"/>
              <a:headEnd/>
              <a:tailEnd/>
            </a:ln>
          </xdr:spPr>
        </xdr:sp>
        <xdr:sp macro="" textlink="">
          <xdr:nvSpPr>
            <xdr:cNvPr id="465" name="Rectangle 560"/>
            <xdr:cNvSpPr>
              <a:spLocks noChangeArrowheads="1"/>
            </xdr:cNvSpPr>
          </xdr:nvSpPr>
          <xdr:spPr bwMode="auto">
            <a:xfrm>
              <a:off x="363" y="466"/>
              <a:ext cx="7" cy="12"/>
            </a:xfrm>
            <a:prstGeom prst="rect">
              <a:avLst/>
            </a:prstGeom>
            <a:solidFill>
              <a:srgbClr val="FF0000"/>
            </a:solidFill>
            <a:ln w="6350">
              <a:solidFill>
                <a:srgbClr val="000000"/>
              </a:solidFill>
              <a:miter lim="800000"/>
              <a:headEnd/>
              <a:tailEnd/>
            </a:ln>
          </xdr:spPr>
        </xdr:sp>
        <xdr:sp macro="" textlink="">
          <xdr:nvSpPr>
            <xdr:cNvPr id="466" name="Rectangle 561"/>
            <xdr:cNvSpPr>
              <a:spLocks noChangeArrowheads="1"/>
            </xdr:cNvSpPr>
          </xdr:nvSpPr>
          <xdr:spPr bwMode="auto">
            <a:xfrm>
              <a:off x="397" y="457"/>
              <a:ext cx="6" cy="4"/>
            </a:xfrm>
            <a:prstGeom prst="rect">
              <a:avLst/>
            </a:prstGeom>
            <a:solidFill>
              <a:srgbClr val="FFFFFF"/>
            </a:solidFill>
            <a:ln w="6350">
              <a:solidFill>
                <a:srgbClr val="000000"/>
              </a:solidFill>
              <a:miter lim="800000"/>
              <a:headEnd/>
              <a:tailEnd/>
            </a:ln>
          </xdr:spPr>
        </xdr:sp>
      </xdr:grpSp>
    </xdr:grpSp>
    <xdr:clientData/>
  </xdr:twoCellAnchor>
  <xdr:twoCellAnchor>
    <xdr:from>
      <xdr:col>110</xdr:col>
      <xdr:colOff>176891</xdr:colOff>
      <xdr:row>85</xdr:row>
      <xdr:rowOff>163286</xdr:rowOff>
    </xdr:from>
    <xdr:to>
      <xdr:col>117</xdr:col>
      <xdr:colOff>108856</xdr:colOff>
      <xdr:row>86</xdr:row>
      <xdr:rowOff>217715</xdr:rowOff>
    </xdr:to>
    <xdr:grpSp>
      <xdr:nvGrpSpPr>
        <xdr:cNvPr id="467" name="Groupe 466"/>
        <xdr:cNvGrpSpPr/>
      </xdr:nvGrpSpPr>
      <xdr:grpSpPr>
        <a:xfrm>
          <a:off x="20377511" y="22802306"/>
          <a:ext cx="1212125" cy="443049"/>
          <a:chOff x="10346531" y="24193500"/>
          <a:chExt cx="1190626" cy="392906"/>
        </a:xfrm>
      </xdr:grpSpPr>
      <xdr:sp macro="" textlink="">
        <xdr:nvSpPr>
          <xdr:cNvPr id="468" name="Rectangle 467"/>
          <xdr:cNvSpPr/>
        </xdr:nvSpPr>
        <xdr:spPr bwMode="auto">
          <a:xfrm>
            <a:off x="10346531" y="24193500"/>
            <a:ext cx="1190626" cy="392906"/>
          </a:xfrm>
          <a:prstGeom prst="rect">
            <a:avLst/>
          </a:prstGeom>
          <a:solidFill>
            <a:srgbClr val="FFFF00"/>
          </a:solidFill>
          <a:ln w="9525" cap="flat" cmpd="sng" algn="ctr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horzOverflow="clip" wrap="square" lIns="18288" tIns="0" rIns="0" bIns="0" rtlCol="0" anchor="t" upright="1"/>
          <a:lstStyle/>
          <a:p>
            <a:pPr algn="l"/>
            <a:endParaRPr lang="fr-FR" sz="1100"/>
          </a:p>
        </xdr:txBody>
      </xdr:sp>
      <xdr:grpSp>
        <xdr:nvGrpSpPr>
          <xdr:cNvPr id="469" name="Group 562"/>
          <xdr:cNvGrpSpPr>
            <a:grpSpLocks/>
          </xdr:cNvGrpSpPr>
        </xdr:nvGrpSpPr>
        <xdr:grpSpPr bwMode="auto">
          <a:xfrm>
            <a:off x="10406063" y="24217314"/>
            <a:ext cx="1047750" cy="349250"/>
            <a:chOff x="359" y="455"/>
            <a:chExt cx="93" cy="36"/>
          </a:xfrm>
        </xdr:grpSpPr>
        <xdr:sp macro="" textlink="">
          <xdr:nvSpPr>
            <xdr:cNvPr id="470" name="Rectangle 543"/>
            <xdr:cNvSpPr>
              <a:spLocks noChangeArrowheads="1"/>
            </xdr:cNvSpPr>
          </xdr:nvSpPr>
          <xdr:spPr bwMode="auto">
            <a:xfrm>
              <a:off x="397" y="457"/>
              <a:ext cx="6" cy="4"/>
            </a:xfrm>
            <a:prstGeom prst="rect">
              <a:avLst/>
            </a:prstGeom>
            <a:solidFill>
              <a:srgbClr val="FFFFFF"/>
            </a:solidFill>
            <a:ln w="3175">
              <a:solidFill>
                <a:srgbClr val="000000"/>
              </a:solidFill>
              <a:miter lim="800000"/>
              <a:headEnd/>
              <a:tailEnd/>
            </a:ln>
          </xdr:spPr>
        </xdr:sp>
        <xdr:sp macro="" textlink="">
          <xdr:nvSpPr>
            <xdr:cNvPr id="471" name="Oval 544"/>
            <xdr:cNvSpPr>
              <a:spLocks noChangeArrowheads="1"/>
            </xdr:cNvSpPr>
          </xdr:nvSpPr>
          <xdr:spPr bwMode="auto">
            <a:xfrm>
              <a:off x="422" y="485"/>
              <a:ext cx="7" cy="6"/>
            </a:xfrm>
            <a:prstGeom prst="ellipse">
              <a:avLst/>
            </a:prstGeom>
            <a:solidFill>
              <a:srgbClr val="000000"/>
            </a:solidFill>
            <a:ln w="9525">
              <a:solidFill>
                <a:srgbClr val="000000"/>
              </a:solidFill>
              <a:round/>
              <a:headEnd/>
              <a:tailEnd/>
            </a:ln>
          </xdr:spPr>
        </xdr:sp>
        <xdr:sp macro="" textlink="">
          <xdr:nvSpPr>
            <xdr:cNvPr id="472" name="Line 545"/>
            <xdr:cNvSpPr>
              <a:spLocks noChangeShapeType="1"/>
            </xdr:cNvSpPr>
          </xdr:nvSpPr>
          <xdr:spPr bwMode="auto">
            <a:xfrm>
              <a:off x="361" y="478"/>
              <a:ext cx="83" cy="0"/>
            </a:xfrm>
            <a:prstGeom prst="line">
              <a:avLst/>
            </a:prstGeom>
            <a:noFill/>
            <a:ln w="3175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473" name="Oval 546"/>
            <xdr:cNvSpPr>
              <a:spLocks noChangeArrowheads="1"/>
            </xdr:cNvSpPr>
          </xdr:nvSpPr>
          <xdr:spPr bwMode="auto">
            <a:xfrm>
              <a:off x="384" y="485"/>
              <a:ext cx="7" cy="6"/>
            </a:xfrm>
            <a:prstGeom prst="ellipse">
              <a:avLst/>
            </a:prstGeom>
            <a:solidFill>
              <a:srgbClr val="000000"/>
            </a:solidFill>
            <a:ln w="9525">
              <a:solidFill>
                <a:srgbClr val="000000"/>
              </a:solidFill>
              <a:round/>
              <a:headEnd/>
              <a:tailEnd/>
            </a:ln>
          </xdr:spPr>
        </xdr:sp>
        <xdr:sp macro="" textlink="">
          <xdr:nvSpPr>
            <xdr:cNvPr id="474" name="Rectangle 547"/>
            <xdr:cNvSpPr>
              <a:spLocks noChangeArrowheads="1"/>
            </xdr:cNvSpPr>
          </xdr:nvSpPr>
          <xdr:spPr bwMode="auto">
            <a:xfrm>
              <a:off x="397" y="480"/>
              <a:ext cx="19" cy="9"/>
            </a:xfrm>
            <a:prstGeom prst="rect">
              <a:avLst/>
            </a:prstGeom>
            <a:solidFill>
              <a:srgbClr val="FF0000"/>
            </a:solidFill>
            <a:ln w="6350">
              <a:solidFill>
                <a:srgbClr val="000000"/>
              </a:solidFill>
              <a:miter lim="800000"/>
              <a:headEnd/>
              <a:tailEnd/>
            </a:ln>
          </xdr:spPr>
        </xdr:sp>
        <xdr:sp macro="" textlink="">
          <xdr:nvSpPr>
            <xdr:cNvPr id="475" name="Rectangle 548"/>
            <xdr:cNvSpPr>
              <a:spLocks noChangeArrowheads="1"/>
            </xdr:cNvSpPr>
          </xdr:nvSpPr>
          <xdr:spPr bwMode="auto">
            <a:xfrm>
              <a:off x="380" y="463"/>
              <a:ext cx="6" cy="5"/>
            </a:xfrm>
            <a:prstGeom prst="rect">
              <a:avLst/>
            </a:prstGeom>
            <a:solidFill>
              <a:srgbClr val="FFFFFF"/>
            </a:solidFill>
            <a:ln w="3175">
              <a:solidFill>
                <a:srgbClr val="000000"/>
              </a:solidFill>
              <a:miter lim="800000"/>
              <a:headEnd/>
              <a:tailEnd/>
            </a:ln>
          </xdr:spPr>
        </xdr:sp>
        <xdr:sp macro="" textlink="">
          <xdr:nvSpPr>
            <xdr:cNvPr id="476" name="Rectangle 549"/>
            <xdr:cNvSpPr>
              <a:spLocks noChangeArrowheads="1"/>
            </xdr:cNvSpPr>
          </xdr:nvSpPr>
          <xdr:spPr bwMode="auto">
            <a:xfrm>
              <a:off x="418" y="463"/>
              <a:ext cx="7" cy="5"/>
            </a:xfrm>
            <a:prstGeom prst="rect">
              <a:avLst/>
            </a:prstGeom>
            <a:solidFill>
              <a:srgbClr val="FFFFFF"/>
            </a:solidFill>
            <a:ln w="3175">
              <a:solidFill>
                <a:srgbClr val="000000"/>
              </a:solidFill>
              <a:miter lim="800000"/>
              <a:headEnd/>
              <a:tailEnd/>
            </a:ln>
          </xdr:spPr>
        </xdr:sp>
        <xdr:sp macro="" textlink="">
          <xdr:nvSpPr>
            <xdr:cNvPr id="477" name="Rectangle 550"/>
            <xdr:cNvSpPr>
              <a:spLocks noChangeArrowheads="1"/>
            </xdr:cNvSpPr>
          </xdr:nvSpPr>
          <xdr:spPr bwMode="auto">
            <a:xfrm>
              <a:off x="433" y="463"/>
              <a:ext cx="6" cy="5"/>
            </a:xfrm>
            <a:prstGeom prst="rect">
              <a:avLst/>
            </a:prstGeom>
            <a:solidFill>
              <a:srgbClr val="FFFFFF"/>
            </a:solidFill>
            <a:ln w="3175">
              <a:solidFill>
                <a:srgbClr val="000000"/>
              </a:solidFill>
              <a:miter lim="800000"/>
              <a:headEnd/>
              <a:tailEnd/>
            </a:ln>
          </xdr:spPr>
        </xdr:sp>
        <xdr:sp macro="" textlink="">
          <xdr:nvSpPr>
            <xdr:cNvPr id="478" name="Oval 551"/>
            <xdr:cNvSpPr>
              <a:spLocks noChangeArrowheads="1"/>
            </xdr:cNvSpPr>
          </xdr:nvSpPr>
          <xdr:spPr bwMode="auto">
            <a:xfrm>
              <a:off x="370" y="485"/>
              <a:ext cx="6" cy="6"/>
            </a:xfrm>
            <a:prstGeom prst="ellipse">
              <a:avLst/>
            </a:prstGeom>
            <a:solidFill>
              <a:srgbClr val="000000"/>
            </a:solidFill>
            <a:ln w="9525">
              <a:solidFill>
                <a:srgbClr val="000000"/>
              </a:solidFill>
              <a:round/>
              <a:headEnd/>
              <a:tailEnd/>
            </a:ln>
          </xdr:spPr>
        </xdr:sp>
        <xdr:sp macro="" textlink="">
          <xdr:nvSpPr>
            <xdr:cNvPr id="479" name="Oval 552"/>
            <xdr:cNvSpPr>
              <a:spLocks noChangeArrowheads="1"/>
            </xdr:cNvSpPr>
          </xdr:nvSpPr>
          <xdr:spPr bwMode="auto">
            <a:xfrm>
              <a:off x="437" y="485"/>
              <a:ext cx="7" cy="6"/>
            </a:xfrm>
            <a:prstGeom prst="ellipse">
              <a:avLst/>
            </a:prstGeom>
            <a:solidFill>
              <a:srgbClr val="000000"/>
            </a:solidFill>
            <a:ln w="9525">
              <a:solidFill>
                <a:srgbClr val="000000"/>
              </a:solidFill>
              <a:round/>
              <a:headEnd/>
              <a:tailEnd/>
            </a:ln>
          </xdr:spPr>
        </xdr:sp>
        <xdr:sp macro="" textlink="">
          <xdr:nvSpPr>
            <xdr:cNvPr id="480" name="Rectangle 553"/>
            <xdr:cNvSpPr>
              <a:spLocks noChangeArrowheads="1"/>
            </xdr:cNvSpPr>
          </xdr:nvSpPr>
          <xdr:spPr bwMode="auto">
            <a:xfrm>
              <a:off x="361" y="480"/>
              <a:ext cx="89" cy="3"/>
            </a:xfrm>
            <a:prstGeom prst="rect">
              <a:avLst/>
            </a:prstGeom>
            <a:solidFill>
              <a:srgbClr val="000000"/>
            </a:solidFill>
            <a:ln w="3175">
              <a:solidFill>
                <a:srgbClr val="000000"/>
              </a:solidFill>
              <a:miter lim="800000"/>
              <a:headEnd/>
              <a:tailEnd/>
            </a:ln>
          </xdr:spPr>
        </xdr:sp>
        <xdr:sp macro="" textlink="">
          <xdr:nvSpPr>
            <xdr:cNvPr id="481" name="Rectangle 554"/>
            <xdr:cNvSpPr>
              <a:spLocks noChangeArrowheads="1"/>
            </xdr:cNvSpPr>
          </xdr:nvSpPr>
          <xdr:spPr bwMode="auto">
            <a:xfrm>
              <a:off x="418" y="485"/>
              <a:ext cx="34" cy="2"/>
            </a:xfrm>
            <a:prstGeom prst="rect">
              <a:avLst/>
            </a:prstGeom>
            <a:solidFill>
              <a:srgbClr val="000000"/>
            </a:solidFill>
            <a:ln w="3175">
              <a:solidFill>
                <a:srgbClr val="000000"/>
              </a:solidFill>
              <a:miter lim="800000"/>
              <a:headEnd/>
              <a:tailEnd/>
            </a:ln>
          </xdr:spPr>
        </xdr:sp>
        <xdr:sp macro="" textlink="">
          <xdr:nvSpPr>
            <xdr:cNvPr id="482" name="Rectangle 555"/>
            <xdr:cNvSpPr>
              <a:spLocks noChangeArrowheads="1"/>
            </xdr:cNvSpPr>
          </xdr:nvSpPr>
          <xdr:spPr bwMode="auto">
            <a:xfrm>
              <a:off x="359" y="485"/>
              <a:ext cx="34" cy="2"/>
            </a:xfrm>
            <a:prstGeom prst="rect">
              <a:avLst/>
            </a:prstGeom>
            <a:solidFill>
              <a:srgbClr val="000000"/>
            </a:solidFill>
            <a:ln w="3175">
              <a:solidFill>
                <a:srgbClr val="000000"/>
              </a:solidFill>
              <a:miter lim="800000"/>
              <a:headEnd/>
              <a:tailEnd/>
            </a:ln>
          </xdr:spPr>
        </xdr:sp>
        <xdr:sp macro="" textlink="">
          <xdr:nvSpPr>
            <xdr:cNvPr id="483" name="AutoShape 556"/>
            <xdr:cNvSpPr>
              <a:spLocks noChangeArrowheads="1"/>
            </xdr:cNvSpPr>
          </xdr:nvSpPr>
          <xdr:spPr bwMode="auto">
            <a:xfrm flipV="1">
              <a:off x="361" y="461"/>
              <a:ext cx="89" cy="19"/>
            </a:xfrm>
            <a:custGeom>
              <a:avLst/>
              <a:gdLst>
                <a:gd name="T0" fmla="*/ 0 w 21600"/>
                <a:gd name="T1" fmla="*/ 0 h 21600"/>
                <a:gd name="T2" fmla="*/ 0 w 21600"/>
                <a:gd name="T3" fmla="*/ 0 h 21600"/>
                <a:gd name="T4" fmla="*/ 0 w 21600"/>
                <a:gd name="T5" fmla="*/ 0 h 21600"/>
                <a:gd name="T6" fmla="*/ 0 w 21600"/>
                <a:gd name="T7" fmla="*/ 0 h 21600"/>
                <a:gd name="T8" fmla="*/ 0 60000 65536"/>
                <a:gd name="T9" fmla="*/ 0 60000 65536"/>
                <a:gd name="T10" fmla="*/ 0 60000 65536"/>
                <a:gd name="T11" fmla="*/ 0 60000 65536"/>
                <a:gd name="T12" fmla="*/ 1942 w 21600"/>
                <a:gd name="T13" fmla="*/ 2274 h 21600"/>
                <a:gd name="T14" fmla="*/ 19658 w 21600"/>
                <a:gd name="T15" fmla="*/ 19326 h 21600"/>
              </a:gdLst>
              <a:ahLst/>
              <a:cxnLst>
                <a:cxn ang="T8">
                  <a:pos x="T0" y="T1"/>
                </a:cxn>
                <a:cxn ang="T9">
                  <a:pos x="T2" y="T3"/>
                </a:cxn>
                <a:cxn ang="T10">
                  <a:pos x="T4" y="T5"/>
                </a:cxn>
                <a:cxn ang="T11">
                  <a:pos x="T6" y="T7"/>
                </a:cxn>
              </a:cxnLst>
              <a:rect l="T12" t="T13" r="T14" b="T15"/>
              <a:pathLst>
                <a:path w="21600" h="21600">
                  <a:moveTo>
                    <a:pt x="0" y="0"/>
                  </a:moveTo>
                  <a:lnTo>
                    <a:pt x="514" y="21600"/>
                  </a:lnTo>
                  <a:lnTo>
                    <a:pt x="21086" y="21600"/>
                  </a:lnTo>
                  <a:lnTo>
                    <a:pt x="21600" y="0"/>
                  </a:lnTo>
                  <a:lnTo>
                    <a:pt x="0" y="0"/>
                  </a:lnTo>
                  <a:close/>
                </a:path>
              </a:pathLst>
            </a:custGeom>
            <a:solidFill>
              <a:srgbClr val="FF0000"/>
            </a:solidFill>
            <a:ln w="6350">
              <a:solidFill>
                <a:srgbClr val="000000"/>
              </a:solidFill>
              <a:miter lim="800000"/>
              <a:headEnd/>
              <a:tailEnd/>
            </a:ln>
          </xdr:spPr>
        </xdr:sp>
        <xdr:sp macro="" textlink="">
          <xdr:nvSpPr>
            <xdr:cNvPr id="484" name="AutoShape 557"/>
            <xdr:cNvSpPr>
              <a:spLocks noChangeArrowheads="1"/>
            </xdr:cNvSpPr>
          </xdr:nvSpPr>
          <xdr:spPr bwMode="auto">
            <a:xfrm flipV="1">
              <a:off x="391" y="455"/>
              <a:ext cx="31" cy="8"/>
            </a:xfrm>
            <a:custGeom>
              <a:avLst/>
              <a:gdLst>
                <a:gd name="T0" fmla="*/ 0 w 21600"/>
                <a:gd name="T1" fmla="*/ 0 h 21600"/>
                <a:gd name="T2" fmla="*/ 0 w 21600"/>
                <a:gd name="T3" fmla="*/ 0 h 21600"/>
                <a:gd name="T4" fmla="*/ 0 w 21600"/>
                <a:gd name="T5" fmla="*/ 0 h 21600"/>
                <a:gd name="T6" fmla="*/ 0 w 21600"/>
                <a:gd name="T7" fmla="*/ 0 h 21600"/>
                <a:gd name="T8" fmla="*/ 0 60000 65536"/>
                <a:gd name="T9" fmla="*/ 0 60000 65536"/>
                <a:gd name="T10" fmla="*/ 0 60000 65536"/>
                <a:gd name="T11" fmla="*/ 0 60000 65536"/>
                <a:gd name="T12" fmla="*/ 2787 w 21600"/>
                <a:gd name="T13" fmla="*/ 2700 h 21600"/>
                <a:gd name="T14" fmla="*/ 18813 w 21600"/>
                <a:gd name="T15" fmla="*/ 18900 h 21600"/>
              </a:gdLst>
              <a:ahLst/>
              <a:cxnLst>
                <a:cxn ang="T8">
                  <a:pos x="T0" y="T1"/>
                </a:cxn>
                <a:cxn ang="T9">
                  <a:pos x="T2" y="T3"/>
                </a:cxn>
                <a:cxn ang="T10">
                  <a:pos x="T4" y="T5"/>
                </a:cxn>
                <a:cxn ang="T11">
                  <a:pos x="T6" y="T7"/>
                </a:cxn>
              </a:cxnLst>
              <a:rect l="T12" t="T13" r="T14" b="T15"/>
              <a:pathLst>
                <a:path w="21600" h="21600">
                  <a:moveTo>
                    <a:pt x="0" y="0"/>
                  </a:moveTo>
                  <a:lnTo>
                    <a:pt x="1643" y="21600"/>
                  </a:lnTo>
                  <a:lnTo>
                    <a:pt x="19957" y="21600"/>
                  </a:lnTo>
                  <a:lnTo>
                    <a:pt x="21600" y="0"/>
                  </a:lnTo>
                  <a:lnTo>
                    <a:pt x="0" y="0"/>
                  </a:lnTo>
                  <a:close/>
                </a:path>
              </a:pathLst>
            </a:custGeom>
            <a:solidFill>
              <a:srgbClr val="FF0000"/>
            </a:solidFill>
            <a:ln w="6350">
              <a:solidFill>
                <a:srgbClr val="000000"/>
              </a:solidFill>
              <a:miter lim="800000"/>
              <a:headEnd/>
              <a:tailEnd/>
            </a:ln>
          </xdr:spPr>
        </xdr:sp>
        <xdr:sp macro="" textlink="">
          <xdr:nvSpPr>
            <xdr:cNvPr id="485" name="Rectangle 559"/>
            <xdr:cNvSpPr>
              <a:spLocks noChangeArrowheads="1"/>
            </xdr:cNvSpPr>
          </xdr:nvSpPr>
          <xdr:spPr bwMode="auto">
            <a:xfrm>
              <a:off x="410" y="457"/>
              <a:ext cx="10" cy="4"/>
            </a:xfrm>
            <a:prstGeom prst="rect">
              <a:avLst/>
            </a:prstGeom>
            <a:solidFill>
              <a:srgbClr val="FFFFFF"/>
            </a:solidFill>
            <a:ln w="6350">
              <a:solidFill>
                <a:srgbClr val="000000"/>
              </a:solidFill>
              <a:miter lim="800000"/>
              <a:headEnd/>
              <a:tailEnd/>
            </a:ln>
          </xdr:spPr>
        </xdr:sp>
        <xdr:sp macro="" textlink="">
          <xdr:nvSpPr>
            <xdr:cNvPr id="486" name="Rectangle 560"/>
            <xdr:cNvSpPr>
              <a:spLocks noChangeArrowheads="1"/>
            </xdr:cNvSpPr>
          </xdr:nvSpPr>
          <xdr:spPr bwMode="auto">
            <a:xfrm>
              <a:off x="363" y="466"/>
              <a:ext cx="7" cy="12"/>
            </a:xfrm>
            <a:prstGeom prst="rect">
              <a:avLst/>
            </a:prstGeom>
            <a:solidFill>
              <a:srgbClr val="FF0000"/>
            </a:solidFill>
            <a:ln w="6350">
              <a:solidFill>
                <a:srgbClr val="000000"/>
              </a:solidFill>
              <a:miter lim="800000"/>
              <a:headEnd/>
              <a:tailEnd/>
            </a:ln>
          </xdr:spPr>
        </xdr:sp>
        <xdr:sp macro="" textlink="">
          <xdr:nvSpPr>
            <xdr:cNvPr id="487" name="Rectangle 561"/>
            <xdr:cNvSpPr>
              <a:spLocks noChangeArrowheads="1"/>
            </xdr:cNvSpPr>
          </xdr:nvSpPr>
          <xdr:spPr bwMode="auto">
            <a:xfrm>
              <a:off x="397" y="457"/>
              <a:ext cx="6" cy="4"/>
            </a:xfrm>
            <a:prstGeom prst="rect">
              <a:avLst/>
            </a:prstGeom>
            <a:solidFill>
              <a:srgbClr val="FFFFFF"/>
            </a:solidFill>
            <a:ln w="6350">
              <a:solidFill>
                <a:srgbClr val="000000"/>
              </a:solidFill>
              <a:miter lim="800000"/>
              <a:headEnd/>
              <a:tailEnd/>
            </a:ln>
          </xdr:spPr>
        </xdr:sp>
      </xdr:grpSp>
    </xdr:grpSp>
    <xdr:clientData/>
  </xdr:twoCellAnchor>
  <xdr:twoCellAnchor>
    <xdr:from>
      <xdr:col>56</xdr:col>
      <xdr:colOff>108857</xdr:colOff>
      <xdr:row>11</xdr:row>
      <xdr:rowOff>95251</xdr:rowOff>
    </xdr:from>
    <xdr:to>
      <xdr:col>61</xdr:col>
      <xdr:colOff>45923</xdr:colOff>
      <xdr:row>12</xdr:row>
      <xdr:rowOff>150246</xdr:rowOff>
    </xdr:to>
    <xdr:grpSp>
      <xdr:nvGrpSpPr>
        <xdr:cNvPr id="488" name="Group 562"/>
        <xdr:cNvGrpSpPr>
          <a:grpSpLocks/>
        </xdr:cNvGrpSpPr>
      </xdr:nvGrpSpPr>
      <xdr:grpSpPr bwMode="auto">
        <a:xfrm>
          <a:off x="10433957" y="4072891"/>
          <a:ext cx="851466" cy="306455"/>
          <a:chOff x="359" y="455"/>
          <a:chExt cx="93" cy="36"/>
        </a:xfrm>
      </xdr:grpSpPr>
      <xdr:sp macro="" textlink="">
        <xdr:nvSpPr>
          <xdr:cNvPr id="489" name="Rectangle 543"/>
          <xdr:cNvSpPr>
            <a:spLocks noChangeArrowheads="1"/>
          </xdr:cNvSpPr>
        </xdr:nvSpPr>
        <xdr:spPr bwMode="auto">
          <a:xfrm>
            <a:off x="397" y="457"/>
            <a:ext cx="6" cy="4"/>
          </a:xfrm>
          <a:prstGeom prst="rect">
            <a:avLst/>
          </a:prstGeom>
          <a:solidFill>
            <a:srgbClr val="FFFFFF"/>
          </a:solidFill>
          <a:ln w="317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490" name="Oval 544"/>
          <xdr:cNvSpPr>
            <a:spLocks noChangeArrowheads="1"/>
          </xdr:cNvSpPr>
        </xdr:nvSpPr>
        <xdr:spPr bwMode="auto">
          <a:xfrm>
            <a:off x="422" y="485"/>
            <a:ext cx="7" cy="6"/>
          </a:xfrm>
          <a:prstGeom prst="ellipse">
            <a:avLst/>
          </a:prstGeom>
          <a:solidFill>
            <a:srgbClr val="000000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1" name="Line 545"/>
          <xdr:cNvSpPr>
            <a:spLocks noChangeShapeType="1"/>
          </xdr:cNvSpPr>
        </xdr:nvSpPr>
        <xdr:spPr bwMode="auto">
          <a:xfrm>
            <a:off x="361" y="478"/>
            <a:ext cx="83" cy="0"/>
          </a:xfrm>
          <a:prstGeom prst="line">
            <a:avLst/>
          </a:pr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92" name="Oval 546"/>
          <xdr:cNvSpPr>
            <a:spLocks noChangeArrowheads="1"/>
          </xdr:cNvSpPr>
        </xdr:nvSpPr>
        <xdr:spPr bwMode="auto">
          <a:xfrm>
            <a:off x="384" y="485"/>
            <a:ext cx="7" cy="6"/>
          </a:xfrm>
          <a:prstGeom prst="ellipse">
            <a:avLst/>
          </a:prstGeom>
          <a:solidFill>
            <a:srgbClr val="000000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3" name="Rectangle 547"/>
          <xdr:cNvSpPr>
            <a:spLocks noChangeArrowheads="1"/>
          </xdr:cNvSpPr>
        </xdr:nvSpPr>
        <xdr:spPr bwMode="auto">
          <a:xfrm>
            <a:off x="397" y="480"/>
            <a:ext cx="19" cy="9"/>
          </a:xfrm>
          <a:prstGeom prst="rect">
            <a:avLst/>
          </a:prstGeom>
          <a:solidFill>
            <a:srgbClr val="FF0000"/>
          </a:solidFill>
          <a:ln w="6350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494" name="Rectangle 548"/>
          <xdr:cNvSpPr>
            <a:spLocks noChangeArrowheads="1"/>
          </xdr:cNvSpPr>
        </xdr:nvSpPr>
        <xdr:spPr bwMode="auto">
          <a:xfrm>
            <a:off x="380" y="463"/>
            <a:ext cx="6" cy="5"/>
          </a:xfrm>
          <a:prstGeom prst="rect">
            <a:avLst/>
          </a:prstGeom>
          <a:solidFill>
            <a:srgbClr val="FFFFFF"/>
          </a:solidFill>
          <a:ln w="317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495" name="Rectangle 549"/>
          <xdr:cNvSpPr>
            <a:spLocks noChangeArrowheads="1"/>
          </xdr:cNvSpPr>
        </xdr:nvSpPr>
        <xdr:spPr bwMode="auto">
          <a:xfrm>
            <a:off x="418" y="463"/>
            <a:ext cx="7" cy="5"/>
          </a:xfrm>
          <a:prstGeom prst="rect">
            <a:avLst/>
          </a:prstGeom>
          <a:solidFill>
            <a:srgbClr val="FFFFFF"/>
          </a:solidFill>
          <a:ln w="317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496" name="Rectangle 550"/>
          <xdr:cNvSpPr>
            <a:spLocks noChangeArrowheads="1"/>
          </xdr:cNvSpPr>
        </xdr:nvSpPr>
        <xdr:spPr bwMode="auto">
          <a:xfrm>
            <a:off x="433" y="463"/>
            <a:ext cx="6" cy="5"/>
          </a:xfrm>
          <a:prstGeom prst="rect">
            <a:avLst/>
          </a:prstGeom>
          <a:solidFill>
            <a:srgbClr val="FFFFFF"/>
          </a:solidFill>
          <a:ln w="317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497" name="Oval 551"/>
          <xdr:cNvSpPr>
            <a:spLocks noChangeArrowheads="1"/>
          </xdr:cNvSpPr>
        </xdr:nvSpPr>
        <xdr:spPr bwMode="auto">
          <a:xfrm>
            <a:off x="370" y="485"/>
            <a:ext cx="6" cy="6"/>
          </a:xfrm>
          <a:prstGeom prst="ellipse">
            <a:avLst/>
          </a:prstGeom>
          <a:solidFill>
            <a:srgbClr val="000000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8" name="Oval 552"/>
          <xdr:cNvSpPr>
            <a:spLocks noChangeArrowheads="1"/>
          </xdr:cNvSpPr>
        </xdr:nvSpPr>
        <xdr:spPr bwMode="auto">
          <a:xfrm>
            <a:off x="437" y="485"/>
            <a:ext cx="7" cy="6"/>
          </a:xfrm>
          <a:prstGeom prst="ellipse">
            <a:avLst/>
          </a:prstGeom>
          <a:solidFill>
            <a:srgbClr val="000000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9" name="Rectangle 553"/>
          <xdr:cNvSpPr>
            <a:spLocks noChangeArrowheads="1"/>
          </xdr:cNvSpPr>
        </xdr:nvSpPr>
        <xdr:spPr bwMode="auto">
          <a:xfrm>
            <a:off x="361" y="480"/>
            <a:ext cx="89" cy="3"/>
          </a:xfrm>
          <a:prstGeom prst="rect">
            <a:avLst/>
          </a:prstGeom>
          <a:solidFill>
            <a:srgbClr val="000000"/>
          </a:solidFill>
          <a:ln w="317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500" name="Rectangle 554"/>
          <xdr:cNvSpPr>
            <a:spLocks noChangeArrowheads="1"/>
          </xdr:cNvSpPr>
        </xdr:nvSpPr>
        <xdr:spPr bwMode="auto">
          <a:xfrm>
            <a:off x="418" y="485"/>
            <a:ext cx="34" cy="2"/>
          </a:xfrm>
          <a:prstGeom prst="rect">
            <a:avLst/>
          </a:prstGeom>
          <a:solidFill>
            <a:srgbClr val="000000"/>
          </a:solidFill>
          <a:ln w="317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501" name="Rectangle 555"/>
          <xdr:cNvSpPr>
            <a:spLocks noChangeArrowheads="1"/>
          </xdr:cNvSpPr>
        </xdr:nvSpPr>
        <xdr:spPr bwMode="auto">
          <a:xfrm>
            <a:off x="359" y="485"/>
            <a:ext cx="34" cy="2"/>
          </a:xfrm>
          <a:prstGeom prst="rect">
            <a:avLst/>
          </a:prstGeom>
          <a:solidFill>
            <a:srgbClr val="000000"/>
          </a:solidFill>
          <a:ln w="317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502" name="AutoShape 556"/>
          <xdr:cNvSpPr>
            <a:spLocks noChangeArrowheads="1"/>
          </xdr:cNvSpPr>
        </xdr:nvSpPr>
        <xdr:spPr bwMode="auto">
          <a:xfrm flipV="1">
            <a:off x="361" y="461"/>
            <a:ext cx="89" cy="19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w 21600"/>
              <a:gd name="T7" fmla="*/ 0 h 21600"/>
              <a:gd name="T8" fmla="*/ 0 60000 65536"/>
              <a:gd name="T9" fmla="*/ 0 60000 65536"/>
              <a:gd name="T10" fmla="*/ 0 60000 65536"/>
              <a:gd name="T11" fmla="*/ 0 60000 65536"/>
              <a:gd name="T12" fmla="*/ 1942 w 21600"/>
              <a:gd name="T13" fmla="*/ 2274 h 21600"/>
              <a:gd name="T14" fmla="*/ 19658 w 21600"/>
              <a:gd name="T15" fmla="*/ 19326 h 21600"/>
            </a:gdLst>
            <a:ahLst/>
            <a:cxnLst>
              <a:cxn ang="T8">
                <a:pos x="T0" y="T1"/>
              </a:cxn>
              <a:cxn ang="T9">
                <a:pos x="T2" y="T3"/>
              </a:cxn>
              <a:cxn ang="T10">
                <a:pos x="T4" y="T5"/>
              </a:cxn>
              <a:cxn ang="T11">
                <a:pos x="T6" y="T7"/>
              </a:cxn>
            </a:cxnLst>
            <a:rect l="T12" t="T13" r="T14" b="T15"/>
            <a:pathLst>
              <a:path w="21600" h="21600">
                <a:moveTo>
                  <a:pt x="0" y="0"/>
                </a:moveTo>
                <a:lnTo>
                  <a:pt x="514" y="21600"/>
                </a:lnTo>
                <a:lnTo>
                  <a:pt x="21086" y="21600"/>
                </a:lnTo>
                <a:lnTo>
                  <a:pt x="2160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0000"/>
          </a:solidFill>
          <a:ln w="6350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503" name="AutoShape 557"/>
          <xdr:cNvSpPr>
            <a:spLocks noChangeArrowheads="1"/>
          </xdr:cNvSpPr>
        </xdr:nvSpPr>
        <xdr:spPr bwMode="auto">
          <a:xfrm flipV="1">
            <a:off x="391" y="455"/>
            <a:ext cx="31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w 21600"/>
              <a:gd name="T7" fmla="*/ 0 h 21600"/>
              <a:gd name="T8" fmla="*/ 0 60000 65536"/>
              <a:gd name="T9" fmla="*/ 0 60000 65536"/>
              <a:gd name="T10" fmla="*/ 0 60000 65536"/>
              <a:gd name="T11" fmla="*/ 0 60000 65536"/>
              <a:gd name="T12" fmla="*/ 2787 w 21600"/>
              <a:gd name="T13" fmla="*/ 2700 h 21600"/>
              <a:gd name="T14" fmla="*/ 18813 w 21600"/>
              <a:gd name="T15" fmla="*/ 18900 h 21600"/>
            </a:gdLst>
            <a:ahLst/>
            <a:cxnLst>
              <a:cxn ang="T8">
                <a:pos x="T0" y="T1"/>
              </a:cxn>
              <a:cxn ang="T9">
                <a:pos x="T2" y="T3"/>
              </a:cxn>
              <a:cxn ang="T10">
                <a:pos x="T4" y="T5"/>
              </a:cxn>
              <a:cxn ang="T11">
                <a:pos x="T6" y="T7"/>
              </a:cxn>
            </a:cxnLst>
            <a:rect l="T12" t="T13" r="T14" b="T15"/>
            <a:pathLst>
              <a:path w="21600" h="21600">
                <a:moveTo>
                  <a:pt x="0" y="0"/>
                </a:moveTo>
                <a:lnTo>
                  <a:pt x="1643" y="21600"/>
                </a:lnTo>
                <a:lnTo>
                  <a:pt x="19957" y="21600"/>
                </a:lnTo>
                <a:lnTo>
                  <a:pt x="2160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0000"/>
          </a:solidFill>
          <a:ln w="6350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504" name="Rectangle 559"/>
          <xdr:cNvSpPr>
            <a:spLocks noChangeArrowheads="1"/>
          </xdr:cNvSpPr>
        </xdr:nvSpPr>
        <xdr:spPr bwMode="auto">
          <a:xfrm>
            <a:off x="410" y="457"/>
            <a:ext cx="10" cy="4"/>
          </a:xfrm>
          <a:prstGeom prst="rect">
            <a:avLst/>
          </a:prstGeom>
          <a:solidFill>
            <a:srgbClr val="FFFFFF"/>
          </a:solidFill>
          <a:ln w="6350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505" name="Rectangle 560"/>
          <xdr:cNvSpPr>
            <a:spLocks noChangeArrowheads="1"/>
          </xdr:cNvSpPr>
        </xdr:nvSpPr>
        <xdr:spPr bwMode="auto">
          <a:xfrm>
            <a:off x="363" y="466"/>
            <a:ext cx="7" cy="12"/>
          </a:xfrm>
          <a:prstGeom prst="rect">
            <a:avLst/>
          </a:prstGeom>
          <a:solidFill>
            <a:srgbClr val="FF0000"/>
          </a:solidFill>
          <a:ln w="6350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506" name="Rectangle 561"/>
          <xdr:cNvSpPr>
            <a:spLocks noChangeArrowheads="1"/>
          </xdr:cNvSpPr>
        </xdr:nvSpPr>
        <xdr:spPr bwMode="auto">
          <a:xfrm>
            <a:off x="397" y="457"/>
            <a:ext cx="6" cy="4"/>
          </a:xfrm>
          <a:prstGeom prst="rect">
            <a:avLst/>
          </a:prstGeom>
          <a:solidFill>
            <a:srgbClr val="FFFFFF"/>
          </a:solidFill>
          <a:ln w="6350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73</xdr:col>
      <xdr:colOff>54429</xdr:colOff>
      <xdr:row>11</xdr:row>
      <xdr:rowOff>108858</xdr:rowOff>
    </xdr:from>
    <xdr:to>
      <xdr:col>77</xdr:col>
      <xdr:colOff>168387</xdr:colOff>
      <xdr:row>12</xdr:row>
      <xdr:rowOff>163853</xdr:rowOff>
    </xdr:to>
    <xdr:grpSp>
      <xdr:nvGrpSpPr>
        <xdr:cNvPr id="507" name="Group 562"/>
        <xdr:cNvGrpSpPr>
          <a:grpSpLocks/>
        </xdr:cNvGrpSpPr>
      </xdr:nvGrpSpPr>
      <xdr:grpSpPr bwMode="auto">
        <a:xfrm>
          <a:off x="13488489" y="4086498"/>
          <a:ext cx="845478" cy="306455"/>
          <a:chOff x="359" y="455"/>
          <a:chExt cx="93" cy="36"/>
        </a:xfrm>
      </xdr:grpSpPr>
      <xdr:sp macro="" textlink="">
        <xdr:nvSpPr>
          <xdr:cNvPr id="508" name="Rectangle 543"/>
          <xdr:cNvSpPr>
            <a:spLocks noChangeArrowheads="1"/>
          </xdr:cNvSpPr>
        </xdr:nvSpPr>
        <xdr:spPr bwMode="auto">
          <a:xfrm>
            <a:off x="397" y="457"/>
            <a:ext cx="6" cy="4"/>
          </a:xfrm>
          <a:prstGeom prst="rect">
            <a:avLst/>
          </a:prstGeom>
          <a:solidFill>
            <a:srgbClr val="FFFFFF"/>
          </a:solidFill>
          <a:ln w="317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509" name="Oval 544"/>
          <xdr:cNvSpPr>
            <a:spLocks noChangeArrowheads="1"/>
          </xdr:cNvSpPr>
        </xdr:nvSpPr>
        <xdr:spPr bwMode="auto">
          <a:xfrm>
            <a:off x="422" y="485"/>
            <a:ext cx="7" cy="6"/>
          </a:xfrm>
          <a:prstGeom prst="ellipse">
            <a:avLst/>
          </a:prstGeom>
          <a:solidFill>
            <a:srgbClr val="000000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0" name="Line 545"/>
          <xdr:cNvSpPr>
            <a:spLocks noChangeShapeType="1"/>
          </xdr:cNvSpPr>
        </xdr:nvSpPr>
        <xdr:spPr bwMode="auto">
          <a:xfrm>
            <a:off x="361" y="478"/>
            <a:ext cx="83" cy="0"/>
          </a:xfrm>
          <a:prstGeom prst="line">
            <a:avLst/>
          </a:pr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11" name="Oval 546"/>
          <xdr:cNvSpPr>
            <a:spLocks noChangeArrowheads="1"/>
          </xdr:cNvSpPr>
        </xdr:nvSpPr>
        <xdr:spPr bwMode="auto">
          <a:xfrm>
            <a:off x="384" y="485"/>
            <a:ext cx="7" cy="6"/>
          </a:xfrm>
          <a:prstGeom prst="ellipse">
            <a:avLst/>
          </a:prstGeom>
          <a:solidFill>
            <a:srgbClr val="000000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2" name="Rectangle 547"/>
          <xdr:cNvSpPr>
            <a:spLocks noChangeArrowheads="1"/>
          </xdr:cNvSpPr>
        </xdr:nvSpPr>
        <xdr:spPr bwMode="auto">
          <a:xfrm>
            <a:off x="397" y="480"/>
            <a:ext cx="19" cy="9"/>
          </a:xfrm>
          <a:prstGeom prst="rect">
            <a:avLst/>
          </a:prstGeom>
          <a:solidFill>
            <a:srgbClr val="FF0000"/>
          </a:solidFill>
          <a:ln w="6350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513" name="Rectangle 548"/>
          <xdr:cNvSpPr>
            <a:spLocks noChangeArrowheads="1"/>
          </xdr:cNvSpPr>
        </xdr:nvSpPr>
        <xdr:spPr bwMode="auto">
          <a:xfrm>
            <a:off x="380" y="463"/>
            <a:ext cx="6" cy="5"/>
          </a:xfrm>
          <a:prstGeom prst="rect">
            <a:avLst/>
          </a:prstGeom>
          <a:solidFill>
            <a:srgbClr val="FFFFFF"/>
          </a:solidFill>
          <a:ln w="317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514" name="Rectangle 549"/>
          <xdr:cNvSpPr>
            <a:spLocks noChangeArrowheads="1"/>
          </xdr:cNvSpPr>
        </xdr:nvSpPr>
        <xdr:spPr bwMode="auto">
          <a:xfrm>
            <a:off x="418" y="463"/>
            <a:ext cx="7" cy="5"/>
          </a:xfrm>
          <a:prstGeom prst="rect">
            <a:avLst/>
          </a:prstGeom>
          <a:solidFill>
            <a:srgbClr val="FFFFFF"/>
          </a:solidFill>
          <a:ln w="317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515" name="Rectangle 550"/>
          <xdr:cNvSpPr>
            <a:spLocks noChangeArrowheads="1"/>
          </xdr:cNvSpPr>
        </xdr:nvSpPr>
        <xdr:spPr bwMode="auto">
          <a:xfrm>
            <a:off x="433" y="463"/>
            <a:ext cx="6" cy="5"/>
          </a:xfrm>
          <a:prstGeom prst="rect">
            <a:avLst/>
          </a:prstGeom>
          <a:solidFill>
            <a:srgbClr val="FFFFFF"/>
          </a:solidFill>
          <a:ln w="317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516" name="Oval 551"/>
          <xdr:cNvSpPr>
            <a:spLocks noChangeArrowheads="1"/>
          </xdr:cNvSpPr>
        </xdr:nvSpPr>
        <xdr:spPr bwMode="auto">
          <a:xfrm>
            <a:off x="370" y="485"/>
            <a:ext cx="6" cy="6"/>
          </a:xfrm>
          <a:prstGeom prst="ellipse">
            <a:avLst/>
          </a:prstGeom>
          <a:solidFill>
            <a:srgbClr val="000000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7" name="Oval 552"/>
          <xdr:cNvSpPr>
            <a:spLocks noChangeArrowheads="1"/>
          </xdr:cNvSpPr>
        </xdr:nvSpPr>
        <xdr:spPr bwMode="auto">
          <a:xfrm>
            <a:off x="437" y="485"/>
            <a:ext cx="7" cy="6"/>
          </a:xfrm>
          <a:prstGeom prst="ellipse">
            <a:avLst/>
          </a:prstGeom>
          <a:solidFill>
            <a:srgbClr val="000000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8" name="Rectangle 553"/>
          <xdr:cNvSpPr>
            <a:spLocks noChangeArrowheads="1"/>
          </xdr:cNvSpPr>
        </xdr:nvSpPr>
        <xdr:spPr bwMode="auto">
          <a:xfrm>
            <a:off x="361" y="480"/>
            <a:ext cx="89" cy="3"/>
          </a:xfrm>
          <a:prstGeom prst="rect">
            <a:avLst/>
          </a:prstGeom>
          <a:solidFill>
            <a:srgbClr val="000000"/>
          </a:solidFill>
          <a:ln w="317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519" name="Rectangle 554"/>
          <xdr:cNvSpPr>
            <a:spLocks noChangeArrowheads="1"/>
          </xdr:cNvSpPr>
        </xdr:nvSpPr>
        <xdr:spPr bwMode="auto">
          <a:xfrm>
            <a:off x="418" y="485"/>
            <a:ext cx="34" cy="2"/>
          </a:xfrm>
          <a:prstGeom prst="rect">
            <a:avLst/>
          </a:prstGeom>
          <a:solidFill>
            <a:srgbClr val="000000"/>
          </a:solidFill>
          <a:ln w="317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520" name="Rectangle 555"/>
          <xdr:cNvSpPr>
            <a:spLocks noChangeArrowheads="1"/>
          </xdr:cNvSpPr>
        </xdr:nvSpPr>
        <xdr:spPr bwMode="auto">
          <a:xfrm>
            <a:off x="359" y="485"/>
            <a:ext cx="34" cy="2"/>
          </a:xfrm>
          <a:prstGeom prst="rect">
            <a:avLst/>
          </a:prstGeom>
          <a:solidFill>
            <a:srgbClr val="000000"/>
          </a:solidFill>
          <a:ln w="317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521" name="AutoShape 556"/>
          <xdr:cNvSpPr>
            <a:spLocks noChangeArrowheads="1"/>
          </xdr:cNvSpPr>
        </xdr:nvSpPr>
        <xdr:spPr bwMode="auto">
          <a:xfrm flipV="1">
            <a:off x="361" y="461"/>
            <a:ext cx="89" cy="19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w 21600"/>
              <a:gd name="T7" fmla="*/ 0 h 21600"/>
              <a:gd name="T8" fmla="*/ 0 60000 65536"/>
              <a:gd name="T9" fmla="*/ 0 60000 65536"/>
              <a:gd name="T10" fmla="*/ 0 60000 65536"/>
              <a:gd name="T11" fmla="*/ 0 60000 65536"/>
              <a:gd name="T12" fmla="*/ 1942 w 21600"/>
              <a:gd name="T13" fmla="*/ 2274 h 21600"/>
              <a:gd name="T14" fmla="*/ 19658 w 21600"/>
              <a:gd name="T15" fmla="*/ 19326 h 21600"/>
            </a:gdLst>
            <a:ahLst/>
            <a:cxnLst>
              <a:cxn ang="T8">
                <a:pos x="T0" y="T1"/>
              </a:cxn>
              <a:cxn ang="T9">
                <a:pos x="T2" y="T3"/>
              </a:cxn>
              <a:cxn ang="T10">
                <a:pos x="T4" y="T5"/>
              </a:cxn>
              <a:cxn ang="T11">
                <a:pos x="T6" y="T7"/>
              </a:cxn>
            </a:cxnLst>
            <a:rect l="T12" t="T13" r="T14" b="T15"/>
            <a:pathLst>
              <a:path w="21600" h="21600">
                <a:moveTo>
                  <a:pt x="0" y="0"/>
                </a:moveTo>
                <a:lnTo>
                  <a:pt x="514" y="21600"/>
                </a:lnTo>
                <a:lnTo>
                  <a:pt x="21086" y="21600"/>
                </a:lnTo>
                <a:lnTo>
                  <a:pt x="2160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0000"/>
          </a:solidFill>
          <a:ln w="6350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522" name="AutoShape 557"/>
          <xdr:cNvSpPr>
            <a:spLocks noChangeArrowheads="1"/>
          </xdr:cNvSpPr>
        </xdr:nvSpPr>
        <xdr:spPr bwMode="auto">
          <a:xfrm flipV="1">
            <a:off x="391" y="455"/>
            <a:ext cx="31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w 21600"/>
              <a:gd name="T7" fmla="*/ 0 h 21600"/>
              <a:gd name="T8" fmla="*/ 0 60000 65536"/>
              <a:gd name="T9" fmla="*/ 0 60000 65536"/>
              <a:gd name="T10" fmla="*/ 0 60000 65536"/>
              <a:gd name="T11" fmla="*/ 0 60000 65536"/>
              <a:gd name="T12" fmla="*/ 2787 w 21600"/>
              <a:gd name="T13" fmla="*/ 2700 h 21600"/>
              <a:gd name="T14" fmla="*/ 18813 w 21600"/>
              <a:gd name="T15" fmla="*/ 18900 h 21600"/>
            </a:gdLst>
            <a:ahLst/>
            <a:cxnLst>
              <a:cxn ang="T8">
                <a:pos x="T0" y="T1"/>
              </a:cxn>
              <a:cxn ang="T9">
                <a:pos x="T2" y="T3"/>
              </a:cxn>
              <a:cxn ang="T10">
                <a:pos x="T4" y="T5"/>
              </a:cxn>
              <a:cxn ang="T11">
                <a:pos x="T6" y="T7"/>
              </a:cxn>
            </a:cxnLst>
            <a:rect l="T12" t="T13" r="T14" b="T15"/>
            <a:pathLst>
              <a:path w="21600" h="21600">
                <a:moveTo>
                  <a:pt x="0" y="0"/>
                </a:moveTo>
                <a:lnTo>
                  <a:pt x="1643" y="21600"/>
                </a:lnTo>
                <a:lnTo>
                  <a:pt x="19957" y="21600"/>
                </a:lnTo>
                <a:lnTo>
                  <a:pt x="2160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0000"/>
          </a:solidFill>
          <a:ln w="6350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523" name="Rectangle 559"/>
          <xdr:cNvSpPr>
            <a:spLocks noChangeArrowheads="1"/>
          </xdr:cNvSpPr>
        </xdr:nvSpPr>
        <xdr:spPr bwMode="auto">
          <a:xfrm>
            <a:off x="410" y="457"/>
            <a:ext cx="10" cy="4"/>
          </a:xfrm>
          <a:prstGeom prst="rect">
            <a:avLst/>
          </a:prstGeom>
          <a:solidFill>
            <a:srgbClr val="FFFFFF"/>
          </a:solidFill>
          <a:ln w="6350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524" name="Rectangle 560"/>
          <xdr:cNvSpPr>
            <a:spLocks noChangeArrowheads="1"/>
          </xdr:cNvSpPr>
        </xdr:nvSpPr>
        <xdr:spPr bwMode="auto">
          <a:xfrm>
            <a:off x="363" y="466"/>
            <a:ext cx="7" cy="12"/>
          </a:xfrm>
          <a:prstGeom prst="rect">
            <a:avLst/>
          </a:prstGeom>
          <a:solidFill>
            <a:srgbClr val="FF0000"/>
          </a:solidFill>
          <a:ln w="6350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525" name="Rectangle 561"/>
          <xdr:cNvSpPr>
            <a:spLocks noChangeArrowheads="1"/>
          </xdr:cNvSpPr>
        </xdr:nvSpPr>
        <xdr:spPr bwMode="auto">
          <a:xfrm>
            <a:off x="397" y="457"/>
            <a:ext cx="6" cy="4"/>
          </a:xfrm>
          <a:prstGeom prst="rect">
            <a:avLst/>
          </a:prstGeom>
          <a:solidFill>
            <a:srgbClr val="FFFFFF"/>
          </a:solidFill>
          <a:ln w="6350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12</xdr:col>
      <xdr:colOff>15240</xdr:colOff>
      <xdr:row>27</xdr:row>
      <xdr:rowOff>99060</xdr:rowOff>
    </xdr:from>
    <xdr:to>
      <xdr:col>24</xdr:col>
      <xdr:colOff>167640</xdr:colOff>
      <xdr:row>32</xdr:row>
      <xdr:rowOff>68580</xdr:rowOff>
    </xdr:to>
    <xdr:sp macro="" textlink="">
      <xdr:nvSpPr>
        <xdr:cNvPr id="526" name="Bulle ronde 525"/>
        <xdr:cNvSpPr/>
      </xdr:nvSpPr>
      <xdr:spPr>
        <a:xfrm>
          <a:off x="2293620" y="8100060"/>
          <a:ext cx="2346960" cy="1226820"/>
        </a:xfrm>
        <a:prstGeom prst="wedgeEllipseCallout">
          <a:avLst>
            <a:gd name="adj1" fmla="val 100596"/>
            <a:gd name="adj2" fmla="val 53183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Tu choisis 2 chiffres pour obtenir un nombre entre 01</a:t>
          </a:r>
        </a:p>
        <a:p>
          <a:pPr algn="l"/>
          <a:r>
            <a:rPr lang="fr-FR" sz="1100"/>
            <a:t> et 22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oc%20carlos/ETUDE%20RVB%20Trappe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STION_DES_COEF"/>
      <sheetName val="BIBLE_RESSOURCES"/>
      <sheetName val="PARAMETER"/>
      <sheetName val="Etude_1"/>
      <sheetName val="BILAN_RESSOURCE"/>
      <sheetName val="Vente"/>
      <sheetName val="récap"/>
      <sheetName val="Feuil4"/>
      <sheetName val="Minuté SEMAINE"/>
      <sheetName val="Minuté WKD 38H"/>
      <sheetName val="Minuté WKD 53H"/>
      <sheetName val="PB00"/>
      <sheetName val="PB01"/>
      <sheetName val="PB21"/>
    </sheetNames>
    <sheetDataSet>
      <sheetData sheetId="0" refreshError="1"/>
      <sheetData sheetId="1" refreshError="1"/>
      <sheetData sheetId="2">
        <row r="5">
          <cell r="C5">
            <v>16737338</v>
          </cell>
        </row>
        <row r="8">
          <cell r="C8" t="str">
            <v>RVB Trappes</v>
          </cell>
        </row>
        <row r="9">
          <cell r="C9" t="str">
            <v>12/06/2018</v>
          </cell>
        </row>
        <row r="12">
          <cell r="C12">
            <v>43269</v>
          </cell>
        </row>
        <row r="15">
          <cell r="C15">
            <v>0.1216216216216216</v>
          </cell>
        </row>
        <row r="16">
          <cell r="C16">
            <v>0.16216216216216212</v>
          </cell>
        </row>
        <row r="17">
          <cell r="C17">
            <v>5.2631578947368411E-2</v>
          </cell>
        </row>
        <row r="21">
          <cell r="C21">
            <v>10</v>
          </cell>
        </row>
        <row r="22">
          <cell r="C22">
            <v>84</v>
          </cell>
        </row>
      </sheetData>
      <sheetData sheetId="3">
        <row r="35">
          <cell r="J35" t="str">
            <v xml:space="preserve">Durée (Jours) </v>
          </cell>
        </row>
        <row r="52">
          <cell r="J52" t="str">
            <v xml:space="preserve">Durée (Jours) </v>
          </cell>
        </row>
        <row r="78">
          <cell r="J78" t="str">
            <v xml:space="preserve">Durée (Jours) </v>
          </cell>
        </row>
        <row r="92">
          <cell r="J92" t="str">
            <v xml:space="preserve">Durée (Jours) </v>
          </cell>
        </row>
        <row r="128">
          <cell r="B128">
            <v>0</v>
          </cell>
          <cell r="J128">
            <v>385</v>
          </cell>
        </row>
        <row r="129">
          <cell r="J129">
            <v>385</v>
          </cell>
        </row>
        <row r="130">
          <cell r="J130">
            <v>504</v>
          </cell>
        </row>
        <row r="131">
          <cell r="J131">
            <v>504</v>
          </cell>
        </row>
        <row r="132">
          <cell r="J132">
            <v>616</v>
          </cell>
        </row>
        <row r="133">
          <cell r="J133">
            <v>616</v>
          </cell>
        </row>
        <row r="134">
          <cell r="J134">
            <v>616</v>
          </cell>
        </row>
        <row r="135">
          <cell r="J135">
            <v>616</v>
          </cell>
        </row>
        <row r="136">
          <cell r="J136">
            <v>200</v>
          </cell>
        </row>
        <row r="137">
          <cell r="J137">
            <v>469.98</v>
          </cell>
        </row>
        <row r="138">
          <cell r="J138">
            <v>0</v>
          </cell>
        </row>
        <row r="139">
          <cell r="J139">
            <v>420</v>
          </cell>
        </row>
        <row r="140">
          <cell r="J140">
            <v>420</v>
          </cell>
        </row>
        <row r="141">
          <cell r="J141">
            <v>546</v>
          </cell>
        </row>
        <row r="142">
          <cell r="J142">
            <v>546</v>
          </cell>
        </row>
        <row r="143">
          <cell r="J143">
            <v>679</v>
          </cell>
        </row>
        <row r="144">
          <cell r="J144">
            <v>679</v>
          </cell>
        </row>
        <row r="145">
          <cell r="J145">
            <v>679</v>
          </cell>
        </row>
        <row r="146">
          <cell r="J146">
            <v>679</v>
          </cell>
        </row>
        <row r="147">
          <cell r="J147">
            <v>180</v>
          </cell>
        </row>
        <row r="148">
          <cell r="J148">
            <v>3300</v>
          </cell>
        </row>
        <row r="149">
          <cell r="J149">
            <v>315</v>
          </cell>
        </row>
        <row r="150">
          <cell r="J150">
            <v>315</v>
          </cell>
        </row>
        <row r="151">
          <cell r="J151">
            <v>392</v>
          </cell>
        </row>
        <row r="152">
          <cell r="J152">
            <v>392</v>
          </cell>
        </row>
        <row r="153">
          <cell r="J153">
            <v>476</v>
          </cell>
        </row>
        <row r="154">
          <cell r="J154">
            <v>476</v>
          </cell>
        </row>
        <row r="155">
          <cell r="J155">
            <v>476</v>
          </cell>
        </row>
        <row r="156">
          <cell r="J156">
            <v>476</v>
          </cell>
        </row>
        <row r="157">
          <cell r="J157">
            <v>0</v>
          </cell>
        </row>
        <row r="158">
          <cell r="J158">
            <v>95</v>
          </cell>
        </row>
        <row r="159">
          <cell r="J159">
            <v>75</v>
          </cell>
        </row>
        <row r="160">
          <cell r="J160">
            <v>45</v>
          </cell>
        </row>
        <row r="161">
          <cell r="J161">
            <v>0</v>
          </cell>
        </row>
        <row r="162">
          <cell r="J162">
            <v>301</v>
          </cell>
        </row>
        <row r="163">
          <cell r="J163">
            <v>301</v>
          </cell>
        </row>
        <row r="164">
          <cell r="J164">
            <v>357</v>
          </cell>
        </row>
        <row r="165">
          <cell r="J165">
            <v>357</v>
          </cell>
        </row>
        <row r="166">
          <cell r="J166">
            <v>441</v>
          </cell>
        </row>
        <row r="167">
          <cell r="J167">
            <v>441</v>
          </cell>
        </row>
        <row r="168">
          <cell r="J168">
            <v>441</v>
          </cell>
        </row>
        <row r="169">
          <cell r="J169">
            <v>441</v>
          </cell>
        </row>
        <row r="170">
          <cell r="J170">
            <v>441</v>
          </cell>
        </row>
        <row r="171">
          <cell r="J171">
            <v>441</v>
          </cell>
        </row>
        <row r="172">
          <cell r="J172">
            <v>441</v>
          </cell>
        </row>
        <row r="173">
          <cell r="J173">
            <v>20167</v>
          </cell>
        </row>
        <row r="174">
          <cell r="J174">
            <v>934.99</v>
          </cell>
        </row>
        <row r="175">
          <cell r="J175">
            <v>934.99</v>
          </cell>
        </row>
        <row r="176">
          <cell r="J176">
            <v>1143.03</v>
          </cell>
        </row>
        <row r="177">
          <cell r="J177">
            <v>1143.03</v>
          </cell>
        </row>
        <row r="178">
          <cell r="J178">
            <v>1367.03</v>
          </cell>
        </row>
        <row r="179">
          <cell r="J179">
            <v>1367.03</v>
          </cell>
        </row>
        <row r="180">
          <cell r="J180">
            <v>100</v>
          </cell>
        </row>
        <row r="181">
          <cell r="J181">
            <v>100</v>
          </cell>
        </row>
        <row r="182">
          <cell r="J182">
            <v>100</v>
          </cell>
        </row>
        <row r="183">
          <cell r="J183">
            <v>200</v>
          </cell>
        </row>
        <row r="184">
          <cell r="J184">
            <v>0</v>
          </cell>
        </row>
        <row r="185">
          <cell r="J185">
            <v>336</v>
          </cell>
        </row>
        <row r="186">
          <cell r="J186">
            <v>336</v>
          </cell>
        </row>
        <row r="187">
          <cell r="J187">
            <v>427</v>
          </cell>
        </row>
        <row r="188">
          <cell r="J188">
            <v>427</v>
          </cell>
        </row>
        <row r="189">
          <cell r="J189">
            <v>525</v>
          </cell>
        </row>
        <row r="190">
          <cell r="J190">
            <v>525</v>
          </cell>
        </row>
        <row r="191">
          <cell r="J191">
            <v>525</v>
          </cell>
        </row>
        <row r="192">
          <cell r="J192">
            <v>525</v>
          </cell>
        </row>
        <row r="193">
          <cell r="J193">
            <v>450</v>
          </cell>
        </row>
        <row r="194">
          <cell r="J194">
            <v>50</v>
          </cell>
        </row>
        <row r="195">
          <cell r="J195">
            <v>300</v>
          </cell>
        </row>
        <row r="196">
          <cell r="J196">
            <v>250</v>
          </cell>
        </row>
        <row r="197">
          <cell r="J197">
            <v>410</v>
          </cell>
        </row>
        <row r="198">
          <cell r="J198">
            <v>650</v>
          </cell>
        </row>
        <row r="199">
          <cell r="J199">
            <v>300</v>
          </cell>
        </row>
        <row r="200">
          <cell r="J200">
            <v>350</v>
          </cell>
        </row>
        <row r="201">
          <cell r="J201">
            <v>135</v>
          </cell>
        </row>
        <row r="202">
          <cell r="J202">
            <v>900</v>
          </cell>
        </row>
        <row r="203">
          <cell r="J203">
            <v>500</v>
          </cell>
        </row>
        <row r="204">
          <cell r="J204">
            <v>7860</v>
          </cell>
        </row>
        <row r="205">
          <cell r="J205">
            <v>336</v>
          </cell>
        </row>
        <row r="206">
          <cell r="J206">
            <v>336</v>
          </cell>
        </row>
        <row r="207">
          <cell r="J207">
            <v>427</v>
          </cell>
        </row>
        <row r="208">
          <cell r="J208">
            <v>427</v>
          </cell>
        </row>
        <row r="209">
          <cell r="J209">
            <v>525</v>
          </cell>
        </row>
        <row r="210">
          <cell r="J210">
            <v>525</v>
          </cell>
        </row>
        <row r="211">
          <cell r="J211">
            <v>525</v>
          </cell>
        </row>
        <row r="212">
          <cell r="J212">
            <v>525</v>
          </cell>
        </row>
        <row r="213">
          <cell r="J213">
            <v>0</v>
          </cell>
        </row>
        <row r="214">
          <cell r="J214">
            <v>150</v>
          </cell>
        </row>
        <row r="215">
          <cell r="J215">
            <v>340</v>
          </cell>
        </row>
        <row r="216">
          <cell r="J216">
            <v>300</v>
          </cell>
        </row>
        <row r="217">
          <cell r="J217">
            <v>340</v>
          </cell>
        </row>
        <row r="218">
          <cell r="J218">
            <v>300</v>
          </cell>
        </row>
        <row r="219">
          <cell r="J219">
            <v>2572</v>
          </cell>
        </row>
        <row r="220">
          <cell r="J220">
            <v>150</v>
          </cell>
        </row>
        <row r="221">
          <cell r="J221">
            <v>2000</v>
          </cell>
        </row>
        <row r="222">
          <cell r="J222">
            <v>500</v>
          </cell>
        </row>
        <row r="223">
          <cell r="J223">
            <v>5500</v>
          </cell>
        </row>
        <row r="224">
          <cell r="J224">
            <v>3840</v>
          </cell>
        </row>
        <row r="225">
          <cell r="J225">
            <v>21</v>
          </cell>
        </row>
        <row r="226">
          <cell r="J226">
            <v>200</v>
          </cell>
        </row>
        <row r="227">
          <cell r="J227">
            <v>4800</v>
          </cell>
        </row>
        <row r="228">
          <cell r="J228">
            <v>5140</v>
          </cell>
        </row>
        <row r="229">
          <cell r="J229">
            <v>5476</v>
          </cell>
        </row>
        <row r="230">
          <cell r="J230">
            <v>5700</v>
          </cell>
        </row>
        <row r="231">
          <cell r="J231">
            <v>6040</v>
          </cell>
        </row>
        <row r="232">
          <cell r="J232">
            <v>6500</v>
          </cell>
        </row>
        <row r="233">
          <cell r="J233">
            <v>3850</v>
          </cell>
        </row>
        <row r="234">
          <cell r="J234">
            <v>4190</v>
          </cell>
        </row>
        <row r="235">
          <cell r="J235">
            <v>4526</v>
          </cell>
        </row>
        <row r="236">
          <cell r="J236">
            <v>4550</v>
          </cell>
        </row>
        <row r="237">
          <cell r="J237">
            <v>4890</v>
          </cell>
        </row>
        <row r="238">
          <cell r="J238">
            <v>5226</v>
          </cell>
        </row>
        <row r="239">
          <cell r="J239">
            <v>4250</v>
          </cell>
        </row>
        <row r="240">
          <cell r="J240">
            <v>4590</v>
          </cell>
        </row>
        <row r="241">
          <cell r="J241">
            <v>4926</v>
          </cell>
        </row>
        <row r="242">
          <cell r="J242">
            <v>4800</v>
          </cell>
        </row>
        <row r="243">
          <cell r="J243">
            <v>5140</v>
          </cell>
        </row>
        <row r="244">
          <cell r="J244">
            <v>5476</v>
          </cell>
        </row>
        <row r="245">
          <cell r="J245">
            <v>2400</v>
          </cell>
        </row>
        <row r="246">
          <cell r="J246">
            <v>2700</v>
          </cell>
        </row>
        <row r="247">
          <cell r="J247">
            <v>3100</v>
          </cell>
        </row>
        <row r="248">
          <cell r="J248">
            <v>3314</v>
          </cell>
        </row>
        <row r="249">
          <cell r="J249">
            <v>3570</v>
          </cell>
        </row>
        <row r="250">
          <cell r="J250">
            <v>3826</v>
          </cell>
        </row>
        <row r="251">
          <cell r="J251">
            <v>5000</v>
          </cell>
        </row>
        <row r="252">
          <cell r="J252">
            <v>5000</v>
          </cell>
        </row>
        <row r="253">
          <cell r="J253">
            <v>5500</v>
          </cell>
        </row>
        <row r="254">
          <cell r="J254">
            <v>2500</v>
          </cell>
        </row>
        <row r="255">
          <cell r="J255">
            <v>0</v>
          </cell>
        </row>
        <row r="256">
          <cell r="J256">
            <v>2410</v>
          </cell>
        </row>
        <row r="257">
          <cell r="J257">
            <v>2618</v>
          </cell>
        </row>
        <row r="258">
          <cell r="J258">
            <v>2842</v>
          </cell>
        </row>
        <row r="259">
          <cell r="J259">
            <v>3210</v>
          </cell>
        </row>
        <row r="260">
          <cell r="J260">
            <v>3418</v>
          </cell>
        </row>
        <row r="261">
          <cell r="J261">
            <v>3642</v>
          </cell>
        </row>
        <row r="262">
          <cell r="J262">
            <v>5000</v>
          </cell>
        </row>
        <row r="263">
          <cell r="J263">
            <v>1000</v>
          </cell>
        </row>
        <row r="264">
          <cell r="J264">
            <v>0</v>
          </cell>
        </row>
        <row r="265">
          <cell r="J265">
            <v>525</v>
          </cell>
        </row>
        <row r="266">
          <cell r="J266">
            <v>525</v>
          </cell>
        </row>
        <row r="267">
          <cell r="J267">
            <v>710</v>
          </cell>
        </row>
        <row r="268">
          <cell r="J268">
            <v>710</v>
          </cell>
        </row>
        <row r="269">
          <cell r="J269">
            <v>895</v>
          </cell>
        </row>
        <row r="270">
          <cell r="J270">
            <v>895</v>
          </cell>
        </row>
        <row r="271">
          <cell r="J271">
            <v>895</v>
          </cell>
        </row>
        <row r="272">
          <cell r="J272">
            <v>945</v>
          </cell>
        </row>
        <row r="273">
          <cell r="J273">
            <v>945</v>
          </cell>
        </row>
        <row r="274">
          <cell r="J274">
            <v>1050</v>
          </cell>
        </row>
        <row r="275">
          <cell r="J275">
            <v>1050</v>
          </cell>
        </row>
        <row r="276">
          <cell r="J276">
            <v>1260</v>
          </cell>
        </row>
        <row r="277">
          <cell r="J277">
            <v>1260</v>
          </cell>
        </row>
        <row r="278">
          <cell r="J278">
            <v>1260</v>
          </cell>
        </row>
        <row r="279">
          <cell r="J279">
            <v>945</v>
          </cell>
        </row>
        <row r="280">
          <cell r="J280">
            <v>1050</v>
          </cell>
        </row>
        <row r="281">
          <cell r="J281">
            <v>1260</v>
          </cell>
        </row>
        <row r="282">
          <cell r="J282">
            <v>0</v>
          </cell>
        </row>
        <row r="283">
          <cell r="J283">
            <v>1315</v>
          </cell>
        </row>
        <row r="284">
          <cell r="J284">
            <v>1972.5</v>
          </cell>
        </row>
        <row r="285">
          <cell r="J285">
            <v>2100</v>
          </cell>
        </row>
        <row r="286">
          <cell r="J286">
            <v>3150</v>
          </cell>
        </row>
        <row r="287">
          <cell r="J287">
            <v>920</v>
          </cell>
        </row>
        <row r="288">
          <cell r="J288">
            <v>1315</v>
          </cell>
        </row>
        <row r="289">
          <cell r="J289">
            <v>5500</v>
          </cell>
        </row>
        <row r="290">
          <cell r="J290">
            <v>0</v>
          </cell>
        </row>
        <row r="291">
          <cell r="J291">
            <v>630</v>
          </cell>
        </row>
        <row r="292">
          <cell r="J292">
            <v>600</v>
          </cell>
        </row>
        <row r="293">
          <cell r="J293">
            <v>450</v>
          </cell>
        </row>
        <row r="294">
          <cell r="J294">
            <v>190</v>
          </cell>
        </row>
        <row r="295">
          <cell r="J295">
            <v>60</v>
          </cell>
        </row>
        <row r="296">
          <cell r="J296">
            <v>500</v>
          </cell>
        </row>
        <row r="297">
          <cell r="J297">
            <v>80</v>
          </cell>
        </row>
        <row r="298">
          <cell r="J298">
            <v>150</v>
          </cell>
        </row>
        <row r="299">
          <cell r="J299">
            <v>0</v>
          </cell>
        </row>
        <row r="300">
          <cell r="J300">
            <v>70</v>
          </cell>
        </row>
        <row r="301">
          <cell r="J301">
            <v>20.71</v>
          </cell>
        </row>
        <row r="302">
          <cell r="J302">
            <v>19</v>
          </cell>
        </row>
        <row r="303">
          <cell r="J303">
            <v>16</v>
          </cell>
        </row>
        <row r="304">
          <cell r="J304">
            <v>11</v>
          </cell>
        </row>
        <row r="305">
          <cell r="J305">
            <v>1.8</v>
          </cell>
        </row>
        <row r="306">
          <cell r="J306">
            <v>1000</v>
          </cell>
        </row>
        <row r="307">
          <cell r="J307">
            <v>1000</v>
          </cell>
        </row>
        <row r="308">
          <cell r="J308">
            <v>1000</v>
          </cell>
        </row>
        <row r="309">
          <cell r="J309">
            <v>1000</v>
          </cell>
        </row>
        <row r="310">
          <cell r="J310">
            <v>1000</v>
          </cell>
        </row>
        <row r="311">
          <cell r="J311">
            <v>1000</v>
          </cell>
        </row>
        <row r="312">
          <cell r="J312">
            <v>0</v>
          </cell>
        </row>
        <row r="313">
          <cell r="J313">
            <v>800</v>
          </cell>
        </row>
        <row r="314">
          <cell r="J314">
            <v>36.5</v>
          </cell>
        </row>
        <row r="315">
          <cell r="J315">
            <v>25</v>
          </cell>
        </row>
        <row r="316">
          <cell r="J316">
            <v>0</v>
          </cell>
        </row>
        <row r="317">
          <cell r="J317">
            <v>4</v>
          </cell>
        </row>
        <row r="318">
          <cell r="J318">
            <v>10</v>
          </cell>
        </row>
        <row r="319">
          <cell r="J319">
            <v>4</v>
          </cell>
        </row>
        <row r="320">
          <cell r="J320">
            <v>12</v>
          </cell>
        </row>
        <row r="321">
          <cell r="J321">
            <v>1979</v>
          </cell>
        </row>
        <row r="322">
          <cell r="J322">
            <v>472</v>
          </cell>
        </row>
        <row r="323">
          <cell r="J323">
            <v>31</v>
          </cell>
        </row>
        <row r="324">
          <cell r="J324">
            <v>-726</v>
          </cell>
        </row>
        <row r="325">
          <cell r="J325">
            <v>1613</v>
          </cell>
        </row>
        <row r="326">
          <cell r="J326">
            <v>1306</v>
          </cell>
        </row>
        <row r="327">
          <cell r="J327">
            <v>531</v>
          </cell>
        </row>
        <row r="328">
          <cell r="J328">
            <v>470</v>
          </cell>
        </row>
        <row r="329">
          <cell r="J329">
            <v>531</v>
          </cell>
        </row>
        <row r="330">
          <cell r="J330">
            <v>470</v>
          </cell>
        </row>
        <row r="331">
          <cell r="J331">
            <v>320</v>
          </cell>
        </row>
        <row r="332">
          <cell r="J332">
            <v>780</v>
          </cell>
        </row>
        <row r="333">
          <cell r="J333">
            <v>301</v>
          </cell>
        </row>
        <row r="334">
          <cell r="J334">
            <v>1090</v>
          </cell>
        </row>
        <row r="335">
          <cell r="J335">
            <v>357</v>
          </cell>
        </row>
        <row r="336">
          <cell r="J336">
            <v>1370</v>
          </cell>
        </row>
        <row r="337">
          <cell r="J337">
            <v>441</v>
          </cell>
        </row>
        <row r="338">
          <cell r="J338">
            <v>195.71428571428572</v>
          </cell>
        </row>
        <row r="339">
          <cell r="J339">
            <v>63</v>
          </cell>
        </row>
        <row r="340">
          <cell r="J340">
            <v>580</v>
          </cell>
        </row>
        <row r="341">
          <cell r="J341">
            <v>780</v>
          </cell>
        </row>
        <row r="342">
          <cell r="J342">
            <v>980</v>
          </cell>
        </row>
        <row r="343">
          <cell r="J343">
            <v>140</v>
          </cell>
        </row>
        <row r="344">
          <cell r="J344">
            <v>580</v>
          </cell>
        </row>
        <row r="345">
          <cell r="J345">
            <v>780</v>
          </cell>
        </row>
        <row r="346">
          <cell r="J346">
            <v>980</v>
          </cell>
        </row>
        <row r="347">
          <cell r="J347">
            <v>140</v>
          </cell>
        </row>
        <row r="348">
          <cell r="J348">
            <v>3000</v>
          </cell>
        </row>
        <row r="349">
          <cell r="J349">
            <v>590</v>
          </cell>
        </row>
        <row r="350">
          <cell r="J350">
            <v>84.285714285714292</v>
          </cell>
        </row>
        <row r="351">
          <cell r="J351">
            <v>590</v>
          </cell>
        </row>
        <row r="352">
          <cell r="J352">
            <v>795</v>
          </cell>
        </row>
        <row r="353">
          <cell r="J353">
            <v>1005</v>
          </cell>
        </row>
        <row r="354">
          <cell r="J354">
            <v>113.57142857142857</v>
          </cell>
        </row>
        <row r="355">
          <cell r="J355">
            <v>0</v>
          </cell>
        </row>
        <row r="356">
          <cell r="J356">
            <v>0</v>
          </cell>
        </row>
        <row r="357">
          <cell r="J357">
            <v>0</v>
          </cell>
        </row>
        <row r="358">
          <cell r="J358">
            <v>0</v>
          </cell>
        </row>
        <row r="360">
          <cell r="B360">
            <v>28</v>
          </cell>
        </row>
        <row r="369">
          <cell r="J369" t="str">
            <v xml:space="preserve">PV </v>
          </cell>
        </row>
        <row r="370">
          <cell r="J370">
            <v>2310</v>
          </cell>
        </row>
        <row r="371">
          <cell r="J371">
            <v>23527</v>
          </cell>
        </row>
        <row r="372">
          <cell r="J372">
            <v>0</v>
          </cell>
        </row>
        <row r="373">
          <cell r="J373">
            <v>0</v>
          </cell>
        </row>
        <row r="374">
          <cell r="J374">
            <v>9330</v>
          </cell>
        </row>
        <row r="375">
          <cell r="J375">
            <v>0</v>
          </cell>
        </row>
        <row r="376">
          <cell r="J376">
            <v>0</v>
          </cell>
        </row>
        <row r="377">
          <cell r="J377">
            <v>0</v>
          </cell>
        </row>
        <row r="381">
          <cell r="J381">
            <v>35167</v>
          </cell>
        </row>
        <row r="382">
          <cell r="J382">
            <v>0</v>
          </cell>
        </row>
        <row r="386">
          <cell r="J386" t="str">
            <v xml:space="preserve">PV </v>
          </cell>
        </row>
        <row r="387">
          <cell r="J387">
            <v>47522.972972972973</v>
          </cell>
        </row>
        <row r="388">
          <cell r="J388">
            <v>0</v>
          </cell>
        </row>
        <row r="389">
          <cell r="J389">
            <v>0</v>
          </cell>
        </row>
        <row r="390">
          <cell r="J390">
            <v>0</v>
          </cell>
        </row>
        <row r="391">
          <cell r="J391">
            <v>0</v>
          </cell>
        </row>
        <row r="392">
          <cell r="J392">
            <v>47522.972972972973</v>
          </cell>
        </row>
        <row r="393">
          <cell r="J393">
            <v>5190.0029729729722</v>
          </cell>
        </row>
        <row r="397">
          <cell r="J397" t="str">
            <v>BENEFICES / ALEAS</v>
          </cell>
        </row>
        <row r="398">
          <cell r="J398">
            <v>2376.1486486486488</v>
          </cell>
        </row>
        <row r="399">
          <cell r="J399">
            <v>0</v>
          </cell>
        </row>
        <row r="400">
          <cell r="J400">
            <v>0</v>
          </cell>
        </row>
        <row r="401">
          <cell r="J401">
            <v>0</v>
          </cell>
        </row>
        <row r="402">
          <cell r="J402">
            <v>0</v>
          </cell>
        </row>
        <row r="403">
          <cell r="J403">
            <v>2376.1486486486488</v>
          </cell>
        </row>
        <row r="407">
          <cell r="J407" t="str">
            <v xml:space="preserve">TOTAL </v>
          </cell>
        </row>
        <row r="408">
          <cell r="J408">
            <v>0</v>
          </cell>
        </row>
        <row r="409">
          <cell r="J409">
            <v>0</v>
          </cell>
        </row>
        <row r="410">
          <cell r="J410">
            <v>0</v>
          </cell>
        </row>
        <row r="411">
          <cell r="J411">
            <v>0</v>
          </cell>
        </row>
        <row r="412">
          <cell r="J412">
            <v>-4277.0675675675675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FF0000"/>
    <pageSetUpPr fitToPage="1"/>
  </sheetPr>
  <dimension ref="A1:LI241"/>
  <sheetViews>
    <sheetView tabSelected="1" topLeftCell="J19" zoomScaleNormal="100" workbookViewId="0">
      <selection activeCell="AC34" sqref="AC34"/>
    </sheetView>
  </sheetViews>
  <sheetFormatPr baseColWidth="10" defaultRowHeight="13.2"/>
  <cols>
    <col min="1" max="1" width="3.88671875" style="6" customWidth="1"/>
    <col min="2" max="32" width="2.6640625" style="131" customWidth="1"/>
    <col min="33" max="139" width="2.6640625" style="6" customWidth="1"/>
    <col min="140" max="140" width="9.6640625" style="6" customWidth="1"/>
    <col min="141" max="141" width="11.5546875" style="6" bestFit="1" customWidth="1"/>
    <col min="142" max="142" width="16.33203125" style="6" bestFit="1" customWidth="1"/>
    <col min="143" max="143" width="20.44140625" style="6" bestFit="1" customWidth="1"/>
    <col min="144" max="144" width="21.109375" style="6" bestFit="1" customWidth="1"/>
    <col min="145" max="145" width="19" style="6" bestFit="1" customWidth="1"/>
    <col min="146" max="146" width="19.88671875" style="6" bestFit="1" customWidth="1"/>
    <col min="147" max="147" width="14.6640625" style="6" bestFit="1" customWidth="1"/>
    <col min="148" max="148" width="15.44140625" style="6" bestFit="1" customWidth="1"/>
    <col min="149" max="149" width="14.109375" style="6" bestFit="1" customWidth="1"/>
    <col min="150" max="150" width="14.88671875" style="6" bestFit="1" customWidth="1"/>
    <col min="151" max="152" width="16.33203125" style="6" bestFit="1" customWidth="1"/>
    <col min="153" max="166" width="9.6640625" style="6" customWidth="1"/>
    <col min="167" max="437" width="2.6640625" style="6" customWidth="1"/>
    <col min="438" max="644" width="11.44140625" style="6"/>
    <col min="645" max="645" width="61.5546875" style="6" customWidth="1"/>
    <col min="646" max="900" width="11.44140625" style="6"/>
    <col min="901" max="901" width="61.5546875" style="6" customWidth="1"/>
    <col min="902" max="1156" width="11.44140625" style="6"/>
    <col min="1157" max="1157" width="61.5546875" style="6" customWidth="1"/>
    <col min="1158" max="1412" width="11.44140625" style="6"/>
    <col min="1413" max="1413" width="61.5546875" style="6" customWidth="1"/>
    <col min="1414" max="1668" width="11.44140625" style="6"/>
    <col min="1669" max="1669" width="61.5546875" style="6" customWidth="1"/>
    <col min="1670" max="1924" width="11.44140625" style="6"/>
    <col min="1925" max="1925" width="61.5546875" style="6" customWidth="1"/>
    <col min="1926" max="2180" width="11.44140625" style="6"/>
    <col min="2181" max="2181" width="61.5546875" style="6" customWidth="1"/>
    <col min="2182" max="2436" width="11.44140625" style="6"/>
    <col min="2437" max="2437" width="61.5546875" style="6" customWidth="1"/>
    <col min="2438" max="2692" width="11.44140625" style="6"/>
    <col min="2693" max="2693" width="61.5546875" style="6" customWidth="1"/>
    <col min="2694" max="2948" width="11.44140625" style="6"/>
    <col min="2949" max="2949" width="61.5546875" style="6" customWidth="1"/>
    <col min="2950" max="3204" width="11.44140625" style="6"/>
    <col min="3205" max="3205" width="61.5546875" style="6" customWidth="1"/>
    <col min="3206" max="3460" width="11.44140625" style="6"/>
    <col min="3461" max="3461" width="61.5546875" style="6" customWidth="1"/>
    <col min="3462" max="3716" width="11.44140625" style="6"/>
    <col min="3717" max="3717" width="61.5546875" style="6" customWidth="1"/>
    <col min="3718" max="3972" width="11.44140625" style="6"/>
    <col min="3973" max="3973" width="61.5546875" style="6" customWidth="1"/>
    <col min="3974" max="4228" width="11.44140625" style="6"/>
    <col min="4229" max="4229" width="61.5546875" style="6" customWidth="1"/>
    <col min="4230" max="4484" width="11.44140625" style="6"/>
    <col min="4485" max="4485" width="61.5546875" style="6" customWidth="1"/>
    <col min="4486" max="4740" width="11.44140625" style="6"/>
    <col min="4741" max="4741" width="61.5546875" style="6" customWidth="1"/>
    <col min="4742" max="4996" width="11.44140625" style="6"/>
    <col min="4997" max="4997" width="61.5546875" style="6" customWidth="1"/>
    <col min="4998" max="5252" width="11.44140625" style="6"/>
    <col min="5253" max="5253" width="61.5546875" style="6" customWidth="1"/>
    <col min="5254" max="5508" width="11.44140625" style="6"/>
    <col min="5509" max="5509" width="61.5546875" style="6" customWidth="1"/>
    <col min="5510" max="5764" width="11.44140625" style="6"/>
    <col min="5765" max="5765" width="61.5546875" style="6" customWidth="1"/>
    <col min="5766" max="6020" width="11.44140625" style="6"/>
    <col min="6021" max="6021" width="61.5546875" style="6" customWidth="1"/>
    <col min="6022" max="6276" width="11.44140625" style="6"/>
    <col min="6277" max="6277" width="61.5546875" style="6" customWidth="1"/>
    <col min="6278" max="6532" width="11.44140625" style="6"/>
    <col min="6533" max="6533" width="61.5546875" style="6" customWidth="1"/>
    <col min="6534" max="6788" width="11.44140625" style="6"/>
    <col min="6789" max="6789" width="61.5546875" style="6" customWidth="1"/>
    <col min="6790" max="7044" width="11.44140625" style="6"/>
    <col min="7045" max="7045" width="61.5546875" style="6" customWidth="1"/>
    <col min="7046" max="7300" width="11.44140625" style="6"/>
    <col min="7301" max="7301" width="61.5546875" style="6" customWidth="1"/>
    <col min="7302" max="7556" width="11.44140625" style="6"/>
    <col min="7557" max="7557" width="61.5546875" style="6" customWidth="1"/>
    <col min="7558" max="7812" width="11.44140625" style="6"/>
    <col min="7813" max="7813" width="61.5546875" style="6" customWidth="1"/>
    <col min="7814" max="8068" width="11.44140625" style="6"/>
    <col min="8069" max="8069" width="61.5546875" style="6" customWidth="1"/>
    <col min="8070" max="8324" width="11.44140625" style="6"/>
    <col min="8325" max="8325" width="61.5546875" style="6" customWidth="1"/>
    <col min="8326" max="8580" width="11.44140625" style="6"/>
    <col min="8581" max="8581" width="61.5546875" style="6" customWidth="1"/>
    <col min="8582" max="8836" width="11.44140625" style="6"/>
    <col min="8837" max="8837" width="61.5546875" style="6" customWidth="1"/>
    <col min="8838" max="9092" width="11.44140625" style="6"/>
    <col min="9093" max="9093" width="61.5546875" style="6" customWidth="1"/>
    <col min="9094" max="9348" width="11.44140625" style="6"/>
    <col min="9349" max="9349" width="61.5546875" style="6" customWidth="1"/>
    <col min="9350" max="9604" width="11.44140625" style="6"/>
    <col min="9605" max="9605" width="61.5546875" style="6" customWidth="1"/>
    <col min="9606" max="9860" width="11.44140625" style="6"/>
    <col min="9861" max="9861" width="61.5546875" style="6" customWidth="1"/>
    <col min="9862" max="10116" width="11.44140625" style="6"/>
    <col min="10117" max="10117" width="61.5546875" style="6" customWidth="1"/>
    <col min="10118" max="10372" width="11.44140625" style="6"/>
    <col min="10373" max="10373" width="61.5546875" style="6" customWidth="1"/>
    <col min="10374" max="10628" width="11.44140625" style="6"/>
    <col min="10629" max="10629" width="61.5546875" style="6" customWidth="1"/>
    <col min="10630" max="10884" width="11.44140625" style="6"/>
    <col min="10885" max="10885" width="61.5546875" style="6" customWidth="1"/>
    <col min="10886" max="11140" width="11.44140625" style="6"/>
    <col min="11141" max="11141" width="61.5546875" style="6" customWidth="1"/>
    <col min="11142" max="11396" width="11.44140625" style="6"/>
    <col min="11397" max="11397" width="61.5546875" style="6" customWidth="1"/>
    <col min="11398" max="11652" width="11.44140625" style="6"/>
    <col min="11653" max="11653" width="61.5546875" style="6" customWidth="1"/>
    <col min="11654" max="11908" width="11.44140625" style="6"/>
    <col min="11909" max="11909" width="61.5546875" style="6" customWidth="1"/>
    <col min="11910" max="12164" width="11.44140625" style="6"/>
    <col min="12165" max="12165" width="61.5546875" style="6" customWidth="1"/>
    <col min="12166" max="12420" width="11.44140625" style="6"/>
    <col min="12421" max="12421" width="61.5546875" style="6" customWidth="1"/>
    <col min="12422" max="12676" width="11.44140625" style="6"/>
    <col min="12677" max="12677" width="61.5546875" style="6" customWidth="1"/>
    <col min="12678" max="12932" width="11.44140625" style="6"/>
    <col min="12933" max="12933" width="61.5546875" style="6" customWidth="1"/>
    <col min="12934" max="13188" width="11.44140625" style="6"/>
    <col min="13189" max="13189" width="61.5546875" style="6" customWidth="1"/>
    <col min="13190" max="13444" width="11.44140625" style="6"/>
    <col min="13445" max="13445" width="61.5546875" style="6" customWidth="1"/>
    <col min="13446" max="13700" width="11.44140625" style="6"/>
    <col min="13701" max="13701" width="61.5546875" style="6" customWidth="1"/>
    <col min="13702" max="13956" width="11.44140625" style="6"/>
    <col min="13957" max="13957" width="61.5546875" style="6" customWidth="1"/>
    <col min="13958" max="14212" width="11.44140625" style="6"/>
    <col min="14213" max="14213" width="61.5546875" style="6" customWidth="1"/>
    <col min="14214" max="14468" width="11.44140625" style="6"/>
    <col min="14469" max="14469" width="61.5546875" style="6" customWidth="1"/>
    <col min="14470" max="14724" width="11.44140625" style="6"/>
    <col min="14725" max="14725" width="61.5546875" style="6" customWidth="1"/>
    <col min="14726" max="14980" width="11.44140625" style="6"/>
    <col min="14981" max="14981" width="61.5546875" style="6" customWidth="1"/>
    <col min="14982" max="15236" width="11.44140625" style="6"/>
    <col min="15237" max="15237" width="61.5546875" style="6" customWidth="1"/>
    <col min="15238" max="15492" width="11.44140625" style="6"/>
    <col min="15493" max="15493" width="61.5546875" style="6" customWidth="1"/>
    <col min="15494" max="15748" width="11.44140625" style="6"/>
    <col min="15749" max="15749" width="61.5546875" style="6" customWidth="1"/>
    <col min="15750" max="16004" width="11.44140625" style="6"/>
    <col min="16005" max="16005" width="61.5546875" style="6" customWidth="1"/>
    <col min="16006" max="16384" width="11.44140625" style="6"/>
  </cols>
  <sheetData>
    <row r="1" spans="1:166" ht="19.5" customHeight="1">
      <c r="A1" s="1"/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4"/>
      <c r="ED1" s="4"/>
      <c r="EE1" s="4"/>
      <c r="EF1" s="4"/>
      <c r="EG1" s="4"/>
      <c r="EH1" s="4"/>
      <c r="EI1" s="5"/>
    </row>
    <row r="2" spans="1:166" ht="45" customHeight="1">
      <c r="A2" s="1"/>
      <c r="B2" s="7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195" t="str">
        <f>IF(INTITULE="","",INTITULE)</f>
        <v>RVB Trappes</v>
      </c>
      <c r="AH2" s="195"/>
      <c r="AI2" s="195"/>
      <c r="AJ2" s="195"/>
      <c r="AK2" s="195"/>
      <c r="AL2" s="195"/>
      <c r="AM2" s="195"/>
      <c r="AN2" s="195"/>
      <c r="AO2" s="195"/>
      <c r="AP2" s="195"/>
      <c r="AQ2" s="195"/>
      <c r="AR2" s="195"/>
      <c r="AS2" s="195"/>
      <c r="AT2" s="195"/>
      <c r="AU2" s="195"/>
      <c r="AV2" s="195"/>
      <c r="AW2" s="195"/>
      <c r="AX2" s="195"/>
      <c r="AY2" s="195"/>
      <c r="AZ2" s="195"/>
      <c r="BA2" s="195"/>
      <c r="BB2" s="195"/>
      <c r="BC2" s="195"/>
      <c r="BD2" s="195"/>
      <c r="BE2" s="195"/>
      <c r="BF2" s="195"/>
      <c r="BG2" s="195"/>
      <c r="BH2" s="195"/>
      <c r="BI2" s="195"/>
      <c r="BJ2" s="195"/>
      <c r="BK2" s="195"/>
      <c r="BL2" s="195"/>
      <c r="BM2" s="195"/>
      <c r="BN2" s="195"/>
      <c r="BO2" s="195"/>
      <c r="BP2" s="195"/>
      <c r="BQ2" s="195"/>
      <c r="BR2" s="195"/>
      <c r="BS2" s="195"/>
      <c r="BT2" s="195"/>
      <c r="BU2" s="195"/>
      <c r="BV2" s="195"/>
      <c r="BW2" s="195"/>
      <c r="BX2" s="195"/>
      <c r="BY2" s="195"/>
      <c r="BZ2" s="195"/>
      <c r="CA2" s="195"/>
      <c r="CB2" s="195"/>
      <c r="CC2" s="195"/>
      <c r="CD2" s="195"/>
      <c r="CE2" s="195"/>
      <c r="CF2" s="195"/>
      <c r="CG2" s="195"/>
      <c r="CH2" s="195"/>
      <c r="CI2" s="195"/>
      <c r="CJ2" s="195"/>
      <c r="CK2" s="195"/>
      <c r="CL2" s="195"/>
      <c r="CM2" s="195"/>
      <c r="CN2" s="195"/>
      <c r="CO2" s="195"/>
      <c r="CP2" s="195"/>
      <c r="CQ2" s="195"/>
      <c r="CR2" s="195"/>
      <c r="CS2" s="195"/>
      <c r="CT2" s="195"/>
      <c r="CU2" s="195"/>
      <c r="CV2" s="195"/>
      <c r="CW2" s="195"/>
      <c r="CX2" s="195"/>
      <c r="CY2" s="195"/>
      <c r="CZ2" s="195"/>
      <c r="DA2" s="195"/>
      <c r="DB2" s="195"/>
      <c r="DC2" s="195"/>
      <c r="DD2" s="195"/>
      <c r="DE2" s="195"/>
      <c r="DF2" s="195"/>
      <c r="DG2" s="195"/>
      <c r="DH2" s="195"/>
      <c r="DI2" s="195"/>
      <c r="DJ2" s="195"/>
      <c r="DK2" s="195"/>
      <c r="DL2" s="195"/>
      <c r="DM2" s="195"/>
      <c r="DN2" s="195"/>
      <c r="DO2" s="195"/>
      <c r="DP2" s="195"/>
      <c r="DQ2" s="195"/>
      <c r="DR2" s="195"/>
      <c r="DS2" s="195"/>
      <c r="DT2" s="195"/>
      <c r="DU2" s="195"/>
      <c r="DV2" s="195"/>
      <c r="DW2" s="195"/>
      <c r="DX2" s="195"/>
      <c r="DY2" s="195"/>
      <c r="DZ2" s="195"/>
      <c r="EA2" s="195"/>
      <c r="EB2" s="195"/>
      <c r="EC2" s="195"/>
      <c r="ED2" s="195"/>
      <c r="EE2" s="195"/>
      <c r="EF2" s="195"/>
      <c r="EG2" s="195"/>
      <c r="EH2" s="195"/>
      <c r="EI2" s="196"/>
    </row>
    <row r="3" spans="1:166" ht="45" customHeight="1">
      <c r="A3" s="1"/>
      <c r="B3" s="7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197">
        <f>IF(AND(LOT="",CHANTIER=""),"",IF(LOT="",CHANTIER,IF(CHANTIER="","Lot "&amp;LOT,"Lot "&amp;LOT&amp;"  -  "&amp;CHANTIER)))</f>
        <v>16737338</v>
      </c>
      <c r="AH3" s="197"/>
      <c r="AI3" s="197"/>
      <c r="AJ3" s="197"/>
      <c r="AK3" s="197"/>
      <c r="AL3" s="197"/>
      <c r="AM3" s="197"/>
      <c r="AN3" s="197"/>
      <c r="AO3" s="197"/>
      <c r="AP3" s="197"/>
      <c r="AQ3" s="197"/>
      <c r="AR3" s="197"/>
      <c r="AS3" s="197"/>
      <c r="AT3" s="197"/>
      <c r="AU3" s="197"/>
      <c r="AV3" s="197"/>
      <c r="AW3" s="197"/>
      <c r="AX3" s="197"/>
      <c r="AY3" s="197"/>
      <c r="AZ3" s="197"/>
      <c r="BA3" s="197"/>
      <c r="BB3" s="197"/>
      <c r="BC3" s="197"/>
      <c r="BD3" s="197"/>
      <c r="BE3" s="197"/>
      <c r="BF3" s="197"/>
      <c r="BG3" s="197"/>
      <c r="BH3" s="197"/>
      <c r="BI3" s="197"/>
      <c r="BJ3" s="197"/>
      <c r="BK3" s="197"/>
      <c r="BL3" s="197"/>
      <c r="BM3" s="197"/>
      <c r="BN3" s="197"/>
      <c r="BO3" s="197"/>
      <c r="BP3" s="197"/>
      <c r="BQ3" s="197"/>
      <c r="BR3" s="197"/>
      <c r="BS3" s="197"/>
      <c r="BT3" s="197"/>
      <c r="BU3" s="197"/>
      <c r="BV3" s="197"/>
      <c r="BW3" s="197"/>
      <c r="BX3" s="197"/>
      <c r="BY3" s="197"/>
      <c r="BZ3" s="197"/>
      <c r="CA3" s="197"/>
      <c r="CB3" s="197"/>
      <c r="CC3" s="197"/>
      <c r="CD3" s="197"/>
      <c r="CE3" s="197"/>
      <c r="CF3" s="197"/>
      <c r="CG3" s="197"/>
      <c r="CH3" s="197"/>
      <c r="CI3" s="197"/>
      <c r="CJ3" s="197"/>
      <c r="CK3" s="197"/>
      <c r="CL3" s="197"/>
      <c r="CM3" s="197"/>
      <c r="CN3" s="197"/>
      <c r="CO3" s="197"/>
      <c r="CP3" s="197"/>
      <c r="CQ3" s="197"/>
      <c r="CR3" s="197"/>
      <c r="CS3" s="197"/>
      <c r="CT3" s="197"/>
      <c r="CU3" s="197"/>
      <c r="CV3" s="197"/>
      <c r="CW3" s="197"/>
      <c r="CX3" s="197"/>
      <c r="CY3" s="197"/>
      <c r="CZ3" s="197"/>
      <c r="DA3" s="197"/>
      <c r="DB3" s="197"/>
      <c r="DC3" s="197"/>
      <c r="DD3" s="197"/>
      <c r="DE3" s="197"/>
      <c r="DF3" s="197"/>
      <c r="DG3" s="197"/>
      <c r="DH3" s="197"/>
      <c r="DI3" s="197"/>
      <c r="DJ3" s="197"/>
      <c r="DK3" s="197"/>
      <c r="DL3" s="197"/>
      <c r="DM3" s="197"/>
      <c r="DN3" s="197"/>
      <c r="DO3" s="197"/>
      <c r="DP3" s="197"/>
      <c r="DQ3" s="197"/>
      <c r="DR3" s="197"/>
      <c r="DS3" s="197"/>
      <c r="DT3" s="197"/>
      <c r="DU3" s="197"/>
      <c r="DV3" s="197"/>
      <c r="DW3" s="197"/>
      <c r="DX3" s="197"/>
      <c r="DY3" s="197"/>
      <c r="DZ3" s="197"/>
      <c r="EA3" s="197"/>
      <c r="EB3" s="197"/>
      <c r="EC3" s="197"/>
      <c r="ED3" s="197"/>
      <c r="EE3" s="197"/>
      <c r="EF3" s="197"/>
      <c r="EG3" s="197"/>
      <c r="EH3" s="197"/>
      <c r="EI3" s="198"/>
    </row>
    <row r="4" spans="1:166" ht="45" customHeight="1">
      <c r="A4" s="1"/>
      <c r="B4" s="7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199" t="s">
        <v>0</v>
      </c>
      <c r="AH4" s="199"/>
      <c r="AI4" s="199"/>
      <c r="AJ4" s="199"/>
      <c r="AK4" s="199"/>
      <c r="AL4" s="199"/>
      <c r="AM4" s="199"/>
      <c r="AN4" s="199"/>
      <c r="AO4" s="199"/>
      <c r="AP4" s="199"/>
      <c r="AQ4" s="199"/>
      <c r="AR4" s="199"/>
      <c r="AS4" s="199"/>
      <c r="AT4" s="199"/>
      <c r="AU4" s="199"/>
      <c r="AV4" s="199"/>
      <c r="AW4" s="199"/>
      <c r="AX4" s="199"/>
      <c r="AY4" s="199"/>
      <c r="AZ4" s="199"/>
      <c r="BA4" s="199"/>
      <c r="BB4" s="199"/>
      <c r="BC4" s="199"/>
      <c r="BD4" s="199"/>
      <c r="BE4" s="199"/>
      <c r="BF4" s="199"/>
      <c r="BG4" s="199"/>
      <c r="BH4" s="199"/>
      <c r="BI4" s="199"/>
      <c r="BJ4" s="199"/>
      <c r="BK4" s="199"/>
      <c r="BL4" s="199"/>
      <c r="BM4" s="199"/>
      <c r="BN4" s="199"/>
      <c r="BO4" s="199"/>
      <c r="BP4" s="199"/>
      <c r="BQ4" s="199"/>
      <c r="BR4" s="199"/>
      <c r="BS4" s="199"/>
      <c r="BT4" s="199"/>
      <c r="BU4" s="199"/>
      <c r="BV4" s="199"/>
      <c r="BW4" s="199"/>
      <c r="BX4" s="199"/>
      <c r="BY4" s="199"/>
      <c r="BZ4" s="199"/>
      <c r="CA4" s="199"/>
      <c r="CB4" s="199"/>
      <c r="CC4" s="199"/>
      <c r="CD4" s="199"/>
      <c r="CE4" s="199"/>
      <c r="CF4" s="199"/>
      <c r="CG4" s="199"/>
      <c r="CH4" s="199"/>
      <c r="CI4" s="199"/>
      <c r="CJ4" s="199"/>
      <c r="CK4" s="199"/>
      <c r="CL4" s="199"/>
      <c r="CM4" s="199"/>
      <c r="CN4" s="199"/>
      <c r="CO4" s="199"/>
      <c r="CP4" s="199"/>
      <c r="CQ4" s="199"/>
      <c r="CR4" s="199"/>
      <c r="CS4" s="199"/>
      <c r="CT4" s="199"/>
      <c r="CU4" s="199"/>
      <c r="CV4" s="199"/>
      <c r="CW4" s="199"/>
      <c r="CX4" s="199"/>
      <c r="CY4" s="199"/>
      <c r="CZ4" s="199"/>
      <c r="DA4" s="199"/>
      <c r="DB4" s="199"/>
      <c r="DC4" s="199"/>
      <c r="DD4" s="199"/>
      <c r="DE4" s="199"/>
      <c r="DF4" s="199"/>
      <c r="DG4" s="199"/>
      <c r="DH4" s="199"/>
      <c r="DI4" s="199"/>
      <c r="DJ4" s="199"/>
      <c r="DK4" s="199"/>
      <c r="DL4" s="199"/>
      <c r="DM4" s="199"/>
      <c r="DN4" s="199"/>
      <c r="DO4" s="199"/>
      <c r="DP4" s="199"/>
      <c r="DQ4" s="199"/>
      <c r="DR4" s="199"/>
      <c r="DS4" s="199"/>
      <c r="DT4" s="199"/>
      <c r="DU4" s="199"/>
      <c r="DV4" s="199"/>
      <c r="DW4" s="199"/>
      <c r="DX4" s="199"/>
      <c r="DY4" s="199"/>
      <c r="DZ4" s="199"/>
      <c r="EA4" s="199"/>
      <c r="EB4" s="199"/>
      <c r="EC4" s="199"/>
      <c r="ED4" s="199"/>
      <c r="EE4" s="199"/>
      <c r="EF4" s="199"/>
      <c r="EG4" s="199"/>
      <c r="EH4" s="199"/>
      <c r="EI4" s="200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</row>
    <row r="5" spans="1:166" ht="30" customHeight="1">
      <c r="A5" s="1"/>
      <c r="B5" s="7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  <c r="BJ5" s="10"/>
      <c r="BK5" s="10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  <c r="CS5" s="10"/>
      <c r="CT5" s="10"/>
      <c r="CU5" s="10"/>
      <c r="CV5" s="10"/>
      <c r="CW5" s="10"/>
      <c r="CX5" s="10"/>
      <c r="CY5" s="10"/>
      <c r="CZ5" s="10"/>
      <c r="DA5" s="10"/>
      <c r="DB5" s="10"/>
      <c r="DC5" s="10"/>
      <c r="DD5" s="10"/>
      <c r="DE5" s="10"/>
      <c r="DF5" s="10"/>
      <c r="DG5" s="10"/>
      <c r="DH5" s="10"/>
      <c r="DI5" s="10"/>
      <c r="DJ5" s="10"/>
      <c r="DK5" s="10"/>
      <c r="DL5" s="10"/>
      <c r="DM5" s="10"/>
      <c r="DN5" s="10"/>
      <c r="DO5" s="10"/>
      <c r="DP5" s="10"/>
      <c r="DQ5" s="10"/>
      <c r="DR5" s="10"/>
      <c r="DS5" s="10"/>
      <c r="DT5" s="10"/>
      <c r="DU5" s="10"/>
      <c r="DV5" s="10"/>
      <c r="DW5" s="10"/>
      <c r="DX5" s="10"/>
      <c r="EG5" s="10"/>
      <c r="EH5" s="10"/>
      <c r="EI5" s="11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</row>
    <row r="6" spans="1:166" ht="30" customHeight="1">
      <c r="A6" s="1"/>
      <c r="B6" s="7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0"/>
      <c r="DB6" s="10"/>
      <c r="DC6" s="10"/>
      <c r="DD6" s="10"/>
      <c r="DE6" s="10"/>
      <c r="DN6" s="10"/>
      <c r="DO6" s="10"/>
      <c r="DP6" s="10"/>
      <c r="DQ6" s="10"/>
      <c r="DR6" s="10"/>
      <c r="DS6" s="10"/>
      <c r="DT6" s="10"/>
      <c r="DU6" s="10"/>
      <c r="DV6" s="10"/>
      <c r="DW6" s="10"/>
      <c r="DX6" s="201" t="s">
        <v>1</v>
      </c>
      <c r="DY6" s="202"/>
      <c r="DZ6" s="202"/>
      <c r="EA6" s="202"/>
      <c r="EB6" s="202"/>
      <c r="EC6" s="202"/>
      <c r="ED6" s="202"/>
      <c r="EE6" s="203"/>
      <c r="EG6" s="10"/>
      <c r="EH6" s="10"/>
      <c r="EI6" s="11"/>
      <c r="EL6" s="9"/>
      <c r="EM6" s="9"/>
      <c r="EN6" s="9"/>
      <c r="EO6" s="9"/>
      <c r="EP6" s="9"/>
      <c r="EQ6" s="9"/>
      <c r="ER6" s="9"/>
      <c r="ES6" s="9"/>
      <c r="ET6" s="9"/>
      <c r="EU6" s="9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</row>
    <row r="7" spans="1:166" ht="20.25" customHeight="1">
      <c r="A7" s="1"/>
      <c r="B7" s="7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2"/>
      <c r="BZ7" s="12"/>
      <c r="CA7" s="12"/>
      <c r="CB7" s="12"/>
      <c r="CC7" s="12"/>
      <c r="CD7" s="12"/>
      <c r="CE7" s="12"/>
      <c r="CF7" s="12"/>
      <c r="CG7" s="12"/>
      <c r="CH7" s="12"/>
      <c r="CI7" s="12"/>
      <c r="CJ7" s="12"/>
      <c r="CK7" s="12"/>
      <c r="CL7" s="12"/>
      <c r="CM7" s="12"/>
      <c r="CN7" s="12"/>
      <c r="CO7" s="12"/>
      <c r="CP7" s="12"/>
      <c r="CQ7" s="12"/>
      <c r="CR7" s="12"/>
      <c r="CS7" s="12"/>
      <c r="CT7" s="12"/>
      <c r="CU7" s="12"/>
      <c r="CV7" s="12"/>
      <c r="CW7" s="12"/>
      <c r="CX7" s="12"/>
      <c r="CY7" s="12"/>
      <c r="CZ7" s="12"/>
      <c r="DA7" s="12"/>
      <c r="DB7" s="12"/>
      <c r="DC7" s="12"/>
      <c r="DD7" s="12"/>
      <c r="DE7" s="12"/>
      <c r="DN7" s="12"/>
      <c r="DO7" s="12"/>
      <c r="DP7" s="12"/>
      <c r="DQ7" s="12"/>
      <c r="DR7" s="12"/>
      <c r="DS7" s="12"/>
      <c r="DT7" s="12"/>
      <c r="DU7" s="12"/>
      <c r="DV7" s="12"/>
      <c r="DW7" s="12"/>
      <c r="DX7" s="204"/>
      <c r="DY7" s="205"/>
      <c r="DZ7" s="205"/>
      <c r="EA7" s="205"/>
      <c r="EB7" s="205"/>
      <c r="EC7" s="205"/>
      <c r="ED7" s="205"/>
      <c r="EE7" s="206"/>
      <c r="EF7" s="12"/>
      <c r="EG7" s="12"/>
      <c r="EH7" s="12"/>
      <c r="EI7" s="13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</row>
    <row r="8" spans="1:166" ht="20.25" customHeight="1">
      <c r="A8" s="1"/>
      <c r="B8" s="7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  <c r="CC8" s="12"/>
      <c r="CD8" s="12"/>
      <c r="CE8" s="12"/>
      <c r="CF8" s="12"/>
      <c r="CG8" s="12"/>
      <c r="CH8" s="12"/>
      <c r="CI8" s="12"/>
      <c r="CJ8" s="12"/>
      <c r="CK8" s="12"/>
      <c r="CL8" s="12"/>
      <c r="CM8" s="12"/>
      <c r="CN8" s="12"/>
      <c r="CO8" s="12"/>
      <c r="CP8" s="12"/>
      <c r="CQ8" s="12"/>
      <c r="CR8" s="12"/>
      <c r="CS8" s="12"/>
      <c r="CT8" s="12"/>
      <c r="CU8" s="12"/>
      <c r="CV8" s="12"/>
      <c r="CW8" s="12"/>
      <c r="CX8" s="12"/>
      <c r="CY8" s="12"/>
      <c r="CZ8" s="12"/>
      <c r="DA8" s="12"/>
      <c r="DB8" s="12"/>
      <c r="DC8" s="12"/>
      <c r="DD8" s="12"/>
      <c r="DE8" s="12"/>
      <c r="DF8" s="12"/>
      <c r="DG8" s="12"/>
      <c r="DH8" s="12"/>
      <c r="DI8" s="12"/>
      <c r="DJ8" s="12"/>
      <c r="DK8" s="12"/>
      <c r="DL8" s="12"/>
      <c r="DM8" s="12"/>
      <c r="DN8" s="12"/>
      <c r="DO8" s="12"/>
      <c r="DP8" s="12"/>
      <c r="DQ8" s="12"/>
      <c r="DR8" s="12"/>
      <c r="DS8" s="12"/>
      <c r="DT8" s="12"/>
      <c r="DU8" s="12"/>
      <c r="DV8" s="12"/>
      <c r="DW8" s="12"/>
      <c r="DX8" s="12"/>
      <c r="DY8" s="12"/>
      <c r="DZ8" s="12"/>
      <c r="EA8" s="12"/>
      <c r="EB8" s="12"/>
      <c r="EC8" s="12"/>
      <c r="ED8" s="12"/>
      <c r="EE8" s="12"/>
      <c r="EF8" s="12"/>
      <c r="EG8" s="12"/>
      <c r="EH8" s="12"/>
      <c r="EI8" s="13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</row>
    <row r="9" spans="1:166" ht="20.25" customHeight="1">
      <c r="A9" s="1"/>
      <c r="B9" s="7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2"/>
      <c r="CB9" s="12"/>
      <c r="CC9" s="12"/>
      <c r="CD9" s="12"/>
      <c r="CE9" s="12"/>
      <c r="CF9" s="12"/>
      <c r="CG9" s="12"/>
      <c r="CH9" s="12"/>
      <c r="CI9" s="12"/>
      <c r="CJ9" s="12"/>
      <c r="CK9" s="12"/>
      <c r="CL9" s="12"/>
      <c r="CM9" s="12"/>
      <c r="CN9" s="12"/>
      <c r="CO9" s="12"/>
      <c r="CP9" s="12"/>
      <c r="CQ9" s="12"/>
      <c r="CR9" s="12"/>
      <c r="CS9" s="12"/>
      <c r="CT9" s="12"/>
      <c r="CU9" s="12"/>
      <c r="CV9" s="12"/>
      <c r="CW9" s="12"/>
      <c r="CX9" s="12"/>
      <c r="CY9" s="12"/>
      <c r="CZ9" s="12"/>
      <c r="DA9" s="12"/>
      <c r="DB9" s="12"/>
      <c r="DC9" s="12"/>
      <c r="DD9" s="12"/>
      <c r="DE9" s="12"/>
      <c r="DF9" s="12"/>
      <c r="DG9" s="12"/>
      <c r="DH9" s="12"/>
      <c r="DI9" s="12"/>
      <c r="DJ9" s="12"/>
      <c r="DK9" s="12"/>
      <c r="DL9" s="12"/>
      <c r="DM9" s="12"/>
      <c r="DN9" s="12"/>
      <c r="DO9" s="12"/>
      <c r="DP9" s="12"/>
      <c r="DQ9" s="12"/>
      <c r="DR9" s="12"/>
      <c r="DS9" s="12"/>
      <c r="DT9" s="12"/>
      <c r="DU9" s="12"/>
      <c r="DV9" s="12"/>
      <c r="DW9" s="12"/>
      <c r="DX9" s="12"/>
      <c r="DY9" s="12"/>
      <c r="DZ9" s="12"/>
      <c r="EA9" s="12"/>
      <c r="EB9" s="12"/>
      <c r="EC9" s="12"/>
      <c r="ED9" s="12"/>
      <c r="EE9" s="12"/>
      <c r="EF9" s="12"/>
      <c r="EG9" s="12"/>
      <c r="EH9" s="12"/>
      <c r="EI9" s="13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</row>
    <row r="10" spans="1:166" ht="20.25" customHeight="1">
      <c r="A10" s="1"/>
      <c r="B10" s="7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9"/>
      <c r="AS10" s="14"/>
      <c r="AT10" s="14"/>
      <c r="AU10" s="14"/>
      <c r="AV10" s="14"/>
      <c r="AW10" s="14"/>
      <c r="AX10" s="14"/>
      <c r="AY10" s="14"/>
      <c r="AZ10" s="14"/>
      <c r="BA10" s="14"/>
      <c r="BB10" s="14"/>
      <c r="BC10" s="14"/>
      <c r="BD10" s="14"/>
      <c r="BE10" s="14"/>
      <c r="BF10" s="14"/>
      <c r="BG10" s="9"/>
      <c r="BH10" s="14"/>
      <c r="BI10" s="14"/>
      <c r="BJ10" s="14"/>
      <c r="BK10" s="14"/>
      <c r="BL10" s="14"/>
      <c r="BM10" s="14"/>
      <c r="BN10" s="14"/>
      <c r="BO10" s="14"/>
      <c r="BP10" s="14"/>
      <c r="BQ10" s="14"/>
      <c r="BR10" s="14"/>
      <c r="BS10" s="14"/>
      <c r="BT10" s="14"/>
      <c r="BU10" s="14"/>
      <c r="BV10" s="14"/>
      <c r="BW10" s="14"/>
      <c r="BX10" s="14"/>
      <c r="BY10" s="14"/>
      <c r="BZ10" s="14"/>
      <c r="CA10" s="14"/>
      <c r="CB10" s="14"/>
      <c r="CC10" s="14"/>
      <c r="CD10" s="14"/>
      <c r="CE10" s="14"/>
      <c r="CF10" s="14"/>
      <c r="CG10" s="14"/>
      <c r="CH10" s="14"/>
      <c r="CI10" s="14"/>
      <c r="CJ10" s="14"/>
      <c r="CK10" s="14"/>
      <c r="CL10" s="14"/>
      <c r="CM10" s="14"/>
      <c r="CN10" s="9"/>
      <c r="CO10" s="14"/>
      <c r="CP10" s="14"/>
      <c r="CQ10" s="14"/>
      <c r="CR10" s="14"/>
      <c r="CS10" s="14"/>
      <c r="CT10" s="14"/>
      <c r="CU10" s="14"/>
      <c r="CV10" s="14"/>
      <c r="CW10" s="14"/>
      <c r="CX10" s="14"/>
      <c r="CY10" s="14"/>
      <c r="CZ10" s="14"/>
      <c r="DA10" s="14"/>
      <c r="DB10" s="14"/>
      <c r="DC10" s="9"/>
      <c r="DD10" s="14"/>
      <c r="DE10" s="14"/>
      <c r="DF10" s="14"/>
      <c r="DG10" s="14"/>
      <c r="DH10" s="14"/>
      <c r="DI10" s="14"/>
      <c r="DJ10" s="14"/>
      <c r="DK10" s="14"/>
      <c r="DL10" s="14"/>
      <c r="DM10" s="14"/>
      <c r="DN10" s="14"/>
      <c r="DO10" s="14"/>
      <c r="DP10" s="14"/>
      <c r="DQ10" s="14"/>
      <c r="DR10" s="14"/>
      <c r="DS10" s="14"/>
      <c r="DT10" s="14"/>
      <c r="DU10" s="14"/>
      <c r="DV10" s="14"/>
      <c r="DW10" s="14"/>
      <c r="DX10" s="14"/>
      <c r="DY10" s="14"/>
      <c r="DZ10" s="14"/>
      <c r="EA10" s="14"/>
      <c r="EB10" s="14"/>
      <c r="EC10" s="14"/>
      <c r="ED10" s="14"/>
      <c r="EE10" s="14"/>
      <c r="EF10" s="14"/>
      <c r="EG10" s="14"/>
      <c r="EH10" s="14"/>
      <c r="EI10" s="15"/>
    </row>
    <row r="11" spans="1:166" ht="20.25" customHeight="1">
      <c r="A11" s="1"/>
      <c r="B11" s="7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9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9"/>
      <c r="BH11" s="14"/>
      <c r="BI11" s="14"/>
      <c r="BJ11" s="14"/>
      <c r="BK11" s="14"/>
      <c r="BL11" s="14"/>
      <c r="BM11" s="14"/>
      <c r="BN11" s="14"/>
      <c r="BO11" s="14"/>
      <c r="BP11" s="14"/>
      <c r="BQ11" s="14"/>
      <c r="BR11" s="14"/>
      <c r="BS11" s="14"/>
      <c r="BT11" s="14"/>
      <c r="BU11" s="14"/>
      <c r="BV11" s="14"/>
      <c r="BW11" s="14"/>
      <c r="BX11" s="14"/>
      <c r="BY11" s="14"/>
      <c r="BZ11" s="14"/>
      <c r="CA11" s="14"/>
      <c r="CB11" s="14"/>
      <c r="CC11" s="14"/>
      <c r="CD11" s="14"/>
      <c r="CE11" s="14"/>
      <c r="CF11" s="14"/>
      <c r="CG11" s="14"/>
      <c r="CH11" s="14"/>
      <c r="CI11" s="14"/>
      <c r="CJ11" s="14"/>
      <c r="CK11" s="14"/>
      <c r="CL11" s="14"/>
      <c r="CM11" s="14"/>
      <c r="CN11" s="9"/>
      <c r="CO11" s="14"/>
      <c r="CP11" s="14"/>
      <c r="CQ11" s="14"/>
      <c r="CR11" s="14"/>
      <c r="CS11" s="14"/>
      <c r="CT11" s="14"/>
      <c r="CU11" s="14"/>
      <c r="CV11" s="14"/>
      <c r="CW11" s="14"/>
      <c r="CX11" s="14"/>
      <c r="CY11" s="14"/>
      <c r="CZ11" s="14"/>
      <c r="DA11" s="14"/>
      <c r="DB11" s="14"/>
      <c r="DC11" s="9"/>
      <c r="DD11" s="14"/>
      <c r="DE11" s="14"/>
      <c r="DF11" s="14"/>
      <c r="DG11" s="14"/>
      <c r="DH11" s="14"/>
      <c r="DI11" s="14"/>
      <c r="DJ11" s="14"/>
      <c r="DK11" s="14"/>
      <c r="DL11" s="14"/>
      <c r="DM11" s="14"/>
      <c r="DN11" s="14"/>
      <c r="DO11" s="14"/>
      <c r="DP11" s="14"/>
      <c r="DQ11" s="14"/>
      <c r="DR11" s="14"/>
      <c r="DS11" s="14"/>
      <c r="DT11" s="14"/>
      <c r="DU11" s="14"/>
      <c r="DV11" s="14"/>
      <c r="DW11" s="14"/>
      <c r="DX11" s="14"/>
      <c r="DY11" s="14"/>
      <c r="DZ11" s="14"/>
      <c r="EA11" s="14"/>
      <c r="EB11" s="14"/>
      <c r="EC11" s="14"/>
      <c r="ED11" s="14"/>
      <c r="EE11" s="14"/>
      <c r="EF11" s="14"/>
      <c r="EG11" s="14"/>
      <c r="EH11" s="14"/>
      <c r="EI11" s="15"/>
    </row>
    <row r="12" spans="1:166" ht="20.25" customHeight="1">
      <c r="A12" s="1"/>
      <c r="B12" s="7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9"/>
      <c r="AH12" s="9"/>
      <c r="AI12" s="14"/>
      <c r="AJ12" s="14"/>
      <c r="AK12" s="14"/>
      <c r="AL12" s="14"/>
      <c r="AM12" s="14"/>
      <c r="AN12" s="14"/>
      <c r="AO12" s="14"/>
      <c r="AP12" s="14"/>
      <c r="AQ12" s="14"/>
      <c r="AR12" s="9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  <c r="BE12" s="14"/>
      <c r="BF12" s="14"/>
      <c r="BG12" s="9"/>
      <c r="BH12" s="14"/>
      <c r="BI12" s="14"/>
      <c r="BJ12" s="14"/>
      <c r="BK12" s="14"/>
      <c r="BL12" s="14"/>
      <c r="BM12" s="14"/>
      <c r="BN12" s="14"/>
      <c r="BO12" s="14"/>
      <c r="BP12" s="14"/>
      <c r="BQ12" s="14"/>
      <c r="BR12" s="14"/>
      <c r="BS12" s="14"/>
      <c r="BT12" s="14"/>
      <c r="BU12" s="14"/>
      <c r="BV12" s="14"/>
      <c r="BW12" s="14"/>
      <c r="BX12" s="14"/>
      <c r="BY12" s="14"/>
      <c r="BZ12" s="14"/>
      <c r="CA12" s="14"/>
      <c r="CB12" s="14"/>
      <c r="CC12" s="14"/>
      <c r="CD12" s="14"/>
      <c r="CE12" s="14"/>
      <c r="CF12" s="14"/>
      <c r="CG12" s="14"/>
      <c r="CH12" s="14"/>
      <c r="CI12" s="14"/>
      <c r="CJ12" s="14"/>
      <c r="CK12" s="14"/>
      <c r="CL12" s="14"/>
      <c r="CM12" s="14"/>
      <c r="CN12" s="9"/>
      <c r="CO12" s="14"/>
      <c r="CP12" s="14"/>
      <c r="CQ12" s="14"/>
      <c r="CR12" s="14"/>
      <c r="CS12" s="14"/>
      <c r="CT12" s="14"/>
      <c r="CU12" s="14"/>
      <c r="CV12" s="14"/>
      <c r="CW12" s="14"/>
      <c r="CX12" s="14"/>
      <c r="CY12" s="14"/>
      <c r="CZ12" s="14"/>
      <c r="DA12" s="14"/>
      <c r="DB12" s="14"/>
      <c r="DC12" s="9"/>
      <c r="DD12" s="14"/>
      <c r="DE12" s="14"/>
      <c r="DF12" s="14"/>
      <c r="DG12" s="14"/>
      <c r="DH12" s="14"/>
      <c r="DI12" s="14"/>
      <c r="DJ12" s="14"/>
      <c r="DK12" s="14"/>
      <c r="DL12" s="14"/>
      <c r="DM12" s="14"/>
      <c r="DN12" s="14"/>
      <c r="DO12" s="14"/>
      <c r="DP12" s="14"/>
      <c r="DQ12" s="14"/>
      <c r="DR12" s="14"/>
      <c r="DS12" s="14"/>
      <c r="DT12" s="14"/>
      <c r="DU12" s="14"/>
      <c r="DV12" s="14"/>
      <c r="DW12" s="14"/>
      <c r="DX12" s="14"/>
      <c r="DY12" s="14"/>
      <c r="DZ12" s="14"/>
      <c r="EA12" s="14"/>
      <c r="EB12" s="14"/>
      <c r="EC12" s="14"/>
      <c r="ED12" s="14"/>
      <c r="EE12" s="9"/>
      <c r="EF12" s="9"/>
      <c r="EG12" s="14"/>
      <c r="EH12" s="14"/>
      <c r="EI12" s="15"/>
    </row>
    <row r="13" spans="1:166" ht="20.25" customHeight="1">
      <c r="A13" s="1"/>
      <c r="B13" s="7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193" t="s">
        <v>2</v>
      </c>
      <c r="AF13" s="193"/>
      <c r="AG13" s="193"/>
      <c r="AH13" s="193"/>
      <c r="AI13" s="14"/>
      <c r="AJ13" s="14"/>
      <c r="AK13" s="14"/>
      <c r="AL13" s="14"/>
      <c r="AM13" s="14"/>
      <c r="AN13" s="14"/>
      <c r="AO13" s="14"/>
      <c r="AP13" s="14"/>
      <c r="AQ13" s="14"/>
      <c r="AR13" s="9"/>
      <c r="AS13" s="14"/>
      <c r="AT13" s="14"/>
      <c r="AU13" s="14"/>
      <c r="AV13" s="14"/>
      <c r="AW13" s="14"/>
      <c r="AX13" s="14"/>
      <c r="AY13" s="14"/>
      <c r="AZ13" s="14"/>
      <c r="BA13" s="14"/>
      <c r="BB13" s="14"/>
      <c r="BC13" s="14"/>
      <c r="BD13" s="14"/>
      <c r="BE13" s="14"/>
      <c r="BF13" s="14"/>
      <c r="BG13" s="9"/>
      <c r="BH13" s="14"/>
      <c r="BI13" s="14"/>
      <c r="BJ13" s="14"/>
      <c r="BK13" s="14"/>
      <c r="BL13" s="14"/>
      <c r="BM13" s="14"/>
      <c r="BN13" s="14"/>
      <c r="BO13" s="14"/>
      <c r="BP13" s="14"/>
      <c r="BQ13" s="14"/>
      <c r="BR13" s="14"/>
      <c r="BS13" s="14"/>
      <c r="BT13" s="14"/>
      <c r="BU13" s="14"/>
      <c r="BV13" s="14"/>
      <c r="BW13" s="14"/>
      <c r="BX13" s="14"/>
      <c r="BY13" s="14"/>
      <c r="BZ13" s="14"/>
      <c r="CA13" s="14"/>
      <c r="CB13" s="14"/>
      <c r="CC13" s="14"/>
      <c r="CD13" s="14"/>
      <c r="CE13" s="14"/>
      <c r="CF13" s="14"/>
      <c r="CG13" s="14"/>
      <c r="CH13" s="14"/>
      <c r="CI13" s="14"/>
      <c r="CJ13" s="14"/>
      <c r="CK13" s="14"/>
      <c r="CL13" s="14"/>
      <c r="CM13" s="14"/>
      <c r="CN13" s="9"/>
      <c r="CO13" s="14"/>
      <c r="CP13" s="14"/>
      <c r="CQ13" s="14"/>
      <c r="CR13" s="14"/>
      <c r="CS13" s="14"/>
      <c r="CT13" s="14"/>
      <c r="CU13" s="14"/>
      <c r="CV13" s="14"/>
      <c r="CW13" s="14"/>
      <c r="CX13" s="14"/>
      <c r="CY13" s="14"/>
      <c r="CZ13" s="14"/>
      <c r="DA13" s="14"/>
      <c r="DB13" s="14"/>
      <c r="DC13" s="9"/>
      <c r="DD13" s="14"/>
      <c r="DE13" s="14"/>
      <c r="DF13" s="14"/>
      <c r="DG13" s="14"/>
      <c r="DH13" s="14"/>
      <c r="DI13" s="14"/>
      <c r="DJ13" s="14"/>
      <c r="DK13" s="14"/>
      <c r="DL13" s="14"/>
      <c r="DM13" s="14"/>
      <c r="DN13" s="14"/>
      <c r="DO13" s="14"/>
      <c r="DP13" s="14"/>
      <c r="DQ13" s="14"/>
      <c r="DR13" s="14"/>
      <c r="DS13" s="14"/>
      <c r="DT13" s="14"/>
      <c r="DU13" s="14"/>
      <c r="DV13" s="14"/>
      <c r="DW13" s="14"/>
      <c r="DX13" s="14"/>
      <c r="DY13" s="14"/>
      <c r="DZ13" s="14"/>
      <c r="EA13" s="14"/>
      <c r="EB13" s="14"/>
      <c r="EC13" s="193" t="s">
        <v>2</v>
      </c>
      <c r="ED13" s="193"/>
      <c r="EE13" s="193"/>
      <c r="EF13" s="193"/>
      <c r="EG13" s="14"/>
      <c r="EH13" s="14"/>
      <c r="EI13" s="15"/>
    </row>
    <row r="14" spans="1:166" ht="20.25" customHeight="1">
      <c r="A14" s="1"/>
      <c r="B14" s="7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193"/>
      <c r="AF14" s="193"/>
      <c r="AG14" s="193"/>
      <c r="AH14" s="193"/>
      <c r="AI14" s="14"/>
      <c r="AJ14" s="14"/>
      <c r="AK14" s="14"/>
      <c r="AL14" s="14"/>
      <c r="AM14" s="14"/>
      <c r="AN14" s="14"/>
      <c r="AO14" s="14"/>
      <c r="AP14" s="14"/>
      <c r="AQ14" s="14"/>
      <c r="AR14" s="9"/>
      <c r="AS14" s="14"/>
      <c r="AT14" s="14"/>
      <c r="AU14" s="14"/>
      <c r="AV14" s="14"/>
      <c r="AW14" s="14"/>
      <c r="AX14" s="14"/>
      <c r="AY14" s="14"/>
      <c r="AZ14" s="14"/>
      <c r="BA14" s="14"/>
      <c r="BB14" s="14"/>
      <c r="BC14" s="14"/>
      <c r="BD14" s="14"/>
      <c r="BE14" s="14"/>
      <c r="BF14" s="14"/>
      <c r="BG14" s="9"/>
      <c r="BH14" s="14"/>
      <c r="BI14" s="14"/>
      <c r="BJ14" s="14"/>
      <c r="BK14" s="14"/>
      <c r="BL14" s="14"/>
      <c r="BM14" s="14"/>
      <c r="BN14" s="14"/>
      <c r="BO14" s="14"/>
      <c r="BP14" s="14"/>
      <c r="BQ14" s="14"/>
      <c r="BR14" s="14"/>
      <c r="BS14" s="14"/>
      <c r="BT14" s="14"/>
      <c r="BU14" s="14"/>
      <c r="BV14" s="14"/>
      <c r="BW14" s="14"/>
      <c r="BX14" s="14"/>
      <c r="BY14" s="14"/>
      <c r="BZ14" s="14"/>
      <c r="CA14" s="14"/>
      <c r="CB14" s="14"/>
      <c r="CC14" s="14"/>
      <c r="CD14" s="14"/>
      <c r="CE14" s="14"/>
      <c r="CF14" s="14"/>
      <c r="CG14" s="14"/>
      <c r="CH14" s="14"/>
      <c r="CI14" s="14"/>
      <c r="CJ14" s="14"/>
      <c r="CK14" s="14"/>
      <c r="CL14" s="14"/>
      <c r="CM14" s="14"/>
      <c r="CN14" s="9"/>
      <c r="CO14" s="14"/>
      <c r="CP14" s="14"/>
      <c r="CQ14" s="14"/>
      <c r="CR14" s="14"/>
      <c r="CS14" s="14"/>
      <c r="CT14" s="14"/>
      <c r="CU14" s="14"/>
      <c r="CV14" s="14"/>
      <c r="CW14" s="14"/>
      <c r="CX14" s="14"/>
      <c r="CY14" s="14"/>
      <c r="CZ14" s="14"/>
      <c r="DA14" s="14"/>
      <c r="DB14" s="14"/>
      <c r="DC14" s="9"/>
      <c r="DD14" s="14"/>
      <c r="DE14" s="14"/>
      <c r="DF14" s="14"/>
      <c r="DG14" s="14"/>
      <c r="DH14" s="14"/>
      <c r="DI14" s="14"/>
      <c r="DJ14" s="14"/>
      <c r="DK14" s="14"/>
      <c r="DL14" s="14"/>
      <c r="DM14" s="14"/>
      <c r="DN14" s="14"/>
      <c r="DO14" s="14"/>
      <c r="DP14" s="14"/>
      <c r="DQ14" s="14"/>
      <c r="DR14" s="14"/>
      <c r="DS14" s="14"/>
      <c r="DT14" s="14"/>
      <c r="DU14" s="14"/>
      <c r="DV14" s="14"/>
      <c r="DW14" s="14"/>
      <c r="DX14" s="14"/>
      <c r="DY14" s="14"/>
      <c r="DZ14" s="14"/>
      <c r="EA14" s="14"/>
      <c r="EB14" s="14"/>
      <c r="EC14" s="193"/>
      <c r="ED14" s="193"/>
      <c r="EE14" s="193"/>
      <c r="EF14" s="193"/>
      <c r="EG14" s="14"/>
      <c r="EH14" s="14"/>
      <c r="EI14" s="15"/>
    </row>
    <row r="15" spans="1:166" ht="20.25" customHeight="1">
      <c r="A15" s="1"/>
      <c r="B15" s="7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16" t="s">
        <v>3</v>
      </c>
      <c r="AH15" s="16"/>
      <c r="AI15" s="16"/>
      <c r="AJ15" s="16"/>
      <c r="AK15" s="14"/>
      <c r="AL15" s="14"/>
      <c r="AM15" s="14"/>
      <c r="AN15" s="14"/>
      <c r="AO15" s="14"/>
      <c r="AP15" s="14"/>
      <c r="AQ15" s="14"/>
      <c r="AR15" s="9"/>
      <c r="AS15" s="14"/>
      <c r="AT15" s="14"/>
      <c r="AU15" s="14"/>
      <c r="AV15" s="14"/>
      <c r="AW15" s="14"/>
      <c r="AX15" s="14"/>
      <c r="AY15" s="14"/>
      <c r="AZ15" s="14"/>
      <c r="BA15" s="14"/>
      <c r="BB15" s="14"/>
      <c r="BC15" s="14"/>
      <c r="BD15" s="14"/>
      <c r="BE15" s="14"/>
      <c r="BF15" s="14"/>
      <c r="BG15" s="9"/>
      <c r="BH15" s="14"/>
      <c r="BI15" s="14"/>
      <c r="BJ15" s="14"/>
      <c r="BK15" s="14"/>
      <c r="BL15" s="14"/>
      <c r="BM15" s="14"/>
      <c r="BN15" s="14"/>
      <c r="BO15" s="14"/>
      <c r="BP15" s="14"/>
      <c r="BQ15" s="14"/>
      <c r="BR15" s="14"/>
      <c r="BS15" s="14"/>
      <c r="BT15" s="14"/>
      <c r="BU15" s="14"/>
      <c r="BV15" s="14"/>
      <c r="BW15" s="14"/>
      <c r="BX15" s="14"/>
      <c r="BY15" s="14"/>
      <c r="BZ15" s="14"/>
      <c r="CA15" s="14"/>
      <c r="CB15" s="14"/>
      <c r="CC15" s="14"/>
      <c r="CD15" s="14"/>
      <c r="CE15" s="14"/>
      <c r="CF15" s="14"/>
      <c r="CG15" s="14"/>
      <c r="CH15" s="14"/>
      <c r="CI15" s="14"/>
      <c r="CJ15" s="14"/>
      <c r="CK15" s="14"/>
      <c r="CL15" s="14"/>
      <c r="CM15" s="14"/>
      <c r="CN15" s="9"/>
      <c r="CO15" s="14"/>
      <c r="CP15" s="14"/>
      <c r="CQ15" s="14"/>
      <c r="CR15" s="14"/>
      <c r="CS15" s="14"/>
      <c r="CT15" s="14"/>
      <c r="CU15" s="14"/>
      <c r="CV15" s="14"/>
      <c r="CW15" s="14"/>
      <c r="CX15" s="14"/>
      <c r="CY15" s="14"/>
      <c r="CZ15" s="14"/>
      <c r="DA15" s="14"/>
      <c r="DB15" s="14"/>
      <c r="DC15" s="9"/>
      <c r="DD15" s="14"/>
      <c r="DE15" s="14"/>
      <c r="DF15" s="14"/>
      <c r="DG15" s="14"/>
      <c r="DH15" s="14"/>
      <c r="DI15" s="14"/>
      <c r="DJ15" s="14"/>
      <c r="DK15" s="14"/>
      <c r="DL15" s="14"/>
      <c r="DM15" s="14"/>
      <c r="DN15" s="14"/>
      <c r="DO15" s="14"/>
      <c r="DP15" s="14"/>
      <c r="DQ15" s="14"/>
      <c r="DR15" s="14"/>
      <c r="DS15" s="14"/>
      <c r="DT15" s="14"/>
      <c r="DU15" s="14"/>
      <c r="DV15" s="14"/>
      <c r="DW15" s="14"/>
      <c r="DX15" s="14"/>
      <c r="DY15" s="14"/>
      <c r="DZ15" s="14"/>
      <c r="EA15" s="16"/>
      <c r="EB15" s="16"/>
      <c r="EC15" s="8"/>
      <c r="ED15" s="8"/>
      <c r="EE15" s="16" t="s">
        <v>4</v>
      </c>
      <c r="EF15" s="16"/>
      <c r="EG15" s="16"/>
      <c r="EH15" s="16"/>
      <c r="EI15" s="15"/>
      <c r="EL15" s="9"/>
      <c r="EM15" s="9"/>
      <c r="EN15" s="9"/>
      <c r="EO15" s="9"/>
      <c r="EP15" s="9"/>
      <c r="EQ15" s="9"/>
      <c r="ER15" s="9"/>
      <c r="ES15" s="9"/>
      <c r="ET15" s="9"/>
      <c r="EU15" s="9"/>
      <c r="EV15" s="9"/>
      <c r="EW15" s="9"/>
      <c r="EX15" s="9"/>
      <c r="EY15" s="9"/>
      <c r="EZ15" s="9"/>
      <c r="FA15" s="9"/>
      <c r="FB15" s="9"/>
      <c r="FC15" s="9"/>
      <c r="FD15" s="9"/>
      <c r="FE15" s="9"/>
      <c r="FF15" s="9"/>
      <c r="FG15" s="9"/>
      <c r="FH15" s="9"/>
      <c r="FI15" s="9"/>
      <c r="FJ15" s="9"/>
    </row>
    <row r="16" spans="1:166" ht="20.25" customHeight="1">
      <c r="A16" s="1"/>
      <c r="B16" s="7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16"/>
      <c r="AH16" s="16"/>
      <c r="AI16" s="16"/>
      <c r="AJ16" s="16"/>
      <c r="AK16" s="14"/>
      <c r="AL16" s="14"/>
      <c r="AM16" s="14"/>
      <c r="AN16" s="14"/>
      <c r="AO16" s="14"/>
      <c r="AP16" s="14"/>
      <c r="AQ16" s="14"/>
      <c r="AR16" s="9"/>
      <c r="AS16" s="14"/>
      <c r="AT16" s="14"/>
      <c r="AU16" s="14"/>
      <c r="AV16" s="14"/>
      <c r="AW16" s="14"/>
      <c r="AX16" s="14"/>
      <c r="AY16" s="14"/>
      <c r="AZ16" s="14"/>
      <c r="BA16" s="14"/>
      <c r="BB16" s="14"/>
      <c r="BC16" s="14"/>
      <c r="BD16" s="14"/>
      <c r="BE16" s="14"/>
      <c r="BF16" s="14"/>
      <c r="BG16" s="9"/>
      <c r="BH16" s="14"/>
      <c r="BI16" s="14"/>
      <c r="BJ16" s="14"/>
      <c r="BK16" s="14"/>
      <c r="BL16" s="14"/>
      <c r="BM16" s="14"/>
      <c r="BN16" s="14"/>
      <c r="BO16" s="14"/>
      <c r="BP16" s="14"/>
      <c r="BQ16" s="14"/>
      <c r="BR16" s="14"/>
      <c r="BS16" s="14"/>
      <c r="BT16" s="14"/>
      <c r="BU16" s="14"/>
      <c r="BV16" s="14"/>
      <c r="BW16" s="14"/>
      <c r="BX16" s="14"/>
      <c r="BY16" s="14"/>
      <c r="BZ16" s="14"/>
      <c r="CA16" s="14"/>
      <c r="CB16" s="14"/>
      <c r="CC16" s="14"/>
      <c r="CD16" s="14"/>
      <c r="CE16" s="14"/>
      <c r="CF16" s="14"/>
      <c r="CG16" s="14"/>
      <c r="CH16" s="14"/>
      <c r="CI16" s="14"/>
      <c r="CJ16" s="14"/>
      <c r="CK16" s="14"/>
      <c r="CL16" s="14"/>
      <c r="CM16" s="14"/>
      <c r="CN16" s="9"/>
      <c r="CO16" s="14"/>
      <c r="CP16" s="14"/>
      <c r="CQ16" s="14"/>
      <c r="CR16" s="14"/>
      <c r="CS16" s="14"/>
      <c r="CT16" s="14"/>
      <c r="CU16" s="14"/>
      <c r="CV16" s="14"/>
      <c r="CW16" s="14"/>
      <c r="CX16" s="14"/>
      <c r="CY16" s="14"/>
      <c r="CZ16" s="14"/>
      <c r="DA16" s="14"/>
      <c r="DB16" s="14"/>
      <c r="DC16" s="9"/>
      <c r="DD16" s="14"/>
      <c r="DE16" s="14"/>
      <c r="DF16" s="14"/>
      <c r="DG16" s="14"/>
      <c r="DH16" s="14"/>
      <c r="DI16" s="14"/>
      <c r="DJ16" s="14"/>
      <c r="DK16" s="14"/>
      <c r="DL16" s="14"/>
      <c r="DM16" s="14"/>
      <c r="DN16" s="14"/>
      <c r="DO16" s="14"/>
      <c r="DP16" s="14"/>
      <c r="DQ16" s="14"/>
      <c r="DR16" s="14"/>
      <c r="DS16" s="14"/>
      <c r="DT16" s="14"/>
      <c r="DU16" s="14"/>
      <c r="DV16" s="14"/>
      <c r="DW16" s="14"/>
      <c r="DX16" s="14"/>
      <c r="DY16" s="14"/>
      <c r="DZ16" s="14"/>
      <c r="EA16" s="16"/>
      <c r="EB16" s="16"/>
      <c r="EC16" s="8"/>
      <c r="ED16" s="8"/>
      <c r="EE16" s="16"/>
      <c r="EF16" s="16"/>
      <c r="EG16" s="16"/>
      <c r="EH16" s="16"/>
      <c r="EI16" s="15"/>
      <c r="EL16" s="9"/>
      <c r="EM16" s="9"/>
      <c r="EN16" s="9"/>
      <c r="EO16" s="9"/>
      <c r="EP16" s="9"/>
      <c r="EQ16" s="9"/>
      <c r="ER16" s="9"/>
      <c r="ES16" s="9"/>
      <c r="ET16" s="9"/>
      <c r="EU16" s="9"/>
      <c r="EV16" s="9"/>
      <c r="EW16" s="9"/>
      <c r="EX16" s="9"/>
      <c r="EY16" s="9"/>
      <c r="EZ16" s="9"/>
      <c r="FA16" s="9"/>
      <c r="FB16" s="9"/>
      <c r="FC16" s="9"/>
      <c r="FD16" s="9"/>
      <c r="FE16" s="9"/>
      <c r="FF16" s="9"/>
      <c r="FG16" s="9"/>
      <c r="FH16" s="9"/>
      <c r="FI16" s="9"/>
      <c r="FJ16" s="9"/>
    </row>
    <row r="17" spans="1:248" ht="20.25" customHeight="1">
      <c r="A17" s="1"/>
      <c r="B17" s="7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193" t="s">
        <v>2</v>
      </c>
      <c r="AF17" s="193"/>
      <c r="AG17" s="193"/>
      <c r="AH17" s="193"/>
      <c r="AI17" s="14"/>
      <c r="AJ17" s="14"/>
      <c r="AK17" s="14"/>
      <c r="AL17" s="14"/>
      <c r="AM17" s="14"/>
      <c r="AN17" s="14"/>
      <c r="AO17" s="14"/>
      <c r="AP17" s="14"/>
      <c r="AQ17" s="14"/>
      <c r="AR17" s="9"/>
      <c r="AS17" s="14"/>
      <c r="AT17" s="14"/>
      <c r="AU17" s="14"/>
      <c r="AV17" s="14"/>
      <c r="AW17" s="14"/>
      <c r="AX17" s="14"/>
      <c r="AY17" s="14"/>
      <c r="AZ17" s="14"/>
      <c r="BA17" s="14"/>
      <c r="BB17" s="14"/>
      <c r="BC17" s="17"/>
      <c r="BD17" s="18" t="s">
        <v>5</v>
      </c>
      <c r="BE17" s="14"/>
      <c r="BF17" s="14"/>
      <c r="BG17" s="9"/>
      <c r="BH17" s="14"/>
      <c r="BI17" s="14"/>
      <c r="BJ17" s="14"/>
      <c r="BK17" s="14"/>
      <c r="BL17" s="14"/>
      <c r="BM17" s="14"/>
      <c r="BN17" s="14"/>
      <c r="BO17" s="14"/>
      <c r="BP17" s="14"/>
      <c r="BQ17" s="14"/>
      <c r="BR17" s="14"/>
      <c r="BS17" s="14"/>
      <c r="BT17" s="14"/>
      <c r="BU17" s="14"/>
      <c r="BV17" s="14"/>
      <c r="BW17" s="14"/>
      <c r="BX17" s="14"/>
      <c r="BY17" s="14"/>
      <c r="BZ17" s="14"/>
      <c r="CA17" s="14"/>
      <c r="CB17" s="14"/>
      <c r="CC17" s="14"/>
      <c r="CD17" s="14"/>
      <c r="CE17" s="14"/>
      <c r="CF17" s="14"/>
      <c r="CG17" s="14"/>
      <c r="CH17" s="14"/>
      <c r="CI17" s="14"/>
      <c r="CJ17" s="14"/>
      <c r="CK17" s="14"/>
      <c r="CL17" s="14"/>
      <c r="CM17" s="14"/>
      <c r="CN17" s="9"/>
      <c r="CO17" s="14"/>
      <c r="CP17" s="14"/>
      <c r="CQ17" s="14"/>
      <c r="CR17" s="14"/>
      <c r="CS17" s="14"/>
      <c r="CT17" s="14"/>
      <c r="CU17" s="14"/>
      <c r="CV17" s="14"/>
      <c r="CW17" s="14"/>
      <c r="CX17" s="14"/>
      <c r="CY17" s="14"/>
      <c r="CZ17" s="14"/>
      <c r="DA17" s="14"/>
      <c r="DB17" s="14"/>
      <c r="DC17" s="9"/>
      <c r="DD17" s="14"/>
      <c r="DE17" s="14"/>
      <c r="DF17" s="14"/>
      <c r="DG17" s="14"/>
      <c r="DH17" s="14"/>
      <c r="DI17" s="14"/>
      <c r="DJ17" s="14"/>
      <c r="DK17" s="14"/>
      <c r="DL17" s="14"/>
      <c r="DM17" s="14"/>
      <c r="DN17" s="14"/>
      <c r="DO17" s="14"/>
      <c r="DP17" s="14"/>
      <c r="DQ17" s="14"/>
      <c r="DR17" s="14"/>
      <c r="DS17" s="14"/>
      <c r="DT17" s="14"/>
      <c r="DU17" s="14"/>
      <c r="DV17" s="14"/>
      <c r="DW17" s="14"/>
      <c r="DX17" s="14"/>
      <c r="DY17" s="19"/>
      <c r="DZ17" s="19"/>
      <c r="EA17" s="14"/>
      <c r="EB17" s="14"/>
      <c r="EC17" s="193" t="s">
        <v>2</v>
      </c>
      <c r="ED17" s="193"/>
      <c r="EE17" s="193"/>
      <c r="EF17" s="193"/>
      <c r="EG17" s="14"/>
      <c r="EH17" s="14"/>
      <c r="EI17" s="15"/>
      <c r="EL17" s="9"/>
      <c r="EM17" s="9"/>
      <c r="EN17" s="9"/>
      <c r="EO17" s="9"/>
      <c r="EP17" s="9"/>
      <c r="EQ17" s="9"/>
      <c r="ER17" s="9"/>
      <c r="ES17" s="9"/>
      <c r="ET17" s="9"/>
      <c r="EU17" s="9"/>
      <c r="EV17" s="9"/>
      <c r="EW17" s="9"/>
      <c r="EX17" s="9"/>
      <c r="EY17" s="9"/>
      <c r="EZ17" s="9"/>
      <c r="FA17" s="9"/>
      <c r="FB17" s="9"/>
      <c r="FC17" s="9"/>
      <c r="FD17" s="9"/>
      <c r="FE17" s="9"/>
      <c r="FF17" s="9"/>
      <c r="FG17" s="9"/>
      <c r="FH17" s="9"/>
      <c r="FI17" s="9"/>
      <c r="FJ17" s="9"/>
    </row>
    <row r="18" spans="1:248" ht="20.25" customHeight="1">
      <c r="A18" s="1"/>
      <c r="B18" s="7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193"/>
      <c r="AF18" s="193"/>
      <c r="AG18" s="193"/>
      <c r="AH18" s="193"/>
      <c r="AI18" s="14"/>
      <c r="AJ18" s="14"/>
      <c r="AK18" s="14"/>
      <c r="AL18" s="14"/>
      <c r="AM18" s="14"/>
      <c r="AN18" s="14"/>
      <c r="AO18" s="14"/>
      <c r="AP18" s="14"/>
      <c r="AQ18" s="14"/>
      <c r="AR18" s="9"/>
      <c r="AS18" s="14"/>
      <c r="AT18" s="14"/>
      <c r="AU18" s="14"/>
      <c r="AV18" s="14"/>
      <c r="AW18" s="14"/>
      <c r="AX18" s="14"/>
      <c r="AY18" s="14"/>
      <c r="AZ18" s="14"/>
      <c r="BA18" s="14"/>
      <c r="BB18" s="14"/>
      <c r="BC18" s="14"/>
      <c r="BD18" s="14"/>
      <c r="BE18" s="14"/>
      <c r="BF18" s="14"/>
      <c r="BG18" s="9"/>
      <c r="BH18" s="14"/>
      <c r="BI18" s="14"/>
      <c r="BJ18" s="14"/>
      <c r="BK18" s="14"/>
      <c r="BL18" s="14"/>
      <c r="BM18" s="14"/>
      <c r="BN18" s="14"/>
      <c r="BO18" s="14"/>
      <c r="BP18" s="14"/>
      <c r="BQ18" s="14"/>
      <c r="BR18" s="14"/>
      <c r="BS18" s="14"/>
      <c r="BT18" s="14"/>
      <c r="BU18" s="14"/>
      <c r="BV18" s="14"/>
      <c r="BW18" s="14"/>
      <c r="BX18" s="14"/>
      <c r="BY18" s="14"/>
      <c r="BZ18" s="14"/>
      <c r="CA18" s="14"/>
      <c r="CB18" s="14"/>
      <c r="CC18" s="14"/>
      <c r="CD18" s="14"/>
      <c r="CE18" s="14"/>
      <c r="CF18" s="14"/>
      <c r="CG18" s="14"/>
      <c r="CH18" s="14"/>
      <c r="CI18" s="14"/>
      <c r="CJ18" s="14"/>
      <c r="CK18" s="14"/>
      <c r="CL18" s="14"/>
      <c r="CM18" s="14"/>
      <c r="CN18" s="9"/>
      <c r="CO18" s="14"/>
      <c r="CP18" s="14"/>
      <c r="CQ18" s="14"/>
      <c r="CR18" s="14"/>
      <c r="CS18" s="14"/>
      <c r="CT18" s="14"/>
      <c r="CU18" s="14"/>
      <c r="CV18" s="14"/>
      <c r="CW18" s="14"/>
      <c r="CX18" s="14"/>
      <c r="CY18" s="14"/>
      <c r="CZ18" s="14"/>
      <c r="DA18" s="14"/>
      <c r="DB18" s="14"/>
      <c r="DC18" s="9"/>
      <c r="DD18" s="14"/>
      <c r="DE18" s="14"/>
      <c r="DF18" s="14"/>
      <c r="DG18" s="14"/>
      <c r="DH18" s="14"/>
      <c r="DI18" s="14"/>
      <c r="DJ18" s="14"/>
      <c r="DK18" s="14"/>
      <c r="DL18" s="14"/>
      <c r="DM18" s="14"/>
      <c r="DN18" s="14"/>
      <c r="DO18" s="14"/>
      <c r="DP18" s="14"/>
      <c r="DQ18" s="14"/>
      <c r="DR18" s="14"/>
      <c r="DS18" s="14"/>
      <c r="DT18" s="14"/>
      <c r="DU18" s="14"/>
      <c r="DV18" s="14"/>
      <c r="DW18" s="14"/>
      <c r="DX18" s="14"/>
      <c r="DY18" s="19"/>
      <c r="DZ18" s="19"/>
      <c r="EA18" s="20"/>
      <c r="EB18" s="20"/>
      <c r="EC18" s="193"/>
      <c r="ED18" s="193"/>
      <c r="EE18" s="193"/>
      <c r="EF18" s="193"/>
      <c r="EG18" s="14"/>
      <c r="EH18" s="14"/>
      <c r="EI18" s="15"/>
      <c r="EL18" s="9"/>
      <c r="EM18" s="9"/>
      <c r="EN18" s="9"/>
      <c r="EO18" s="9"/>
      <c r="EP18" s="9"/>
      <c r="EQ18" s="9"/>
      <c r="ER18" s="9"/>
      <c r="ES18" s="9"/>
      <c r="ET18" s="9"/>
      <c r="EU18" s="9"/>
      <c r="EV18" s="9"/>
      <c r="EW18" s="9"/>
      <c r="EX18" s="9"/>
      <c r="EY18" s="9"/>
      <c r="EZ18" s="9"/>
      <c r="FA18" s="9"/>
      <c r="FB18" s="9"/>
      <c r="FC18" s="9"/>
      <c r="FD18" s="9"/>
      <c r="FE18" s="9"/>
      <c r="FF18" s="9"/>
      <c r="FG18" s="9"/>
      <c r="FH18" s="9"/>
      <c r="FI18" s="9"/>
      <c r="FJ18" s="9"/>
    </row>
    <row r="19" spans="1:248" ht="20.25" customHeight="1">
      <c r="A19" s="1"/>
      <c r="B19" s="7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9"/>
      <c r="AH19" s="9"/>
      <c r="AI19" s="9"/>
      <c r="AJ19" s="9"/>
      <c r="AK19" s="14"/>
      <c r="AL19" s="14"/>
      <c r="AM19" s="14"/>
      <c r="AN19" s="14"/>
      <c r="AO19" s="14"/>
      <c r="AP19" s="14"/>
      <c r="AQ19" s="14"/>
      <c r="AR19" s="9"/>
      <c r="AS19" s="14"/>
      <c r="AT19" s="14"/>
      <c r="AU19" s="14"/>
      <c r="AV19" s="14"/>
      <c r="AW19" s="14"/>
      <c r="AX19" s="14"/>
      <c r="AY19" s="14"/>
      <c r="AZ19" s="14"/>
      <c r="BA19" s="14"/>
      <c r="BB19" s="14"/>
      <c r="BC19" s="14"/>
      <c r="BD19" s="14"/>
      <c r="BE19" s="14"/>
      <c r="BF19" s="14"/>
      <c r="BG19" s="9"/>
      <c r="BH19" s="14"/>
      <c r="BI19" s="14"/>
      <c r="BJ19" s="14"/>
      <c r="BK19" s="14"/>
      <c r="BL19" s="14"/>
      <c r="BM19" s="14"/>
      <c r="BN19" s="14"/>
      <c r="BO19" s="14"/>
      <c r="BP19" s="14"/>
      <c r="BQ19" s="14"/>
      <c r="BR19" s="14"/>
      <c r="BS19" s="14"/>
      <c r="BT19" s="14"/>
      <c r="BU19" s="14"/>
      <c r="BV19" s="14"/>
      <c r="BW19" s="14"/>
      <c r="BX19" s="14"/>
      <c r="BY19" s="14"/>
      <c r="BZ19" s="14"/>
      <c r="CA19" s="14"/>
      <c r="CB19" s="14"/>
      <c r="CC19" s="14"/>
      <c r="CD19" s="14"/>
      <c r="CE19" s="14"/>
      <c r="CF19" s="14"/>
      <c r="CG19" s="14"/>
      <c r="CH19" s="14"/>
      <c r="CI19" s="14"/>
      <c r="CJ19" s="14"/>
      <c r="CK19" s="14"/>
      <c r="CL19" s="14"/>
      <c r="CM19" s="14"/>
      <c r="CN19" s="9"/>
      <c r="CO19" s="14"/>
      <c r="CP19" s="14"/>
      <c r="CQ19" s="14"/>
      <c r="CR19" s="14"/>
      <c r="CS19" s="14"/>
      <c r="CT19" s="14"/>
      <c r="CU19" s="14"/>
      <c r="CV19" s="14"/>
      <c r="CW19" s="14"/>
      <c r="CX19" s="14"/>
      <c r="CY19" s="14"/>
      <c r="CZ19" s="14"/>
      <c r="DA19" s="14"/>
      <c r="DB19" s="14"/>
      <c r="DC19" s="9"/>
      <c r="DD19" s="14"/>
      <c r="DE19" s="14"/>
      <c r="DF19" s="14"/>
      <c r="DG19" s="14"/>
      <c r="DH19" s="14"/>
      <c r="DI19" s="14"/>
      <c r="DJ19" s="14"/>
      <c r="DK19" s="14"/>
      <c r="DL19" s="14"/>
      <c r="DM19" s="14"/>
      <c r="DN19" s="14"/>
      <c r="DO19" s="14"/>
      <c r="DP19" s="14"/>
      <c r="DQ19" s="14"/>
      <c r="DR19" s="14"/>
      <c r="DS19" s="14"/>
      <c r="DT19" s="14"/>
      <c r="DU19" s="14"/>
      <c r="DV19" s="14"/>
      <c r="DW19" s="14"/>
      <c r="DX19" s="16"/>
      <c r="DY19" s="16"/>
      <c r="DZ19" s="16"/>
      <c r="EA19" s="16"/>
      <c r="EB19" s="16"/>
      <c r="EC19" s="8"/>
      <c r="ED19" s="8"/>
      <c r="EE19" s="9"/>
      <c r="EF19" s="9"/>
      <c r="EG19" s="9"/>
      <c r="EH19" s="9"/>
      <c r="EI19" s="15"/>
      <c r="EL19" s="9"/>
      <c r="EM19" s="9"/>
      <c r="EN19" s="9"/>
      <c r="EO19" s="9"/>
      <c r="EP19" s="9"/>
      <c r="EQ19" s="9"/>
      <c r="ER19" s="9"/>
      <c r="ES19" s="9"/>
      <c r="ET19" s="9"/>
      <c r="EU19" s="9"/>
      <c r="EV19" s="9"/>
      <c r="EW19" s="9"/>
      <c r="EX19" s="9"/>
      <c r="EY19" s="9"/>
      <c r="EZ19" s="9"/>
      <c r="FA19" s="9"/>
      <c r="FB19" s="9"/>
      <c r="FC19" s="9"/>
      <c r="FD19" s="9"/>
      <c r="FE19" s="9"/>
      <c r="FF19" s="9"/>
      <c r="FG19" s="9"/>
      <c r="FH19" s="9"/>
      <c r="FI19" s="9"/>
      <c r="FJ19" s="9"/>
    </row>
    <row r="20" spans="1:248" ht="20.25" customHeight="1">
      <c r="A20" s="1"/>
      <c r="B20" s="7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9"/>
      <c r="AH20" s="9"/>
      <c r="AI20" s="9"/>
      <c r="AJ20" s="9"/>
      <c r="AK20" s="14"/>
      <c r="AL20" s="14"/>
      <c r="AM20" s="14"/>
      <c r="AN20" s="14"/>
      <c r="AO20" s="14"/>
      <c r="AP20" s="14"/>
      <c r="AQ20" s="14"/>
      <c r="AR20" s="9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  <c r="BD20" s="14"/>
      <c r="BE20" s="14"/>
      <c r="BF20" s="14"/>
      <c r="BG20" s="9"/>
      <c r="BH20" s="14"/>
      <c r="BI20" s="14"/>
      <c r="BJ20" s="14"/>
      <c r="BK20" s="14"/>
      <c r="BL20" s="14"/>
      <c r="BM20" s="14"/>
      <c r="BN20" s="14"/>
      <c r="BO20" s="14"/>
      <c r="BP20" s="14"/>
      <c r="BQ20" s="14"/>
      <c r="BR20" s="14"/>
      <c r="BS20" s="14"/>
      <c r="BT20" s="14"/>
      <c r="BU20" s="14"/>
      <c r="BV20" s="14"/>
      <c r="BW20" s="14"/>
      <c r="BX20" s="14"/>
      <c r="BY20" s="14"/>
      <c r="BZ20" s="14"/>
      <c r="CA20" s="14"/>
      <c r="CB20" s="14"/>
      <c r="CC20" s="14"/>
      <c r="CD20" s="14"/>
      <c r="CE20" s="14"/>
      <c r="CF20" s="14"/>
      <c r="CG20" s="14"/>
      <c r="CH20" s="9"/>
      <c r="CI20" s="14"/>
      <c r="CJ20" s="14"/>
      <c r="CK20" s="14"/>
      <c r="CL20" s="14"/>
      <c r="CM20" s="14"/>
      <c r="CN20" s="9"/>
      <c r="CO20" s="14"/>
      <c r="CP20" s="14"/>
      <c r="CQ20" s="14"/>
      <c r="CR20" s="14"/>
      <c r="CS20" s="14"/>
      <c r="CT20" s="14"/>
      <c r="CU20" s="14"/>
      <c r="CV20" s="14"/>
      <c r="CW20" s="14"/>
      <c r="CX20" s="14"/>
      <c r="CY20" s="14"/>
      <c r="CZ20" s="14"/>
      <c r="DA20" s="14"/>
      <c r="DB20" s="14"/>
      <c r="DC20" s="9"/>
      <c r="DD20" s="14"/>
      <c r="DE20" s="14"/>
      <c r="DF20" s="14"/>
      <c r="DG20" s="14"/>
      <c r="DH20" s="14"/>
      <c r="DI20" s="14"/>
      <c r="DJ20" s="14"/>
      <c r="DK20" s="14"/>
      <c r="DL20" s="14"/>
      <c r="DM20" s="14"/>
      <c r="DN20" s="14"/>
      <c r="DO20" s="14"/>
      <c r="DP20" s="14"/>
      <c r="DQ20" s="14"/>
      <c r="DR20" s="14"/>
      <c r="DS20" s="14"/>
      <c r="DT20" s="14"/>
      <c r="DU20" s="14"/>
      <c r="DV20" s="14"/>
      <c r="DW20" s="14"/>
      <c r="DX20" s="16"/>
      <c r="DY20" s="16"/>
      <c r="DZ20" s="16"/>
      <c r="EA20" s="16"/>
      <c r="EB20" s="16"/>
      <c r="EC20" s="8"/>
      <c r="ED20" s="8"/>
      <c r="EE20" s="9"/>
      <c r="EF20" s="9"/>
      <c r="EG20" s="9"/>
      <c r="EH20" s="9"/>
      <c r="EI20" s="15"/>
      <c r="EL20" s="9"/>
      <c r="EM20" s="9"/>
      <c r="EN20" s="9"/>
      <c r="EO20" s="9"/>
      <c r="EP20" s="9"/>
      <c r="EQ20" s="9"/>
      <c r="ER20" s="9"/>
      <c r="ES20" s="9"/>
      <c r="ET20" s="9"/>
      <c r="EU20" s="9"/>
      <c r="EV20" s="9"/>
      <c r="EW20" s="9"/>
      <c r="EX20" s="9"/>
      <c r="EY20" s="9"/>
      <c r="EZ20" s="9"/>
      <c r="FA20" s="9"/>
      <c r="FB20" s="9"/>
      <c r="FC20" s="9"/>
      <c r="FD20" s="9"/>
      <c r="FE20" s="9"/>
      <c r="FF20" s="9"/>
      <c r="FG20" s="9"/>
      <c r="FH20" s="9"/>
      <c r="FI20" s="9"/>
      <c r="FJ20" s="9"/>
    </row>
    <row r="21" spans="1:248" ht="20.25" customHeight="1">
      <c r="A21" s="1"/>
      <c r="B21" s="7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193" t="s">
        <v>2</v>
      </c>
      <c r="AF21" s="193"/>
      <c r="AG21" s="193"/>
      <c r="AH21" s="193"/>
      <c r="AI21" s="14"/>
      <c r="AJ21" s="14"/>
      <c r="AK21" s="14"/>
      <c r="AL21" s="14"/>
      <c r="AM21" s="14"/>
      <c r="AN21" s="14"/>
      <c r="AO21" s="14"/>
      <c r="AP21" s="14"/>
      <c r="AQ21" s="14"/>
      <c r="AR21" s="9"/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  <c r="BD21" s="14"/>
      <c r="BE21" s="14"/>
      <c r="BF21" s="14"/>
      <c r="BG21" s="9"/>
      <c r="BH21" s="14"/>
      <c r="BI21" s="14"/>
      <c r="BJ21" s="14"/>
      <c r="BK21" s="14"/>
      <c r="BL21" s="14"/>
      <c r="BM21" s="14"/>
      <c r="BN21" s="14"/>
      <c r="BO21" s="14"/>
      <c r="BP21" s="14"/>
      <c r="BQ21" s="14"/>
      <c r="BR21" s="14"/>
      <c r="BS21" s="14"/>
      <c r="BT21" s="14"/>
      <c r="BU21" s="14"/>
      <c r="BV21" s="14"/>
      <c r="BW21" s="14"/>
      <c r="BX21" s="14"/>
      <c r="BY21" s="14"/>
      <c r="BZ21" s="14"/>
      <c r="CA21" s="14"/>
      <c r="CB21" s="14"/>
      <c r="CC21" s="14"/>
      <c r="CD21" s="14"/>
      <c r="CE21" s="14"/>
      <c r="CF21" s="14"/>
      <c r="CG21" s="14"/>
      <c r="CH21" s="14"/>
      <c r="CI21" s="14"/>
      <c r="CJ21" s="14"/>
      <c r="CK21" s="14"/>
      <c r="CL21" s="14"/>
      <c r="CM21" s="14"/>
      <c r="CN21" s="9"/>
      <c r="CO21" s="14"/>
      <c r="CP21" s="14"/>
      <c r="CQ21" s="14"/>
      <c r="CR21" s="14"/>
      <c r="CS21" s="14"/>
      <c r="CT21" s="14"/>
      <c r="CU21" s="14"/>
      <c r="CV21" s="14"/>
      <c r="CW21" s="14"/>
      <c r="CX21" s="14"/>
      <c r="CY21" s="14"/>
      <c r="CZ21" s="14"/>
      <c r="DA21" s="14"/>
      <c r="DB21" s="14"/>
      <c r="DC21" s="9"/>
      <c r="DD21" s="14"/>
      <c r="DE21" s="14"/>
      <c r="DF21" s="14"/>
      <c r="DG21" s="14"/>
      <c r="DH21" s="14"/>
      <c r="DI21" s="14"/>
      <c r="DJ21" s="14"/>
      <c r="DK21" s="14"/>
      <c r="DL21" s="14"/>
      <c r="DM21" s="14"/>
      <c r="DN21" s="14"/>
      <c r="DO21" s="14"/>
      <c r="DP21" s="14"/>
      <c r="DQ21" s="14"/>
      <c r="DR21" s="14"/>
      <c r="DS21" s="14"/>
      <c r="DT21" s="14"/>
      <c r="DU21" s="14"/>
      <c r="DV21" s="14"/>
      <c r="DW21" s="14"/>
      <c r="DX21" s="14"/>
      <c r="DY21" s="21"/>
      <c r="DZ21" s="21"/>
      <c r="EA21" s="14"/>
      <c r="EB21" s="14"/>
      <c r="EC21" s="193" t="s">
        <v>2</v>
      </c>
      <c r="ED21" s="193"/>
      <c r="EE21" s="193"/>
      <c r="EF21" s="193"/>
      <c r="EG21" s="14"/>
      <c r="EH21" s="14"/>
      <c r="EI21" s="15"/>
      <c r="EL21" s="9"/>
      <c r="EM21" s="9"/>
      <c r="EN21" s="9"/>
      <c r="EO21" s="9"/>
      <c r="EP21" s="9"/>
      <c r="EQ21" s="9"/>
      <c r="ER21" s="9"/>
      <c r="ES21" s="9"/>
      <c r="ET21" s="9"/>
      <c r="EU21" s="9"/>
      <c r="EV21" s="9"/>
      <c r="EW21" s="9"/>
      <c r="EX21" s="9"/>
      <c r="EY21" s="9"/>
      <c r="EZ21" s="9"/>
      <c r="FA21" s="9"/>
      <c r="FB21" s="9"/>
      <c r="FC21" s="9"/>
      <c r="FD21" s="9"/>
      <c r="FE21" s="9"/>
      <c r="FF21" s="9"/>
      <c r="FG21" s="9"/>
      <c r="FH21" s="9"/>
      <c r="FI21" s="9"/>
      <c r="FJ21" s="9"/>
    </row>
    <row r="22" spans="1:248" ht="20.25" customHeight="1">
      <c r="A22" s="1"/>
      <c r="B22" s="7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193"/>
      <c r="AF22" s="193"/>
      <c r="AG22" s="193"/>
      <c r="AH22" s="193"/>
      <c r="AI22" s="14"/>
      <c r="AJ22" s="14"/>
      <c r="AK22" s="14"/>
      <c r="AL22" s="14"/>
      <c r="AM22" s="14"/>
      <c r="AN22" s="14"/>
      <c r="AO22" s="14"/>
      <c r="AP22" s="14"/>
      <c r="AQ22" s="14"/>
      <c r="AR22" s="9"/>
      <c r="AS22" s="14"/>
      <c r="AT22" s="14"/>
      <c r="AU22" s="14"/>
      <c r="AV22" s="14"/>
      <c r="AW22" s="14"/>
      <c r="AX22" s="22"/>
      <c r="AY22" s="23" t="s">
        <v>6</v>
      </c>
      <c r="AZ22" s="22"/>
      <c r="BA22" s="22"/>
      <c r="BB22" s="22"/>
      <c r="BC22" s="22"/>
      <c r="BD22" s="22"/>
      <c r="BE22" s="194" t="s">
        <v>7</v>
      </c>
      <c r="BF22" s="194"/>
      <c r="BG22" s="194"/>
      <c r="BH22" s="194"/>
      <c r="BI22" s="194"/>
      <c r="BJ22" s="194"/>
      <c r="BK22" s="194"/>
      <c r="BL22" s="194"/>
      <c r="BM22" s="194"/>
      <c r="BN22" s="194"/>
      <c r="BO22" s="194"/>
      <c r="BP22" s="194"/>
      <c r="BQ22" s="194"/>
      <c r="BR22" s="194"/>
      <c r="BS22" s="14"/>
      <c r="BT22" s="14"/>
      <c r="BU22" s="14"/>
      <c r="BV22" s="14"/>
      <c r="BW22" s="14"/>
      <c r="BX22" s="14"/>
      <c r="BY22" s="14"/>
      <c r="BZ22" s="14"/>
      <c r="CA22" s="14"/>
      <c r="CB22" s="14"/>
      <c r="CC22" s="14"/>
      <c r="CD22" s="14"/>
      <c r="CE22" s="14"/>
      <c r="CF22" s="24" t="s">
        <v>6</v>
      </c>
      <c r="CG22" s="14"/>
      <c r="CH22" s="14"/>
      <c r="CI22" s="14"/>
      <c r="CJ22" s="14"/>
      <c r="CK22" s="14"/>
      <c r="CL22" s="14"/>
      <c r="CM22" s="14"/>
      <c r="CN22" s="9"/>
      <c r="CO22" s="14"/>
      <c r="CP22" s="14"/>
      <c r="CQ22" s="14"/>
      <c r="CR22" s="14"/>
      <c r="CS22" s="14"/>
      <c r="CT22" s="14"/>
      <c r="CU22" s="14"/>
      <c r="CV22" s="14"/>
      <c r="CW22" s="14"/>
      <c r="CX22" s="14"/>
      <c r="CY22" s="14"/>
      <c r="CZ22" s="14"/>
      <c r="DA22" s="14"/>
      <c r="DB22" s="14"/>
      <c r="DC22" s="9"/>
      <c r="DD22" s="14"/>
      <c r="DE22" s="14"/>
      <c r="DF22" s="14"/>
      <c r="DG22" s="14"/>
      <c r="DH22" s="14"/>
      <c r="DI22" s="14"/>
      <c r="DJ22" s="14"/>
      <c r="DK22" s="14"/>
      <c r="DL22" s="14"/>
      <c r="DM22" s="14"/>
      <c r="DN22" s="14"/>
      <c r="DO22" s="14"/>
      <c r="DP22" s="14"/>
      <c r="DQ22" s="14"/>
      <c r="DR22" s="14"/>
      <c r="DS22" s="14"/>
      <c r="DT22" s="14"/>
      <c r="DU22" s="14"/>
      <c r="DV22" s="14"/>
      <c r="DW22" s="14"/>
      <c r="DX22" s="14"/>
      <c r="DY22" s="21"/>
      <c r="DZ22" s="21"/>
      <c r="EA22" s="14"/>
      <c r="EB22" s="14"/>
      <c r="EC22" s="193"/>
      <c r="ED22" s="193"/>
      <c r="EE22" s="193"/>
      <c r="EF22" s="193"/>
      <c r="EG22" s="14"/>
      <c r="EH22" s="14"/>
      <c r="EI22" s="15"/>
      <c r="EL22" s="9"/>
      <c r="EM22" s="9"/>
      <c r="EN22" s="9"/>
      <c r="EO22" s="9"/>
      <c r="EP22" s="9"/>
      <c r="EQ22" s="9"/>
      <c r="ER22" s="9"/>
      <c r="ES22" s="9"/>
      <c r="ET22" s="9"/>
      <c r="EU22" s="9"/>
      <c r="EV22" s="9"/>
      <c r="EW22" s="9"/>
      <c r="EX22" s="9"/>
      <c r="EY22" s="9"/>
      <c r="EZ22" s="9"/>
      <c r="FA22" s="9"/>
      <c r="FB22" s="9"/>
      <c r="FC22" s="9"/>
      <c r="FD22" s="9"/>
      <c r="FE22" s="9"/>
      <c r="FF22" s="9"/>
      <c r="FG22" s="9"/>
      <c r="FH22" s="9"/>
      <c r="FI22" s="9"/>
      <c r="FJ22" s="9"/>
    </row>
    <row r="23" spans="1:248" ht="20.25" customHeight="1">
      <c r="A23" s="1"/>
      <c r="B23" s="7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9"/>
      <c r="AS23" s="14"/>
      <c r="AT23" s="14"/>
      <c r="AU23" s="14"/>
      <c r="AV23" s="14"/>
      <c r="AW23" s="14"/>
      <c r="AX23" s="14"/>
      <c r="AY23" s="14"/>
      <c r="AZ23" s="14"/>
      <c r="BA23" s="14"/>
      <c r="BB23" s="14"/>
      <c r="BC23" s="14"/>
      <c r="BD23" s="14"/>
      <c r="BE23" s="14"/>
      <c r="BF23" s="14"/>
      <c r="BG23" s="9"/>
      <c r="BH23" s="14"/>
      <c r="BI23" s="14"/>
      <c r="BJ23" s="14"/>
      <c r="BK23" s="14"/>
      <c r="BL23" s="14"/>
      <c r="BM23" s="14"/>
      <c r="BN23" s="14"/>
      <c r="BO23" s="14"/>
      <c r="BP23" s="14"/>
      <c r="BQ23" s="14"/>
      <c r="BR23" s="14"/>
      <c r="BS23" s="14"/>
      <c r="BT23" s="14"/>
      <c r="BU23" s="14"/>
      <c r="BV23" s="14"/>
      <c r="BW23" s="14"/>
      <c r="BX23" s="14"/>
      <c r="BY23" s="14"/>
      <c r="BZ23" s="14"/>
      <c r="CA23" s="14"/>
      <c r="CB23" s="14"/>
      <c r="CC23" s="14"/>
      <c r="CD23" s="14"/>
      <c r="CE23" s="14"/>
      <c r="CF23" s="14"/>
      <c r="CG23" s="14"/>
      <c r="CH23" s="14"/>
      <c r="CI23" s="14"/>
      <c r="CJ23" s="14"/>
      <c r="CK23" s="14"/>
      <c r="CL23" s="14"/>
      <c r="CM23" s="14"/>
      <c r="CN23" s="9"/>
      <c r="CO23" s="14"/>
      <c r="CP23" s="14"/>
      <c r="CQ23" s="14"/>
      <c r="CR23" s="14"/>
      <c r="CS23" s="14"/>
      <c r="CT23" s="14"/>
      <c r="CU23" s="14"/>
      <c r="CV23" s="14"/>
      <c r="CW23" s="14"/>
      <c r="CX23" s="14"/>
      <c r="CY23" s="14"/>
      <c r="CZ23" s="14"/>
      <c r="DA23" s="14"/>
      <c r="DB23" s="14"/>
      <c r="DC23" s="9"/>
      <c r="DD23" s="14"/>
      <c r="DE23" s="14"/>
      <c r="DF23" s="14"/>
      <c r="DG23" s="14"/>
      <c r="DH23" s="14"/>
      <c r="DI23" s="14"/>
      <c r="DJ23" s="14"/>
      <c r="DK23" s="14"/>
      <c r="DL23" s="14"/>
      <c r="DM23" s="14"/>
      <c r="DN23" s="14"/>
      <c r="DO23" s="14"/>
      <c r="DP23" s="14"/>
      <c r="DQ23" s="14"/>
      <c r="DR23" s="14"/>
      <c r="DS23" s="14"/>
      <c r="DT23" s="14"/>
      <c r="DU23" s="14"/>
      <c r="DV23" s="14"/>
      <c r="DW23" s="14"/>
      <c r="DX23" s="14"/>
      <c r="DY23" s="14"/>
      <c r="DZ23" s="14"/>
      <c r="EA23" s="14"/>
      <c r="EB23" s="14"/>
      <c r="EC23" s="8"/>
      <c r="ED23" s="8"/>
      <c r="EE23" s="14"/>
      <c r="EF23" s="14"/>
      <c r="EG23" s="14"/>
      <c r="EH23" s="14"/>
      <c r="EI23" s="15"/>
      <c r="EL23" s="9"/>
      <c r="EM23" s="9"/>
      <c r="EN23" s="9"/>
      <c r="EO23" s="9"/>
      <c r="EP23" s="9"/>
      <c r="EQ23" s="9"/>
      <c r="ER23" s="9"/>
      <c r="ES23" s="9"/>
      <c r="ET23" s="9"/>
      <c r="EU23" s="9"/>
      <c r="EV23" s="9"/>
      <c r="EW23" s="9"/>
      <c r="EX23" s="9"/>
      <c r="EY23" s="9"/>
      <c r="EZ23" s="9"/>
      <c r="FA23" s="9"/>
      <c r="FB23" s="9"/>
      <c r="FC23" s="9"/>
      <c r="FD23" s="9"/>
      <c r="FE23" s="9"/>
      <c r="FF23" s="9"/>
      <c r="FG23" s="9"/>
      <c r="FH23" s="9"/>
      <c r="FI23" s="9"/>
      <c r="FJ23" s="9"/>
    </row>
    <row r="24" spans="1:248" ht="20.25" customHeight="1">
      <c r="A24" s="1"/>
      <c r="B24" s="7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9"/>
      <c r="AS24" s="14"/>
      <c r="AT24" s="14"/>
      <c r="AU24" s="14"/>
      <c r="AV24" s="14"/>
      <c r="AW24" s="14"/>
      <c r="AX24" s="14"/>
      <c r="AY24" s="14"/>
      <c r="AZ24" s="14"/>
      <c r="BA24" s="14"/>
      <c r="BB24" s="14"/>
      <c r="BC24" s="14"/>
      <c r="BD24" s="14"/>
      <c r="BE24" s="14"/>
      <c r="BF24" s="14"/>
      <c r="BG24" s="9"/>
      <c r="BH24" s="14"/>
      <c r="BI24" s="14"/>
      <c r="BJ24" s="14"/>
      <c r="BK24" s="14"/>
      <c r="BL24" s="14"/>
      <c r="BM24" s="14"/>
      <c r="BN24" s="14"/>
      <c r="BO24" s="14"/>
      <c r="BP24" s="14"/>
      <c r="BQ24" s="14"/>
      <c r="BR24" s="14"/>
      <c r="BS24" s="14"/>
      <c r="BT24" s="14"/>
      <c r="BU24" s="14"/>
      <c r="BV24" s="14"/>
      <c r="BW24" s="14"/>
      <c r="BX24" s="14"/>
      <c r="BY24" s="14"/>
      <c r="BZ24" s="14"/>
      <c r="CA24" s="14"/>
      <c r="CB24" s="14"/>
      <c r="CC24" s="14"/>
      <c r="CD24" s="14"/>
      <c r="CE24" s="14"/>
      <c r="CF24" s="14"/>
      <c r="CG24" s="14"/>
      <c r="CH24" s="14"/>
      <c r="CI24" s="14"/>
      <c r="CJ24" s="14"/>
      <c r="CK24" s="14"/>
      <c r="CL24" s="14"/>
      <c r="CM24" s="14"/>
      <c r="CN24" s="9"/>
      <c r="CO24" s="14"/>
      <c r="CP24" s="14"/>
      <c r="CQ24" s="14"/>
      <c r="CR24" s="14"/>
      <c r="CS24" s="14"/>
      <c r="CT24" s="14"/>
      <c r="CU24" s="14"/>
      <c r="CV24" s="14"/>
      <c r="CW24" s="14"/>
      <c r="CX24" s="14"/>
      <c r="CY24" s="14"/>
      <c r="CZ24" s="14"/>
      <c r="DA24" s="14"/>
      <c r="DB24" s="14"/>
      <c r="DC24" s="9"/>
      <c r="DD24" s="14"/>
      <c r="DE24" s="14"/>
      <c r="DF24" s="14"/>
      <c r="DG24" s="14"/>
      <c r="DH24" s="14"/>
      <c r="DI24" s="14"/>
      <c r="DJ24" s="14"/>
      <c r="DK24" s="14"/>
      <c r="DL24" s="14"/>
      <c r="DM24" s="14"/>
      <c r="DN24" s="14"/>
      <c r="DO24" s="14"/>
      <c r="DP24" s="14"/>
      <c r="DQ24" s="14"/>
      <c r="DR24" s="14"/>
      <c r="DS24" s="14"/>
      <c r="DT24" s="14"/>
      <c r="DU24" s="14"/>
      <c r="DV24" s="14"/>
      <c r="DW24" s="14"/>
      <c r="DX24" s="14"/>
      <c r="DY24" s="14"/>
      <c r="DZ24" s="14"/>
      <c r="EA24" s="14"/>
      <c r="EB24" s="14"/>
      <c r="EC24" s="8"/>
      <c r="ED24" s="8"/>
      <c r="EE24" s="14"/>
      <c r="EF24" s="14"/>
      <c r="EG24" s="14"/>
      <c r="EH24" s="14"/>
      <c r="EI24" s="15"/>
      <c r="EL24" s="9"/>
      <c r="EM24" s="9"/>
      <c r="EN24" s="9"/>
      <c r="EO24" s="9"/>
      <c r="EP24" s="9"/>
      <c r="EQ24" s="9"/>
      <c r="ER24" s="9"/>
      <c r="ES24" s="9"/>
      <c r="ET24" s="9"/>
      <c r="EU24" s="9"/>
      <c r="EV24" s="9"/>
      <c r="EW24" s="9"/>
      <c r="EX24" s="9"/>
      <c r="EY24" s="9"/>
      <c r="EZ24" s="9"/>
      <c r="FA24" s="9"/>
      <c r="FB24" s="9"/>
      <c r="FC24" s="9"/>
      <c r="FD24" s="9"/>
      <c r="FE24" s="9"/>
      <c r="FF24" s="9"/>
      <c r="FG24" s="9"/>
      <c r="FH24" s="9"/>
      <c r="FI24" s="9"/>
      <c r="FJ24" s="9"/>
    </row>
    <row r="25" spans="1:248" ht="20.25" customHeight="1">
      <c r="A25" s="1"/>
      <c r="B25" s="7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193" t="s">
        <v>8</v>
      </c>
      <c r="AF25" s="193"/>
      <c r="AG25" s="193"/>
      <c r="AH25" s="193"/>
      <c r="AI25" s="14"/>
      <c r="AJ25" s="14"/>
      <c r="AK25" s="14"/>
      <c r="AL25" s="14"/>
      <c r="AM25" s="14"/>
      <c r="AN25" s="14"/>
      <c r="AO25" s="14"/>
      <c r="AP25" s="14"/>
      <c r="AQ25" s="14"/>
      <c r="AR25" s="9"/>
      <c r="AS25" s="14"/>
      <c r="AT25" s="14"/>
      <c r="AU25" s="14"/>
      <c r="AV25" s="14"/>
      <c r="AW25" s="14"/>
      <c r="AX25" s="14"/>
      <c r="AY25" s="14"/>
      <c r="AZ25" s="14"/>
      <c r="BA25" s="14"/>
      <c r="BB25" s="14"/>
      <c r="BC25" s="14"/>
      <c r="BD25" s="14"/>
      <c r="BE25" s="14"/>
      <c r="BF25" s="14"/>
      <c r="BG25" s="9"/>
      <c r="BH25" s="14"/>
      <c r="BI25" s="14"/>
      <c r="BJ25" s="14"/>
      <c r="BK25" s="14"/>
      <c r="BL25" s="14"/>
      <c r="BM25" s="14"/>
      <c r="BN25" s="14"/>
      <c r="BO25" s="14"/>
      <c r="BP25" s="14"/>
      <c r="BQ25" s="14"/>
      <c r="BR25" s="14"/>
      <c r="BS25" s="14"/>
      <c r="BT25" s="14"/>
      <c r="BU25" s="14"/>
      <c r="BV25" s="14"/>
      <c r="BW25" s="14"/>
      <c r="BX25" s="14"/>
      <c r="BY25" s="14"/>
      <c r="BZ25" s="14"/>
      <c r="CA25" s="14"/>
      <c r="CB25" s="14"/>
      <c r="CC25" s="14"/>
      <c r="CD25" s="14"/>
      <c r="CE25" s="14"/>
      <c r="CF25" s="14"/>
      <c r="CG25" s="14"/>
      <c r="CH25" s="14"/>
      <c r="CI25" s="14"/>
      <c r="CJ25" s="14"/>
      <c r="CK25" s="14"/>
      <c r="CL25" s="14"/>
      <c r="CM25" s="14"/>
      <c r="CN25" s="9"/>
      <c r="CO25" s="14"/>
      <c r="CP25" s="14"/>
      <c r="CQ25" s="14"/>
      <c r="CR25" s="14"/>
      <c r="CS25" s="14"/>
      <c r="CT25" s="14"/>
      <c r="CU25" s="14"/>
      <c r="CV25" s="14"/>
      <c r="CW25" s="14"/>
      <c r="CX25" s="14"/>
      <c r="CY25" s="14"/>
      <c r="CZ25" s="14"/>
      <c r="DA25" s="14"/>
      <c r="DB25" s="14"/>
      <c r="DC25" s="9"/>
      <c r="DD25" s="14"/>
      <c r="DE25" s="14"/>
      <c r="DF25" s="14"/>
      <c r="DG25" s="14"/>
      <c r="DH25" s="14"/>
      <c r="DI25" s="14"/>
      <c r="DJ25" s="14"/>
      <c r="DK25" s="14"/>
      <c r="DL25" s="14"/>
      <c r="DM25" s="14"/>
      <c r="DN25" s="14"/>
      <c r="DO25" s="14"/>
      <c r="DP25" s="14"/>
      <c r="DQ25" s="14"/>
      <c r="DR25" s="14"/>
      <c r="DS25" s="14"/>
      <c r="DT25" s="14"/>
      <c r="DU25" s="14"/>
      <c r="DV25" s="14"/>
      <c r="DW25" s="14"/>
      <c r="DX25" s="14"/>
      <c r="DY25" s="14"/>
      <c r="DZ25" s="14"/>
      <c r="EA25" s="14"/>
      <c r="EB25" s="14"/>
      <c r="EC25" s="193" t="s">
        <v>8</v>
      </c>
      <c r="ED25" s="193"/>
      <c r="EE25" s="193"/>
      <c r="EF25" s="193"/>
      <c r="EG25" s="14"/>
      <c r="EH25" s="14"/>
      <c r="EI25" s="15"/>
      <c r="EL25" s="9"/>
      <c r="EM25" s="9"/>
      <c r="EN25" s="9"/>
      <c r="EO25" s="9"/>
      <c r="EP25" s="9"/>
      <c r="EQ25" s="9"/>
      <c r="ER25" s="9"/>
      <c r="ES25" s="9"/>
      <c r="ET25" s="9"/>
      <c r="EU25" s="9"/>
      <c r="EV25" s="9"/>
      <c r="EW25" s="9"/>
      <c r="EX25" s="9"/>
      <c r="EY25" s="9"/>
      <c r="EZ25" s="9"/>
      <c r="FA25" s="9"/>
      <c r="FB25" s="9"/>
      <c r="FC25" s="9"/>
      <c r="FD25" s="9"/>
      <c r="FE25" s="9"/>
      <c r="FF25" s="9"/>
      <c r="FG25" s="9"/>
      <c r="FH25" s="9"/>
      <c r="FI25" s="9"/>
      <c r="FJ25" s="9"/>
    </row>
    <row r="26" spans="1:248" ht="20.25" customHeight="1">
      <c r="A26" s="1"/>
      <c r="B26" s="7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193"/>
      <c r="AF26" s="193"/>
      <c r="AG26" s="193"/>
      <c r="AH26" s="193"/>
      <c r="AI26" s="14"/>
      <c r="AJ26" s="14"/>
      <c r="AK26" s="14"/>
      <c r="AL26" s="14"/>
      <c r="AM26" s="14"/>
      <c r="AN26" s="14"/>
      <c r="AO26" s="14"/>
      <c r="AP26" s="14"/>
      <c r="AQ26" s="14"/>
      <c r="AR26" s="9"/>
      <c r="AS26" s="14"/>
      <c r="AT26" s="14"/>
      <c r="AU26" s="14"/>
      <c r="AV26" s="14"/>
      <c r="AW26" s="14"/>
      <c r="AX26" s="14"/>
      <c r="AY26" s="14"/>
      <c r="AZ26" s="14"/>
      <c r="BA26" s="14"/>
      <c r="BB26" s="14"/>
      <c r="BC26" s="14"/>
      <c r="BD26" s="14"/>
      <c r="BE26" s="14"/>
      <c r="BF26" s="14"/>
      <c r="BG26" s="9"/>
      <c r="BH26" s="14"/>
      <c r="BI26" s="14"/>
      <c r="BJ26" s="14"/>
      <c r="BK26" s="14"/>
      <c r="BL26" s="14"/>
      <c r="BM26" s="14"/>
      <c r="BN26" s="14"/>
      <c r="BO26" s="14"/>
      <c r="BP26" s="14"/>
      <c r="BQ26" s="14"/>
      <c r="BR26" s="14"/>
      <c r="BS26" s="14"/>
      <c r="BT26" s="14"/>
      <c r="BU26" s="14"/>
      <c r="BV26" s="14"/>
      <c r="BW26" s="14"/>
      <c r="BX26" s="14"/>
      <c r="BY26" s="14"/>
      <c r="BZ26" s="14"/>
      <c r="CA26" s="14"/>
      <c r="CB26" s="14"/>
      <c r="CC26" s="14"/>
      <c r="CD26" s="14"/>
      <c r="CE26" s="14"/>
      <c r="CF26" s="14"/>
      <c r="CG26" s="14"/>
      <c r="CH26" s="14"/>
      <c r="CI26" s="14"/>
      <c r="CJ26" s="14"/>
      <c r="CK26" s="14"/>
      <c r="CL26" s="14"/>
      <c r="CM26" s="14"/>
      <c r="CN26" s="9"/>
      <c r="CO26" s="14"/>
      <c r="CP26" s="14"/>
      <c r="CQ26" s="14"/>
      <c r="CR26" s="14"/>
      <c r="CS26" s="14"/>
      <c r="CT26" s="14"/>
      <c r="CU26" s="14"/>
      <c r="CV26" s="14"/>
      <c r="CW26" s="14"/>
      <c r="CX26" s="14"/>
      <c r="CY26" s="14"/>
      <c r="CZ26" s="14"/>
      <c r="DA26" s="14"/>
      <c r="DB26" s="14"/>
      <c r="DC26" s="9"/>
      <c r="DD26" s="14"/>
      <c r="DE26" s="14"/>
      <c r="DF26" s="14"/>
      <c r="DG26" s="14"/>
      <c r="DH26" s="14"/>
      <c r="DI26" s="14"/>
      <c r="DJ26" s="14"/>
      <c r="DK26" s="14"/>
      <c r="DL26" s="14"/>
      <c r="DM26" s="14"/>
      <c r="DN26" s="14"/>
      <c r="DO26" s="14"/>
      <c r="DP26" s="14"/>
      <c r="DQ26" s="14"/>
      <c r="DR26" s="14"/>
      <c r="DS26" s="14"/>
      <c r="DT26" s="14"/>
      <c r="DU26" s="14"/>
      <c r="DV26" s="14"/>
      <c r="DW26" s="14"/>
      <c r="DX26" s="14"/>
      <c r="DY26" s="14"/>
      <c r="DZ26" s="14"/>
      <c r="EA26" s="14"/>
      <c r="EB26" s="14"/>
      <c r="EC26" s="193"/>
      <c r="ED26" s="193"/>
      <c r="EE26" s="193"/>
      <c r="EF26" s="193"/>
      <c r="EG26" s="14"/>
      <c r="EH26" s="14"/>
      <c r="EI26" s="15"/>
      <c r="EL26" s="9"/>
      <c r="EM26" s="9"/>
      <c r="EN26" s="9"/>
      <c r="EO26" s="9"/>
      <c r="EP26" s="9"/>
      <c r="EQ26" s="9"/>
      <c r="ER26" s="9"/>
      <c r="ES26" s="9"/>
      <c r="ET26" s="9"/>
      <c r="EU26" s="9"/>
      <c r="EV26" s="9"/>
      <c r="EW26" s="9"/>
      <c r="EX26" s="9"/>
      <c r="EY26" s="9"/>
      <c r="EZ26" s="9"/>
      <c r="FA26" s="9"/>
      <c r="FB26" s="9"/>
      <c r="FC26" s="9"/>
      <c r="FD26" s="9"/>
      <c r="FE26" s="9"/>
      <c r="FF26" s="9"/>
      <c r="FG26" s="9"/>
      <c r="FH26" s="9"/>
      <c r="FI26" s="9"/>
      <c r="FJ26" s="9"/>
    </row>
    <row r="27" spans="1:248" ht="20.25" customHeight="1">
      <c r="A27" s="1"/>
      <c r="B27" s="7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14"/>
      <c r="AH27" s="14"/>
      <c r="AI27" s="14"/>
      <c r="AJ27" s="14"/>
      <c r="AK27" s="14"/>
      <c r="AL27" s="9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  <c r="BM27" s="14"/>
      <c r="BN27" s="14"/>
      <c r="BO27" s="14"/>
      <c r="BP27" s="14"/>
      <c r="BQ27" s="14"/>
      <c r="BR27" s="14"/>
      <c r="BS27" s="14"/>
      <c r="BT27" s="14"/>
      <c r="BU27" s="14"/>
      <c r="BV27" s="14"/>
      <c r="BW27" s="14"/>
      <c r="BX27" s="14"/>
      <c r="BY27" s="14"/>
      <c r="BZ27" s="14"/>
      <c r="CA27" s="14"/>
      <c r="CB27" s="14"/>
      <c r="CC27" s="14"/>
      <c r="CD27" s="14"/>
      <c r="CE27" s="14"/>
      <c r="CF27" s="14"/>
      <c r="CG27" s="14"/>
      <c r="CH27" s="14"/>
      <c r="CI27" s="14"/>
      <c r="CJ27" s="14"/>
      <c r="CK27" s="14"/>
      <c r="CL27" s="14"/>
      <c r="CM27" s="14"/>
      <c r="CN27" s="14"/>
      <c r="CO27" s="14"/>
      <c r="CP27" s="14"/>
      <c r="CQ27" s="14"/>
      <c r="CR27" s="14"/>
      <c r="CS27" s="14"/>
      <c r="CT27" s="14"/>
      <c r="CU27" s="14"/>
      <c r="CV27" s="14"/>
      <c r="CW27" s="14"/>
      <c r="CX27" s="14"/>
      <c r="CY27" s="14"/>
      <c r="CZ27" s="14"/>
      <c r="DA27" s="14"/>
      <c r="DB27" s="14"/>
      <c r="DC27" s="14"/>
      <c r="DD27" s="14"/>
      <c r="DE27" s="14"/>
      <c r="DF27" s="14"/>
      <c r="DG27" s="14"/>
      <c r="DH27" s="14"/>
      <c r="DI27" s="14"/>
      <c r="DJ27" s="14"/>
      <c r="DK27" s="14"/>
      <c r="DL27" s="14"/>
      <c r="DM27" s="14"/>
      <c r="DN27" s="14"/>
      <c r="DO27" s="14"/>
      <c r="DP27" s="14"/>
      <c r="DQ27" s="14"/>
      <c r="DR27" s="14"/>
      <c r="DS27" s="14"/>
      <c r="DT27" s="14"/>
      <c r="DU27" s="14"/>
      <c r="DV27" s="14"/>
      <c r="DW27" s="14"/>
      <c r="DX27" s="14"/>
      <c r="DY27" s="14"/>
      <c r="DZ27" s="14"/>
      <c r="EA27" s="14"/>
      <c r="EB27" s="14"/>
      <c r="EC27" s="14"/>
      <c r="ED27" s="14"/>
      <c r="EE27" s="14"/>
      <c r="EF27" s="14"/>
      <c r="EG27" s="14"/>
      <c r="EH27" s="14"/>
      <c r="EI27" s="15"/>
      <c r="EL27" s="9"/>
      <c r="EM27" s="9"/>
      <c r="EN27" s="9"/>
      <c r="EO27" s="9"/>
      <c r="EP27" s="9"/>
      <c r="EQ27" s="9"/>
      <c r="ER27" s="9"/>
      <c r="ES27" s="9"/>
      <c r="ET27" s="9"/>
      <c r="EU27" s="9"/>
      <c r="EV27" s="9"/>
      <c r="EW27" s="9"/>
      <c r="EX27" s="9"/>
      <c r="EY27" s="9"/>
      <c r="EZ27" s="9"/>
      <c r="FA27" s="9"/>
      <c r="FB27" s="9"/>
      <c r="FC27" s="9"/>
      <c r="FD27" s="9"/>
      <c r="FE27" s="9"/>
      <c r="FF27" s="9"/>
      <c r="FG27" s="9"/>
      <c r="FH27" s="9"/>
      <c r="FI27" s="9"/>
      <c r="FJ27" s="9"/>
    </row>
    <row r="28" spans="1:248" ht="20.25" customHeight="1">
      <c r="A28" s="1"/>
      <c r="B28" s="7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14"/>
      <c r="AH28" s="14"/>
      <c r="AI28" s="14"/>
      <c r="AJ28" s="14"/>
      <c r="AK28" s="14"/>
      <c r="AL28" s="9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4"/>
      <c r="BC28" s="14"/>
      <c r="BD28" s="14"/>
      <c r="BE28" s="14"/>
      <c r="BF28" s="14"/>
      <c r="BG28" s="14"/>
      <c r="BH28" s="14"/>
      <c r="BI28" s="14"/>
      <c r="BJ28" s="14"/>
      <c r="BK28" s="14"/>
      <c r="BL28" s="14"/>
      <c r="BM28" s="14"/>
      <c r="BN28" s="14"/>
      <c r="BO28" s="14"/>
      <c r="BP28" s="14"/>
      <c r="BQ28" s="14"/>
      <c r="BR28" s="14"/>
      <c r="BS28" s="14"/>
      <c r="BT28" s="14"/>
      <c r="BU28" s="14"/>
      <c r="BV28" s="14"/>
      <c r="BW28" s="14"/>
      <c r="BX28" s="14"/>
      <c r="BY28" s="14"/>
      <c r="BZ28" s="14"/>
      <c r="CA28" s="14"/>
      <c r="CB28" s="14"/>
      <c r="CC28" s="14"/>
      <c r="CD28" s="14"/>
      <c r="CE28" s="14"/>
      <c r="CF28" s="14"/>
      <c r="CG28" s="14"/>
      <c r="CH28" s="14"/>
      <c r="CI28" s="14"/>
      <c r="CJ28" s="14"/>
      <c r="CK28" s="14"/>
      <c r="CL28" s="14"/>
      <c r="CM28" s="14"/>
      <c r="CN28" s="14"/>
      <c r="CO28" s="14"/>
      <c r="CP28" s="14"/>
      <c r="CQ28" s="14"/>
      <c r="CR28" s="14"/>
      <c r="CS28" s="14"/>
      <c r="CT28" s="14"/>
      <c r="CU28" s="14"/>
      <c r="CV28" s="14"/>
      <c r="CW28" s="14"/>
      <c r="CX28" s="14"/>
      <c r="CY28" s="14"/>
      <c r="CZ28" s="14"/>
      <c r="DA28" s="14"/>
      <c r="DB28" s="14"/>
      <c r="DC28" s="14"/>
      <c r="DD28" s="14"/>
      <c r="DE28" s="14"/>
      <c r="DF28" s="14"/>
      <c r="DG28" s="14"/>
      <c r="DH28" s="14"/>
      <c r="DI28" s="14"/>
      <c r="DJ28" s="14"/>
      <c r="DK28" s="14"/>
      <c r="DL28" s="14"/>
      <c r="DM28" s="14"/>
      <c r="DN28" s="14"/>
      <c r="DO28" s="14"/>
      <c r="DP28" s="14"/>
      <c r="DQ28" s="14"/>
      <c r="DR28" s="14"/>
      <c r="DS28" s="14"/>
      <c r="DT28" s="14"/>
      <c r="DU28" s="14"/>
      <c r="DV28" s="14"/>
      <c r="DW28" s="14"/>
      <c r="DX28" s="14"/>
      <c r="DY28" s="14"/>
      <c r="DZ28" s="14"/>
      <c r="EA28" s="14"/>
      <c r="EB28" s="14"/>
      <c r="EC28" s="14"/>
      <c r="ED28" s="14"/>
      <c r="EE28" s="14"/>
      <c r="EF28" s="14"/>
      <c r="EG28" s="14"/>
      <c r="EH28" s="14"/>
      <c r="EI28" s="15"/>
      <c r="EL28" s="9"/>
      <c r="EM28" s="9"/>
      <c r="EN28" s="9"/>
      <c r="EO28" s="9"/>
      <c r="EP28" s="9"/>
      <c r="EQ28" s="9"/>
      <c r="ER28" s="9"/>
      <c r="ES28" s="9"/>
      <c r="ET28" s="9"/>
      <c r="EU28" s="9"/>
      <c r="EV28" s="9"/>
      <c r="EW28" s="9"/>
      <c r="EX28" s="9"/>
      <c r="EY28" s="9"/>
      <c r="EZ28" s="9"/>
      <c r="FA28" s="9"/>
      <c r="FB28" s="9"/>
      <c r="FC28" s="9"/>
      <c r="FD28" s="9"/>
      <c r="FE28" s="9"/>
      <c r="FF28" s="9"/>
      <c r="FG28" s="9"/>
      <c r="FH28" s="9"/>
      <c r="FI28" s="9"/>
      <c r="FJ28" s="9"/>
    </row>
    <row r="29" spans="1:248" ht="20.25" customHeight="1">
      <c r="A29" s="1"/>
      <c r="B29" s="7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14"/>
      <c r="AU29" s="14"/>
      <c r="AV29" s="14"/>
      <c r="AW29" s="14"/>
      <c r="AX29" s="14"/>
      <c r="AY29" s="14"/>
      <c r="AZ29" s="14"/>
      <c r="BA29" s="14"/>
      <c r="BB29" s="14"/>
      <c r="BC29" s="14"/>
      <c r="BD29" s="14"/>
      <c r="BE29" s="14"/>
      <c r="BF29" s="14"/>
      <c r="BG29" s="14"/>
      <c r="BH29" s="14"/>
      <c r="BI29" s="14"/>
      <c r="BJ29" s="14"/>
      <c r="BK29" s="14"/>
      <c r="BL29" s="14"/>
      <c r="BM29" s="14"/>
      <c r="BN29" s="14"/>
      <c r="BO29" s="14"/>
      <c r="BP29" s="14"/>
      <c r="BQ29" s="14"/>
      <c r="BR29" s="14"/>
      <c r="BS29" s="14"/>
      <c r="BT29" s="14"/>
      <c r="BU29" s="14"/>
      <c r="BV29" s="14"/>
      <c r="BW29" s="14"/>
      <c r="BX29" s="14"/>
      <c r="BY29" s="14"/>
      <c r="BZ29" s="14"/>
      <c r="CA29" s="14"/>
      <c r="CB29" s="14"/>
      <c r="CC29" s="14"/>
      <c r="CD29" s="14"/>
      <c r="CE29" s="14"/>
      <c r="CF29" s="14"/>
      <c r="CG29" s="14"/>
      <c r="CH29" s="14"/>
      <c r="CI29" s="14"/>
      <c r="CJ29" s="14"/>
      <c r="CK29" s="14"/>
      <c r="CL29" s="14"/>
      <c r="CM29" s="14"/>
      <c r="CN29" s="14"/>
      <c r="CO29" s="14"/>
      <c r="CP29" s="14"/>
      <c r="CQ29" s="14"/>
      <c r="CR29" s="14"/>
      <c r="CS29" s="14"/>
      <c r="CT29" s="14"/>
      <c r="CU29" s="14"/>
      <c r="CV29" s="14"/>
      <c r="CW29" s="14"/>
      <c r="CX29" s="14"/>
      <c r="CY29" s="14"/>
      <c r="CZ29" s="14"/>
      <c r="DA29" s="14"/>
      <c r="DB29" s="14"/>
      <c r="DC29" s="14"/>
      <c r="DD29" s="14"/>
      <c r="DE29" s="14"/>
      <c r="DF29" s="14"/>
      <c r="DG29" s="14"/>
      <c r="DH29" s="14"/>
      <c r="DI29" s="14"/>
      <c r="DJ29" s="14"/>
      <c r="DK29" s="14"/>
      <c r="DL29" s="14"/>
      <c r="DM29" s="14"/>
      <c r="DN29" s="14"/>
      <c r="DO29" s="14"/>
      <c r="DP29" s="14"/>
      <c r="DQ29" s="14"/>
      <c r="DR29" s="14"/>
      <c r="DS29" s="14"/>
      <c r="DT29" s="14"/>
      <c r="DU29" s="14"/>
      <c r="DV29" s="14"/>
      <c r="DW29" s="14"/>
      <c r="DX29" s="14"/>
      <c r="DY29" s="14"/>
      <c r="DZ29" s="14"/>
      <c r="EA29" s="14"/>
      <c r="EB29" s="14"/>
      <c r="EC29" s="14"/>
      <c r="ED29" s="14"/>
      <c r="EE29" s="14"/>
      <c r="EF29" s="14"/>
      <c r="EG29" s="14"/>
      <c r="EH29" s="14"/>
      <c r="EI29" s="15"/>
      <c r="EL29" s="9"/>
      <c r="EM29" s="9"/>
      <c r="EN29" s="9"/>
      <c r="EO29" s="9"/>
      <c r="EP29" s="9"/>
      <c r="EQ29" s="9"/>
      <c r="ER29" s="9"/>
      <c r="ES29" s="9"/>
      <c r="ET29" s="9"/>
      <c r="EU29" s="9"/>
      <c r="EV29" s="9"/>
      <c r="EW29" s="9"/>
      <c r="EX29" s="9"/>
      <c r="EY29" s="9"/>
      <c r="EZ29" s="9"/>
      <c r="FA29" s="9"/>
      <c r="FB29" s="9"/>
      <c r="FC29" s="9"/>
      <c r="FD29" s="9"/>
      <c r="FE29" s="9"/>
      <c r="FF29" s="9"/>
      <c r="FG29" s="9"/>
      <c r="FH29" s="9"/>
      <c r="FI29" s="9"/>
      <c r="FJ29" s="9"/>
    </row>
    <row r="30" spans="1:248" ht="20.25" customHeight="1">
      <c r="A30" s="1"/>
      <c r="B30" s="7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4"/>
      <c r="BC30" s="14"/>
      <c r="BD30" s="14"/>
      <c r="BE30" s="14"/>
      <c r="BF30" s="14"/>
      <c r="BG30" s="14"/>
      <c r="BH30" s="14"/>
      <c r="BI30" s="14"/>
      <c r="BJ30" s="14"/>
      <c r="BK30" s="14"/>
      <c r="BL30" s="14"/>
      <c r="BM30" s="14"/>
      <c r="BN30" s="14"/>
      <c r="BO30" s="14"/>
      <c r="BP30" s="14"/>
      <c r="BQ30" s="14"/>
      <c r="BR30" s="14"/>
      <c r="BS30" s="14"/>
      <c r="BT30" s="14"/>
      <c r="BU30" s="14"/>
      <c r="BV30" s="14"/>
      <c r="BW30" s="14"/>
      <c r="BX30" s="14"/>
      <c r="BY30" s="14"/>
      <c r="BZ30" s="14"/>
      <c r="CA30" s="14"/>
      <c r="CB30" s="14"/>
      <c r="CC30" s="14"/>
      <c r="CD30" s="14"/>
      <c r="CE30" s="14"/>
      <c r="CF30" s="14"/>
      <c r="CG30" s="14"/>
      <c r="CH30" s="14"/>
      <c r="CI30" s="14"/>
      <c r="CJ30" s="14"/>
      <c r="CK30" s="14"/>
      <c r="CL30" s="14"/>
      <c r="CM30" s="14"/>
      <c r="CN30" s="14"/>
      <c r="CO30" s="14"/>
      <c r="CP30" s="14"/>
      <c r="CQ30" s="14"/>
      <c r="CR30" s="14"/>
      <c r="CS30" s="14"/>
      <c r="CT30" s="14"/>
      <c r="CU30" s="14"/>
      <c r="CV30" s="14"/>
      <c r="CW30" s="14"/>
      <c r="CX30" s="14"/>
      <c r="CY30" s="14"/>
      <c r="CZ30" s="14"/>
      <c r="DA30" s="14"/>
      <c r="DB30" s="14"/>
      <c r="DC30" s="14"/>
      <c r="DD30" s="14"/>
      <c r="DE30" s="14"/>
      <c r="DF30" s="14"/>
      <c r="DG30" s="14"/>
      <c r="DH30" s="14"/>
      <c r="DI30" s="14"/>
      <c r="DJ30" s="14"/>
      <c r="DK30" s="14"/>
      <c r="DL30" s="14"/>
      <c r="DM30" s="14"/>
      <c r="DN30" s="14"/>
      <c r="DO30" s="14"/>
      <c r="DP30" s="14"/>
      <c r="DQ30" s="14"/>
      <c r="DR30" s="14"/>
      <c r="DS30" s="14"/>
      <c r="DT30" s="14"/>
      <c r="DU30" s="14"/>
      <c r="DV30" s="14"/>
      <c r="DW30" s="14"/>
      <c r="DX30" s="14"/>
      <c r="DY30" s="14"/>
      <c r="DZ30" s="14"/>
      <c r="EA30" s="14"/>
      <c r="EB30" s="14"/>
      <c r="EC30" s="14"/>
      <c r="ED30" s="14"/>
      <c r="EE30" s="14"/>
      <c r="EF30" s="14"/>
      <c r="EG30" s="14"/>
      <c r="EH30" s="14"/>
      <c r="EI30" s="15"/>
      <c r="EL30" s="9"/>
      <c r="EM30" s="9"/>
      <c r="EN30" s="9"/>
      <c r="EO30" s="9"/>
      <c r="EP30" s="9"/>
      <c r="EQ30" s="9"/>
      <c r="ER30" s="9"/>
      <c r="ES30" s="9"/>
      <c r="ET30" s="9"/>
      <c r="EU30" s="9"/>
      <c r="EV30" s="9"/>
      <c r="EW30" s="9"/>
      <c r="EX30" s="9"/>
      <c r="EY30" s="9"/>
      <c r="EZ30" s="9"/>
      <c r="FA30" s="9"/>
      <c r="FB30" s="9"/>
      <c r="FC30" s="9"/>
      <c r="FD30" s="9"/>
      <c r="FE30" s="9"/>
      <c r="FF30" s="9"/>
      <c r="FG30" s="9"/>
      <c r="FH30" s="9"/>
      <c r="FI30" s="9"/>
      <c r="FJ30" s="9"/>
    </row>
    <row r="31" spans="1:248" ht="20.25" customHeight="1">
      <c r="A31" s="1"/>
      <c r="B31" s="7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  <c r="AY31" s="14"/>
      <c r="AZ31" s="14"/>
      <c r="BA31" s="14"/>
      <c r="BB31" s="14"/>
      <c r="BC31" s="14"/>
      <c r="BD31" s="14"/>
      <c r="BE31" s="14"/>
      <c r="BF31" s="14"/>
      <c r="BG31" s="14"/>
      <c r="BH31" s="14"/>
      <c r="BI31" s="14"/>
      <c r="BJ31" s="14"/>
      <c r="BK31" s="14"/>
      <c r="BL31" s="14"/>
      <c r="BM31" s="14"/>
      <c r="BN31" s="14"/>
      <c r="BO31" s="14"/>
      <c r="BP31" s="14"/>
      <c r="BQ31" s="14"/>
      <c r="BR31" s="14"/>
      <c r="BS31" s="14"/>
      <c r="BT31" s="14"/>
      <c r="BU31" s="14"/>
      <c r="BV31" s="14"/>
      <c r="BW31" s="14"/>
      <c r="BX31" s="14"/>
      <c r="BY31" s="14"/>
      <c r="BZ31" s="14"/>
      <c r="CA31" s="14"/>
      <c r="CB31" s="14"/>
      <c r="CC31" s="14"/>
      <c r="CD31" s="14"/>
      <c r="CE31" s="14"/>
      <c r="CF31" s="14"/>
      <c r="CG31" s="14"/>
      <c r="CH31" s="14"/>
      <c r="CI31" s="14"/>
      <c r="CJ31" s="14"/>
      <c r="CK31" s="14"/>
      <c r="CL31" s="14"/>
      <c r="CM31" s="14"/>
      <c r="CN31" s="14"/>
      <c r="CO31" s="14"/>
      <c r="CP31" s="14"/>
      <c r="CQ31" s="14"/>
      <c r="CR31" s="14"/>
      <c r="CS31" s="14"/>
      <c r="CT31" s="14"/>
      <c r="CU31" s="14"/>
      <c r="CV31" s="14"/>
      <c r="CW31" s="14"/>
      <c r="CX31" s="14"/>
      <c r="CY31" s="14"/>
      <c r="CZ31" s="14"/>
      <c r="DA31" s="14"/>
      <c r="DB31" s="14"/>
      <c r="DC31" s="14"/>
      <c r="DD31" s="14"/>
      <c r="DE31" s="14"/>
      <c r="DF31" s="14"/>
      <c r="DG31" s="14"/>
      <c r="DH31" s="14"/>
      <c r="DI31" s="14"/>
      <c r="DJ31" s="14"/>
      <c r="DK31" s="14"/>
      <c r="DL31" s="14"/>
      <c r="DM31" s="14"/>
      <c r="DN31" s="14"/>
      <c r="DO31" s="14"/>
      <c r="DP31" s="14"/>
      <c r="DQ31" s="14"/>
      <c r="DR31" s="14"/>
      <c r="DS31" s="14"/>
      <c r="DT31" s="14"/>
      <c r="DU31" s="14"/>
      <c r="DV31" s="14"/>
      <c r="DW31" s="14"/>
      <c r="DX31" s="14"/>
      <c r="DY31" s="14"/>
      <c r="DZ31" s="14"/>
      <c r="EA31" s="14"/>
      <c r="EB31" s="14"/>
      <c r="EC31" s="14"/>
      <c r="ED31" s="14"/>
      <c r="EE31" s="14"/>
      <c r="EF31" s="14"/>
      <c r="EG31" s="14"/>
      <c r="EH31" s="14"/>
      <c r="EI31" s="208"/>
      <c r="EK31" s="9"/>
      <c r="EL31" s="9"/>
      <c r="EM31" s="9"/>
      <c r="EN31" s="9"/>
      <c r="EO31" s="9"/>
      <c r="EP31" s="9"/>
      <c r="EQ31" s="9"/>
      <c r="ER31" s="9"/>
      <c r="ES31" s="9"/>
      <c r="ET31" s="9"/>
      <c r="EU31" s="9"/>
      <c r="EV31" s="9"/>
      <c r="EW31" s="9"/>
      <c r="EX31" s="9"/>
      <c r="EY31" s="9"/>
      <c r="EZ31" s="9"/>
      <c r="FA31" s="9"/>
      <c r="FB31" s="9"/>
      <c r="FC31" s="9"/>
      <c r="FD31" s="9"/>
      <c r="FE31" s="9"/>
      <c r="FF31" s="9"/>
      <c r="FG31" s="9"/>
      <c r="FH31" s="9"/>
      <c r="FI31" s="9"/>
      <c r="FJ31" s="9"/>
      <c r="FK31" s="9"/>
      <c r="FL31" s="9"/>
      <c r="FM31" s="9"/>
      <c r="FN31" s="9"/>
      <c r="FO31" s="9"/>
      <c r="FP31" s="9"/>
      <c r="FQ31" s="9"/>
      <c r="FR31" s="9"/>
      <c r="FS31" s="9"/>
      <c r="FT31" s="9"/>
      <c r="FU31" s="9"/>
      <c r="FV31" s="9"/>
      <c r="FW31" s="9"/>
      <c r="FX31" s="9"/>
      <c r="FY31" s="9"/>
      <c r="FZ31" s="9"/>
      <c r="GA31" s="9"/>
      <c r="GB31" s="9"/>
      <c r="GC31" s="9"/>
      <c r="GD31" s="9"/>
      <c r="GE31" s="9"/>
      <c r="GF31" s="9"/>
      <c r="GG31" s="9"/>
      <c r="GH31" s="9"/>
      <c r="GI31" s="9"/>
      <c r="GJ31" s="9"/>
      <c r="GK31" s="9"/>
      <c r="GL31" s="9"/>
      <c r="GM31" s="9"/>
      <c r="GN31" s="9"/>
      <c r="GO31" s="9"/>
      <c r="GP31" s="9"/>
      <c r="GQ31" s="9"/>
      <c r="GR31" s="9"/>
      <c r="GS31" s="9"/>
      <c r="GT31" s="9"/>
      <c r="GU31" s="9"/>
      <c r="GV31" s="9"/>
      <c r="GW31" s="9"/>
      <c r="GX31" s="9"/>
      <c r="GY31" s="9"/>
      <c r="GZ31" s="9"/>
      <c r="HA31" s="9"/>
      <c r="HB31" s="9"/>
      <c r="HC31" s="9"/>
      <c r="HD31" s="9"/>
      <c r="HE31" s="9"/>
      <c r="HF31" s="9"/>
      <c r="HG31" s="9"/>
      <c r="HH31" s="9"/>
      <c r="HI31" s="9"/>
      <c r="HJ31" s="9"/>
      <c r="HK31" s="9"/>
      <c r="HL31" s="9"/>
      <c r="HM31" s="9"/>
      <c r="HN31" s="9"/>
      <c r="HO31" s="9"/>
      <c r="HP31" s="9"/>
      <c r="HQ31" s="9"/>
      <c r="HR31" s="9"/>
      <c r="HS31" s="9"/>
      <c r="HT31" s="9"/>
      <c r="HU31" s="9"/>
      <c r="HV31" s="9"/>
      <c r="HW31" s="9"/>
      <c r="HX31" s="9"/>
      <c r="HY31" s="9"/>
      <c r="HZ31" s="9"/>
      <c r="IA31" s="9"/>
      <c r="IB31" s="9"/>
      <c r="IC31" s="9"/>
      <c r="ID31" s="9"/>
      <c r="IE31" s="9"/>
      <c r="IF31" s="9"/>
      <c r="IG31" s="9"/>
      <c r="IH31" s="9"/>
      <c r="II31" s="9"/>
      <c r="IJ31" s="9"/>
      <c r="IK31" s="9"/>
      <c r="IL31" s="9"/>
      <c r="IM31" s="9"/>
      <c r="IN31" s="9"/>
    </row>
    <row r="32" spans="1:248" s="27" customFormat="1" ht="20.25" customHeight="1">
      <c r="A32" s="25"/>
      <c r="B32" s="7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179" t="s">
        <v>9</v>
      </c>
      <c r="AH32" s="180"/>
      <c r="AI32" s="180"/>
      <c r="AJ32" s="180"/>
      <c r="AK32" s="180"/>
      <c r="AL32" s="180"/>
      <c r="AM32" s="180"/>
      <c r="AN32" s="180"/>
      <c r="AO32" s="180"/>
      <c r="AP32" s="180"/>
      <c r="AQ32" s="181"/>
      <c r="AR32" s="179" t="s">
        <v>10</v>
      </c>
      <c r="AS32" s="180"/>
      <c r="AT32" s="180"/>
      <c r="AU32" s="180"/>
      <c r="AV32" s="180"/>
      <c r="AW32" s="180"/>
      <c r="AX32" s="180"/>
      <c r="AY32" s="180"/>
      <c r="AZ32" s="180"/>
      <c r="BA32" s="180"/>
      <c r="BB32" s="180"/>
      <c r="BC32" s="180"/>
      <c r="BD32" s="180"/>
      <c r="BE32" s="180"/>
      <c r="BF32" s="180"/>
      <c r="BG32" s="180"/>
      <c r="BH32" s="180"/>
      <c r="BI32" s="180"/>
      <c r="BJ32" s="180"/>
      <c r="BK32" s="180"/>
      <c r="BL32" s="180"/>
      <c r="BM32" s="180"/>
      <c r="BN32" s="180"/>
      <c r="BO32" s="180"/>
      <c r="BP32" s="180"/>
      <c r="BQ32" s="180"/>
      <c r="BR32" s="180"/>
      <c r="BS32" s="180"/>
      <c r="BT32" s="180"/>
      <c r="BU32" s="180"/>
      <c r="BV32" s="180"/>
      <c r="BW32" s="180"/>
      <c r="BX32" s="180"/>
      <c r="BY32" s="180"/>
      <c r="BZ32" s="180"/>
      <c r="CA32" s="180"/>
      <c r="CB32" s="180"/>
      <c r="CC32" s="180"/>
      <c r="CD32" s="180"/>
      <c r="CE32" s="180"/>
      <c r="CF32" s="180"/>
      <c r="CG32" s="180"/>
      <c r="CH32" s="180"/>
      <c r="CI32" s="180"/>
      <c r="CJ32" s="180"/>
      <c r="CK32" s="180"/>
      <c r="CL32" s="180"/>
      <c r="CM32" s="180"/>
      <c r="CN32" s="179" t="s">
        <v>11</v>
      </c>
      <c r="CO32" s="180"/>
      <c r="CP32" s="180"/>
      <c r="CQ32" s="180"/>
      <c r="CR32" s="180"/>
      <c r="CS32" s="180"/>
      <c r="CT32" s="180"/>
      <c r="CU32" s="180"/>
      <c r="CV32" s="180"/>
      <c r="CW32" s="180"/>
      <c r="CX32" s="180"/>
      <c r="CY32" s="180"/>
      <c r="CZ32" s="180"/>
      <c r="DA32" s="180"/>
      <c r="DB32" s="180"/>
      <c r="DC32" s="180"/>
      <c r="DD32" s="180"/>
      <c r="DE32" s="180"/>
      <c r="DF32" s="180"/>
      <c r="DG32" s="180"/>
      <c r="DH32" s="180"/>
      <c r="DI32" s="180"/>
      <c r="DJ32" s="180"/>
      <c r="DK32" s="180"/>
      <c r="DL32" s="180"/>
      <c r="DM32" s="180"/>
      <c r="DN32" s="180"/>
      <c r="DO32" s="180"/>
      <c r="DP32" s="180"/>
      <c r="DQ32" s="180"/>
      <c r="DR32" s="180"/>
      <c r="DS32" s="180"/>
      <c r="DT32" s="180"/>
      <c r="DU32" s="180"/>
      <c r="DV32" s="180"/>
      <c r="DW32" s="180"/>
      <c r="DX32" s="180"/>
      <c r="DY32" s="180"/>
      <c r="DZ32" s="180"/>
      <c r="EA32" s="180"/>
      <c r="EB32" s="180"/>
      <c r="EC32" s="180"/>
      <c r="ED32" s="180"/>
      <c r="EE32" s="180"/>
      <c r="EF32" s="180"/>
      <c r="EG32" s="180"/>
      <c r="EH32" s="180"/>
      <c r="EI32" s="181"/>
      <c r="EJ32" s="26"/>
      <c r="EK32" s="26"/>
      <c r="EL32" s="9"/>
      <c r="EM32" s="9"/>
      <c r="EN32" s="9"/>
      <c r="EO32" s="9"/>
      <c r="EP32" s="9"/>
      <c r="EQ32" s="9"/>
      <c r="ER32" s="9"/>
      <c r="ES32" s="9"/>
      <c r="ET32" s="9"/>
      <c r="EU32" s="9"/>
      <c r="EV32" s="9"/>
      <c r="EW32" s="9"/>
      <c r="EX32" s="9"/>
      <c r="EY32" s="9"/>
      <c r="EZ32" s="9"/>
      <c r="FA32" s="9"/>
      <c r="FB32" s="9"/>
      <c r="FC32" s="9"/>
      <c r="FD32" s="9"/>
      <c r="FE32" s="9"/>
      <c r="FF32" s="9"/>
      <c r="FG32" s="9"/>
      <c r="FH32" s="9"/>
      <c r="FI32" s="9"/>
      <c r="FJ32" s="9"/>
      <c r="FK32" s="26"/>
      <c r="FL32" s="26"/>
      <c r="FM32" s="26"/>
      <c r="FN32" s="26"/>
      <c r="FO32" s="26"/>
      <c r="FP32" s="26"/>
      <c r="FQ32" s="26"/>
      <c r="FR32" s="26"/>
      <c r="FS32" s="26"/>
      <c r="FT32" s="26"/>
      <c r="FU32" s="26"/>
      <c r="FV32" s="26"/>
      <c r="FW32" s="26"/>
      <c r="FX32" s="26"/>
      <c r="FY32" s="26"/>
      <c r="FZ32" s="26"/>
      <c r="GA32" s="26"/>
      <c r="GB32" s="26"/>
      <c r="GC32" s="26"/>
      <c r="GD32" s="26"/>
      <c r="GE32" s="26"/>
      <c r="GF32" s="26"/>
      <c r="GG32" s="26"/>
      <c r="GH32" s="26"/>
      <c r="GI32" s="26"/>
      <c r="GJ32" s="26"/>
      <c r="GK32" s="26"/>
      <c r="GL32" s="26"/>
      <c r="GM32" s="26"/>
      <c r="GN32" s="26"/>
      <c r="GO32" s="26"/>
      <c r="GP32" s="26"/>
      <c r="GQ32" s="26"/>
      <c r="GR32" s="26"/>
      <c r="GS32" s="26"/>
      <c r="GT32" s="26"/>
      <c r="GU32" s="26"/>
      <c r="GV32" s="26"/>
      <c r="GW32" s="26"/>
      <c r="GX32" s="26"/>
      <c r="GY32" s="26"/>
      <c r="GZ32" s="26"/>
      <c r="HA32" s="26"/>
      <c r="HB32" s="26"/>
      <c r="HC32" s="26"/>
      <c r="HD32" s="26"/>
      <c r="HE32" s="26"/>
      <c r="HF32" s="26"/>
      <c r="HG32" s="26"/>
      <c r="HH32" s="26"/>
      <c r="HI32" s="26"/>
      <c r="HJ32" s="26"/>
      <c r="HK32" s="26"/>
      <c r="HL32" s="26"/>
      <c r="HM32" s="26"/>
      <c r="HN32" s="26"/>
      <c r="HO32" s="26"/>
      <c r="HP32" s="26"/>
      <c r="HQ32" s="26"/>
      <c r="HR32" s="26"/>
      <c r="HS32" s="26"/>
      <c r="HT32" s="26"/>
      <c r="HU32" s="26"/>
      <c r="HV32" s="26"/>
      <c r="HW32" s="26"/>
      <c r="HX32" s="26"/>
      <c r="HY32" s="26"/>
      <c r="HZ32" s="26"/>
      <c r="IA32" s="26"/>
      <c r="IB32" s="26"/>
      <c r="IC32" s="26"/>
      <c r="ID32" s="26"/>
      <c r="IE32" s="26"/>
      <c r="IF32" s="26"/>
      <c r="IG32" s="26"/>
      <c r="IH32" s="26"/>
      <c r="II32" s="26"/>
      <c r="IJ32" s="26"/>
      <c r="IK32" s="26"/>
      <c r="IL32" s="26"/>
      <c r="IM32" s="26"/>
      <c r="IN32" s="26"/>
    </row>
    <row r="33" spans="1:248" s="26" customFormat="1" ht="20.25" customHeight="1">
      <c r="A33" s="25"/>
      <c r="B33" s="7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207">
        <v>0</v>
      </c>
      <c r="AH33" s="207">
        <v>1</v>
      </c>
      <c r="AI33" s="14"/>
      <c r="AJ33" s="14"/>
      <c r="AK33" s="14">
        <f>CHOOSE(CONCATENATE(AG33,AH33)*1,0,"",0,"",0,"",0,"",1,"",1,"",1,"",1,"",1,"",2,"",2,"",0)</f>
        <v>0</v>
      </c>
      <c r="AL33" s="14">
        <f>CHOOSE(CONCATENATE(AG33,AH33)*1,3,"",5,"",7,"",9,"",1,"",3,"",5,"",7,"",9,"",1,"",3,"",1,"")</f>
        <v>3</v>
      </c>
      <c r="AM33" s="14"/>
      <c r="AN33" s="14"/>
      <c r="AO33" s="14">
        <f>CHOOSE(CONCATENATE(AK33,AL33)*1,0,"",0,"",0,"",0,"",1,"",1,"",1,"",1,"",1,"",2,"",2,"",0)</f>
        <v>0</v>
      </c>
      <c r="AP33" s="14">
        <f>CHOOSE(CONCATENATE(AK33,AL33)*1,3,"",5,"",7,"",9,"",1,"",3,"",5,"",7,"",9,"",1,"",3,"",1,"")</f>
        <v>5</v>
      </c>
      <c r="AQ33" s="14"/>
      <c r="AR33" s="14"/>
      <c r="AS33" s="14">
        <f>CHOOSE(CONCATENATE(AO33,AP33)*1,0,"",0,"",0,"",0,"",1,"",1,"",1,"",1,"",1,"",2,"",2,"",0)</f>
        <v>0</v>
      </c>
      <c r="AT33" s="14">
        <f>CHOOSE(CONCATENATE(AO33,AP33)*1,3,"",5,"",7,"",9,"",1,"",3,"",5,"",7,"",9,"",1,"",3,"",1,"")</f>
        <v>7</v>
      </c>
      <c r="AU33" s="14"/>
      <c r="AV33" s="14"/>
      <c r="AW33" s="14">
        <f>CHOOSE(CONCATENATE(AS33,AT33)*1,0,"",0,"",0,"",0,"",1,"",1,"",1,"",1,"",1,"",2,"",2,"",0)</f>
        <v>0</v>
      </c>
      <c r="AX33" s="14">
        <f>CHOOSE(CONCATENATE(AS33,AT33)*1,3,"",5,"",7,"",9,"",1,"",3,"",5,"",7,"",9,"",1,"",3,"",1,"")</f>
        <v>9</v>
      </c>
      <c r="AY33" s="14"/>
      <c r="AZ33" s="14"/>
      <c r="BA33" s="14">
        <f>CHOOSE(CONCATENATE(AW33,AX33)*1,0,"",0,"",0,"",0,"",1,"",1,"",1,"",1,"",1,"",2,"",2,"",0)</f>
        <v>1</v>
      </c>
      <c r="BB33" s="14">
        <f>CHOOSE(CONCATENATE(AW33,AX33)*1,3,"",5,"",7,"",9,"",1,"",3,"",5,"",7,"",9,"",1,"",3,"",1,"")</f>
        <v>1</v>
      </c>
      <c r="BC33" s="14"/>
      <c r="BD33" s="14"/>
      <c r="BE33" s="14">
        <f>CHOOSE(CONCATENATE(BA33,BB33)*1,0,"",0,"",0,"",0,"",1,"",1,"",1,"",1,"",1,"",2,"",2,"",0)</f>
        <v>1</v>
      </c>
      <c r="BF33" s="14">
        <f>CHOOSE(CONCATENATE(BA33,BB33)*1,3,"",5,"",7,"",9,"",1,"",3,"",5,"",7,"",9,"",1,"",3,"",1,"")</f>
        <v>3</v>
      </c>
      <c r="BG33" s="14"/>
      <c r="BH33" s="14"/>
      <c r="BI33" s="14">
        <f>CHOOSE(CONCATENATE(BE33,BF33)*1,0,"",0,"",0,"",0,"",1,"",1,"",1,"",1,"",1,"",2,"",2,"",0)</f>
        <v>1</v>
      </c>
      <c r="BJ33" s="14">
        <f>CHOOSE(CONCATENATE(BE33,BF33)*1,3,"",5,"",7,"",9,"",1,"",3,"",5,"",7,"",9,"",1,"",3,"",1,"")</f>
        <v>5</v>
      </c>
      <c r="BK33" s="14"/>
      <c r="BL33" s="14"/>
      <c r="BM33" s="14">
        <f>CHOOSE(CONCATENATE(BI33,BJ33)*1,0,"",0,"",0,"",0,"",1,"",1,"",1,"",1,"",1,"",2,"",2,"",0)</f>
        <v>1</v>
      </c>
      <c r="BN33" s="14">
        <f>CHOOSE(CONCATENATE(BI33,BJ33)*1,3,"",5,"",7,"",9,"",1,"",3,"",5,"",7,"",9,"",1,"",3,"",1,"")</f>
        <v>7</v>
      </c>
      <c r="BO33" s="14"/>
      <c r="BP33" s="14"/>
      <c r="BQ33" s="14">
        <f>CHOOSE(CONCATENATE(BM33,BN33)*1,0,"",0,"",0,"",0,"",1,"",1,"",1,"",1,"",1,"",2,"",2,"",0)</f>
        <v>1</v>
      </c>
      <c r="BR33" s="14">
        <f>CHOOSE(CONCATENATE(BM33,BN33)*1,3,"",5,"",7,"",9,"",1,"",3,"",5,"",7,"",9,"",1,"",3,"",1,"")</f>
        <v>9</v>
      </c>
      <c r="BS33" s="14"/>
      <c r="BT33" s="14"/>
      <c r="BU33" s="14">
        <f>CHOOSE(CONCATENATE(BQ33,BR33)*1,0,"",0,"",0,"",0,"",1,"",1,"",1,"",1,"",1,"",2,"",2,"",0)</f>
        <v>2</v>
      </c>
      <c r="BV33" s="14">
        <f>CHOOSE(CONCATENATE(BQ33,BR33)*1,3,"",5,"",7,"",9,"",1,"",3,"",5,"",7,"",9,"",1,"",3,"",1,"")</f>
        <v>1</v>
      </c>
      <c r="BW33" s="14"/>
      <c r="BX33" s="14"/>
      <c r="BY33" s="14">
        <f>CHOOSE(CONCATENATE(BU33,BV33)*1,0,"",0,"",0,"",0,"",1,"",1,"",1,"",1,"",1,"",2,"",2,"",0)</f>
        <v>2</v>
      </c>
      <c r="BZ33" s="14">
        <f>CHOOSE(CONCATENATE(BU33,BV33)*1,3,"",5,"",7,"",9,"",1,"",3,"",5,"",7,"",9,"",1,"",3,"",1,"")</f>
        <v>3</v>
      </c>
      <c r="CA33" s="14"/>
      <c r="CB33" s="14"/>
      <c r="CC33" s="14">
        <f>CHOOSE(CONCATENATE(BY33,BZ33)*1,0,"",0,"",0,"",0,"",1,"",1,"",1,"",1,"",1,"",2,"",2,"",0)</f>
        <v>0</v>
      </c>
      <c r="CD33" s="14">
        <f>CHOOSE(CONCATENATE(BY33,BZ33)*1,3,"",5,"",7,"",9,"",1,"",3,"",5,"",7,"",9,"",1,"",3,"",1,"")</f>
        <v>1</v>
      </c>
      <c r="CE33" s="14"/>
      <c r="CF33" s="14"/>
      <c r="CG33" s="14">
        <f>CHOOSE(CONCATENATE(CC33,CD33)*1,0,"",0,"",0,"",0,"",1,"",1,"",1,"",1,"",1,"",2,"",2,"",0)</f>
        <v>0</v>
      </c>
      <c r="CH33" s="14">
        <f>CHOOSE(CONCATENATE(CC33,CD33)*1,3,"",5,"",7,"",9,"",1,"",3,"",5,"",7,"",9,"",1,"",3,"",1,"")</f>
        <v>3</v>
      </c>
      <c r="CI33" s="14"/>
      <c r="CJ33" s="14"/>
      <c r="CK33" s="14">
        <f>CHOOSE(CONCATENATE(CG33,CH33)*1,0,"",0,"",0,"",0,"",1,"",1,"",1,"",1,"",1,"",2,"",2,"",0)</f>
        <v>0</v>
      </c>
      <c r="CL33" s="14">
        <f>CHOOSE(CONCATENATE(CG33,CH33)*1,3,"",5,"",7,"",9,"",1,"",3,"",5,"",7,"",9,"",1,"",3,"",1,"")</f>
        <v>5</v>
      </c>
      <c r="CM33" s="14"/>
      <c r="CN33" s="14"/>
      <c r="CO33" s="14">
        <f>CHOOSE(CONCATENATE(CK33,CL33)*1,0,"",0,"",0,"",0,"",1,"",1,"",1,"",1,"",1,"",2,"",2,"",0)</f>
        <v>0</v>
      </c>
      <c r="CP33" s="14">
        <f>CHOOSE(CONCATENATE(CK33,CL33)*1,3,"",5,"",7,"",9,"",1,"",3,"",5,"",7,"",9,"",1,"",3,"",1,"")</f>
        <v>7</v>
      </c>
      <c r="CQ33" s="14"/>
      <c r="CR33" s="14"/>
      <c r="CS33" s="14">
        <f>CHOOSE(CONCATENATE(CO33,CP33)*1,0,"",0,"",0,"",0,"",1,"",1,"",1,"",1,"",1,"",2,"",2,"",0)</f>
        <v>0</v>
      </c>
      <c r="CT33" s="14">
        <f>CHOOSE(CONCATENATE(CO33,CP33)*1,3,"",5,"",7,"",9,"",1,"",3,"",5,"",7,"",9,"",1,"",3,"",1,"")</f>
        <v>9</v>
      </c>
      <c r="CU33" s="14"/>
      <c r="CV33" s="14"/>
      <c r="CW33" s="14">
        <f>CHOOSE(CONCATENATE(CS33,CT33)*1,0,"",0,"",0,"",0,"",1,"",1,"",1,"",1,"",1,"",2,"",2,"",0)</f>
        <v>1</v>
      </c>
      <c r="CX33" s="14">
        <f>CHOOSE(CONCATENATE(CS33,CT33)*1,3,"",5,"",7,"",9,"",1,"",3,"",5,"",7,"",9,"",1,"",3,"",1,"")</f>
        <v>1</v>
      </c>
      <c r="CY33" s="14"/>
      <c r="CZ33" s="14"/>
      <c r="DA33" s="14">
        <f>CHOOSE(CONCATENATE(CW33,CX33)*1,0,"",0,"",0,"",0,"",1,"",1,"",1,"",1,"",1,"",2,"",2,"",0)</f>
        <v>1</v>
      </c>
      <c r="DB33" s="14">
        <f>CHOOSE(CONCATENATE(CW33,CX33)*1,3,"",5,"",7,"",9,"",1,"",3,"",5,"",7,"",9,"",1,"",3,"",1,"")</f>
        <v>3</v>
      </c>
      <c r="DC33" s="14"/>
      <c r="DD33" s="14"/>
      <c r="DE33" s="14">
        <f>CHOOSE(CONCATENATE(DA33,DB33)*1,0,"",0,"",0,"",0,"",1,"",1,"",1,"",1,"",1,"",2,"",2,"",0)</f>
        <v>1</v>
      </c>
      <c r="DF33" s="14">
        <f>CHOOSE(CONCATENATE(DA33,DB33)*1,3,"",5,"",7,"",9,"",1,"",3,"",5,"",7,"",9,"",1,"",3,"",1,"")</f>
        <v>5</v>
      </c>
      <c r="DG33" s="14"/>
      <c r="DH33" s="14"/>
      <c r="DI33" s="14">
        <f>CHOOSE(CONCATENATE(DE33,DF33)*1,0,"",0,"",0,"",0,"",1,"",1,"",1,"",1,"",1,"",2,"",2,"",0)</f>
        <v>1</v>
      </c>
      <c r="DJ33" s="14">
        <f>CHOOSE(CONCATENATE(DE33,DF33)*1,3,"",5,"",7,"",9,"",1,"",3,"",5,"",7,"",9,"",1,"",3,"",1,"")</f>
        <v>7</v>
      </c>
      <c r="DK33" s="14"/>
      <c r="DL33" s="14"/>
      <c r="DM33" s="14">
        <f>CHOOSE(CONCATENATE(DI33,DJ33)*1,0,"",0,"",0,"",0,"",1,"",1,"",1,"",1,"",1,"",2,"",2,"",0)</f>
        <v>1</v>
      </c>
      <c r="DN33" s="14">
        <f>CHOOSE(CONCATENATE(DI33,DJ33)*1,3,"",5,"",7,"",9,"",1,"",3,"",5,"",7,"",9,"",1,"",3,"",1,"")</f>
        <v>9</v>
      </c>
      <c r="DO33" s="14"/>
      <c r="DP33" s="14"/>
      <c r="DQ33" s="14">
        <f>CHOOSE(CONCATENATE(DM33,DN33)*1,0,"",0,"",0,"",0,"",1,"",1,"",1,"",1,"",1,"",2,"",2,"",0)</f>
        <v>2</v>
      </c>
      <c r="DR33" s="14">
        <f>CHOOSE(CONCATENATE(DM33,DN33)*1,3,"",5,"",7,"",9,"",1,"",3,"",5,"",7,"",9,"",1,"",3,"",1,"")</f>
        <v>1</v>
      </c>
      <c r="DS33" s="14"/>
      <c r="DT33" s="14"/>
      <c r="DU33" s="14">
        <f>CHOOSE(CONCATENATE(DQ33,DR33)*1,0,"",0,"",0,"",0,"",1,"",1,"",1,"",1,"",1,"",2,"",2,"",0)</f>
        <v>2</v>
      </c>
      <c r="DV33" s="14">
        <f>CHOOSE(CONCATENATE(DQ33,DR33)*1,3,"",5,"",7,"",9,"",1,"",3,"",5,"",7,"",9,"",1,"",3,"",1,"")</f>
        <v>3</v>
      </c>
      <c r="DW33" s="14"/>
      <c r="DX33" s="14"/>
      <c r="DY33" s="14">
        <f>CHOOSE(CONCATENATE(DU33,DV33)*1,0,"",0,"",0,"",0,"",1,"",1,"",1,"",1,"",1,"",2,"",2,"",0)</f>
        <v>0</v>
      </c>
      <c r="DZ33" s="14">
        <f>CHOOSE(CONCATENATE(DU33,DV33)*1,3,"",5,"",7,"",9,"",1,"",3,"",5,"",7,"",9,"",1,"",3,"",1,"")</f>
        <v>1</v>
      </c>
      <c r="EA33" s="14"/>
      <c r="EB33" s="14"/>
      <c r="EC33" s="14">
        <f>CHOOSE(CONCATENATE(DY33,DZ33)*1,0,"",0,"",0,"",0,"",1,"",1,"",1,"",1,"",1,"",2,"",2,"",0)</f>
        <v>0</v>
      </c>
      <c r="ED33" s="14">
        <f>CHOOSE(CONCATENATE(DY33,DZ33)*1,3,"",5,"",7,"",9,"",1,"",3,"",5,"",7,"",9,"",1,"",3,"",1,"")</f>
        <v>3</v>
      </c>
      <c r="EE33" s="14"/>
      <c r="EF33" s="14"/>
      <c r="EG33" s="14">
        <f>CHOOSE(CONCATENATE(EC33,ED33)*1,0,"",0,"",0,"",0,"",1,"",1,"",1,"",1,"",1,"",2,"",2,"",0)</f>
        <v>0</v>
      </c>
      <c r="EH33" s="14">
        <f>CHOOSE(CONCATENATE(EC33,ED33)*1,3,"",5,"",7,"",9,"",1,"",3,"",5,"",7,"",9,"",1,"",3,"",1,"")</f>
        <v>5</v>
      </c>
      <c r="EI33" s="15"/>
      <c r="EL33" s="9"/>
      <c r="EM33" s="9"/>
      <c r="EN33" s="9"/>
      <c r="EO33" s="9"/>
      <c r="EP33" s="9"/>
      <c r="EQ33" s="9"/>
      <c r="ER33" s="9"/>
      <c r="ES33" s="9"/>
      <c r="ET33" s="9"/>
      <c r="EU33" s="9"/>
      <c r="EV33" s="9"/>
      <c r="EW33" s="9"/>
      <c r="EX33" s="9"/>
      <c r="EY33" s="9"/>
      <c r="EZ33" s="9"/>
      <c r="FA33" s="9"/>
      <c r="FB33" s="9"/>
      <c r="FC33" s="9"/>
      <c r="FD33" s="9"/>
      <c r="FE33" s="9"/>
      <c r="FF33" s="9"/>
      <c r="FG33" s="9"/>
      <c r="FH33" s="9"/>
      <c r="FI33" s="9"/>
      <c r="FJ33" s="9"/>
    </row>
    <row r="34" spans="1:248" s="26" customFormat="1" ht="20.25" customHeight="1">
      <c r="A34" s="25"/>
      <c r="B34" s="7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14"/>
      <c r="AH34" s="14"/>
      <c r="AI34" s="14">
        <f>CHOOSE(CONCATENATE(AG33,AH33)*1,0,"",0,"",0,"",0,"",1,"",1,"",1,"",1,"",1,"",2,"",2,"",0)</f>
        <v>0</v>
      </c>
      <c r="AJ34" s="14">
        <f>CHOOSE(CONCATENATE(AG33,AH33)*1,2,"",4,"",6,"",8,"",0,"",2,"",4,"",6,"",8,"",0,"",2,"",0,"")</f>
        <v>2</v>
      </c>
      <c r="AK34" s="14"/>
      <c r="AL34" s="14"/>
      <c r="AM34" s="14">
        <f>CHOOSE(CONCATENATE(AK33,AL33)*1,0,"",0,"",0,"",0,"",1,"",1,"",1,"",1,"",1,"",2,"",2,"",0)</f>
        <v>0</v>
      </c>
      <c r="AN34" s="14">
        <f>CHOOSE(CONCATENATE(AK33,AL33)*1,2,"",4,"",6,"",8,"",0,"",2,"",4,"",6,"",8,"",0,"",2,"",0,"")</f>
        <v>4</v>
      </c>
      <c r="AO34" s="14"/>
      <c r="AP34" s="14"/>
      <c r="AQ34" s="14">
        <f>CHOOSE(CONCATENATE(AO33,AP33)*1,0,"",0,"",0,"",0,"",1,"",1,"",1,"",1,"",1,"",2,"",2,"",0)</f>
        <v>0</v>
      </c>
      <c r="AR34" s="14">
        <f>CHOOSE(CONCATENATE(AO33,AP33)*1,2,"",4,"",6,"",8,"",0,"",2,"",4,"",6,"",8,"",0,"",2,"",0,"")</f>
        <v>6</v>
      </c>
      <c r="AS34" s="14"/>
      <c r="AT34" s="14"/>
      <c r="AU34" s="14">
        <f>CHOOSE(CONCATENATE(AS33,AT33)*1,0,"",0,"",0,"",0,"",1,"",1,"",1,"",1,"",1,"",2,"",2,"",0)</f>
        <v>0</v>
      </c>
      <c r="AV34" s="14">
        <f>CHOOSE(CONCATENATE(AS33,AT33)*1,2,"",4,"",6,"",8,"",0,"",2,"",4,"",6,"",8,"",0,"",2,"",0,"")</f>
        <v>8</v>
      </c>
      <c r="AW34" s="14"/>
      <c r="AX34" s="14"/>
      <c r="AY34" s="14">
        <f>CHOOSE(CONCATENATE(AW33,AX33)*1,0,"",0,"",0,"",0,"",1,"",1,"",1,"",1,"",1,"",2,"",2,"",0)</f>
        <v>1</v>
      </c>
      <c r="AZ34" s="14">
        <f>CHOOSE(CONCATENATE(AW33,AX33)*1,2,"",4,"",6,"",8,"",0,"",2,"",4,"",6,"",8,"",0,"",2,"",0,"")</f>
        <v>0</v>
      </c>
      <c r="BA34" s="14"/>
      <c r="BB34" s="14"/>
      <c r="BC34" s="14">
        <f>CHOOSE(CONCATENATE(BA33,BB33)*1,0,"",0,"",0,"",0,"",1,"",1,"",1,"",1,"",1,"",2,"",2,"",0)</f>
        <v>1</v>
      </c>
      <c r="BD34" s="14">
        <f>CHOOSE(CONCATENATE(BA33,BB33)*1,2,"",4,"",6,"",8,"",0,"",2,"",4,"",6,"",8,"",0,"",2,"",0,"")</f>
        <v>2</v>
      </c>
      <c r="BE34" s="14"/>
      <c r="BF34" s="14"/>
      <c r="BG34" s="14">
        <f>CHOOSE(CONCATENATE(BE33,BF33)*1,0,"",0,"",0,"",0,"",1,"",1,"",1,"",1,"",1,"",2,"",2,"",0)</f>
        <v>1</v>
      </c>
      <c r="BH34" s="14">
        <f>CHOOSE(CONCATENATE(BE33,BF33)*1,2,"",4,"",6,"",8,"",0,"",2,"",4,"",6,"",8,"",0,"",2,"",0,"")</f>
        <v>4</v>
      </c>
      <c r="BI34" s="14"/>
      <c r="BJ34" s="14"/>
      <c r="BK34" s="14">
        <f>CHOOSE(CONCATENATE(BI33,BJ33)*1,0,"",0,"",0,"",0,"",1,"",1,"",1,"",1,"",1,"",2,"",2,"",0)</f>
        <v>1</v>
      </c>
      <c r="BL34" s="14">
        <f>CHOOSE(CONCATENATE(BI33,BJ33)*1,2,"",4,"",6,"",8,"",0,"",2,"",4,"",6,"",8,"",0,"",2,"",0,"")</f>
        <v>6</v>
      </c>
      <c r="BM34" s="14"/>
      <c r="BN34" s="14"/>
      <c r="BO34" s="14">
        <f>CHOOSE(CONCATENATE(BM33,BN33)*1,0,"",0,"",0,"",0,"",1,"",1,"",1,"",1,"",1,"",2,"",2,"",0)</f>
        <v>1</v>
      </c>
      <c r="BP34" s="14">
        <f>CHOOSE(CONCATENATE(BM33,BN33)*1,2,"",4,"",6,"",8,"",0,"",2,"",4,"",6,"",8,"",0,"",2,"",0,"")</f>
        <v>8</v>
      </c>
      <c r="BQ34" s="14"/>
      <c r="BR34" s="14"/>
      <c r="BS34" s="14">
        <f>CHOOSE(CONCATENATE(BQ33,BR33)*1,0,"",0,"",0,"",0,"",1,"",1,"",1,"",1,"",1,"",2,"",2,"",0)</f>
        <v>2</v>
      </c>
      <c r="BT34" s="14">
        <f>CHOOSE(CONCATENATE(BQ33,BR33)*1,2,"",4,"",6,"",8,"",0,"",2,"",4,"",6,"",8,"",0,"",2,"",0,"")</f>
        <v>0</v>
      </c>
      <c r="BU34" s="14"/>
      <c r="BV34" s="14"/>
      <c r="BW34" s="14">
        <f>CHOOSE(CONCATENATE(BU33,BV33)*1,0,"",0,"",0,"",0,"",1,"",1,"",1,"",1,"",1,"",2,"",2,"",0)</f>
        <v>2</v>
      </c>
      <c r="BX34" s="14">
        <f>CHOOSE(CONCATENATE(BU33,BV33)*1,2,"",4,"",6,"",8,"",0,"",2,"",4,"",6,"",8,"",0,"",2,"",0,"")</f>
        <v>2</v>
      </c>
      <c r="BY34" s="14"/>
      <c r="BZ34" s="14"/>
      <c r="CA34" s="14">
        <f>CHOOSE(CONCATENATE(BY33,BZ33)*1,0,"",0,"",0,"",0,"",1,"",1,"",1,"",1,"",1,"",2,"",2,"",0)</f>
        <v>0</v>
      </c>
      <c r="CB34" s="14">
        <f>CHOOSE(CONCATENATE(BY33,BZ33)*1,2,"",4,"",6,"",8,"",0,"",2,"",4,"",6,"",8,"",0,"",2,"",0,"")</f>
        <v>0</v>
      </c>
      <c r="CC34" s="14"/>
      <c r="CD34" s="14"/>
      <c r="CE34" s="14">
        <f>CHOOSE(CONCATENATE(CC33,CD33)*1,0,"",0,"",0,"",0,"",1,"",1,"",1,"",1,"",1,"",2,"",2,"",0)</f>
        <v>0</v>
      </c>
      <c r="CF34" s="14">
        <f>CHOOSE(CONCATENATE(CC33,CD33)*1,2,"",4,"",6,"",8,"",0,"",2,"",4,"",6,"",8,"",0,"",2,"",0,"")</f>
        <v>2</v>
      </c>
      <c r="CG34" s="14"/>
      <c r="CH34" s="14"/>
      <c r="CI34" s="14">
        <f>CHOOSE(CONCATENATE(CG33,CH33)*1,0,"",0,"",0,"",0,"",1,"",1,"",1,"",1,"",1,"",2,"",2,"",0)</f>
        <v>0</v>
      </c>
      <c r="CJ34" s="14">
        <f>CHOOSE(CONCATENATE(CG33,CH33)*1,2,"",4,"",6,"",8,"",0,"",2,"",4,"",6,"",8,"",0,"",2,"",0,"")</f>
        <v>4</v>
      </c>
      <c r="CK34" s="14"/>
      <c r="CL34" s="14"/>
      <c r="CM34" s="14">
        <f>CHOOSE(CONCATENATE(CK33,CL33)*1,0,"",0,"",0,"",0,"",1,"",1,"",1,"",1,"",1,"",2,"",2,"",0)</f>
        <v>0</v>
      </c>
      <c r="CN34" s="14">
        <f>CHOOSE(CONCATENATE(CK33,CL33)*1,2,"",4,"",6,"",8,"",0,"",2,"",4,"",6,"",8,"",0,"",2,"",0,"")</f>
        <v>6</v>
      </c>
      <c r="CO34" s="14"/>
      <c r="CP34" s="14"/>
      <c r="CQ34" s="14">
        <f>CHOOSE(CONCATENATE(CO33,CP33)*1,0,"",0,"",0,"",0,"",1,"",1,"",1,"",1,"",1,"",2,"",2,"",0)</f>
        <v>0</v>
      </c>
      <c r="CR34" s="14">
        <f>CHOOSE(CONCATENATE(CO33,CP33)*1,2,"",4,"",6,"",8,"",0,"",2,"",4,"",6,"",8,"",0,"",2,"",0,"")</f>
        <v>8</v>
      </c>
      <c r="CS34" s="14"/>
      <c r="CT34" s="14"/>
      <c r="CU34" s="14">
        <f>CHOOSE(CONCATENATE(CS33,CT33)*1,0,"",0,"",0,"",0,"",1,"",1,"",1,"",1,"",1,"",2,"",2,"",0)</f>
        <v>1</v>
      </c>
      <c r="CV34" s="14">
        <f>CHOOSE(CONCATENATE(CS33,CT33)*1,2,"",4,"",6,"",8,"",0,"",2,"",4,"",6,"",8,"",0,"",2,"",0,"")</f>
        <v>0</v>
      </c>
      <c r="CW34" s="14"/>
      <c r="CX34" s="14"/>
      <c r="CY34" s="14">
        <f>CHOOSE(CONCATENATE(CW33,CX33)*1,0,"",0,"",0,"",0,"",1,"",1,"",1,"",1,"",1,"",2,"",2,"",0)</f>
        <v>1</v>
      </c>
      <c r="CZ34" s="14">
        <f>CHOOSE(CONCATENATE(CW33,CX33)*1,2,"",4,"",6,"",8,"",0,"",2,"",4,"",6,"",8,"",0,"",2,"",0,"")</f>
        <v>2</v>
      </c>
      <c r="DA34" s="14"/>
      <c r="DB34" s="14"/>
      <c r="DC34" s="14">
        <f>CHOOSE(CONCATENATE(DA33,DB33)*1,0,"",0,"",0,"",0,"",1,"",1,"",1,"",1,"",1,"",2,"",2,"",0)</f>
        <v>1</v>
      </c>
      <c r="DD34" s="14">
        <f>CHOOSE(CONCATENATE(DA33,DB33)*1,2,"",4,"",6,"",8,"",0,"",2,"",4,"",6,"",8,"",0,"",2,"",0,"")</f>
        <v>4</v>
      </c>
      <c r="DE34" s="14"/>
      <c r="DF34" s="14"/>
      <c r="DG34" s="14">
        <f>CHOOSE(CONCATENATE(DE33,DF33)*1,0,"",0,"",0,"",0,"",1,"",1,"",1,"",1,"",1,"",2,"",2,"",0)</f>
        <v>1</v>
      </c>
      <c r="DH34" s="14">
        <f>CHOOSE(CONCATENATE(DE33,DF33)*1,2,"",4,"",6,"",8,"",0,"",2,"",4,"",6,"",8,"",0,"",2,"",0,"")</f>
        <v>6</v>
      </c>
      <c r="DI34" s="14"/>
      <c r="DJ34" s="14"/>
      <c r="DK34" s="14">
        <f>CHOOSE(CONCATENATE(DI33,DJ33)*1,0,"",0,"",0,"",0,"",1,"",1,"",1,"",1,"",1,"",2,"",2,"",0)</f>
        <v>1</v>
      </c>
      <c r="DL34" s="14">
        <f>CHOOSE(CONCATENATE(DI33,DJ33)*1,2,"",4,"",6,"",8,"",0,"",2,"",4,"",6,"",8,"",0,"",2,"",0,"")</f>
        <v>8</v>
      </c>
      <c r="DM34" s="14"/>
      <c r="DN34" s="14"/>
      <c r="DO34" s="14">
        <f>CHOOSE(CONCATENATE(DM33,DN33)*1,0,"",0,"",0,"",0,"",1,"",1,"",1,"",1,"",1,"",2,"",2,"",0)</f>
        <v>2</v>
      </c>
      <c r="DP34" s="14">
        <f>CHOOSE(CONCATENATE(DM33,DN33)*1,2,"",4,"",6,"",8,"",0,"",2,"",4,"",6,"",8,"",0,"",2,"",0,"")</f>
        <v>0</v>
      </c>
      <c r="DQ34" s="14"/>
      <c r="DR34" s="14"/>
      <c r="DS34" s="14">
        <f>CHOOSE(CONCATENATE(DQ33,DR33)*1,0,"",0,"",0,"",0,"",1,"",1,"",1,"",1,"",1,"",2,"",2,"",0)</f>
        <v>2</v>
      </c>
      <c r="DT34" s="14">
        <f>CHOOSE(CONCATENATE(DQ33,DR33)*1,2,"",4,"",6,"",8,"",0,"",2,"",4,"",6,"",8,"",0,"",2,"",0,"")</f>
        <v>2</v>
      </c>
      <c r="DU34" s="14"/>
      <c r="DV34" s="14"/>
      <c r="DW34" s="14">
        <f>CHOOSE(CONCATENATE(DU33,DV33)*1,0,"",0,"",0,"",0,"",1,"",1,"",1,"",1,"",1,"",2,"",2,"",0)</f>
        <v>0</v>
      </c>
      <c r="DX34" s="14">
        <f>CHOOSE(CONCATENATE(DU33,DV33)*1,2,"",4,"",6,"",8,"",0,"",2,"",4,"",6,"",8,"",0,"",2,"",0,"")</f>
        <v>0</v>
      </c>
      <c r="DY34" s="14"/>
      <c r="DZ34" s="14"/>
      <c r="EA34" s="14">
        <f>CHOOSE(CONCATENATE(DY33,DZ33)*1,0,"",0,"",0,"",0,"",1,"",1,"",1,"",1,"",1,"",2,"",2,"",0)</f>
        <v>0</v>
      </c>
      <c r="EB34" s="14">
        <f>CHOOSE(CONCATENATE(DY33,DZ33)*1,2,"",4,"",6,"",8,"",0,"",2,"",4,"",6,"",8,"",0,"",2,"",0,"")</f>
        <v>2</v>
      </c>
      <c r="EC34" s="14"/>
      <c r="ED34" s="14"/>
      <c r="EE34" s="14">
        <f>CHOOSE(CONCATENATE(EC33,ED33)*1,0,"",0,"",0,"",0,"",1,"",1,"",1,"",1,"",1,"",2,"",2,"",0)</f>
        <v>0</v>
      </c>
      <c r="EF34" s="14">
        <f>CHOOSE(CONCATENATE(EC33,ED33)*1,2,"",4,"",6,"",8,"",0,"",2,"",4,"",6,"",8,"",0,"",2,"",0,"")</f>
        <v>4</v>
      </c>
      <c r="EG34" s="14"/>
      <c r="EH34" s="14"/>
      <c r="EI34" s="208">
        <f>CHOOSE(CONCATENATE(EG33,EH33)*1,0,"",0,"",0,"",0,"",1,"",1,"",1,"",1,"",1,"",2,"",2,"",0)</f>
        <v>0</v>
      </c>
      <c r="EL34" s="9"/>
      <c r="EM34" s="9"/>
      <c r="EN34" s="9"/>
      <c r="EO34" s="9"/>
      <c r="EP34" s="9"/>
      <c r="EQ34" s="9"/>
      <c r="ER34" s="9"/>
      <c r="ES34" s="9"/>
      <c r="ET34" s="9"/>
      <c r="EU34" s="9"/>
      <c r="EV34" s="9"/>
      <c r="EW34" s="9"/>
      <c r="EX34" s="9"/>
      <c r="EY34" s="9"/>
      <c r="EZ34" s="9"/>
      <c r="FA34" s="9"/>
      <c r="FB34" s="9"/>
      <c r="FC34" s="9"/>
      <c r="FD34" s="9"/>
      <c r="FE34" s="9"/>
      <c r="FF34" s="9"/>
      <c r="FG34" s="9"/>
      <c r="FH34" s="9"/>
      <c r="FI34" s="9"/>
      <c r="FJ34" s="9"/>
    </row>
    <row r="35" spans="1:248" s="26" customFormat="1" ht="20.25" customHeight="1">
      <c r="A35" s="25"/>
      <c r="B35" s="7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28"/>
      <c r="AH35" s="28"/>
      <c r="AI35" s="29"/>
      <c r="AJ35" s="28"/>
      <c r="AK35" s="29"/>
      <c r="AL35" s="28"/>
      <c r="AM35" s="29"/>
      <c r="AN35" s="28"/>
      <c r="AO35" s="29"/>
      <c r="AP35" s="28"/>
      <c r="AQ35" s="29"/>
      <c r="AR35" s="28"/>
      <c r="AS35" s="29"/>
      <c r="AT35" s="28"/>
      <c r="AU35" s="29"/>
      <c r="AV35" s="28"/>
      <c r="AW35" s="29"/>
      <c r="AX35" s="28"/>
      <c r="AY35" s="29"/>
      <c r="AZ35" s="28"/>
      <c r="BA35" s="29"/>
      <c r="BB35" s="28"/>
      <c r="BC35" s="29"/>
      <c r="BD35" s="28"/>
      <c r="BE35" s="29"/>
      <c r="BF35" s="28"/>
      <c r="BG35" s="29"/>
      <c r="BH35" s="28"/>
      <c r="BI35" s="29"/>
      <c r="BJ35" s="28"/>
      <c r="BK35" s="29"/>
      <c r="BL35" s="28"/>
      <c r="BM35" s="29"/>
      <c r="BN35" s="28"/>
      <c r="BO35" s="29"/>
      <c r="BP35" s="28"/>
      <c r="BQ35" s="29"/>
      <c r="BR35" s="28"/>
      <c r="BS35" s="29"/>
      <c r="BT35" s="28"/>
      <c r="BU35" s="29"/>
      <c r="BV35" s="28"/>
      <c r="BW35" s="29"/>
      <c r="BX35" s="28"/>
      <c r="BY35" s="29"/>
      <c r="BZ35" s="28"/>
      <c r="CA35" s="29"/>
      <c r="CB35" s="28"/>
      <c r="CC35" s="29"/>
      <c r="CD35" s="28"/>
      <c r="CE35" s="29"/>
      <c r="CF35" s="28"/>
      <c r="CG35" s="29"/>
      <c r="CH35" s="28"/>
      <c r="CI35" s="29"/>
      <c r="CJ35" s="28"/>
      <c r="CK35" s="29"/>
      <c r="CL35" s="28"/>
      <c r="CM35" s="29"/>
      <c r="CN35" s="28"/>
      <c r="CO35" s="29"/>
      <c r="CP35" s="28"/>
      <c r="CQ35" s="29"/>
      <c r="CR35" s="28"/>
      <c r="CS35" s="29"/>
      <c r="CT35" s="28"/>
      <c r="CU35" s="29"/>
      <c r="CV35" s="28"/>
      <c r="CW35" s="29"/>
      <c r="CX35" s="28"/>
      <c r="CY35" s="29"/>
      <c r="CZ35" s="28"/>
      <c r="DA35" s="29"/>
      <c r="DB35" s="28"/>
      <c r="DC35" s="29"/>
      <c r="DD35" s="28"/>
      <c r="DE35" s="29"/>
      <c r="DF35" s="28"/>
      <c r="DG35" s="29"/>
      <c r="DH35" s="28"/>
      <c r="DI35" s="29"/>
      <c r="DJ35" s="28"/>
      <c r="DK35" s="29"/>
      <c r="DL35" s="28"/>
      <c r="DM35" s="29"/>
      <c r="DN35" s="28"/>
      <c r="DO35" s="29"/>
      <c r="DP35" s="28"/>
      <c r="DQ35" s="29"/>
      <c r="DR35" s="28"/>
      <c r="DS35" s="29"/>
      <c r="DT35" s="28"/>
      <c r="DU35" s="29"/>
      <c r="DV35" s="28"/>
      <c r="DW35" s="29"/>
      <c r="DX35" s="28"/>
      <c r="DY35" s="29"/>
      <c r="DZ35" s="28"/>
      <c r="EA35" s="29"/>
      <c r="EB35" s="28"/>
      <c r="EC35" s="29"/>
      <c r="ED35" s="28"/>
      <c r="EE35" s="29"/>
      <c r="EF35" s="28"/>
      <c r="EG35" s="29"/>
      <c r="EH35" s="28"/>
      <c r="EI35" s="30"/>
      <c r="EL35" s="9"/>
      <c r="EM35" s="9"/>
      <c r="EN35" s="9"/>
      <c r="EO35" s="9"/>
      <c r="EP35" s="9"/>
      <c r="EQ35" s="9"/>
      <c r="ER35" s="9"/>
      <c r="ES35" s="9"/>
      <c r="ET35" s="9"/>
      <c r="EU35" s="9"/>
      <c r="EV35" s="9"/>
      <c r="EW35" s="9"/>
      <c r="EX35" s="9"/>
      <c r="EY35" s="9"/>
      <c r="EZ35" s="9"/>
      <c r="FA35" s="9"/>
      <c r="FB35" s="9"/>
      <c r="FC35" s="9"/>
      <c r="FD35" s="9"/>
      <c r="FE35" s="9"/>
      <c r="FF35" s="9"/>
      <c r="FG35" s="9"/>
      <c r="FH35" s="9"/>
      <c r="FI35" s="9"/>
      <c r="FJ35" s="9"/>
    </row>
    <row r="36" spans="1:248" s="41" customFormat="1" ht="20.25" customHeight="1">
      <c r="A36" s="1"/>
      <c r="B36" s="31"/>
      <c r="C36" s="32"/>
      <c r="D36" s="32"/>
      <c r="E36" s="32"/>
      <c r="F36" s="32"/>
      <c r="G36" s="32"/>
      <c r="H36" s="32"/>
      <c r="I36" s="32"/>
      <c r="J36" s="32"/>
      <c r="K36" s="32"/>
      <c r="L36" s="32"/>
      <c r="M36" s="32"/>
      <c r="N36" s="32"/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  <c r="Z36" s="32"/>
      <c r="AA36" s="32"/>
      <c r="AB36" s="32"/>
      <c r="AC36" s="32"/>
      <c r="AD36" s="32"/>
      <c r="AE36" s="32"/>
      <c r="AF36" s="32"/>
      <c r="AG36" s="33"/>
      <c r="AH36" s="34"/>
      <c r="AI36" s="35"/>
      <c r="AJ36" s="33"/>
      <c r="AK36" s="35"/>
      <c r="AL36" s="36"/>
      <c r="AM36" s="37"/>
      <c r="AN36" s="36"/>
      <c r="AO36" s="37"/>
      <c r="AP36" s="36"/>
      <c r="AQ36" s="37"/>
      <c r="AR36" s="36"/>
      <c r="AS36" s="37"/>
      <c r="AT36" s="36"/>
      <c r="AU36" s="37"/>
      <c r="AV36" s="36"/>
      <c r="AW36" s="37"/>
      <c r="AX36" s="36"/>
      <c r="AY36" s="37"/>
      <c r="AZ36" s="36"/>
      <c r="BA36" s="37"/>
      <c r="BB36" s="36"/>
      <c r="BC36" s="37"/>
      <c r="BD36" s="38"/>
      <c r="BE36" s="39"/>
      <c r="BF36" s="38"/>
      <c r="BG36" s="39"/>
      <c r="BH36" s="38"/>
      <c r="BI36" s="39"/>
      <c r="BJ36" s="38"/>
      <c r="BK36" s="39"/>
      <c r="BL36" s="38"/>
      <c r="BM36" s="39"/>
      <c r="BN36" s="38"/>
      <c r="BO36" s="39"/>
      <c r="BP36" s="38"/>
      <c r="BQ36" s="39"/>
      <c r="BR36" s="38"/>
      <c r="BS36" s="39"/>
      <c r="BT36" s="36"/>
      <c r="BU36" s="37"/>
      <c r="BV36" s="36"/>
      <c r="BW36" s="37"/>
      <c r="BX36" s="36"/>
      <c r="BY36" s="37"/>
      <c r="BZ36" s="36"/>
      <c r="CA36" s="37"/>
      <c r="CB36" s="36"/>
      <c r="CC36" s="37"/>
      <c r="CD36" s="36"/>
      <c r="CE36" s="37"/>
      <c r="CF36" s="36"/>
      <c r="CG36" s="37"/>
      <c r="CH36" s="36"/>
      <c r="CI36" s="37"/>
      <c r="CJ36" s="38"/>
      <c r="CK36" s="39"/>
      <c r="CL36" s="38"/>
      <c r="CM36" s="39"/>
      <c r="CN36" s="38"/>
      <c r="CO36" s="39"/>
      <c r="CP36" s="38"/>
      <c r="CQ36" s="39"/>
      <c r="CR36" s="38"/>
      <c r="CS36" s="39"/>
      <c r="CT36" s="38"/>
      <c r="CU36" s="39"/>
      <c r="CV36" s="38"/>
      <c r="CW36" s="39"/>
      <c r="CX36" s="38"/>
      <c r="CY36" s="39"/>
      <c r="CZ36" s="36"/>
      <c r="DA36" s="37"/>
      <c r="DB36" s="36"/>
      <c r="DC36" s="37"/>
      <c r="DD36" s="36"/>
      <c r="DE36" s="37"/>
      <c r="DF36" s="36"/>
      <c r="DG36" s="37"/>
      <c r="DH36" s="36"/>
      <c r="DI36" s="37"/>
      <c r="DJ36" s="36"/>
      <c r="DK36" s="37"/>
      <c r="DL36" s="36"/>
      <c r="DM36" s="37"/>
      <c r="DN36" s="36"/>
      <c r="DO36" s="37"/>
      <c r="DP36" s="36"/>
      <c r="DQ36" s="37"/>
      <c r="DR36" s="33"/>
      <c r="DS36" s="35"/>
      <c r="DT36" s="33"/>
      <c r="DU36" s="35"/>
      <c r="DV36" s="33"/>
      <c r="DW36" s="35"/>
      <c r="DX36" s="33"/>
      <c r="DY36" s="35"/>
      <c r="DZ36" s="33"/>
      <c r="EA36" s="35"/>
      <c r="EB36" s="33"/>
      <c r="EC36" s="35"/>
      <c r="ED36" s="33"/>
      <c r="EE36" s="35"/>
      <c r="EF36" s="33"/>
      <c r="EG36" s="35"/>
      <c r="EH36" s="33"/>
      <c r="EI36" s="40"/>
      <c r="EJ36" s="9"/>
      <c r="EK36" s="9"/>
      <c r="EL36" s="9"/>
      <c r="EM36" s="9"/>
      <c r="EN36" s="9"/>
      <c r="EO36" s="9"/>
      <c r="EP36" s="9"/>
      <c r="EQ36" s="9"/>
      <c r="ER36" s="9"/>
      <c r="ES36" s="9"/>
      <c r="ET36" s="9"/>
      <c r="EU36" s="9"/>
      <c r="EV36" s="9"/>
      <c r="EW36" s="9"/>
      <c r="EX36" s="9"/>
      <c r="EY36" s="9"/>
      <c r="EZ36" s="9"/>
      <c r="FA36" s="9"/>
      <c r="FB36" s="9"/>
      <c r="FC36" s="9"/>
      <c r="FD36" s="9"/>
      <c r="FE36" s="9"/>
      <c r="FF36" s="9"/>
      <c r="FG36" s="9"/>
      <c r="FH36" s="9"/>
      <c r="FI36" s="9"/>
      <c r="FJ36" s="9"/>
      <c r="FK36" s="9"/>
      <c r="FL36" s="9"/>
      <c r="FM36" s="9"/>
      <c r="FN36" s="9"/>
      <c r="FO36" s="9"/>
      <c r="FP36" s="9"/>
      <c r="FQ36" s="9"/>
      <c r="FR36" s="9"/>
      <c r="FS36" s="9"/>
      <c r="FT36" s="9"/>
      <c r="FU36" s="9"/>
      <c r="FV36" s="9"/>
      <c r="FW36" s="9"/>
      <c r="FX36" s="9"/>
      <c r="FY36" s="9"/>
      <c r="FZ36" s="9"/>
      <c r="GA36" s="9"/>
      <c r="GB36" s="9"/>
      <c r="GC36" s="9"/>
      <c r="GD36" s="9"/>
      <c r="GE36" s="9"/>
      <c r="GF36" s="9"/>
      <c r="GG36" s="9"/>
      <c r="GH36" s="9"/>
      <c r="GI36" s="9"/>
      <c r="GJ36" s="9"/>
      <c r="GK36" s="9"/>
      <c r="GL36" s="9"/>
      <c r="GM36" s="9"/>
      <c r="GN36" s="9"/>
      <c r="GO36" s="9"/>
      <c r="GP36" s="9"/>
      <c r="GQ36" s="9"/>
      <c r="GR36" s="9"/>
      <c r="GS36" s="9"/>
      <c r="GT36" s="9"/>
      <c r="GU36" s="9"/>
      <c r="GV36" s="9"/>
      <c r="GW36" s="9"/>
      <c r="GX36" s="9"/>
      <c r="GY36" s="9"/>
      <c r="GZ36" s="9"/>
      <c r="HA36" s="9"/>
      <c r="HB36" s="9"/>
      <c r="HC36" s="9"/>
      <c r="HD36" s="9"/>
      <c r="HE36" s="9"/>
      <c r="HF36" s="9"/>
      <c r="HG36" s="9"/>
      <c r="HH36" s="9"/>
      <c r="HI36" s="9"/>
      <c r="HJ36" s="9"/>
      <c r="HK36" s="9"/>
      <c r="HL36" s="9"/>
      <c r="HM36" s="9"/>
      <c r="HN36" s="9"/>
      <c r="HO36" s="9"/>
      <c r="HP36" s="9"/>
      <c r="HQ36" s="9"/>
      <c r="HR36" s="9"/>
      <c r="HS36" s="9"/>
      <c r="HT36" s="9"/>
      <c r="HU36" s="9"/>
      <c r="HV36" s="9"/>
      <c r="HW36" s="9"/>
      <c r="HX36" s="9"/>
      <c r="HY36" s="9"/>
      <c r="HZ36" s="9"/>
      <c r="IA36" s="9"/>
      <c r="IB36" s="9"/>
      <c r="IC36" s="9"/>
      <c r="ID36" s="9"/>
      <c r="IE36" s="9"/>
      <c r="IF36" s="9"/>
      <c r="IG36" s="9"/>
      <c r="IH36" s="9"/>
      <c r="II36" s="9"/>
      <c r="IJ36" s="9"/>
      <c r="IK36" s="9"/>
      <c r="IL36" s="9"/>
      <c r="IM36" s="9"/>
      <c r="IN36" s="9"/>
    </row>
    <row r="37" spans="1:248" s="9" customFormat="1" ht="20.25" customHeight="1">
      <c r="A37" s="1"/>
      <c r="B37" s="42" t="s">
        <v>12</v>
      </c>
      <c r="C37" s="43"/>
      <c r="D37" s="43"/>
      <c r="E37" s="43"/>
      <c r="F37" s="43"/>
      <c r="G37" s="43"/>
      <c r="H37" s="43"/>
      <c r="I37" s="43"/>
      <c r="J37" s="43"/>
      <c r="K37" s="43"/>
      <c r="L37" s="43"/>
      <c r="M37" s="43"/>
      <c r="N37" s="43"/>
      <c r="O37" s="43"/>
      <c r="P37" s="43"/>
      <c r="Q37" s="43"/>
      <c r="R37" s="43"/>
      <c r="S37" s="43"/>
      <c r="T37" s="43"/>
      <c r="U37" s="43"/>
      <c r="V37" s="43"/>
      <c r="W37" s="43"/>
      <c r="X37" s="43"/>
      <c r="Y37" s="43"/>
      <c r="Z37" s="43"/>
      <c r="AA37" s="43"/>
      <c r="AB37" s="43"/>
      <c r="AC37" s="43"/>
      <c r="AD37" s="43"/>
      <c r="AE37" s="43"/>
      <c r="AF37" s="43"/>
      <c r="AG37" s="33"/>
      <c r="AH37" s="44"/>
      <c r="AI37" s="45"/>
      <c r="AJ37" s="46"/>
      <c r="AK37" s="45"/>
      <c r="AL37" s="47"/>
      <c r="AM37" s="48"/>
      <c r="AN37" s="47"/>
      <c r="AO37" s="48"/>
      <c r="AP37" s="47"/>
      <c r="AQ37" s="48"/>
      <c r="AR37" s="47"/>
      <c r="AS37" s="48"/>
      <c r="AT37" s="47"/>
      <c r="AU37" s="48"/>
      <c r="AV37" s="47"/>
      <c r="AW37" s="48"/>
      <c r="AX37" s="47"/>
      <c r="AY37" s="48"/>
      <c r="AZ37" s="47"/>
      <c r="BA37" s="48"/>
      <c r="BB37" s="47"/>
      <c r="BC37" s="48"/>
      <c r="BD37" s="49"/>
      <c r="BE37" s="50"/>
      <c r="BF37" s="49"/>
      <c r="BG37" s="50"/>
      <c r="BH37" s="49"/>
      <c r="BI37" s="50"/>
      <c r="BJ37" s="49"/>
      <c r="BK37" s="50"/>
      <c r="BL37" s="49"/>
      <c r="BM37" s="50"/>
      <c r="BN37" s="49"/>
      <c r="BO37" s="50"/>
      <c r="BP37" s="49"/>
      <c r="BQ37" s="50"/>
      <c r="BR37" s="49"/>
      <c r="BS37" s="50"/>
      <c r="BT37" s="47"/>
      <c r="BU37" s="48"/>
      <c r="BV37" s="47"/>
      <c r="BW37" s="48"/>
      <c r="BX37" s="47"/>
      <c r="BY37" s="48"/>
      <c r="BZ37" s="47"/>
      <c r="CA37" s="48"/>
      <c r="CB37" s="47"/>
      <c r="CC37" s="48"/>
      <c r="CD37" s="47"/>
      <c r="CE37" s="48"/>
      <c r="CF37" s="47"/>
      <c r="CG37" s="48"/>
      <c r="CH37" s="47"/>
      <c r="CI37" s="48"/>
      <c r="CJ37" s="49"/>
      <c r="CK37" s="50"/>
      <c r="CL37" s="49"/>
      <c r="CM37" s="50"/>
      <c r="CN37" s="49"/>
      <c r="CO37" s="50"/>
      <c r="CP37" s="49"/>
      <c r="CQ37" s="50"/>
      <c r="CR37" s="49"/>
      <c r="CS37" s="50"/>
      <c r="CT37" s="49"/>
      <c r="CU37" s="50"/>
      <c r="CV37" s="49"/>
      <c r="CW37" s="50"/>
      <c r="CX37" s="49"/>
      <c r="CY37" s="50"/>
      <c r="CZ37" s="47"/>
      <c r="DA37" s="48"/>
      <c r="DB37" s="47"/>
      <c r="DC37" s="48"/>
      <c r="DD37" s="47"/>
      <c r="DE37" s="48"/>
      <c r="DF37" s="47"/>
      <c r="DG37" s="48"/>
      <c r="DH37" s="47"/>
      <c r="DI37" s="48"/>
      <c r="DJ37" s="47"/>
      <c r="DK37" s="48"/>
      <c r="DL37" s="47"/>
      <c r="DM37" s="48"/>
      <c r="DN37" s="47"/>
      <c r="DO37" s="48"/>
      <c r="DP37" s="47"/>
      <c r="DQ37" s="48"/>
      <c r="DR37" s="46"/>
      <c r="DS37" s="45"/>
      <c r="DT37" s="46"/>
      <c r="DU37" s="45"/>
      <c r="DV37" s="46"/>
      <c r="DW37" s="45"/>
      <c r="DX37" s="46"/>
      <c r="DY37" s="45"/>
      <c r="DZ37" s="46"/>
      <c r="EA37" s="45"/>
      <c r="EB37" s="46"/>
      <c r="EC37" s="45"/>
      <c r="ED37" s="46"/>
      <c r="EE37" s="45"/>
      <c r="EF37" s="46"/>
      <c r="EG37" s="45"/>
      <c r="EH37" s="46"/>
      <c r="EI37" s="51"/>
    </row>
    <row r="38" spans="1:248" s="9" customFormat="1" ht="20.25" customHeight="1">
      <c r="A38" s="1"/>
      <c r="B38" s="52" t="s">
        <v>13</v>
      </c>
      <c r="C38" s="53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53"/>
      <c r="U38" s="53"/>
      <c r="V38" s="53"/>
      <c r="W38" s="53"/>
      <c r="X38" s="53"/>
      <c r="Y38" s="53"/>
      <c r="Z38" s="53"/>
      <c r="AA38" s="53"/>
      <c r="AB38" s="53"/>
      <c r="AC38" s="53"/>
      <c r="AD38" s="53"/>
      <c r="AE38" s="53"/>
      <c r="AF38" s="53"/>
      <c r="AG38" s="33"/>
      <c r="AH38" s="44"/>
      <c r="AI38" s="54"/>
      <c r="AJ38" s="55"/>
      <c r="AK38" s="54"/>
      <c r="AL38" s="47"/>
      <c r="AM38" s="48"/>
      <c r="AN38" s="47"/>
      <c r="AO38" s="48"/>
      <c r="AP38" s="47"/>
      <c r="AQ38" s="48"/>
      <c r="AR38" s="47"/>
      <c r="AS38" s="48"/>
      <c r="AT38" s="47"/>
      <c r="AU38" s="48"/>
      <c r="AV38" s="47"/>
      <c r="AW38" s="48"/>
      <c r="AX38" s="47"/>
      <c r="AY38" s="48"/>
      <c r="AZ38" s="47"/>
      <c r="BA38" s="48"/>
      <c r="BB38" s="47"/>
      <c r="BC38" s="48"/>
      <c r="BD38" s="49"/>
      <c r="BE38" s="50"/>
      <c r="BF38" s="49"/>
      <c r="BG38" s="50"/>
      <c r="BH38" s="49"/>
      <c r="BI38" s="50"/>
      <c r="BJ38" s="49"/>
      <c r="BK38" s="50"/>
      <c r="BL38" s="49"/>
      <c r="BM38" s="50"/>
      <c r="BN38" s="49"/>
      <c r="BO38" s="50"/>
      <c r="BP38" s="49"/>
      <c r="BQ38" s="50"/>
      <c r="BR38" s="49"/>
      <c r="BS38" s="50"/>
      <c r="BT38" s="47"/>
      <c r="BU38" s="48"/>
      <c r="BV38" s="47"/>
      <c r="BW38" s="48"/>
      <c r="BX38" s="47"/>
      <c r="BY38" s="48"/>
      <c r="BZ38" s="47"/>
      <c r="CA38" s="48"/>
      <c r="CB38" s="47"/>
      <c r="CC38" s="48"/>
      <c r="CD38" s="47"/>
      <c r="CE38" s="48"/>
      <c r="CF38" s="47"/>
      <c r="CG38" s="48"/>
      <c r="CH38" s="47"/>
      <c r="CI38" s="48"/>
      <c r="CJ38" s="49"/>
      <c r="CK38" s="50"/>
      <c r="CL38" s="49"/>
      <c r="CM38" s="50"/>
      <c r="CN38" s="49"/>
      <c r="CO38" s="50"/>
      <c r="CP38" s="49"/>
      <c r="CQ38" s="50"/>
      <c r="CR38" s="49"/>
      <c r="CS38" s="50"/>
      <c r="CT38" s="49"/>
      <c r="CU38" s="50"/>
      <c r="CV38" s="49"/>
      <c r="CW38" s="50"/>
      <c r="CX38" s="49"/>
      <c r="CY38" s="50"/>
      <c r="CZ38" s="47"/>
      <c r="DA38" s="48"/>
      <c r="DB38" s="47"/>
      <c r="DC38" s="48"/>
      <c r="DD38" s="47"/>
      <c r="DE38" s="48"/>
      <c r="DF38" s="47"/>
      <c r="DG38" s="48"/>
      <c r="DH38" s="47"/>
      <c r="DI38" s="48"/>
      <c r="DJ38" s="47"/>
      <c r="DK38" s="48"/>
      <c r="DL38" s="47"/>
      <c r="DM38" s="48"/>
      <c r="DN38" s="47"/>
      <c r="DO38" s="48"/>
      <c r="DP38" s="47"/>
      <c r="DQ38" s="48"/>
      <c r="DR38" s="46"/>
      <c r="DS38" s="45"/>
      <c r="DT38" s="46"/>
      <c r="DU38" s="45"/>
      <c r="DV38" s="46"/>
      <c r="DW38" s="45"/>
      <c r="DX38" s="46"/>
      <c r="DY38" s="45"/>
      <c r="DZ38" s="46"/>
      <c r="EA38" s="45"/>
      <c r="EB38" s="46"/>
      <c r="EC38" s="45"/>
      <c r="ED38" s="46"/>
      <c r="EE38" s="45"/>
      <c r="EF38" s="46"/>
      <c r="EG38" s="45"/>
      <c r="EH38" s="46"/>
      <c r="EI38" s="51"/>
    </row>
    <row r="39" spans="1:248" s="9" customFormat="1" ht="20.25" customHeight="1">
      <c r="A39" s="1"/>
      <c r="B39" s="56"/>
      <c r="C39" s="57"/>
      <c r="D39" s="57"/>
      <c r="E39" s="57"/>
      <c r="F39" s="57"/>
      <c r="G39" s="57"/>
      <c r="H39" s="57"/>
      <c r="I39" s="57"/>
      <c r="J39" s="57"/>
      <c r="K39" s="57"/>
      <c r="L39" s="57"/>
      <c r="M39" s="57"/>
      <c r="N39" s="57"/>
      <c r="O39" s="57"/>
      <c r="P39" s="57"/>
      <c r="Q39" s="57"/>
      <c r="R39" s="57"/>
      <c r="S39" s="57"/>
      <c r="T39" s="57"/>
      <c r="U39" s="57"/>
      <c r="V39" s="57"/>
      <c r="W39" s="57"/>
      <c r="X39" s="57"/>
      <c r="Y39" s="57"/>
      <c r="Z39" s="57"/>
      <c r="AA39" s="57"/>
      <c r="AB39" s="57"/>
      <c r="AC39" s="57"/>
      <c r="AD39" s="57"/>
      <c r="AE39" s="57"/>
      <c r="AF39" s="57"/>
      <c r="AG39" s="33"/>
      <c r="AH39" s="44"/>
      <c r="AI39" s="54"/>
      <c r="AJ39" s="55"/>
      <c r="AK39" s="54"/>
      <c r="AL39" s="47"/>
      <c r="AM39" s="48"/>
      <c r="AN39" s="47"/>
      <c r="AO39" s="48"/>
      <c r="AP39" s="47"/>
      <c r="AQ39" s="48"/>
      <c r="AR39" s="47"/>
      <c r="AS39" s="48"/>
      <c r="AT39" s="47"/>
      <c r="AU39" s="48"/>
      <c r="AV39" s="47"/>
      <c r="AW39" s="48"/>
      <c r="AX39" s="47"/>
      <c r="AY39" s="48"/>
      <c r="AZ39" s="47"/>
      <c r="BA39" s="48"/>
      <c r="BB39" s="47"/>
      <c r="BC39" s="48"/>
      <c r="BD39" s="49"/>
      <c r="BE39" s="50"/>
      <c r="BF39" s="49"/>
      <c r="BG39" s="50"/>
      <c r="BH39" s="49"/>
      <c r="BI39" s="50"/>
      <c r="BJ39" s="49"/>
      <c r="BK39" s="50"/>
      <c r="BL39" s="49"/>
      <c r="BM39" s="50"/>
      <c r="BN39" s="49"/>
      <c r="BO39" s="50"/>
      <c r="BP39" s="49"/>
      <c r="BQ39" s="50"/>
      <c r="BR39" s="49"/>
      <c r="BS39" s="50"/>
      <c r="BT39" s="47"/>
      <c r="BU39" s="48"/>
      <c r="BV39" s="47"/>
      <c r="BW39" s="48"/>
      <c r="BX39" s="47"/>
      <c r="BY39" s="48"/>
      <c r="BZ39" s="47"/>
      <c r="CA39" s="48"/>
      <c r="CB39" s="47"/>
      <c r="CC39" s="48"/>
      <c r="CD39" s="47"/>
      <c r="CE39" s="48"/>
      <c r="CF39" s="47"/>
      <c r="CG39" s="48"/>
      <c r="CH39" s="47"/>
      <c r="CI39" s="48"/>
      <c r="CJ39" s="49"/>
      <c r="CK39" s="50"/>
      <c r="CL39" s="49"/>
      <c r="CM39" s="50"/>
      <c r="CN39" s="49"/>
      <c r="CO39" s="50"/>
      <c r="CP39" s="49"/>
      <c r="CQ39" s="50"/>
      <c r="CR39" s="49"/>
      <c r="CS39" s="50"/>
      <c r="CT39" s="49"/>
      <c r="CU39" s="50"/>
      <c r="CV39" s="49"/>
      <c r="CW39" s="50"/>
      <c r="CX39" s="49"/>
      <c r="CY39" s="50"/>
      <c r="CZ39" s="47"/>
      <c r="DA39" s="48"/>
      <c r="DB39" s="47"/>
      <c r="DC39" s="48"/>
      <c r="DD39" s="47"/>
      <c r="DE39" s="48"/>
      <c r="DF39" s="47"/>
      <c r="DG39" s="48"/>
      <c r="DH39" s="47"/>
      <c r="DI39" s="48"/>
      <c r="DJ39" s="47"/>
      <c r="DK39" s="48"/>
      <c r="DL39" s="47"/>
      <c r="DM39" s="48"/>
      <c r="DN39" s="47"/>
      <c r="DO39" s="48"/>
      <c r="DP39" s="47"/>
      <c r="DQ39" s="48"/>
      <c r="DR39" s="46"/>
      <c r="DS39" s="45"/>
      <c r="DT39" s="46"/>
      <c r="DU39" s="45"/>
      <c r="DV39" s="46"/>
      <c r="DW39" s="45"/>
      <c r="DX39" s="46"/>
      <c r="DY39" s="45"/>
      <c r="DZ39" s="46"/>
      <c r="EA39" s="45"/>
      <c r="EB39" s="46"/>
      <c r="EC39" s="45"/>
      <c r="ED39" s="46"/>
      <c r="EE39" s="45"/>
      <c r="EF39" s="46"/>
      <c r="EG39" s="45"/>
      <c r="EH39" s="46"/>
      <c r="EI39" s="51"/>
    </row>
    <row r="40" spans="1:248" s="9" customFormat="1" ht="20.25" customHeight="1">
      <c r="A40" s="1"/>
      <c r="B40" s="56"/>
      <c r="C40" s="57"/>
      <c r="D40" s="58" t="s">
        <v>14</v>
      </c>
      <c r="E40" s="57"/>
      <c r="F40" s="57"/>
      <c r="G40" s="57"/>
      <c r="H40" s="57"/>
      <c r="I40" s="57"/>
      <c r="J40" s="57"/>
      <c r="K40" s="57"/>
      <c r="L40" s="57"/>
      <c r="M40" s="57"/>
      <c r="N40" s="57"/>
      <c r="O40" s="57"/>
      <c r="P40" s="57"/>
      <c r="Q40" s="57"/>
      <c r="R40" s="57"/>
      <c r="S40" s="57"/>
      <c r="T40" s="57"/>
      <c r="U40" s="57"/>
      <c r="V40" s="57"/>
      <c r="W40" s="57"/>
      <c r="X40" s="57"/>
      <c r="Y40" s="57"/>
      <c r="Z40" s="57"/>
      <c r="AA40" s="57"/>
      <c r="AB40" s="57"/>
      <c r="AC40" s="57"/>
      <c r="AD40" s="57"/>
      <c r="AE40" s="57"/>
      <c r="AF40" s="57"/>
      <c r="AG40" s="33"/>
      <c r="AH40" s="44"/>
      <c r="AI40" s="54"/>
      <c r="AJ40" s="55"/>
      <c r="AK40" s="54"/>
      <c r="AL40" s="47"/>
      <c r="AM40" s="48"/>
      <c r="AN40" s="47"/>
      <c r="AO40" s="48"/>
      <c r="AP40" s="47"/>
      <c r="AQ40" s="48"/>
      <c r="AR40" s="47"/>
      <c r="AS40" s="48"/>
      <c r="AT40" s="47"/>
      <c r="AU40" s="48"/>
      <c r="AV40" s="47"/>
      <c r="AW40" s="48"/>
      <c r="AX40" s="47"/>
      <c r="AY40" s="48"/>
      <c r="AZ40" s="47"/>
      <c r="BA40" s="48"/>
      <c r="BB40" s="47"/>
      <c r="BC40" s="48"/>
      <c r="BD40" s="49"/>
      <c r="BE40" s="50"/>
      <c r="BF40" s="49"/>
      <c r="BG40" s="50"/>
      <c r="BH40" s="49"/>
      <c r="BI40" s="50"/>
      <c r="BJ40" s="49"/>
      <c r="BK40" s="50"/>
      <c r="BL40" s="49"/>
      <c r="BM40" s="50"/>
      <c r="BN40" s="49"/>
      <c r="BO40" s="50"/>
      <c r="BP40" s="49"/>
      <c r="BQ40" s="50"/>
      <c r="BR40" s="49"/>
      <c r="BS40" s="50"/>
      <c r="BT40" s="47"/>
      <c r="BU40" s="48"/>
      <c r="BV40" s="47"/>
      <c r="BW40" s="48"/>
      <c r="BX40" s="47"/>
      <c r="BY40" s="48"/>
      <c r="BZ40" s="47"/>
      <c r="CA40" s="48"/>
      <c r="CB40" s="47"/>
      <c r="CC40" s="48"/>
      <c r="CD40" s="47"/>
      <c r="CE40" s="48"/>
      <c r="CF40" s="47"/>
      <c r="CG40" s="48"/>
      <c r="CH40" s="47"/>
      <c r="CI40" s="48"/>
      <c r="CJ40" s="49"/>
      <c r="CK40" s="50"/>
      <c r="CL40" s="49"/>
      <c r="CM40" s="50"/>
      <c r="CN40" s="49"/>
      <c r="CO40" s="50"/>
      <c r="CP40" s="49"/>
      <c r="CQ40" s="50"/>
      <c r="CR40" s="49"/>
      <c r="CS40" s="50"/>
      <c r="CT40" s="49"/>
      <c r="CU40" s="50"/>
      <c r="CV40" s="49"/>
      <c r="CW40" s="50"/>
      <c r="CX40" s="49"/>
      <c r="CY40" s="50"/>
      <c r="CZ40" s="47"/>
      <c r="DA40" s="48"/>
      <c r="DB40" s="47"/>
      <c r="DC40" s="48"/>
      <c r="DD40" s="47"/>
      <c r="DE40" s="48"/>
      <c r="DF40" s="47"/>
      <c r="DG40" s="48"/>
      <c r="DH40" s="47"/>
      <c r="DI40" s="48"/>
      <c r="DJ40" s="47"/>
      <c r="DK40" s="48"/>
      <c r="DL40" s="47"/>
      <c r="DM40" s="48"/>
      <c r="DN40" s="47"/>
      <c r="DO40" s="48"/>
      <c r="DP40" s="47"/>
      <c r="DQ40" s="48"/>
      <c r="DR40" s="46"/>
      <c r="DS40" s="45"/>
      <c r="DT40" s="46"/>
      <c r="DU40" s="45"/>
      <c r="DV40" s="46"/>
      <c r="DW40" s="45"/>
      <c r="DX40" s="46"/>
      <c r="DY40" s="45"/>
      <c r="DZ40" s="46"/>
      <c r="EA40" s="45"/>
      <c r="EB40" s="46"/>
      <c r="EC40" s="45"/>
      <c r="ED40" s="46"/>
      <c r="EE40" s="45"/>
      <c r="EF40" s="46"/>
      <c r="EG40" s="45"/>
      <c r="EH40" s="46"/>
      <c r="EI40" s="51"/>
    </row>
    <row r="41" spans="1:248" s="9" customFormat="1" ht="20.25" customHeight="1">
      <c r="A41" s="1"/>
      <c r="B41" s="56"/>
      <c r="C41" s="57"/>
      <c r="D41" s="58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7"/>
      <c r="AF41" s="57"/>
      <c r="AG41" s="33"/>
      <c r="AH41" s="44"/>
      <c r="AI41" s="54"/>
      <c r="AJ41" s="55"/>
      <c r="AK41" s="54"/>
      <c r="AL41" s="47"/>
      <c r="AM41" s="48"/>
      <c r="AN41" s="47"/>
      <c r="AO41" s="48"/>
      <c r="AP41" s="47"/>
      <c r="AQ41" s="48"/>
      <c r="AR41" s="47"/>
      <c r="AS41" s="48"/>
      <c r="AT41" s="47"/>
      <c r="AU41" s="48"/>
      <c r="AV41" s="47"/>
      <c r="AW41" s="48"/>
      <c r="AX41" s="47"/>
      <c r="AY41" s="48"/>
      <c r="AZ41" s="47"/>
      <c r="BA41" s="48"/>
      <c r="BB41" s="47"/>
      <c r="BC41" s="48"/>
      <c r="BD41" s="49"/>
      <c r="BE41" s="50"/>
      <c r="BF41" s="49"/>
      <c r="BG41" s="50"/>
      <c r="BH41" s="49"/>
      <c r="BI41" s="50"/>
      <c r="BJ41" s="49"/>
      <c r="BK41" s="50"/>
      <c r="BL41" s="49"/>
      <c r="BM41" s="50"/>
      <c r="BN41" s="49"/>
      <c r="BO41" s="50"/>
      <c r="BP41" s="49"/>
      <c r="BQ41" s="50"/>
      <c r="BR41" s="49"/>
      <c r="BS41" s="50"/>
      <c r="BT41" s="47"/>
      <c r="BU41" s="48"/>
      <c r="BV41" s="47"/>
      <c r="BW41" s="48"/>
      <c r="BX41" s="47"/>
      <c r="BY41" s="48"/>
      <c r="BZ41" s="47"/>
      <c r="CA41" s="48"/>
      <c r="CB41" s="47"/>
      <c r="CC41" s="48"/>
      <c r="CD41" s="47"/>
      <c r="CE41" s="48"/>
      <c r="CF41" s="47"/>
      <c r="CG41" s="48"/>
      <c r="CH41" s="47"/>
      <c r="CI41" s="48"/>
      <c r="CJ41" s="49"/>
      <c r="CK41" s="50"/>
      <c r="CL41" s="49"/>
      <c r="CM41" s="50"/>
      <c r="CN41" s="49"/>
      <c r="CO41" s="50"/>
      <c r="CP41" s="49"/>
      <c r="CQ41" s="50"/>
      <c r="CR41" s="49"/>
      <c r="CS41" s="50"/>
      <c r="CT41" s="49"/>
      <c r="CU41" s="50"/>
      <c r="CV41" s="49"/>
      <c r="CW41" s="50"/>
      <c r="CX41" s="49"/>
      <c r="CY41" s="50"/>
      <c r="CZ41" s="47"/>
      <c r="DA41" s="48"/>
      <c r="DB41" s="47"/>
      <c r="DC41" s="48"/>
      <c r="DD41" s="47"/>
      <c r="DE41" s="48"/>
      <c r="DF41" s="47"/>
      <c r="DG41" s="48"/>
      <c r="DH41" s="47"/>
      <c r="DI41" s="48"/>
      <c r="DJ41" s="47"/>
      <c r="DK41" s="48"/>
      <c r="DL41" s="47"/>
      <c r="DM41" s="48"/>
      <c r="DN41" s="47"/>
      <c r="DO41" s="48"/>
      <c r="DP41" s="47"/>
      <c r="DQ41" s="48"/>
      <c r="DR41" s="46"/>
      <c r="DS41" s="45"/>
      <c r="DT41" s="46"/>
      <c r="DU41" s="45"/>
      <c r="DV41" s="46"/>
      <c r="DW41" s="45"/>
      <c r="DX41" s="46"/>
      <c r="DY41" s="45"/>
      <c r="DZ41" s="46"/>
      <c r="EA41" s="45"/>
      <c r="EB41" s="46"/>
      <c r="EC41" s="45"/>
      <c r="ED41" s="46"/>
      <c r="EE41" s="45"/>
      <c r="EF41" s="46"/>
      <c r="EG41" s="45"/>
      <c r="EH41" s="46"/>
      <c r="EI41" s="51"/>
    </row>
    <row r="42" spans="1:248" s="9" customFormat="1" ht="20.25" customHeight="1">
      <c r="A42" s="1"/>
      <c r="B42" s="56"/>
      <c r="C42" s="57"/>
      <c r="D42" s="58"/>
      <c r="E42" s="57"/>
      <c r="F42" s="57"/>
      <c r="G42" s="57"/>
      <c r="H42" s="57"/>
      <c r="I42" s="57"/>
      <c r="J42" s="57"/>
      <c r="K42" s="57"/>
      <c r="L42" s="57"/>
      <c r="M42" s="57"/>
      <c r="N42" s="57"/>
      <c r="O42" s="57"/>
      <c r="P42" s="57"/>
      <c r="Q42" s="57"/>
      <c r="R42" s="57"/>
      <c r="S42" s="57"/>
      <c r="T42" s="57"/>
      <c r="U42" s="57"/>
      <c r="V42" s="57"/>
      <c r="W42" s="57"/>
      <c r="X42" s="57"/>
      <c r="Y42" s="57"/>
      <c r="Z42" s="57"/>
      <c r="AA42" s="57"/>
      <c r="AB42" s="57"/>
      <c r="AC42" s="57"/>
      <c r="AD42" s="57"/>
      <c r="AE42" s="57"/>
      <c r="AF42" s="57"/>
      <c r="AG42" s="33"/>
      <c r="AH42" s="44"/>
      <c r="AI42" s="54"/>
      <c r="AJ42" s="55"/>
      <c r="AK42" s="54"/>
      <c r="AL42" s="47"/>
      <c r="AM42" s="48"/>
      <c r="AN42" s="47"/>
      <c r="AO42" s="48"/>
      <c r="AP42" s="47"/>
      <c r="AQ42" s="48"/>
      <c r="AR42" s="47"/>
      <c r="AS42" s="48"/>
      <c r="AT42" s="47"/>
      <c r="AU42" s="48"/>
      <c r="AV42" s="47"/>
      <c r="AW42" s="48"/>
      <c r="AX42" s="47"/>
      <c r="AY42" s="48"/>
      <c r="AZ42" s="47"/>
      <c r="BA42" s="48"/>
      <c r="BB42" s="47"/>
      <c r="BC42" s="48"/>
      <c r="BD42" s="49"/>
      <c r="BE42" s="50"/>
      <c r="BF42" s="49"/>
      <c r="BG42" s="50"/>
      <c r="BH42" s="49"/>
      <c r="BI42" s="50"/>
      <c r="BJ42" s="49"/>
      <c r="BK42" s="50"/>
      <c r="BL42" s="49"/>
      <c r="BM42" s="50"/>
      <c r="BN42" s="49"/>
      <c r="BO42" s="50"/>
      <c r="BP42" s="49"/>
      <c r="BQ42" s="50"/>
      <c r="BR42" s="49"/>
      <c r="BS42" s="50"/>
      <c r="BT42" s="47"/>
      <c r="BU42" s="48"/>
      <c r="BV42" s="47"/>
      <c r="BW42" s="48"/>
      <c r="BX42" s="47"/>
      <c r="BY42" s="48"/>
      <c r="BZ42" s="47"/>
      <c r="CA42" s="48"/>
      <c r="CB42" s="47"/>
      <c r="CC42" s="48"/>
      <c r="CD42" s="47"/>
      <c r="CE42" s="48"/>
      <c r="CF42" s="47"/>
      <c r="CG42" s="48"/>
      <c r="CH42" s="47"/>
      <c r="CI42" s="48"/>
      <c r="CJ42" s="49"/>
      <c r="CK42" s="50"/>
      <c r="CL42" s="49"/>
      <c r="CM42" s="50"/>
      <c r="CN42" s="49"/>
      <c r="CO42" s="50"/>
      <c r="CP42" s="49"/>
      <c r="CQ42" s="50"/>
      <c r="CR42" s="49"/>
      <c r="CS42" s="50"/>
      <c r="CT42" s="49"/>
      <c r="CU42" s="50"/>
      <c r="CV42" s="49"/>
      <c r="CW42" s="50"/>
      <c r="CX42" s="49"/>
      <c r="CY42" s="50"/>
      <c r="CZ42" s="47"/>
      <c r="DA42" s="48"/>
      <c r="DB42" s="47"/>
      <c r="DC42" s="48"/>
      <c r="DD42" s="47"/>
      <c r="DE42" s="48"/>
      <c r="DF42" s="47"/>
      <c r="DG42" s="48"/>
      <c r="DH42" s="47"/>
      <c r="DI42" s="48"/>
      <c r="DJ42" s="47"/>
      <c r="DK42" s="48"/>
      <c r="DL42" s="47"/>
      <c r="DM42" s="48"/>
      <c r="DN42" s="47"/>
      <c r="DO42" s="48"/>
      <c r="DP42" s="47"/>
      <c r="DQ42" s="48"/>
      <c r="DR42" s="46"/>
      <c r="DS42" s="45"/>
      <c r="DT42" s="46"/>
      <c r="DU42" s="45"/>
      <c r="DV42" s="46"/>
      <c r="DW42" s="45"/>
      <c r="DX42" s="46"/>
      <c r="DY42" s="45"/>
      <c r="DZ42" s="46"/>
      <c r="EA42" s="45"/>
      <c r="EB42" s="46"/>
      <c r="EC42" s="45"/>
      <c r="ED42" s="46"/>
      <c r="EE42" s="45"/>
      <c r="EF42" s="46"/>
      <c r="EG42" s="45"/>
      <c r="EH42" s="46"/>
      <c r="EI42" s="51"/>
    </row>
    <row r="43" spans="1:248" s="9" customFormat="1" ht="20.25" customHeight="1">
      <c r="A43" s="1"/>
      <c r="B43" s="56"/>
      <c r="C43" s="57"/>
      <c r="D43" s="58"/>
      <c r="E43" s="57"/>
      <c r="F43" s="57"/>
      <c r="G43" s="57"/>
      <c r="H43" s="57"/>
      <c r="I43" s="57"/>
      <c r="J43" s="57"/>
      <c r="K43" s="57"/>
      <c r="L43" s="57"/>
      <c r="M43" s="57"/>
      <c r="N43" s="57"/>
      <c r="O43" s="57"/>
      <c r="P43" s="57"/>
      <c r="Q43" s="57"/>
      <c r="R43" s="57"/>
      <c r="S43" s="57"/>
      <c r="T43" s="57"/>
      <c r="U43" s="57"/>
      <c r="V43" s="57"/>
      <c r="W43" s="57"/>
      <c r="X43" s="57"/>
      <c r="Y43" s="57"/>
      <c r="Z43" s="57"/>
      <c r="AA43" s="57"/>
      <c r="AB43" s="57"/>
      <c r="AC43" s="57"/>
      <c r="AD43" s="57"/>
      <c r="AE43" s="57"/>
      <c r="AF43" s="57"/>
      <c r="AG43" s="33"/>
      <c r="AH43" s="44"/>
      <c r="AI43" s="54"/>
      <c r="AJ43" s="55"/>
      <c r="AK43" s="54"/>
      <c r="AL43" s="47"/>
      <c r="AM43" s="48"/>
      <c r="AN43" s="47"/>
      <c r="AO43" s="48"/>
      <c r="AP43" s="47"/>
      <c r="AQ43" s="48"/>
      <c r="AR43" s="47"/>
      <c r="AS43" s="48"/>
      <c r="AT43" s="47"/>
      <c r="AU43" s="48"/>
      <c r="AV43" s="47"/>
      <c r="AW43" s="48"/>
      <c r="AX43" s="47"/>
      <c r="AY43" s="48"/>
      <c r="AZ43" s="47"/>
      <c r="BA43" s="48"/>
      <c r="BB43" s="47"/>
      <c r="BC43" s="48"/>
      <c r="BD43" s="49"/>
      <c r="BE43" s="50"/>
      <c r="BF43" s="49"/>
      <c r="BG43" s="50"/>
      <c r="BH43" s="49"/>
      <c r="BI43" s="50"/>
      <c r="BJ43" s="49"/>
      <c r="BK43" s="50"/>
      <c r="BL43" s="49"/>
      <c r="BM43" s="50"/>
      <c r="BN43" s="49"/>
      <c r="BO43" s="50"/>
      <c r="BP43" s="49"/>
      <c r="BQ43" s="50"/>
      <c r="BR43" s="49"/>
      <c r="BS43" s="50"/>
      <c r="BT43" s="47"/>
      <c r="BU43" s="48"/>
      <c r="BV43" s="47"/>
      <c r="BW43" s="48"/>
      <c r="BX43" s="47"/>
      <c r="BY43" s="48"/>
      <c r="BZ43" s="47"/>
      <c r="CA43" s="48"/>
      <c r="CB43" s="47"/>
      <c r="CC43" s="48"/>
      <c r="CD43" s="47"/>
      <c r="CE43" s="48"/>
      <c r="CF43" s="47"/>
      <c r="CG43" s="48"/>
      <c r="CH43" s="47"/>
      <c r="CI43" s="48"/>
      <c r="CJ43" s="49"/>
      <c r="CK43" s="50"/>
      <c r="CL43" s="49"/>
      <c r="CM43" s="50"/>
      <c r="CN43" s="49"/>
      <c r="CO43" s="50"/>
      <c r="CP43" s="49"/>
      <c r="CQ43" s="50"/>
      <c r="CR43" s="49"/>
      <c r="CS43" s="50"/>
      <c r="CT43" s="49"/>
      <c r="CU43" s="50"/>
      <c r="CV43" s="49"/>
      <c r="CW43" s="50"/>
      <c r="CX43" s="49"/>
      <c r="CY43" s="50"/>
      <c r="CZ43" s="47"/>
      <c r="DA43" s="48"/>
      <c r="DB43" s="47"/>
      <c r="DC43" s="48"/>
      <c r="DD43" s="47"/>
      <c r="DE43" s="48"/>
      <c r="DF43" s="47"/>
      <c r="DG43" s="48"/>
      <c r="DH43" s="47"/>
      <c r="DI43" s="48"/>
      <c r="DJ43" s="47"/>
      <c r="DK43" s="48"/>
      <c r="DL43" s="47"/>
      <c r="DM43" s="48"/>
      <c r="DN43" s="47"/>
      <c r="DO43" s="48"/>
      <c r="DP43" s="47"/>
      <c r="DQ43" s="48"/>
      <c r="DR43" s="46"/>
      <c r="DS43" s="45"/>
      <c r="DT43" s="46"/>
      <c r="DU43" s="45"/>
      <c r="DV43" s="46"/>
      <c r="DW43" s="45"/>
      <c r="DX43" s="46"/>
      <c r="DY43" s="45"/>
      <c r="DZ43" s="46"/>
      <c r="EA43" s="45"/>
      <c r="EB43" s="46"/>
      <c r="EC43" s="45"/>
      <c r="ED43" s="46"/>
      <c r="EE43" s="45"/>
      <c r="EF43" s="46"/>
      <c r="EG43" s="45"/>
      <c r="EH43" s="46"/>
      <c r="EI43" s="51"/>
    </row>
    <row r="44" spans="1:248" s="9" customFormat="1" ht="20.25" customHeight="1">
      <c r="A44" s="1"/>
      <c r="B44" s="56"/>
      <c r="C44" s="57"/>
      <c r="D44" s="58"/>
      <c r="E44" s="57"/>
      <c r="F44" s="57"/>
      <c r="G44" s="57"/>
      <c r="H44" s="57"/>
      <c r="I44" s="57"/>
      <c r="J44" s="57"/>
      <c r="K44" s="57"/>
      <c r="L44" s="57"/>
      <c r="M44" s="57"/>
      <c r="N44" s="57"/>
      <c r="O44" s="57"/>
      <c r="P44" s="57"/>
      <c r="Q44" s="57"/>
      <c r="R44" s="57"/>
      <c r="S44" s="57"/>
      <c r="T44" s="57"/>
      <c r="U44" s="57"/>
      <c r="V44" s="57"/>
      <c r="W44" s="57"/>
      <c r="X44" s="57"/>
      <c r="Y44" s="57"/>
      <c r="Z44" s="57"/>
      <c r="AA44" s="57"/>
      <c r="AB44" s="57"/>
      <c r="AC44" s="57"/>
      <c r="AD44" s="57"/>
      <c r="AE44" s="57"/>
      <c r="AF44" s="57"/>
      <c r="AG44" s="33"/>
      <c r="AH44" s="44"/>
      <c r="AI44" s="54"/>
      <c r="AJ44" s="55"/>
      <c r="AK44" s="54"/>
      <c r="AL44" s="47"/>
      <c r="AM44" s="48"/>
      <c r="AN44" s="47"/>
      <c r="AO44" s="48"/>
      <c r="AP44" s="47"/>
      <c r="AQ44" s="48"/>
      <c r="AR44" s="47"/>
      <c r="AS44" s="48"/>
      <c r="AT44" s="47"/>
      <c r="AU44" s="48"/>
      <c r="AV44" s="47"/>
      <c r="AW44" s="48"/>
      <c r="AX44" s="47"/>
      <c r="AY44" s="48"/>
      <c r="AZ44" s="47"/>
      <c r="BA44" s="48"/>
      <c r="BB44" s="47"/>
      <c r="BC44" s="48"/>
      <c r="BD44" s="49"/>
      <c r="BE44" s="50"/>
      <c r="BF44" s="49"/>
      <c r="BG44" s="50"/>
      <c r="BH44" s="49"/>
      <c r="BI44" s="50"/>
      <c r="BJ44" s="49"/>
      <c r="BK44" s="50"/>
      <c r="BL44" s="49"/>
      <c r="BM44" s="50"/>
      <c r="BN44" s="49"/>
      <c r="BO44" s="50"/>
      <c r="BP44" s="49"/>
      <c r="BQ44" s="50"/>
      <c r="BR44" s="49"/>
      <c r="BS44" s="50"/>
      <c r="BT44" s="47"/>
      <c r="BU44" s="48"/>
      <c r="BV44" s="47"/>
      <c r="BW44" s="48"/>
      <c r="BX44" s="47"/>
      <c r="BY44" s="48"/>
      <c r="BZ44" s="47"/>
      <c r="CA44" s="48"/>
      <c r="CB44" s="47"/>
      <c r="CC44" s="48"/>
      <c r="CD44" s="47"/>
      <c r="CE44" s="48"/>
      <c r="CF44" s="47"/>
      <c r="CG44" s="48"/>
      <c r="CH44" s="47"/>
      <c r="CI44" s="48"/>
      <c r="CJ44" s="49"/>
      <c r="CK44" s="50"/>
      <c r="CL44" s="49"/>
      <c r="CM44" s="50"/>
      <c r="CN44" s="49"/>
      <c r="CO44" s="50"/>
      <c r="CP44" s="49"/>
      <c r="CQ44" s="50"/>
      <c r="CR44" s="49"/>
      <c r="CS44" s="50"/>
      <c r="CT44" s="49"/>
      <c r="CU44" s="50"/>
      <c r="CV44" s="49"/>
      <c r="CW44" s="50"/>
      <c r="CX44" s="49"/>
      <c r="CY44" s="50"/>
      <c r="CZ44" s="47"/>
      <c r="DA44" s="48"/>
      <c r="DB44" s="47"/>
      <c r="DC44" s="48"/>
      <c r="DD44" s="47"/>
      <c r="DE44" s="48"/>
      <c r="DF44" s="47"/>
      <c r="DG44" s="48"/>
      <c r="DH44" s="47"/>
      <c r="DI44" s="48"/>
      <c r="DJ44" s="47"/>
      <c r="DK44" s="48"/>
      <c r="DL44" s="47"/>
      <c r="DM44" s="48"/>
      <c r="DN44" s="47"/>
      <c r="DO44" s="48"/>
      <c r="DP44" s="47"/>
      <c r="DQ44" s="48"/>
      <c r="DR44" s="46"/>
      <c r="DS44" s="45"/>
      <c r="DT44" s="46"/>
      <c r="DU44" s="45"/>
      <c r="DV44" s="46"/>
      <c r="DW44" s="45"/>
      <c r="DX44" s="46"/>
      <c r="DY44" s="45"/>
      <c r="DZ44" s="46"/>
      <c r="EA44" s="45"/>
      <c r="EB44" s="46"/>
      <c r="EC44" s="45"/>
      <c r="ED44" s="46"/>
      <c r="EE44" s="45"/>
      <c r="EF44" s="46"/>
      <c r="EG44" s="45"/>
      <c r="EH44" s="46"/>
      <c r="EI44" s="51"/>
    </row>
    <row r="45" spans="1:248" s="9" customFormat="1" ht="20.25" customHeight="1">
      <c r="A45" s="1"/>
      <c r="B45" s="56"/>
      <c r="C45" s="57"/>
      <c r="D45" s="58"/>
      <c r="E45" s="57"/>
      <c r="F45" s="57"/>
      <c r="G45" s="57"/>
      <c r="H45" s="57"/>
      <c r="I45" s="57"/>
      <c r="J45" s="57"/>
      <c r="K45" s="57"/>
      <c r="L45" s="57"/>
      <c r="M45" s="57"/>
      <c r="N45" s="57"/>
      <c r="O45" s="57"/>
      <c r="P45" s="57"/>
      <c r="Q45" s="57"/>
      <c r="R45" s="57"/>
      <c r="S45" s="57"/>
      <c r="T45" s="57"/>
      <c r="U45" s="57"/>
      <c r="V45" s="57"/>
      <c r="W45" s="57"/>
      <c r="X45" s="57"/>
      <c r="Y45" s="57"/>
      <c r="Z45" s="57"/>
      <c r="AA45" s="57"/>
      <c r="AB45" s="57"/>
      <c r="AC45" s="57"/>
      <c r="AD45" s="57"/>
      <c r="AE45" s="57"/>
      <c r="AF45" s="57"/>
      <c r="AG45" s="33"/>
      <c r="AH45" s="44"/>
      <c r="AI45" s="54"/>
      <c r="AJ45" s="55"/>
      <c r="AK45" s="54"/>
      <c r="AL45" s="47"/>
      <c r="AM45" s="48"/>
      <c r="AN45" s="47"/>
      <c r="AO45" s="48"/>
      <c r="AP45" s="47"/>
      <c r="AQ45" s="48"/>
      <c r="AR45" s="47"/>
      <c r="AS45" s="48"/>
      <c r="AT45" s="47"/>
      <c r="AU45" s="48"/>
      <c r="AV45" s="47"/>
      <c r="AW45" s="48"/>
      <c r="AX45" s="47"/>
      <c r="AY45" s="48"/>
      <c r="AZ45" s="47"/>
      <c r="BA45" s="48"/>
      <c r="BB45" s="47"/>
      <c r="BC45" s="48"/>
      <c r="BD45" s="49"/>
      <c r="BE45" s="50"/>
      <c r="BF45" s="49"/>
      <c r="BG45" s="50"/>
      <c r="BH45" s="49"/>
      <c r="BI45" s="50"/>
      <c r="BJ45" s="49"/>
      <c r="BK45" s="50"/>
      <c r="BL45" s="49"/>
      <c r="BM45" s="50"/>
      <c r="BN45" s="49"/>
      <c r="BO45" s="50"/>
      <c r="BP45" s="49"/>
      <c r="BQ45" s="50"/>
      <c r="BR45" s="49"/>
      <c r="BS45" s="50"/>
      <c r="BT45" s="47"/>
      <c r="BU45" s="48"/>
      <c r="BV45" s="47"/>
      <c r="BW45" s="48"/>
      <c r="BX45" s="47"/>
      <c r="BY45" s="48"/>
      <c r="BZ45" s="47"/>
      <c r="CA45" s="48"/>
      <c r="CB45" s="47"/>
      <c r="CC45" s="48"/>
      <c r="CD45" s="47"/>
      <c r="CE45" s="48"/>
      <c r="CF45" s="47"/>
      <c r="CG45" s="48"/>
      <c r="CH45" s="47"/>
      <c r="CI45" s="48"/>
      <c r="CJ45" s="49"/>
      <c r="CK45" s="50"/>
      <c r="CL45" s="49"/>
      <c r="CM45" s="50"/>
      <c r="CN45" s="49"/>
      <c r="CO45" s="50"/>
      <c r="CP45" s="49"/>
      <c r="CQ45" s="50"/>
      <c r="CR45" s="49"/>
      <c r="CS45" s="50"/>
      <c r="CT45" s="49"/>
      <c r="CU45" s="50"/>
      <c r="CV45" s="49"/>
      <c r="CW45" s="50"/>
      <c r="CX45" s="49"/>
      <c r="CY45" s="50"/>
      <c r="CZ45" s="47"/>
      <c r="DA45" s="48"/>
      <c r="DB45" s="47"/>
      <c r="DC45" s="48"/>
      <c r="DD45" s="47"/>
      <c r="DE45" s="48"/>
      <c r="DF45" s="47"/>
      <c r="DG45" s="48"/>
      <c r="DH45" s="47"/>
      <c r="DI45" s="48"/>
      <c r="DJ45" s="47"/>
      <c r="DK45" s="48"/>
      <c r="DL45" s="47"/>
      <c r="DM45" s="48"/>
      <c r="DN45" s="47"/>
      <c r="DO45" s="48"/>
      <c r="DP45" s="47"/>
      <c r="DQ45" s="48"/>
      <c r="DR45" s="46"/>
      <c r="DS45" s="45"/>
      <c r="DT45" s="46"/>
      <c r="DU45" s="45"/>
      <c r="DV45" s="46"/>
      <c r="DW45" s="45"/>
      <c r="DX45" s="46"/>
      <c r="DY45" s="45"/>
      <c r="DZ45" s="46"/>
      <c r="EA45" s="45"/>
      <c r="EB45" s="46"/>
      <c r="EC45" s="45"/>
      <c r="ED45" s="46"/>
      <c r="EE45" s="45"/>
      <c r="EF45" s="46"/>
      <c r="EG45" s="45"/>
      <c r="EH45" s="46"/>
      <c r="EI45" s="51"/>
    </row>
    <row r="46" spans="1:248" s="9" customFormat="1" ht="20.25" customHeight="1">
      <c r="A46" s="1"/>
      <c r="B46" s="56"/>
      <c r="C46" s="57"/>
      <c r="D46" s="58"/>
      <c r="E46" s="57"/>
      <c r="F46" s="57"/>
      <c r="G46" s="57"/>
      <c r="H46" s="57"/>
      <c r="I46" s="57"/>
      <c r="J46" s="57"/>
      <c r="K46" s="57"/>
      <c r="L46" s="57"/>
      <c r="M46" s="57"/>
      <c r="N46" s="57"/>
      <c r="O46" s="57"/>
      <c r="P46" s="57"/>
      <c r="Q46" s="57"/>
      <c r="R46" s="57"/>
      <c r="S46" s="57"/>
      <c r="T46" s="57"/>
      <c r="U46" s="57"/>
      <c r="V46" s="57"/>
      <c r="W46" s="57"/>
      <c r="X46" s="57"/>
      <c r="Y46" s="57"/>
      <c r="Z46" s="57"/>
      <c r="AA46" s="57"/>
      <c r="AB46" s="57"/>
      <c r="AC46" s="57"/>
      <c r="AD46" s="57"/>
      <c r="AE46" s="57"/>
      <c r="AF46" s="57"/>
      <c r="AG46" s="33"/>
      <c r="AH46" s="44"/>
      <c r="AI46" s="54"/>
      <c r="AJ46" s="55"/>
      <c r="AK46" s="54"/>
      <c r="AL46" s="47"/>
      <c r="AM46" s="48"/>
      <c r="AN46" s="47"/>
      <c r="AO46" s="48"/>
      <c r="AP46" s="47"/>
      <c r="AQ46" s="48"/>
      <c r="AR46" s="47"/>
      <c r="AS46" s="48"/>
      <c r="AT46" s="47"/>
      <c r="AU46" s="48"/>
      <c r="AV46" s="47"/>
      <c r="AW46" s="48"/>
      <c r="AX46" s="47"/>
      <c r="AY46" s="48"/>
      <c r="AZ46" s="47"/>
      <c r="BA46" s="48"/>
      <c r="BB46" s="47"/>
      <c r="BC46" s="48"/>
      <c r="BD46" s="49"/>
      <c r="BE46" s="50"/>
      <c r="BF46" s="49"/>
      <c r="BG46" s="50"/>
      <c r="BH46" s="49"/>
      <c r="BI46" s="50"/>
      <c r="BJ46" s="49"/>
      <c r="BK46" s="50"/>
      <c r="BL46" s="49"/>
      <c r="BM46" s="50"/>
      <c r="BN46" s="49"/>
      <c r="BO46" s="50"/>
      <c r="BP46" s="49"/>
      <c r="BQ46" s="50"/>
      <c r="BR46" s="49"/>
      <c r="BS46" s="50"/>
      <c r="BT46" s="47"/>
      <c r="BU46" s="48"/>
      <c r="BV46" s="47"/>
      <c r="BW46" s="48"/>
      <c r="BX46" s="47"/>
      <c r="BY46" s="48"/>
      <c r="BZ46" s="47"/>
      <c r="CA46" s="48"/>
      <c r="CB46" s="47"/>
      <c r="CC46" s="48"/>
      <c r="CD46" s="47"/>
      <c r="CE46" s="48"/>
      <c r="CF46" s="47"/>
      <c r="CG46" s="48"/>
      <c r="CH46" s="47"/>
      <c r="CI46" s="48"/>
      <c r="CJ46" s="49"/>
      <c r="CK46" s="50"/>
      <c r="CL46" s="49"/>
      <c r="CM46" s="50"/>
      <c r="CN46" s="49"/>
      <c r="CO46" s="50"/>
      <c r="CP46" s="49"/>
      <c r="CQ46" s="50"/>
      <c r="CR46" s="49"/>
      <c r="CS46" s="50"/>
      <c r="CT46" s="49"/>
      <c r="CU46" s="50"/>
      <c r="CV46" s="49"/>
      <c r="CW46" s="50"/>
      <c r="CX46" s="49"/>
      <c r="CY46" s="50"/>
      <c r="CZ46" s="47"/>
      <c r="DA46" s="48"/>
      <c r="DB46" s="47"/>
      <c r="DC46" s="48"/>
      <c r="DD46" s="47"/>
      <c r="DE46" s="48"/>
      <c r="DF46" s="47"/>
      <c r="DG46" s="48"/>
      <c r="DH46" s="47"/>
      <c r="DI46" s="48"/>
      <c r="DJ46" s="47"/>
      <c r="DK46" s="48"/>
      <c r="DL46" s="47"/>
      <c r="DM46" s="48"/>
      <c r="DN46" s="47"/>
      <c r="DO46" s="48"/>
      <c r="DP46" s="47"/>
      <c r="DQ46" s="48"/>
      <c r="DR46" s="46"/>
      <c r="DS46" s="45"/>
      <c r="DT46" s="46"/>
      <c r="DU46" s="45"/>
      <c r="DV46" s="46"/>
      <c r="DW46" s="45"/>
      <c r="DX46" s="46"/>
      <c r="DY46" s="45"/>
      <c r="DZ46" s="46"/>
      <c r="EA46" s="45"/>
      <c r="EB46" s="46"/>
      <c r="EC46" s="45"/>
      <c r="ED46" s="46"/>
      <c r="EE46" s="45"/>
      <c r="EF46" s="46"/>
      <c r="EG46" s="45"/>
      <c r="EH46" s="46"/>
      <c r="EI46" s="51"/>
    </row>
    <row r="47" spans="1:248" s="9" customFormat="1" ht="20.25" customHeight="1">
      <c r="A47" s="1"/>
      <c r="B47" s="56"/>
      <c r="C47" s="57"/>
      <c r="D47" s="58"/>
      <c r="E47" s="57"/>
      <c r="F47" s="57"/>
      <c r="G47" s="57"/>
      <c r="H47" s="57"/>
      <c r="I47" s="57"/>
      <c r="J47" s="57"/>
      <c r="K47" s="57"/>
      <c r="L47" s="57"/>
      <c r="M47" s="57"/>
      <c r="N47" s="57"/>
      <c r="O47" s="57"/>
      <c r="P47" s="57"/>
      <c r="Q47" s="57"/>
      <c r="R47" s="57"/>
      <c r="S47" s="57"/>
      <c r="T47" s="57"/>
      <c r="U47" s="57"/>
      <c r="V47" s="57"/>
      <c r="W47" s="57"/>
      <c r="X47" s="57"/>
      <c r="Y47" s="57"/>
      <c r="Z47" s="57"/>
      <c r="AA47" s="57"/>
      <c r="AB47" s="57"/>
      <c r="AC47" s="57"/>
      <c r="AD47" s="57"/>
      <c r="AE47" s="57"/>
      <c r="AF47" s="57"/>
      <c r="AG47" s="33"/>
      <c r="AH47" s="44"/>
      <c r="AI47" s="54"/>
      <c r="AJ47" s="55"/>
      <c r="AK47" s="54"/>
      <c r="AL47" s="47"/>
      <c r="AM47" s="48"/>
      <c r="AN47" s="47"/>
      <c r="AO47" s="48"/>
      <c r="AP47" s="47"/>
      <c r="AQ47" s="48"/>
      <c r="AR47" s="47"/>
      <c r="AS47" s="48"/>
      <c r="AT47" s="47"/>
      <c r="AU47" s="48"/>
      <c r="AV47" s="47"/>
      <c r="AW47" s="48"/>
      <c r="AX47" s="47"/>
      <c r="AY47" s="48"/>
      <c r="AZ47" s="47"/>
      <c r="BA47" s="48"/>
      <c r="BB47" s="47"/>
      <c r="BC47" s="48"/>
      <c r="BD47" s="49"/>
      <c r="BE47" s="50"/>
      <c r="BF47" s="49"/>
      <c r="BG47" s="50"/>
      <c r="BH47" s="49"/>
      <c r="BI47" s="50"/>
      <c r="BJ47" s="49"/>
      <c r="BK47" s="50"/>
      <c r="BL47" s="49"/>
      <c r="BM47" s="50"/>
      <c r="BN47" s="49"/>
      <c r="BO47" s="50"/>
      <c r="BP47" s="49"/>
      <c r="BQ47" s="50"/>
      <c r="BR47" s="49"/>
      <c r="BS47" s="50"/>
      <c r="BT47" s="47"/>
      <c r="BU47" s="48"/>
      <c r="BV47" s="47"/>
      <c r="BW47" s="48"/>
      <c r="BX47" s="47"/>
      <c r="BY47" s="48"/>
      <c r="BZ47" s="47"/>
      <c r="CA47" s="48"/>
      <c r="CB47" s="47"/>
      <c r="CC47" s="48"/>
      <c r="CD47" s="47"/>
      <c r="CE47" s="48"/>
      <c r="CF47" s="47"/>
      <c r="CG47" s="48"/>
      <c r="CH47" s="47"/>
      <c r="CI47" s="48"/>
      <c r="CJ47" s="49"/>
      <c r="CK47" s="50"/>
      <c r="CL47" s="49"/>
      <c r="CM47" s="50"/>
      <c r="CN47" s="49"/>
      <c r="CO47" s="50"/>
      <c r="CP47" s="49"/>
      <c r="CQ47" s="50"/>
      <c r="CR47" s="49"/>
      <c r="CS47" s="50"/>
      <c r="CT47" s="49"/>
      <c r="CU47" s="50"/>
      <c r="CV47" s="49"/>
      <c r="CW47" s="50"/>
      <c r="CX47" s="49"/>
      <c r="CY47" s="50"/>
      <c r="CZ47" s="47"/>
      <c r="DA47" s="48"/>
      <c r="DB47" s="47"/>
      <c r="DC47" s="48"/>
      <c r="DD47" s="47"/>
      <c r="DE47" s="48"/>
      <c r="DF47" s="47"/>
      <c r="DG47" s="48"/>
      <c r="DH47" s="47"/>
      <c r="DI47" s="48"/>
      <c r="DJ47" s="47"/>
      <c r="DK47" s="48"/>
      <c r="DL47" s="47"/>
      <c r="DM47" s="48"/>
      <c r="DN47" s="47"/>
      <c r="DO47" s="48"/>
      <c r="DP47" s="47"/>
      <c r="DQ47" s="48"/>
      <c r="DR47" s="46"/>
      <c r="DS47" s="45"/>
      <c r="DT47" s="46"/>
      <c r="DU47" s="45"/>
      <c r="DV47" s="46"/>
      <c r="DW47" s="45"/>
      <c r="DX47" s="46"/>
      <c r="DY47" s="45"/>
      <c r="DZ47" s="46"/>
      <c r="EA47" s="45"/>
      <c r="EB47" s="46"/>
      <c r="EC47" s="45"/>
      <c r="ED47" s="46"/>
      <c r="EE47" s="45"/>
      <c r="EF47" s="46"/>
      <c r="EG47" s="45"/>
      <c r="EH47" s="46"/>
      <c r="EI47" s="51"/>
    </row>
    <row r="48" spans="1:248" s="9" customFormat="1" ht="20.25" customHeight="1">
      <c r="A48" s="1"/>
      <c r="B48" s="56"/>
      <c r="C48" s="57"/>
      <c r="D48" s="58"/>
      <c r="E48" s="57"/>
      <c r="F48" s="57"/>
      <c r="G48" s="57"/>
      <c r="H48" s="57"/>
      <c r="I48" s="57"/>
      <c r="J48" s="57"/>
      <c r="K48" s="57"/>
      <c r="L48" s="57"/>
      <c r="M48" s="57"/>
      <c r="N48" s="57"/>
      <c r="O48" s="57"/>
      <c r="P48" s="57"/>
      <c r="Q48" s="57"/>
      <c r="R48" s="57"/>
      <c r="S48" s="57"/>
      <c r="T48" s="57"/>
      <c r="U48" s="57"/>
      <c r="V48" s="57"/>
      <c r="W48" s="57"/>
      <c r="X48" s="57"/>
      <c r="Y48" s="57"/>
      <c r="Z48" s="57"/>
      <c r="AA48" s="57"/>
      <c r="AB48" s="57"/>
      <c r="AC48" s="57"/>
      <c r="AD48" s="57"/>
      <c r="AE48" s="57"/>
      <c r="AF48" s="57"/>
      <c r="AG48" s="33"/>
      <c r="AH48" s="44"/>
      <c r="AI48" s="54"/>
      <c r="AJ48" s="55"/>
      <c r="AK48" s="54"/>
      <c r="AL48" s="47"/>
      <c r="AM48" s="48"/>
      <c r="AN48" s="47"/>
      <c r="AO48" s="48"/>
      <c r="AP48" s="47"/>
      <c r="AQ48" s="48"/>
      <c r="AR48" s="47"/>
      <c r="AS48" s="48"/>
      <c r="AT48" s="47"/>
      <c r="AU48" s="48"/>
      <c r="AV48" s="47"/>
      <c r="AW48" s="48"/>
      <c r="AX48" s="47"/>
      <c r="AY48" s="48"/>
      <c r="AZ48" s="47"/>
      <c r="BA48" s="48"/>
      <c r="BB48" s="47"/>
      <c r="BC48" s="48"/>
      <c r="BD48" s="49"/>
      <c r="BE48" s="50"/>
      <c r="BF48" s="49"/>
      <c r="BG48" s="50"/>
      <c r="BH48" s="49"/>
      <c r="BI48" s="50"/>
      <c r="BJ48" s="49"/>
      <c r="BK48" s="50"/>
      <c r="BL48" s="49"/>
      <c r="BM48" s="50"/>
      <c r="BN48" s="49"/>
      <c r="BO48" s="50"/>
      <c r="BP48" s="49"/>
      <c r="BQ48" s="50"/>
      <c r="BR48" s="49"/>
      <c r="BS48" s="50"/>
      <c r="BT48" s="47"/>
      <c r="BU48" s="48"/>
      <c r="BV48" s="47"/>
      <c r="BW48" s="48"/>
      <c r="BX48" s="47"/>
      <c r="BY48" s="48"/>
      <c r="BZ48" s="47"/>
      <c r="CA48" s="48"/>
      <c r="CB48" s="47"/>
      <c r="CC48" s="48"/>
      <c r="CD48" s="47"/>
      <c r="CE48" s="48"/>
      <c r="CF48" s="47"/>
      <c r="CG48" s="48"/>
      <c r="CH48" s="47"/>
      <c r="CI48" s="48"/>
      <c r="CJ48" s="49"/>
      <c r="CK48" s="50"/>
      <c r="CL48" s="49"/>
      <c r="CM48" s="50"/>
      <c r="CN48" s="49"/>
      <c r="CO48" s="50"/>
      <c r="CP48" s="49"/>
      <c r="CQ48" s="50"/>
      <c r="CR48" s="49"/>
      <c r="CS48" s="50"/>
      <c r="CT48" s="49"/>
      <c r="CU48" s="50"/>
      <c r="CV48" s="49"/>
      <c r="CW48" s="50"/>
      <c r="CX48" s="49"/>
      <c r="CY48" s="50"/>
      <c r="CZ48" s="47"/>
      <c r="DA48" s="48"/>
      <c r="DB48" s="47"/>
      <c r="DC48" s="48"/>
      <c r="DD48" s="47"/>
      <c r="DE48" s="48"/>
      <c r="DF48" s="47"/>
      <c r="DG48" s="48"/>
      <c r="DH48" s="47"/>
      <c r="DI48" s="48"/>
      <c r="DJ48" s="47"/>
      <c r="DK48" s="48"/>
      <c r="DL48" s="47"/>
      <c r="DM48" s="48"/>
      <c r="DN48" s="47"/>
      <c r="DO48" s="48"/>
      <c r="DP48" s="47"/>
      <c r="DQ48" s="48"/>
      <c r="DR48" s="46"/>
      <c r="DS48" s="45"/>
      <c r="DT48" s="46"/>
      <c r="DU48" s="45"/>
      <c r="DV48" s="46"/>
      <c r="DW48" s="45"/>
      <c r="DX48" s="46"/>
      <c r="DY48" s="45"/>
      <c r="DZ48" s="46"/>
      <c r="EA48" s="45"/>
      <c r="EB48" s="46"/>
      <c r="EC48" s="45"/>
      <c r="ED48" s="46"/>
      <c r="EE48" s="45"/>
      <c r="EF48" s="46"/>
      <c r="EG48" s="45"/>
      <c r="EH48" s="46"/>
      <c r="EI48" s="51"/>
    </row>
    <row r="49" spans="1:139" s="9" customFormat="1" ht="20.25" customHeight="1">
      <c r="A49" s="1"/>
      <c r="B49" s="56"/>
      <c r="C49" s="57"/>
      <c r="D49" s="58"/>
      <c r="E49" s="57"/>
      <c r="F49" s="57"/>
      <c r="G49" s="57"/>
      <c r="H49" s="57"/>
      <c r="I49" s="57"/>
      <c r="J49" s="57"/>
      <c r="K49" s="57"/>
      <c r="L49" s="57"/>
      <c r="M49" s="57"/>
      <c r="N49" s="57"/>
      <c r="O49" s="57"/>
      <c r="P49" s="57"/>
      <c r="Q49" s="57"/>
      <c r="R49" s="57"/>
      <c r="S49" s="57"/>
      <c r="T49" s="57"/>
      <c r="U49" s="57"/>
      <c r="V49" s="57"/>
      <c r="W49" s="57"/>
      <c r="X49" s="57"/>
      <c r="Y49" s="57"/>
      <c r="Z49" s="57"/>
      <c r="AA49" s="57"/>
      <c r="AB49" s="57"/>
      <c r="AC49" s="57"/>
      <c r="AD49" s="57"/>
      <c r="AE49" s="57"/>
      <c r="AF49" s="57"/>
      <c r="AG49" s="33"/>
      <c r="AH49" s="44"/>
      <c r="AI49" s="54"/>
      <c r="AJ49" s="55"/>
      <c r="AK49" s="54"/>
      <c r="AL49" s="47"/>
      <c r="AM49" s="48"/>
      <c r="AN49" s="47"/>
      <c r="AO49" s="48"/>
      <c r="AP49" s="47"/>
      <c r="AQ49" s="48"/>
      <c r="AR49" s="47"/>
      <c r="AS49" s="48"/>
      <c r="AT49" s="47"/>
      <c r="AU49" s="48"/>
      <c r="AV49" s="47"/>
      <c r="AW49" s="48"/>
      <c r="AX49" s="47"/>
      <c r="AY49" s="48"/>
      <c r="AZ49" s="47"/>
      <c r="BA49" s="48"/>
      <c r="BB49" s="47"/>
      <c r="BC49" s="48"/>
      <c r="BD49" s="49"/>
      <c r="BE49" s="50"/>
      <c r="BF49" s="49"/>
      <c r="BG49" s="50"/>
      <c r="BH49" s="49"/>
      <c r="BI49" s="50"/>
      <c r="BJ49" s="49"/>
      <c r="BK49" s="50"/>
      <c r="BL49" s="49"/>
      <c r="BM49" s="50"/>
      <c r="BN49" s="49"/>
      <c r="BO49" s="50"/>
      <c r="BP49" s="49"/>
      <c r="BQ49" s="50"/>
      <c r="BR49" s="49"/>
      <c r="BS49" s="50"/>
      <c r="BT49" s="47"/>
      <c r="BU49" s="48"/>
      <c r="BV49" s="47"/>
      <c r="BW49" s="48"/>
      <c r="BX49" s="47"/>
      <c r="BY49" s="48"/>
      <c r="BZ49" s="47"/>
      <c r="CA49" s="48"/>
      <c r="CB49" s="47"/>
      <c r="CC49" s="48"/>
      <c r="CD49" s="47"/>
      <c r="CE49" s="48"/>
      <c r="CF49" s="47"/>
      <c r="CG49" s="48"/>
      <c r="CH49" s="47"/>
      <c r="CI49" s="48"/>
      <c r="CJ49" s="49"/>
      <c r="CK49" s="50"/>
      <c r="CL49" s="49"/>
      <c r="CM49" s="50"/>
      <c r="CN49" s="49"/>
      <c r="CO49" s="50"/>
      <c r="CP49" s="49"/>
      <c r="CQ49" s="50"/>
      <c r="CR49" s="49"/>
      <c r="CS49" s="50"/>
      <c r="CT49" s="49"/>
      <c r="CU49" s="50"/>
      <c r="CV49" s="49"/>
      <c r="CW49" s="50"/>
      <c r="CX49" s="49"/>
      <c r="CY49" s="50"/>
      <c r="CZ49" s="47"/>
      <c r="DA49" s="48"/>
      <c r="DB49" s="47"/>
      <c r="DC49" s="48"/>
      <c r="DD49" s="47"/>
      <c r="DE49" s="48"/>
      <c r="DF49" s="47"/>
      <c r="DG49" s="48"/>
      <c r="DH49" s="47"/>
      <c r="DI49" s="48"/>
      <c r="DJ49" s="47"/>
      <c r="DK49" s="48"/>
      <c r="DL49" s="47"/>
      <c r="DM49" s="48"/>
      <c r="DN49" s="47"/>
      <c r="DO49" s="48"/>
      <c r="DP49" s="47"/>
      <c r="DQ49" s="48"/>
      <c r="DR49" s="46"/>
      <c r="DS49" s="45"/>
      <c r="DT49" s="46"/>
      <c r="DU49" s="45"/>
      <c r="DV49" s="46"/>
      <c r="DW49" s="45"/>
      <c r="DX49" s="46"/>
      <c r="DY49" s="45"/>
      <c r="DZ49" s="46"/>
      <c r="EA49" s="45"/>
      <c r="EB49" s="46"/>
      <c r="EC49" s="45"/>
      <c r="ED49" s="46"/>
      <c r="EE49" s="45"/>
      <c r="EF49" s="46"/>
      <c r="EG49" s="45"/>
      <c r="EH49" s="46"/>
      <c r="EI49" s="51"/>
    </row>
    <row r="50" spans="1:139" s="9" customFormat="1" ht="20.25" customHeight="1">
      <c r="A50" s="1"/>
      <c r="B50" s="56"/>
      <c r="C50" s="57"/>
      <c r="D50" s="57"/>
      <c r="E50" s="57"/>
      <c r="F50" s="57"/>
      <c r="G50" s="57"/>
      <c r="H50" s="57"/>
      <c r="I50" s="57"/>
      <c r="J50" s="57"/>
      <c r="K50" s="57"/>
      <c r="L50" s="57"/>
      <c r="M50" s="57"/>
      <c r="N50" s="57"/>
      <c r="O50" s="57"/>
      <c r="P50" s="57"/>
      <c r="Q50" s="57"/>
      <c r="R50" s="57"/>
      <c r="S50" s="57"/>
      <c r="T50" s="57"/>
      <c r="U50" s="57"/>
      <c r="V50" s="57"/>
      <c r="W50" s="57"/>
      <c r="X50" s="57"/>
      <c r="Y50" s="57"/>
      <c r="Z50" s="57"/>
      <c r="AA50" s="57"/>
      <c r="AB50" s="57"/>
      <c r="AC50" s="57"/>
      <c r="AD50" s="57"/>
      <c r="AE50" s="57"/>
      <c r="AF50" s="57"/>
      <c r="AG50" s="33"/>
      <c r="AH50" s="44"/>
      <c r="AI50" s="54"/>
      <c r="AJ50" s="55"/>
      <c r="AK50" s="54"/>
      <c r="AL50" s="47"/>
      <c r="AM50" s="48"/>
      <c r="AN50" s="47"/>
      <c r="AO50" s="48"/>
      <c r="AP50" s="47"/>
      <c r="AQ50" s="48"/>
      <c r="AR50" s="47"/>
      <c r="AS50" s="48"/>
      <c r="AT50" s="47"/>
      <c r="AU50" s="48"/>
      <c r="AV50" s="47"/>
      <c r="AW50" s="48"/>
      <c r="AX50" s="47"/>
      <c r="AY50" s="48"/>
      <c r="AZ50" s="47"/>
      <c r="BA50" s="48"/>
      <c r="BB50" s="47"/>
      <c r="BC50" s="48"/>
      <c r="BD50" s="49"/>
      <c r="BE50" s="50"/>
      <c r="BF50" s="49"/>
      <c r="BG50" s="50"/>
      <c r="BH50" s="49"/>
      <c r="BI50" s="50"/>
      <c r="BJ50" s="49"/>
      <c r="BK50" s="50"/>
      <c r="BL50" s="49"/>
      <c r="BM50" s="50"/>
      <c r="BN50" s="49"/>
      <c r="BO50" s="50"/>
      <c r="BP50" s="49"/>
      <c r="BQ50" s="50"/>
      <c r="BR50" s="49"/>
      <c r="BS50" s="50"/>
      <c r="BT50" s="47"/>
      <c r="BU50" s="48"/>
      <c r="BV50" s="47"/>
      <c r="BW50" s="48"/>
      <c r="BX50" s="47"/>
      <c r="BY50" s="48"/>
      <c r="BZ50" s="47"/>
      <c r="CA50" s="48"/>
      <c r="CB50" s="47"/>
      <c r="CC50" s="48"/>
      <c r="CD50" s="47"/>
      <c r="CE50" s="48"/>
      <c r="CF50" s="47"/>
      <c r="CG50" s="48"/>
      <c r="CH50" s="47"/>
      <c r="CI50" s="48"/>
      <c r="CJ50" s="49"/>
      <c r="CK50" s="50"/>
      <c r="CL50" s="49"/>
      <c r="CM50" s="50"/>
      <c r="CN50" s="49"/>
      <c r="CO50" s="50"/>
      <c r="CP50" s="49"/>
      <c r="CQ50" s="50"/>
      <c r="CR50" s="49"/>
      <c r="CS50" s="50"/>
      <c r="CT50" s="49"/>
      <c r="CU50" s="50"/>
      <c r="CV50" s="49"/>
      <c r="CW50" s="50"/>
      <c r="CX50" s="49"/>
      <c r="CY50" s="50"/>
      <c r="CZ50" s="47"/>
      <c r="DA50" s="48"/>
      <c r="DB50" s="47"/>
      <c r="DC50" s="48"/>
      <c r="DD50" s="47"/>
      <c r="DE50" s="48"/>
      <c r="DF50" s="47"/>
      <c r="DG50" s="48"/>
      <c r="DH50" s="47"/>
      <c r="DI50" s="48"/>
      <c r="DJ50" s="47"/>
      <c r="DK50" s="48"/>
      <c r="DL50" s="47"/>
      <c r="DM50" s="48"/>
      <c r="DN50" s="47"/>
      <c r="DO50" s="48"/>
      <c r="DP50" s="47"/>
      <c r="DQ50" s="48"/>
      <c r="DR50" s="46"/>
      <c r="DS50" s="45"/>
      <c r="DT50" s="46"/>
      <c r="DU50" s="45"/>
      <c r="DV50" s="46"/>
      <c r="DW50" s="45"/>
      <c r="DX50" s="46"/>
      <c r="DY50" s="45"/>
      <c r="DZ50" s="46"/>
      <c r="EA50" s="45"/>
      <c r="EB50" s="46"/>
      <c r="EC50" s="45"/>
      <c r="ED50" s="46"/>
      <c r="EE50" s="45"/>
      <c r="EF50" s="46"/>
      <c r="EG50" s="45"/>
      <c r="EH50" s="46"/>
      <c r="EI50" s="51"/>
    </row>
    <row r="51" spans="1:139" s="9" customFormat="1" ht="20.25" customHeight="1">
      <c r="A51" s="1"/>
      <c r="B51" s="56"/>
      <c r="C51" s="57"/>
      <c r="D51" s="57"/>
      <c r="E51" s="57"/>
      <c r="F51" s="57"/>
      <c r="G51" s="57"/>
      <c r="H51" s="57"/>
      <c r="I51" s="57"/>
      <c r="J51" s="57"/>
      <c r="K51" s="57"/>
      <c r="L51" s="57"/>
      <c r="M51" s="57"/>
      <c r="N51" s="57"/>
      <c r="O51" s="57"/>
      <c r="P51" s="57"/>
      <c r="Q51" s="57"/>
      <c r="R51" s="57"/>
      <c r="S51" s="57"/>
      <c r="T51" s="57"/>
      <c r="U51" s="57"/>
      <c r="V51" s="57"/>
      <c r="W51" s="57"/>
      <c r="X51" s="57"/>
      <c r="Y51" s="57"/>
      <c r="Z51" s="57"/>
      <c r="AA51" s="57"/>
      <c r="AB51" s="57"/>
      <c r="AC51" s="57"/>
      <c r="AD51" s="57"/>
      <c r="AE51" s="57"/>
      <c r="AF51" s="57"/>
      <c r="AG51" s="33"/>
      <c r="AH51" s="44"/>
      <c r="AI51" s="54"/>
      <c r="AJ51" s="55"/>
      <c r="AK51" s="54"/>
      <c r="AL51" s="47"/>
      <c r="AM51" s="48"/>
      <c r="AN51" s="47"/>
      <c r="AO51" s="48"/>
      <c r="AP51" s="47"/>
      <c r="AQ51" s="48"/>
      <c r="AR51" s="47"/>
      <c r="AS51" s="48"/>
      <c r="AT51" s="47"/>
      <c r="AU51" s="48"/>
      <c r="AV51" s="47"/>
      <c r="AW51" s="48"/>
      <c r="AX51" s="47"/>
      <c r="AY51" s="48"/>
      <c r="AZ51" s="47"/>
      <c r="BA51" s="48"/>
      <c r="BB51" s="47"/>
      <c r="BC51" s="48"/>
      <c r="BD51" s="49"/>
      <c r="BE51" s="50"/>
      <c r="BF51" s="49"/>
      <c r="BG51" s="50"/>
      <c r="BH51" s="49"/>
      <c r="BI51" s="50"/>
      <c r="BJ51" s="49"/>
      <c r="BK51" s="50"/>
      <c r="BL51" s="49"/>
      <c r="BM51" s="50"/>
      <c r="BN51" s="49"/>
      <c r="BO51" s="50"/>
      <c r="BP51" s="49"/>
      <c r="BQ51" s="50"/>
      <c r="BR51" s="49"/>
      <c r="BS51" s="50"/>
      <c r="BT51" s="47"/>
      <c r="BU51" s="48"/>
      <c r="BV51" s="47"/>
      <c r="BW51" s="48"/>
      <c r="BX51" s="47"/>
      <c r="BY51" s="48"/>
      <c r="BZ51" s="47"/>
      <c r="CA51" s="48"/>
      <c r="CB51" s="47"/>
      <c r="CC51" s="48"/>
      <c r="CD51" s="47"/>
      <c r="CE51" s="48"/>
      <c r="CF51" s="47"/>
      <c r="CG51" s="48"/>
      <c r="CH51" s="47"/>
      <c r="CI51" s="48"/>
      <c r="CJ51" s="49"/>
      <c r="CK51" s="50"/>
      <c r="CL51" s="49"/>
      <c r="CM51" s="50"/>
      <c r="CN51" s="49"/>
      <c r="CO51" s="50"/>
      <c r="CP51" s="49"/>
      <c r="CQ51" s="50"/>
      <c r="CR51" s="49"/>
      <c r="CS51" s="50"/>
      <c r="CT51" s="49"/>
      <c r="CU51" s="50"/>
      <c r="CV51" s="49"/>
      <c r="CW51" s="50"/>
      <c r="CX51" s="49"/>
      <c r="CY51" s="50"/>
      <c r="CZ51" s="47"/>
      <c r="DA51" s="48"/>
      <c r="DB51" s="47"/>
      <c r="DC51" s="48"/>
      <c r="DD51" s="47"/>
      <c r="DE51" s="48"/>
      <c r="DF51" s="47"/>
      <c r="DG51" s="48"/>
      <c r="DH51" s="47"/>
      <c r="DI51" s="48"/>
      <c r="DJ51" s="47"/>
      <c r="DK51" s="48"/>
      <c r="DL51" s="47"/>
      <c r="DM51" s="48"/>
      <c r="DN51" s="47"/>
      <c r="DO51" s="48"/>
      <c r="DP51" s="47"/>
      <c r="DQ51" s="48"/>
      <c r="DR51" s="46"/>
      <c r="DS51" s="45"/>
      <c r="DT51" s="46"/>
      <c r="DU51" s="45"/>
      <c r="DV51" s="46"/>
      <c r="DW51" s="45"/>
      <c r="DX51" s="46"/>
      <c r="DY51" s="45"/>
      <c r="DZ51" s="46"/>
      <c r="EA51" s="45"/>
      <c r="EB51" s="46"/>
      <c r="EC51" s="45"/>
      <c r="ED51" s="46"/>
      <c r="EE51" s="45"/>
      <c r="EF51" s="46"/>
      <c r="EG51" s="45"/>
      <c r="EH51" s="46"/>
      <c r="EI51" s="51"/>
    </row>
    <row r="52" spans="1:139" s="9" customFormat="1" ht="20.25" customHeight="1">
      <c r="A52" s="1"/>
      <c r="B52" s="59"/>
      <c r="C52" s="60"/>
      <c r="D52" s="60"/>
      <c r="E52" s="60"/>
      <c r="F52" s="60"/>
      <c r="G52" s="60"/>
      <c r="H52" s="60"/>
      <c r="I52" s="60"/>
      <c r="J52" s="60"/>
      <c r="K52" s="60"/>
      <c r="L52" s="60"/>
      <c r="M52" s="60"/>
      <c r="N52" s="60"/>
      <c r="O52" s="60"/>
      <c r="P52" s="60"/>
      <c r="Q52" s="60"/>
      <c r="R52" s="60"/>
      <c r="S52" s="60"/>
      <c r="T52" s="60"/>
      <c r="U52" s="60"/>
      <c r="V52" s="60"/>
      <c r="W52" s="60"/>
      <c r="X52" s="60"/>
      <c r="Y52" s="60"/>
      <c r="Z52" s="60"/>
      <c r="AA52" s="60"/>
      <c r="AB52" s="60"/>
      <c r="AC52" s="60"/>
      <c r="AD52" s="60"/>
      <c r="AE52" s="60"/>
      <c r="AF52" s="60"/>
      <c r="AG52" s="33"/>
      <c r="AH52" s="44"/>
      <c r="AI52" s="54"/>
      <c r="AJ52" s="55"/>
      <c r="AK52" s="54"/>
      <c r="AL52" s="47"/>
      <c r="AM52" s="48"/>
      <c r="AN52" s="47"/>
      <c r="AO52" s="48"/>
      <c r="AP52" s="47"/>
      <c r="AQ52" s="48"/>
      <c r="AR52" s="47"/>
      <c r="AS52" s="48"/>
      <c r="AT52" s="47"/>
      <c r="AU52" s="48"/>
      <c r="AV52" s="47"/>
      <c r="AW52" s="48"/>
      <c r="AX52" s="47"/>
      <c r="AY52" s="48"/>
      <c r="AZ52" s="47"/>
      <c r="BA52" s="48"/>
      <c r="BB52" s="47"/>
      <c r="BC52" s="48"/>
      <c r="BD52" s="49"/>
      <c r="BE52" s="50"/>
      <c r="BF52" s="49"/>
      <c r="BG52" s="50"/>
      <c r="BH52" s="49"/>
      <c r="BI52" s="50"/>
      <c r="BJ52" s="49"/>
      <c r="BK52" s="50"/>
      <c r="BL52" s="49"/>
      <c r="BM52" s="50"/>
      <c r="BN52" s="49"/>
      <c r="BO52" s="50"/>
      <c r="BP52" s="49"/>
      <c r="BQ52" s="50"/>
      <c r="BR52" s="49"/>
      <c r="BS52" s="50"/>
      <c r="BT52" s="47"/>
      <c r="BU52" s="48"/>
      <c r="BV52" s="47"/>
      <c r="BW52" s="48"/>
      <c r="BX52" s="47"/>
      <c r="BY52" s="48"/>
      <c r="BZ52" s="47"/>
      <c r="CA52" s="48"/>
      <c r="CB52" s="47"/>
      <c r="CC52" s="48"/>
      <c r="CD52" s="47"/>
      <c r="CE52" s="48"/>
      <c r="CF52" s="47"/>
      <c r="CG52" s="48"/>
      <c r="CH52" s="47"/>
      <c r="CI52" s="48"/>
      <c r="CJ52" s="49"/>
      <c r="CK52" s="50"/>
      <c r="CL52" s="49"/>
      <c r="CM52" s="50"/>
      <c r="CN52" s="49"/>
      <c r="CO52" s="50"/>
      <c r="CP52" s="49"/>
      <c r="CQ52" s="50"/>
      <c r="CR52" s="49"/>
      <c r="CS52" s="50"/>
      <c r="CT52" s="49"/>
      <c r="CU52" s="50"/>
      <c r="CV52" s="49"/>
      <c r="CW52" s="50"/>
      <c r="CX52" s="49"/>
      <c r="CY52" s="50"/>
      <c r="CZ52" s="47"/>
      <c r="DA52" s="48"/>
      <c r="DB52" s="47"/>
      <c r="DC52" s="48"/>
      <c r="DD52" s="47"/>
      <c r="DE52" s="48"/>
      <c r="DF52" s="47"/>
      <c r="DG52" s="48"/>
      <c r="DH52" s="47"/>
      <c r="DI52" s="48"/>
      <c r="DJ52" s="47"/>
      <c r="DK52" s="48"/>
      <c r="DL52" s="47"/>
      <c r="DM52" s="48"/>
      <c r="DN52" s="47"/>
      <c r="DO52" s="48"/>
      <c r="DP52" s="47"/>
      <c r="DQ52" s="48"/>
      <c r="DR52" s="46"/>
      <c r="DS52" s="45"/>
      <c r="DT52" s="46"/>
      <c r="DU52" s="45"/>
      <c r="DV52" s="46"/>
      <c r="DW52" s="45"/>
      <c r="DX52" s="46"/>
      <c r="DY52" s="45"/>
      <c r="DZ52" s="46"/>
      <c r="EA52" s="45"/>
      <c r="EB52" s="46"/>
      <c r="EC52" s="45"/>
      <c r="ED52" s="46"/>
      <c r="EE52" s="45"/>
      <c r="EF52" s="46"/>
      <c r="EG52" s="45"/>
      <c r="EH52" s="46"/>
      <c r="EI52" s="51"/>
    </row>
    <row r="53" spans="1:139" s="9" customFormat="1" ht="20.25" customHeight="1">
      <c r="A53" s="1"/>
      <c r="B53" s="61"/>
      <c r="C53" s="62"/>
      <c r="D53" s="63" t="s">
        <v>15</v>
      </c>
      <c r="E53" s="64"/>
      <c r="F53" s="64"/>
      <c r="G53" s="64"/>
      <c r="H53" s="64"/>
      <c r="I53" s="64"/>
      <c r="J53" s="64"/>
      <c r="K53" s="64"/>
      <c r="L53" s="64"/>
      <c r="M53" s="64"/>
      <c r="N53" s="64"/>
      <c r="O53" s="64"/>
      <c r="P53" s="65"/>
      <c r="Q53" s="64"/>
      <c r="R53" s="64"/>
      <c r="S53" s="64"/>
      <c r="T53" s="64"/>
      <c r="U53" s="64"/>
      <c r="V53" s="64"/>
      <c r="W53" s="64"/>
      <c r="X53" s="64"/>
      <c r="Y53" s="64"/>
      <c r="Z53" s="64"/>
      <c r="AA53" s="64"/>
      <c r="AB53" s="64"/>
      <c r="AC53" s="64"/>
      <c r="AD53" s="62"/>
      <c r="AE53" s="62"/>
      <c r="AF53" s="62"/>
      <c r="AG53" s="33"/>
      <c r="AH53" s="44"/>
      <c r="AI53" s="54"/>
      <c r="AJ53" s="55"/>
      <c r="AK53" s="54"/>
      <c r="AL53" s="47"/>
      <c r="AM53" s="48"/>
      <c r="AN53" s="47"/>
      <c r="AO53" s="48"/>
      <c r="AP53" s="47"/>
      <c r="AQ53" s="48"/>
      <c r="AR53" s="47"/>
      <c r="AS53" s="48"/>
      <c r="AT53" s="47"/>
      <c r="AU53" s="48"/>
      <c r="AV53" s="47"/>
      <c r="AW53" s="48"/>
      <c r="AX53" s="47"/>
      <c r="AY53" s="48"/>
      <c r="AZ53" s="47"/>
      <c r="BA53" s="48"/>
      <c r="BB53" s="47"/>
      <c r="BC53" s="48"/>
      <c r="BD53" s="49"/>
      <c r="BE53" s="50"/>
      <c r="BF53" s="49"/>
      <c r="BG53" s="50"/>
      <c r="BH53" s="49"/>
      <c r="BI53" s="50"/>
      <c r="BJ53" s="49"/>
      <c r="BK53" s="50"/>
      <c r="BL53" s="49"/>
      <c r="BM53" s="50"/>
      <c r="BN53" s="49"/>
      <c r="BO53" s="50"/>
      <c r="BP53" s="49"/>
      <c r="BQ53" s="50"/>
      <c r="BR53" s="49"/>
      <c r="BS53" s="50"/>
      <c r="BT53" s="47"/>
      <c r="BU53" s="48"/>
      <c r="BV53" s="47"/>
      <c r="BW53" s="48"/>
      <c r="BX53" s="47"/>
      <c r="BY53" s="48"/>
      <c r="BZ53" s="47"/>
      <c r="CA53" s="48"/>
      <c r="CB53" s="47"/>
      <c r="CC53" s="48"/>
      <c r="CD53" s="47"/>
      <c r="CE53" s="48"/>
      <c r="CF53" s="47"/>
      <c r="CG53" s="48"/>
      <c r="CH53" s="47"/>
      <c r="CI53" s="48"/>
      <c r="CJ53" s="49"/>
      <c r="CK53" s="50"/>
      <c r="CL53" s="49"/>
      <c r="CM53" s="50"/>
      <c r="CN53" s="49"/>
      <c r="CO53" s="50"/>
      <c r="CP53" s="49"/>
      <c r="CQ53" s="50"/>
      <c r="CR53" s="49"/>
      <c r="CS53" s="50"/>
      <c r="CT53" s="49"/>
      <c r="CU53" s="50"/>
      <c r="CV53" s="49"/>
      <c r="CW53" s="50"/>
      <c r="CX53" s="49"/>
      <c r="CY53" s="50"/>
      <c r="CZ53" s="47"/>
      <c r="DA53" s="48"/>
      <c r="DB53" s="47"/>
      <c r="DC53" s="48"/>
      <c r="DD53" s="47"/>
      <c r="DE53" s="48"/>
      <c r="DF53" s="47"/>
      <c r="DG53" s="48"/>
      <c r="DH53" s="47"/>
      <c r="DI53" s="48"/>
      <c r="DJ53" s="47"/>
      <c r="DK53" s="48"/>
      <c r="DL53" s="47"/>
      <c r="DM53" s="48"/>
      <c r="DN53" s="47"/>
      <c r="DO53" s="48"/>
      <c r="DP53" s="47"/>
      <c r="DQ53" s="48"/>
      <c r="DR53" s="46"/>
      <c r="DS53" s="45"/>
      <c r="DT53" s="46"/>
      <c r="DU53" s="45"/>
      <c r="DV53" s="46"/>
      <c r="DW53" s="45"/>
      <c r="DX53" s="46"/>
      <c r="DY53" s="45"/>
      <c r="DZ53" s="46"/>
      <c r="EA53" s="45"/>
      <c r="EB53" s="46"/>
      <c r="EC53" s="45"/>
      <c r="ED53" s="46"/>
      <c r="EE53" s="45"/>
      <c r="EF53" s="46"/>
      <c r="EG53" s="45"/>
      <c r="EH53" s="46"/>
      <c r="EI53" s="51"/>
    </row>
    <row r="54" spans="1:139" s="9" customFormat="1" ht="20.25" customHeight="1">
      <c r="A54" s="1"/>
      <c r="B54" s="61"/>
      <c r="C54" s="62"/>
      <c r="D54" s="63" t="s">
        <v>16</v>
      </c>
      <c r="E54" s="64"/>
      <c r="F54" s="64"/>
      <c r="G54" s="64"/>
      <c r="H54" s="64"/>
      <c r="I54" s="64"/>
      <c r="J54" s="64"/>
      <c r="K54" s="64"/>
      <c r="L54" s="64"/>
      <c r="M54" s="64"/>
      <c r="N54" s="64"/>
      <c r="O54" s="64"/>
      <c r="P54" s="64"/>
      <c r="Q54" s="66"/>
      <c r="R54" s="64"/>
      <c r="S54" s="64"/>
      <c r="T54" s="64"/>
      <c r="U54" s="64"/>
      <c r="V54" s="66" t="s">
        <v>17</v>
      </c>
      <c r="W54" s="64"/>
      <c r="X54" s="64"/>
      <c r="Y54" s="64"/>
      <c r="Z54" s="64"/>
      <c r="AA54" s="64"/>
      <c r="AB54" s="64"/>
      <c r="AC54" s="64"/>
      <c r="AD54" s="62"/>
      <c r="AE54" s="62"/>
      <c r="AF54" s="62"/>
      <c r="AG54" s="33"/>
      <c r="AH54" s="44"/>
      <c r="AI54" s="54"/>
      <c r="AJ54" s="55"/>
      <c r="AK54" s="54"/>
      <c r="AL54" s="47"/>
      <c r="AM54" s="48"/>
      <c r="AN54" s="47"/>
      <c r="AO54" s="48"/>
      <c r="AP54" s="47"/>
      <c r="AQ54" s="48"/>
      <c r="AR54" s="47"/>
      <c r="AS54" s="48"/>
      <c r="AT54" s="47"/>
      <c r="AU54" s="48"/>
      <c r="AV54" s="47"/>
      <c r="AW54" s="48"/>
      <c r="AX54" s="47"/>
      <c r="AY54" s="48"/>
      <c r="AZ54" s="47"/>
      <c r="BA54" s="48"/>
      <c r="BB54" s="47"/>
      <c r="BC54" s="48"/>
      <c r="BD54" s="49"/>
      <c r="BE54" s="50"/>
      <c r="BF54" s="49"/>
      <c r="BG54" s="50"/>
      <c r="BH54" s="49"/>
      <c r="BI54" s="50"/>
      <c r="BJ54" s="49"/>
      <c r="BK54" s="50"/>
      <c r="BL54" s="49"/>
      <c r="BM54" s="50"/>
      <c r="BN54" s="49"/>
      <c r="BO54" s="50"/>
      <c r="BP54" s="49"/>
      <c r="BQ54" s="50"/>
      <c r="BR54" s="49"/>
      <c r="BS54" s="50"/>
      <c r="BT54" s="47"/>
      <c r="BU54" s="48"/>
      <c r="BV54" s="47"/>
      <c r="BW54" s="48"/>
      <c r="BX54" s="47"/>
      <c r="BY54" s="48"/>
      <c r="BZ54" s="47"/>
      <c r="CA54" s="48"/>
      <c r="CB54" s="47"/>
      <c r="CC54" s="48"/>
      <c r="CD54" s="47"/>
      <c r="CE54" s="48"/>
      <c r="CF54" s="47"/>
      <c r="CG54" s="48"/>
      <c r="CH54" s="47"/>
      <c r="CI54" s="48"/>
      <c r="CJ54" s="49"/>
      <c r="CK54" s="50"/>
      <c r="CL54" s="49"/>
      <c r="CM54" s="50"/>
      <c r="CN54" s="49"/>
      <c r="CO54" s="50"/>
      <c r="CP54" s="49"/>
      <c r="CQ54" s="50"/>
      <c r="CR54" s="49"/>
      <c r="CS54" s="50"/>
      <c r="CT54" s="49"/>
      <c r="CU54" s="50"/>
      <c r="CV54" s="49"/>
      <c r="CW54" s="50"/>
      <c r="CX54" s="49"/>
      <c r="CY54" s="50"/>
      <c r="CZ54" s="47"/>
      <c r="DA54" s="48"/>
      <c r="DB54" s="47"/>
      <c r="DC54" s="48"/>
      <c r="DD54" s="47"/>
      <c r="DE54" s="48"/>
      <c r="DF54" s="47"/>
      <c r="DG54" s="48"/>
      <c r="DH54" s="47"/>
      <c r="DI54" s="48"/>
      <c r="DJ54" s="47"/>
      <c r="DK54" s="48"/>
      <c r="DL54" s="47"/>
      <c r="DM54" s="48"/>
      <c r="DN54" s="47"/>
      <c r="DO54" s="48"/>
      <c r="DP54" s="47"/>
      <c r="DQ54" s="48"/>
      <c r="DR54" s="46"/>
      <c r="DS54" s="45"/>
      <c r="DT54" s="46"/>
      <c r="DU54" s="45"/>
      <c r="DV54" s="46"/>
      <c r="DW54" s="45"/>
      <c r="DX54" s="46"/>
      <c r="DY54" s="45"/>
      <c r="DZ54" s="46"/>
      <c r="EA54" s="45"/>
      <c r="EB54" s="46"/>
      <c r="EC54" s="45"/>
      <c r="ED54" s="46"/>
      <c r="EE54" s="45"/>
      <c r="EF54" s="46"/>
      <c r="EG54" s="45"/>
      <c r="EH54" s="46"/>
      <c r="EI54" s="51"/>
    </row>
    <row r="55" spans="1:139" s="9" customFormat="1" ht="20.25" customHeight="1">
      <c r="A55" s="1"/>
      <c r="B55" s="61"/>
      <c r="C55" s="62"/>
      <c r="D55" s="63" t="s">
        <v>18</v>
      </c>
      <c r="E55" s="64"/>
      <c r="F55" s="64"/>
      <c r="G55" s="64"/>
      <c r="H55" s="64"/>
      <c r="I55" s="64"/>
      <c r="J55" s="64"/>
      <c r="K55" s="64"/>
      <c r="L55" s="64"/>
      <c r="M55" s="64"/>
      <c r="N55" s="64"/>
      <c r="O55" s="64"/>
      <c r="P55" s="67"/>
      <c r="Q55" s="64"/>
      <c r="R55" s="64"/>
      <c r="S55" s="64"/>
      <c r="T55" s="64"/>
      <c r="U55" s="64"/>
      <c r="V55" s="64"/>
      <c r="W55" s="64"/>
      <c r="X55" s="64"/>
      <c r="Y55" s="64"/>
      <c r="Z55" s="64"/>
      <c r="AA55" s="64"/>
      <c r="AB55" s="64"/>
      <c r="AC55" s="64"/>
      <c r="AD55" s="62"/>
      <c r="AE55" s="62"/>
      <c r="AF55" s="62"/>
      <c r="AG55" s="33"/>
      <c r="AH55" s="44"/>
      <c r="AI55" s="54"/>
      <c r="AJ55" s="55"/>
      <c r="AK55" s="54"/>
      <c r="AL55" s="47"/>
      <c r="AM55" s="48"/>
      <c r="AN55" s="47"/>
      <c r="AO55" s="48"/>
      <c r="AP55" s="47"/>
      <c r="AQ55" s="48"/>
      <c r="AR55" s="47"/>
      <c r="AS55" s="48"/>
      <c r="AT55" s="47"/>
      <c r="AU55" s="48"/>
      <c r="AV55" s="47"/>
      <c r="AW55" s="48"/>
      <c r="AX55" s="47"/>
      <c r="AY55" s="48"/>
      <c r="AZ55" s="47"/>
      <c r="BA55" s="48"/>
      <c r="BB55" s="47"/>
      <c r="BC55" s="48"/>
      <c r="BD55" s="49"/>
      <c r="BE55" s="50"/>
      <c r="BF55" s="49"/>
      <c r="BG55" s="50"/>
      <c r="BH55" s="49"/>
      <c r="BI55" s="50"/>
      <c r="BJ55" s="49"/>
      <c r="BK55" s="50"/>
      <c r="BL55" s="49"/>
      <c r="BM55" s="50"/>
      <c r="BN55" s="49"/>
      <c r="BO55" s="50"/>
      <c r="BP55" s="49"/>
      <c r="BQ55" s="50"/>
      <c r="BR55" s="49"/>
      <c r="BS55" s="50"/>
      <c r="BT55" s="47"/>
      <c r="BU55" s="48"/>
      <c r="BV55" s="47"/>
      <c r="BW55" s="48"/>
      <c r="BX55" s="47"/>
      <c r="BY55" s="48"/>
      <c r="BZ55" s="47"/>
      <c r="CA55" s="48"/>
      <c r="CB55" s="47"/>
      <c r="CC55" s="48"/>
      <c r="CD55" s="47"/>
      <c r="CE55" s="48"/>
      <c r="CF55" s="47"/>
      <c r="CG55" s="48"/>
      <c r="CH55" s="47"/>
      <c r="CI55" s="48"/>
      <c r="CJ55" s="49"/>
      <c r="CK55" s="50"/>
      <c r="CL55" s="49"/>
      <c r="CM55" s="50"/>
      <c r="CN55" s="49"/>
      <c r="CO55" s="50"/>
      <c r="CP55" s="49"/>
      <c r="CQ55" s="50"/>
      <c r="CR55" s="49"/>
      <c r="CS55" s="50"/>
      <c r="CT55" s="49"/>
      <c r="CU55" s="50"/>
      <c r="CV55" s="49"/>
      <c r="CW55" s="50"/>
      <c r="CX55" s="49"/>
      <c r="CY55" s="50"/>
      <c r="CZ55" s="47"/>
      <c r="DA55" s="48"/>
      <c r="DB55" s="47"/>
      <c r="DC55" s="48"/>
      <c r="DD55" s="47"/>
      <c r="DE55" s="48"/>
      <c r="DF55" s="47"/>
      <c r="DG55" s="48"/>
      <c r="DH55" s="47"/>
      <c r="DI55" s="48"/>
      <c r="DJ55" s="47"/>
      <c r="DK55" s="48"/>
      <c r="DL55" s="47"/>
      <c r="DM55" s="48"/>
      <c r="DN55" s="47"/>
      <c r="DO55" s="48"/>
      <c r="DP55" s="47"/>
      <c r="DQ55" s="48"/>
      <c r="DR55" s="46"/>
      <c r="DS55" s="45"/>
      <c r="DT55" s="46"/>
      <c r="DU55" s="45"/>
      <c r="DV55" s="46"/>
      <c r="DW55" s="45"/>
      <c r="DX55" s="46"/>
      <c r="DY55" s="45"/>
      <c r="DZ55" s="46"/>
      <c r="EA55" s="45"/>
      <c r="EB55" s="46"/>
      <c r="EC55" s="45"/>
      <c r="ED55" s="46"/>
      <c r="EE55" s="45"/>
      <c r="EF55" s="46"/>
      <c r="EG55" s="45"/>
      <c r="EH55" s="46"/>
      <c r="EI55" s="51"/>
    </row>
    <row r="56" spans="1:139" s="9" customFormat="1" ht="20.25" customHeight="1">
      <c r="A56" s="1"/>
      <c r="B56" s="61"/>
      <c r="C56" s="62"/>
      <c r="D56" s="68" t="s">
        <v>16</v>
      </c>
      <c r="E56" s="64"/>
      <c r="F56" s="64"/>
      <c r="G56" s="64"/>
      <c r="H56" s="64"/>
      <c r="I56" s="64"/>
      <c r="J56" s="64"/>
      <c r="K56" s="64"/>
      <c r="L56" s="64"/>
      <c r="M56" s="64"/>
      <c r="N56" s="64"/>
      <c r="O56" s="64"/>
      <c r="P56" s="64"/>
      <c r="Q56" s="64"/>
      <c r="R56" s="64"/>
      <c r="S56" s="66"/>
      <c r="T56" s="64"/>
      <c r="U56" s="64"/>
      <c r="V56" s="64"/>
      <c r="W56" s="64"/>
      <c r="X56" s="66" t="s">
        <v>19</v>
      </c>
      <c r="Y56" s="64"/>
      <c r="Z56" s="64"/>
      <c r="AA56" s="64"/>
      <c r="AB56" s="64"/>
      <c r="AC56" s="64"/>
      <c r="AD56" s="62"/>
      <c r="AE56" s="62"/>
      <c r="AF56" s="62"/>
      <c r="AG56" s="33"/>
      <c r="AH56" s="44"/>
      <c r="AI56" s="54"/>
      <c r="AJ56" s="55"/>
      <c r="AK56" s="54"/>
      <c r="AL56" s="47"/>
      <c r="AM56" s="48"/>
      <c r="AN56" s="47"/>
      <c r="AO56" s="48"/>
      <c r="AP56" s="47"/>
      <c r="AQ56" s="48"/>
      <c r="AR56" s="47"/>
      <c r="AS56" s="48"/>
      <c r="AT56" s="47"/>
      <c r="AU56" s="48"/>
      <c r="AV56" s="47"/>
      <c r="AW56" s="48"/>
      <c r="AX56" s="47"/>
      <c r="AY56" s="48"/>
      <c r="AZ56" s="47"/>
      <c r="BA56" s="48"/>
      <c r="BB56" s="47"/>
      <c r="BC56" s="48"/>
      <c r="BD56" s="49"/>
      <c r="BE56" s="50"/>
      <c r="BF56" s="49"/>
      <c r="BG56" s="50"/>
      <c r="BH56" s="49"/>
      <c r="BI56" s="50"/>
      <c r="BJ56" s="49"/>
      <c r="BK56" s="50"/>
      <c r="BL56" s="49"/>
      <c r="BM56" s="50"/>
      <c r="BN56" s="49"/>
      <c r="BO56" s="50"/>
      <c r="BP56" s="49"/>
      <c r="BQ56" s="50"/>
      <c r="BR56" s="49"/>
      <c r="BS56" s="50"/>
      <c r="BT56" s="47"/>
      <c r="BU56" s="48"/>
      <c r="BV56" s="47"/>
      <c r="BW56" s="48"/>
      <c r="BX56" s="47"/>
      <c r="BY56" s="48"/>
      <c r="BZ56" s="47"/>
      <c r="CA56" s="48"/>
      <c r="CB56" s="47"/>
      <c r="CC56" s="48"/>
      <c r="CD56" s="47"/>
      <c r="CE56" s="48"/>
      <c r="CF56" s="47"/>
      <c r="CG56" s="48"/>
      <c r="CH56" s="47"/>
      <c r="CI56" s="48"/>
      <c r="CJ56" s="49"/>
      <c r="CK56" s="50"/>
      <c r="CL56" s="49"/>
      <c r="CM56" s="50"/>
      <c r="CN56" s="49"/>
      <c r="CO56" s="50"/>
      <c r="CP56" s="49"/>
      <c r="CQ56" s="50"/>
      <c r="CR56" s="49"/>
      <c r="CS56" s="50"/>
      <c r="CT56" s="49"/>
      <c r="CU56" s="50"/>
      <c r="CV56" s="49"/>
      <c r="CW56" s="50"/>
      <c r="CX56" s="49"/>
      <c r="CY56" s="50"/>
      <c r="CZ56" s="47"/>
      <c r="DA56" s="48"/>
      <c r="DB56" s="47"/>
      <c r="DC56" s="48"/>
      <c r="DD56" s="47"/>
      <c r="DE56" s="48"/>
      <c r="DF56" s="47"/>
      <c r="DG56" s="48"/>
      <c r="DH56" s="47"/>
      <c r="DI56" s="48"/>
      <c r="DJ56" s="47"/>
      <c r="DK56" s="48"/>
      <c r="DL56" s="47"/>
      <c r="DM56" s="48"/>
      <c r="DN56" s="47"/>
      <c r="DO56" s="48"/>
      <c r="DP56" s="47"/>
      <c r="DQ56" s="48"/>
      <c r="DR56" s="46"/>
      <c r="DS56" s="45"/>
      <c r="DT56" s="46"/>
      <c r="DU56" s="45"/>
      <c r="DV56" s="46"/>
      <c r="DW56" s="45"/>
      <c r="DX56" s="46"/>
      <c r="DY56" s="45"/>
      <c r="DZ56" s="46"/>
      <c r="EA56" s="45"/>
      <c r="EB56" s="46"/>
      <c r="EC56" s="45"/>
      <c r="ED56" s="46"/>
      <c r="EE56" s="45"/>
      <c r="EF56" s="46"/>
      <c r="EG56" s="45"/>
      <c r="EH56" s="46"/>
      <c r="EI56" s="51"/>
    </row>
    <row r="57" spans="1:139" s="9" customFormat="1" ht="20.25" customHeight="1">
      <c r="A57" s="1"/>
      <c r="B57" s="61"/>
      <c r="C57" s="62"/>
      <c r="D57" s="63" t="s">
        <v>20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9"/>
      <c r="T57" s="64"/>
      <c r="U57" s="64"/>
      <c r="V57" s="64"/>
      <c r="W57" s="64"/>
      <c r="X57" s="64"/>
      <c r="Y57" s="64"/>
      <c r="Z57" s="64"/>
      <c r="AA57" s="64"/>
      <c r="AB57" s="64"/>
      <c r="AC57" s="64"/>
      <c r="AD57" s="62"/>
      <c r="AE57" s="62"/>
      <c r="AF57" s="62"/>
      <c r="AG57" s="33"/>
      <c r="AH57" s="44"/>
      <c r="AI57" s="54"/>
      <c r="AJ57" s="55"/>
      <c r="AK57" s="54"/>
      <c r="AL57" s="47"/>
      <c r="AM57" s="48"/>
      <c r="AN57" s="47"/>
      <c r="AO57" s="48"/>
      <c r="AP57" s="47"/>
      <c r="AQ57" s="48"/>
      <c r="AR57" s="47"/>
      <c r="AS57" s="48"/>
      <c r="AT57" s="47"/>
      <c r="AU57" s="48"/>
      <c r="AV57" s="47"/>
      <c r="AW57" s="48"/>
      <c r="AX57" s="47"/>
      <c r="AY57" s="48"/>
      <c r="AZ57" s="47"/>
      <c r="BA57" s="48"/>
      <c r="BB57" s="47"/>
      <c r="BC57" s="48"/>
      <c r="BD57" s="49"/>
      <c r="BE57" s="50"/>
      <c r="BF57" s="49"/>
      <c r="BG57" s="50"/>
      <c r="BH57" s="49"/>
      <c r="BI57" s="50"/>
      <c r="BJ57" s="49"/>
      <c r="BK57" s="50"/>
      <c r="BL57" s="49"/>
      <c r="BM57" s="50"/>
      <c r="BN57" s="49"/>
      <c r="BO57" s="50"/>
      <c r="BP57" s="49"/>
      <c r="BQ57" s="50"/>
      <c r="BR57" s="49"/>
      <c r="BS57" s="50"/>
      <c r="BT57" s="47"/>
      <c r="BU57" s="48"/>
      <c r="BV57" s="47"/>
      <c r="BW57" s="48"/>
      <c r="BX57" s="47"/>
      <c r="BY57" s="48"/>
      <c r="BZ57" s="47"/>
      <c r="CA57" s="48"/>
      <c r="CB57" s="47"/>
      <c r="CC57" s="48"/>
      <c r="CD57" s="47"/>
      <c r="CE57" s="48"/>
      <c r="CF57" s="47"/>
      <c r="CG57" s="48"/>
      <c r="CH57" s="47"/>
      <c r="CI57" s="48"/>
      <c r="CJ57" s="49"/>
      <c r="CK57" s="50"/>
      <c r="CL57" s="49"/>
      <c r="CM57" s="50"/>
      <c r="CN57" s="49"/>
      <c r="CO57" s="50"/>
      <c r="CP57" s="49"/>
      <c r="CQ57" s="50"/>
      <c r="CR57" s="49"/>
      <c r="CS57" s="50"/>
      <c r="CT57" s="49"/>
      <c r="CU57" s="50"/>
      <c r="CV57" s="49"/>
      <c r="CW57" s="50"/>
      <c r="CX57" s="49"/>
      <c r="CY57" s="50"/>
      <c r="CZ57" s="47"/>
      <c r="DA57" s="48"/>
      <c r="DB57" s="47"/>
      <c r="DC57" s="48"/>
      <c r="DD57" s="47"/>
      <c r="DE57" s="48"/>
      <c r="DF57" s="47"/>
      <c r="DG57" s="48"/>
      <c r="DH57" s="47"/>
      <c r="DI57" s="48"/>
      <c r="DJ57" s="47"/>
      <c r="DK57" s="48"/>
      <c r="DL57" s="47"/>
      <c r="DM57" s="48"/>
      <c r="DN57" s="47"/>
      <c r="DO57" s="48"/>
      <c r="DP57" s="47"/>
      <c r="DQ57" s="48"/>
      <c r="DR57" s="46"/>
      <c r="DS57" s="45"/>
      <c r="DT57" s="46"/>
      <c r="DU57" s="45"/>
      <c r="DV57" s="46"/>
      <c r="DW57" s="45"/>
      <c r="DX57" s="46"/>
      <c r="DY57" s="45"/>
      <c r="DZ57" s="46"/>
      <c r="EA57" s="45"/>
      <c r="EB57" s="46"/>
      <c r="EC57" s="45"/>
      <c r="ED57" s="46"/>
      <c r="EE57" s="45"/>
      <c r="EF57" s="46"/>
      <c r="EG57" s="45"/>
      <c r="EH57" s="46"/>
      <c r="EI57" s="51"/>
    </row>
    <row r="58" spans="1:139" s="9" customFormat="1" ht="20.25" customHeight="1">
      <c r="A58" s="1"/>
      <c r="B58" s="61"/>
      <c r="C58" s="62"/>
      <c r="D58" s="68" t="s">
        <v>21</v>
      </c>
      <c r="E58" s="64"/>
      <c r="F58" s="64"/>
      <c r="G58" s="64"/>
      <c r="H58" s="64"/>
      <c r="I58" s="64"/>
      <c r="J58" s="64"/>
      <c r="K58" s="64"/>
      <c r="L58" s="64"/>
      <c r="M58" s="64"/>
      <c r="N58" s="64"/>
      <c r="O58" s="64"/>
      <c r="P58" s="64"/>
      <c r="Q58" s="64"/>
      <c r="R58" s="64"/>
      <c r="S58" s="69"/>
      <c r="T58" s="66"/>
      <c r="U58" s="64"/>
      <c r="V58" s="64"/>
      <c r="W58" s="64"/>
      <c r="X58" s="66" t="s">
        <v>22</v>
      </c>
      <c r="Y58" s="64"/>
      <c r="Z58" s="64"/>
      <c r="AA58" s="64"/>
      <c r="AB58" s="64"/>
      <c r="AC58" s="64"/>
      <c r="AD58" s="62"/>
      <c r="AE58" s="62"/>
      <c r="AF58" s="62"/>
      <c r="AG58" s="33"/>
      <c r="AH58" s="44"/>
      <c r="AI58" s="54"/>
      <c r="AJ58" s="55"/>
      <c r="AK58" s="54"/>
      <c r="AL58" s="47"/>
      <c r="AM58" s="48"/>
      <c r="AN58" s="47"/>
      <c r="AO58" s="48"/>
      <c r="AP58" s="47"/>
      <c r="AQ58" s="48"/>
      <c r="AR58" s="47"/>
      <c r="AS58" s="48"/>
      <c r="AT58" s="47"/>
      <c r="AU58" s="48"/>
      <c r="AV58" s="47"/>
      <c r="AW58" s="48"/>
      <c r="AX58" s="47"/>
      <c r="AY58" s="48"/>
      <c r="AZ58" s="47"/>
      <c r="BA58" s="48"/>
      <c r="BB58" s="47"/>
      <c r="BC58" s="48"/>
      <c r="BD58" s="49"/>
      <c r="BE58" s="50"/>
      <c r="BF58" s="49"/>
      <c r="BG58" s="50"/>
      <c r="BH58" s="49"/>
      <c r="BI58" s="50"/>
      <c r="BJ58" s="49"/>
      <c r="BK58" s="50"/>
      <c r="BL58" s="49"/>
      <c r="BM58" s="50"/>
      <c r="BN58" s="49"/>
      <c r="BO58" s="50"/>
      <c r="BP58" s="49"/>
      <c r="BQ58" s="50"/>
      <c r="BR58" s="49"/>
      <c r="BS58" s="50"/>
      <c r="BT58" s="47"/>
      <c r="BU58" s="48"/>
      <c r="BV58" s="47"/>
      <c r="BW58" s="48"/>
      <c r="BX58" s="47"/>
      <c r="BY58" s="48"/>
      <c r="BZ58" s="47"/>
      <c r="CA58" s="48"/>
      <c r="CB58" s="47"/>
      <c r="CC58" s="48"/>
      <c r="CD58" s="47"/>
      <c r="CE58" s="48"/>
      <c r="CF58" s="47"/>
      <c r="CG58" s="48"/>
      <c r="CH58" s="47"/>
      <c r="CI58" s="48"/>
      <c r="CJ58" s="49"/>
      <c r="CK58" s="50"/>
      <c r="CL58" s="49"/>
      <c r="CM58" s="50"/>
      <c r="CN58" s="49"/>
      <c r="CO58" s="50"/>
      <c r="CP58" s="49"/>
      <c r="CQ58" s="50"/>
      <c r="CR58" s="49"/>
      <c r="CS58" s="50"/>
      <c r="CT58" s="49"/>
      <c r="CU58" s="50"/>
      <c r="CV58" s="49"/>
      <c r="CW58" s="50"/>
      <c r="CX58" s="49"/>
      <c r="CY58" s="50"/>
      <c r="CZ58" s="47"/>
      <c r="DA58" s="48"/>
      <c r="DB58" s="47"/>
      <c r="DC58" s="48"/>
      <c r="DD58" s="47"/>
      <c r="DE58" s="48"/>
      <c r="DF58" s="47"/>
      <c r="DG58" s="48"/>
      <c r="DH58" s="47"/>
      <c r="DI58" s="48"/>
      <c r="DJ58" s="47"/>
      <c r="DK58" s="48"/>
      <c r="DL58" s="47"/>
      <c r="DM58" s="48"/>
      <c r="DN58" s="47"/>
      <c r="DO58" s="48"/>
      <c r="DP58" s="47"/>
      <c r="DQ58" s="48"/>
      <c r="DR58" s="46"/>
      <c r="DS58" s="45"/>
      <c r="DT58" s="46"/>
      <c r="DU58" s="45"/>
      <c r="DV58" s="46"/>
      <c r="DW58" s="45"/>
      <c r="DX58" s="46"/>
      <c r="DY58" s="45"/>
      <c r="DZ58" s="46"/>
      <c r="EA58" s="45"/>
      <c r="EB58" s="46"/>
      <c r="EC58" s="45"/>
      <c r="ED58" s="46"/>
      <c r="EE58" s="45"/>
      <c r="EF58" s="46"/>
      <c r="EG58" s="45"/>
      <c r="EH58" s="46"/>
      <c r="EI58" s="51"/>
    </row>
    <row r="59" spans="1:139" s="9" customFormat="1" ht="20.25" customHeight="1">
      <c r="A59" s="1"/>
      <c r="B59" s="61"/>
      <c r="C59" s="62"/>
      <c r="D59" s="63" t="s">
        <v>23</v>
      </c>
      <c r="E59" s="64"/>
      <c r="F59" s="64"/>
      <c r="G59" s="64"/>
      <c r="H59" s="64"/>
      <c r="I59" s="64"/>
      <c r="J59" s="64"/>
      <c r="K59" s="64"/>
      <c r="L59" s="64"/>
      <c r="M59" s="64"/>
      <c r="N59" s="64"/>
      <c r="O59" s="64"/>
      <c r="P59" s="64"/>
      <c r="Q59" s="64"/>
      <c r="R59" s="64"/>
      <c r="S59" s="69"/>
      <c r="T59" s="69"/>
      <c r="U59" s="64"/>
      <c r="V59" s="64"/>
      <c r="W59" s="64"/>
      <c r="X59" s="64"/>
      <c r="Y59" s="64"/>
      <c r="Z59" s="64"/>
      <c r="AA59" s="64"/>
      <c r="AB59" s="64"/>
      <c r="AC59" s="64"/>
      <c r="AD59" s="62"/>
      <c r="AE59" s="62"/>
      <c r="AF59" s="62"/>
      <c r="AG59" s="33"/>
      <c r="AH59" s="44"/>
      <c r="AI59" s="54"/>
      <c r="AJ59" s="55"/>
      <c r="AK59" s="54"/>
      <c r="AL59" s="47"/>
      <c r="AM59" s="48"/>
      <c r="AN59" s="47"/>
      <c r="AO59" s="48"/>
      <c r="AP59" s="47"/>
      <c r="AQ59" s="48"/>
      <c r="AR59" s="47"/>
      <c r="AS59" s="48"/>
      <c r="AT59" s="47"/>
      <c r="AU59" s="48"/>
      <c r="AV59" s="47"/>
      <c r="AW59" s="48"/>
      <c r="AX59" s="47"/>
      <c r="AY59" s="48"/>
      <c r="AZ59" s="47"/>
      <c r="BA59" s="48"/>
      <c r="BB59" s="47"/>
      <c r="BC59" s="48"/>
      <c r="BD59" s="49"/>
      <c r="BE59" s="50"/>
      <c r="BF59" s="49"/>
      <c r="BG59" s="50"/>
      <c r="BH59" s="49"/>
      <c r="BI59" s="50"/>
      <c r="BJ59" s="49"/>
      <c r="BK59" s="50"/>
      <c r="BL59" s="49"/>
      <c r="BM59" s="50"/>
      <c r="BN59" s="49"/>
      <c r="BO59" s="50"/>
      <c r="BP59" s="49"/>
      <c r="BQ59" s="50"/>
      <c r="BR59" s="49"/>
      <c r="BS59" s="50"/>
      <c r="BT59" s="47"/>
      <c r="BU59" s="48"/>
      <c r="BV59" s="47"/>
      <c r="BW59" s="48"/>
      <c r="BX59" s="47"/>
      <c r="BY59" s="48"/>
      <c r="BZ59" s="47"/>
      <c r="CA59" s="48"/>
      <c r="CB59" s="47"/>
      <c r="CC59" s="48"/>
      <c r="CD59" s="47"/>
      <c r="CE59" s="48"/>
      <c r="CF59" s="47"/>
      <c r="CG59" s="48"/>
      <c r="CH59" s="47"/>
      <c r="CI59" s="48"/>
      <c r="CJ59" s="49"/>
      <c r="CK59" s="50"/>
      <c r="CL59" s="49"/>
      <c r="CM59" s="50"/>
      <c r="CN59" s="49"/>
      <c r="CO59" s="50"/>
      <c r="CP59" s="49"/>
      <c r="CQ59" s="50"/>
      <c r="CR59" s="49"/>
      <c r="CS59" s="50"/>
      <c r="CT59" s="49"/>
      <c r="CU59" s="50"/>
      <c r="CV59" s="49"/>
      <c r="CW59" s="50"/>
      <c r="CX59" s="49"/>
      <c r="CY59" s="50"/>
      <c r="CZ59" s="47"/>
      <c r="DA59" s="48"/>
      <c r="DB59" s="47"/>
      <c r="DC59" s="48"/>
      <c r="DD59" s="47"/>
      <c r="DE59" s="48"/>
      <c r="DF59" s="47"/>
      <c r="DG59" s="48"/>
      <c r="DH59" s="47"/>
      <c r="DI59" s="48"/>
      <c r="DJ59" s="47"/>
      <c r="DK59" s="48"/>
      <c r="DL59" s="47"/>
      <c r="DM59" s="48"/>
      <c r="DN59" s="47"/>
      <c r="DO59" s="48"/>
      <c r="DP59" s="47"/>
      <c r="DQ59" s="48"/>
      <c r="DR59" s="46"/>
      <c r="DS59" s="45"/>
      <c r="DT59" s="46"/>
      <c r="DU59" s="45"/>
      <c r="DV59" s="46"/>
      <c r="DW59" s="45"/>
      <c r="DX59" s="46"/>
      <c r="DY59" s="45"/>
      <c r="DZ59" s="46"/>
      <c r="EA59" s="45"/>
      <c r="EB59" s="46"/>
      <c r="EC59" s="45"/>
      <c r="ED59" s="46"/>
      <c r="EE59" s="45"/>
      <c r="EF59" s="46"/>
      <c r="EG59" s="45"/>
      <c r="EH59" s="46"/>
      <c r="EI59" s="51"/>
    </row>
    <row r="60" spans="1:139" s="9" customFormat="1" ht="20.25" customHeight="1">
      <c r="A60" s="1"/>
      <c r="B60" s="61"/>
      <c r="C60" s="62"/>
      <c r="D60" s="63"/>
      <c r="E60" s="64"/>
      <c r="F60" s="64"/>
      <c r="G60" s="64"/>
      <c r="H60" s="64"/>
      <c r="I60" s="64"/>
      <c r="J60" s="64"/>
      <c r="K60" s="64"/>
      <c r="L60" s="64"/>
      <c r="M60" s="64"/>
      <c r="N60" s="64"/>
      <c r="O60" s="64"/>
      <c r="P60" s="64"/>
      <c r="Q60" s="64"/>
      <c r="R60" s="64"/>
      <c r="S60" s="69"/>
      <c r="T60" s="69"/>
      <c r="U60" s="64"/>
      <c r="V60" s="64"/>
      <c r="W60" s="64"/>
      <c r="X60" s="64"/>
      <c r="Y60" s="64"/>
      <c r="Z60" s="64"/>
      <c r="AA60" s="64"/>
      <c r="AB60" s="64"/>
      <c r="AC60" s="64"/>
      <c r="AD60" s="62"/>
      <c r="AE60" s="62"/>
      <c r="AF60" s="62"/>
      <c r="AG60" s="33"/>
      <c r="AH60" s="44"/>
      <c r="AI60" s="54"/>
      <c r="AJ60" s="55"/>
      <c r="AK60" s="54"/>
      <c r="AL60" s="47"/>
      <c r="AM60" s="48"/>
      <c r="AN60" s="47"/>
      <c r="AO60" s="48"/>
      <c r="AP60" s="47"/>
      <c r="AQ60" s="48"/>
      <c r="AR60" s="47"/>
      <c r="AS60" s="48"/>
      <c r="AT60" s="47"/>
      <c r="AU60" s="48"/>
      <c r="AV60" s="47"/>
      <c r="AW60" s="48"/>
      <c r="AX60" s="47"/>
      <c r="AY60" s="48"/>
      <c r="AZ60" s="47"/>
      <c r="BA60" s="48"/>
      <c r="BB60" s="47"/>
      <c r="BC60" s="48"/>
      <c r="BD60" s="49"/>
      <c r="BE60" s="50"/>
      <c r="BF60" s="49"/>
      <c r="BG60" s="50"/>
      <c r="BH60" s="49"/>
      <c r="BI60" s="50"/>
      <c r="BJ60" s="49"/>
      <c r="BK60" s="50"/>
      <c r="BL60" s="49"/>
      <c r="BM60" s="50"/>
      <c r="BN60" s="49"/>
      <c r="BO60" s="50"/>
      <c r="BP60" s="49"/>
      <c r="BQ60" s="50"/>
      <c r="BR60" s="49"/>
      <c r="BS60" s="50"/>
      <c r="BT60" s="47"/>
      <c r="BU60" s="48"/>
      <c r="BV60" s="47"/>
      <c r="BW60" s="48"/>
      <c r="BX60" s="47"/>
      <c r="BY60" s="48"/>
      <c r="BZ60" s="47"/>
      <c r="CA60" s="48"/>
      <c r="CB60" s="47"/>
      <c r="CC60" s="48"/>
      <c r="CD60" s="47"/>
      <c r="CE60" s="48"/>
      <c r="CF60" s="47"/>
      <c r="CG60" s="48"/>
      <c r="CH60" s="47"/>
      <c r="CI60" s="48"/>
      <c r="CJ60" s="49"/>
      <c r="CK60" s="50"/>
      <c r="CL60" s="49"/>
      <c r="CM60" s="50"/>
      <c r="CN60" s="49"/>
      <c r="CO60" s="50"/>
      <c r="CP60" s="49"/>
      <c r="CQ60" s="50"/>
      <c r="CR60" s="49"/>
      <c r="CS60" s="50"/>
      <c r="CT60" s="49"/>
      <c r="CU60" s="50"/>
      <c r="CV60" s="49"/>
      <c r="CW60" s="50"/>
      <c r="CX60" s="49"/>
      <c r="CY60" s="50"/>
      <c r="CZ60" s="47"/>
      <c r="DA60" s="48"/>
      <c r="DB60" s="47"/>
      <c r="DC60" s="48"/>
      <c r="DD60" s="47"/>
      <c r="DE60" s="48"/>
      <c r="DF60" s="47"/>
      <c r="DG60" s="48"/>
      <c r="DH60" s="47"/>
      <c r="DI60" s="48"/>
      <c r="DJ60" s="47"/>
      <c r="DK60" s="48"/>
      <c r="DL60" s="47"/>
      <c r="DM60" s="48"/>
      <c r="DN60" s="47"/>
      <c r="DO60" s="48"/>
      <c r="DP60" s="47"/>
      <c r="DQ60" s="48"/>
      <c r="DR60" s="46"/>
      <c r="DS60" s="45"/>
      <c r="DT60" s="46"/>
      <c r="DU60" s="45"/>
      <c r="DV60" s="46"/>
      <c r="DW60" s="45"/>
      <c r="DX60" s="46"/>
      <c r="DY60" s="45"/>
      <c r="DZ60" s="46"/>
      <c r="EA60" s="45"/>
      <c r="EB60" s="46"/>
      <c r="EC60" s="45"/>
      <c r="ED60" s="46"/>
      <c r="EE60" s="45"/>
      <c r="EF60" s="46"/>
      <c r="EG60" s="45"/>
      <c r="EH60" s="46"/>
      <c r="EI60" s="51"/>
    </row>
    <row r="61" spans="1:139" s="9" customFormat="1" ht="20.25" customHeight="1">
      <c r="A61" s="1"/>
      <c r="B61" s="61"/>
      <c r="C61" s="62"/>
      <c r="D61" s="58" t="s">
        <v>24</v>
      </c>
      <c r="E61" s="64"/>
      <c r="F61" s="64"/>
      <c r="G61" s="64"/>
      <c r="H61" s="64"/>
      <c r="I61" s="64"/>
      <c r="J61" s="64"/>
      <c r="K61" s="64"/>
      <c r="L61" s="64"/>
      <c r="M61" s="64"/>
      <c r="N61" s="64"/>
      <c r="O61" s="64"/>
      <c r="P61" s="64"/>
      <c r="Q61" s="64"/>
      <c r="R61" s="64"/>
      <c r="S61" s="64"/>
      <c r="T61" s="64"/>
      <c r="U61" s="64"/>
      <c r="V61" s="64"/>
      <c r="W61" s="64"/>
      <c r="X61" s="64"/>
      <c r="Y61" s="64"/>
      <c r="Z61" s="64"/>
      <c r="AA61" s="64"/>
      <c r="AB61" s="64"/>
      <c r="AC61" s="64"/>
      <c r="AD61" s="62"/>
      <c r="AE61" s="62"/>
      <c r="AF61" s="62"/>
      <c r="AG61" s="33"/>
      <c r="AH61" s="44"/>
      <c r="AI61" s="54"/>
      <c r="AJ61" s="55"/>
      <c r="AK61" s="54"/>
      <c r="AL61" s="47"/>
      <c r="AM61" s="48"/>
      <c r="AN61" s="47"/>
      <c r="AO61" s="48"/>
      <c r="AP61" s="47"/>
      <c r="AQ61" s="48"/>
      <c r="AR61" s="47"/>
      <c r="AS61" s="48"/>
      <c r="AT61" s="47"/>
      <c r="AU61" s="48"/>
      <c r="AV61" s="47"/>
      <c r="AW61" s="48"/>
      <c r="AX61" s="47"/>
      <c r="AY61" s="48"/>
      <c r="AZ61" s="47"/>
      <c r="BA61" s="48"/>
      <c r="BB61" s="47"/>
      <c r="BC61" s="48"/>
      <c r="BD61" s="49"/>
      <c r="BE61" s="50"/>
      <c r="BF61" s="49"/>
      <c r="BG61" s="50"/>
      <c r="BH61" s="49"/>
      <c r="BI61" s="50"/>
      <c r="BJ61" s="49"/>
      <c r="BK61" s="50"/>
      <c r="BL61" s="49"/>
      <c r="BM61" s="50"/>
      <c r="BN61" s="49"/>
      <c r="BO61" s="50"/>
      <c r="BP61" s="49"/>
      <c r="BQ61" s="50"/>
      <c r="BR61" s="49"/>
      <c r="BS61" s="50"/>
      <c r="BT61" s="47"/>
      <c r="BU61" s="48"/>
      <c r="BV61" s="47"/>
      <c r="BW61" s="48"/>
      <c r="BX61" s="47"/>
      <c r="BY61" s="48"/>
      <c r="BZ61" s="47"/>
      <c r="CA61" s="48"/>
      <c r="CB61" s="47"/>
      <c r="CC61" s="48"/>
      <c r="CD61" s="47"/>
      <c r="CE61" s="48"/>
      <c r="CF61" s="47"/>
      <c r="CG61" s="48"/>
      <c r="CH61" s="47"/>
      <c r="CI61" s="48"/>
      <c r="CJ61" s="49"/>
      <c r="CK61" s="50"/>
      <c r="CL61" s="49"/>
      <c r="CM61" s="50"/>
      <c r="CN61" s="49"/>
      <c r="CO61" s="50"/>
      <c r="CP61" s="49"/>
      <c r="CQ61" s="50"/>
      <c r="CR61" s="49"/>
      <c r="CS61" s="50"/>
      <c r="CT61" s="49"/>
      <c r="CU61" s="50"/>
      <c r="CV61" s="49"/>
      <c r="CW61" s="50"/>
      <c r="CX61" s="49"/>
      <c r="CY61" s="50"/>
      <c r="CZ61" s="47"/>
      <c r="DA61" s="48"/>
      <c r="DB61" s="47"/>
      <c r="DC61" s="48"/>
      <c r="DD61" s="47"/>
      <c r="DE61" s="48"/>
      <c r="DF61" s="47"/>
      <c r="DG61" s="48"/>
      <c r="DH61" s="47"/>
      <c r="DI61" s="48"/>
      <c r="DJ61" s="47"/>
      <c r="DK61" s="48"/>
      <c r="DL61" s="47"/>
      <c r="DM61" s="48"/>
      <c r="DN61" s="47"/>
      <c r="DO61" s="48"/>
      <c r="DP61" s="47"/>
      <c r="DQ61" s="48"/>
      <c r="DR61" s="46"/>
      <c r="DS61" s="45"/>
      <c r="DT61" s="46"/>
      <c r="DU61" s="45"/>
      <c r="DV61" s="46"/>
      <c r="DW61" s="45"/>
      <c r="DX61" s="46"/>
      <c r="DY61" s="45"/>
      <c r="DZ61" s="46"/>
      <c r="EA61" s="45"/>
      <c r="EB61" s="46"/>
      <c r="EC61" s="45"/>
      <c r="ED61" s="46"/>
      <c r="EE61" s="45"/>
      <c r="EF61" s="46"/>
      <c r="EG61" s="45"/>
      <c r="EH61" s="46"/>
      <c r="EI61" s="51"/>
    </row>
    <row r="62" spans="1:139" s="9" customFormat="1" ht="20.25" customHeight="1">
      <c r="A62" s="1"/>
      <c r="B62" s="61"/>
      <c r="C62" s="62"/>
      <c r="D62" s="63"/>
      <c r="E62" s="64"/>
      <c r="F62" s="64"/>
      <c r="G62" s="64"/>
      <c r="H62" s="64"/>
      <c r="I62" s="64"/>
      <c r="J62" s="64"/>
      <c r="K62" s="64"/>
      <c r="L62" s="64"/>
      <c r="M62" s="64"/>
      <c r="N62" s="64"/>
      <c r="O62" s="64"/>
      <c r="P62" s="64"/>
      <c r="Q62" s="64"/>
      <c r="R62" s="64"/>
      <c r="S62" s="64"/>
      <c r="T62" s="64"/>
      <c r="U62" s="64"/>
      <c r="V62" s="64"/>
      <c r="W62" s="64"/>
      <c r="X62" s="64"/>
      <c r="Y62" s="64"/>
      <c r="Z62" s="64"/>
      <c r="AA62" s="64"/>
      <c r="AB62" s="64"/>
      <c r="AC62" s="64"/>
      <c r="AD62" s="62"/>
      <c r="AE62" s="62"/>
      <c r="AF62" s="62"/>
      <c r="AG62" s="33"/>
      <c r="AH62" s="44"/>
      <c r="AI62" s="54"/>
      <c r="AJ62" s="55"/>
      <c r="AK62" s="54"/>
      <c r="AL62" s="47"/>
      <c r="AM62" s="48"/>
      <c r="AN62" s="47"/>
      <c r="AO62" s="48"/>
      <c r="AP62" s="47"/>
      <c r="AQ62" s="48"/>
      <c r="AR62" s="47"/>
      <c r="AS62" s="48"/>
      <c r="AT62" s="47"/>
      <c r="AU62" s="48"/>
      <c r="AV62" s="47"/>
      <c r="AW62" s="48"/>
      <c r="AX62" s="47"/>
      <c r="AY62" s="48"/>
      <c r="AZ62" s="47"/>
      <c r="BA62" s="48"/>
      <c r="BB62" s="47"/>
      <c r="BC62" s="48"/>
      <c r="BD62" s="49"/>
      <c r="BE62" s="50"/>
      <c r="BF62" s="49"/>
      <c r="BG62" s="50"/>
      <c r="BH62" s="49"/>
      <c r="BI62" s="50"/>
      <c r="BJ62" s="49"/>
      <c r="BK62" s="50"/>
      <c r="BL62" s="49"/>
      <c r="BM62" s="50"/>
      <c r="BN62" s="49"/>
      <c r="BO62" s="50"/>
      <c r="BP62" s="49"/>
      <c r="BQ62" s="50"/>
      <c r="BR62" s="49"/>
      <c r="BS62" s="50"/>
      <c r="BT62" s="47"/>
      <c r="BU62" s="48"/>
      <c r="BV62" s="47"/>
      <c r="BW62" s="48"/>
      <c r="BX62" s="47"/>
      <c r="BY62" s="48"/>
      <c r="BZ62" s="47"/>
      <c r="CA62" s="48"/>
      <c r="CB62" s="47"/>
      <c r="CC62" s="48"/>
      <c r="CD62" s="47"/>
      <c r="CE62" s="48"/>
      <c r="CF62" s="47"/>
      <c r="CG62" s="48"/>
      <c r="CH62" s="47"/>
      <c r="CI62" s="48"/>
      <c r="CJ62" s="49"/>
      <c r="CK62" s="50"/>
      <c r="CL62" s="49"/>
      <c r="CM62" s="50"/>
      <c r="CN62" s="49"/>
      <c r="CO62" s="50"/>
      <c r="CP62" s="49"/>
      <c r="CQ62" s="50"/>
      <c r="CR62" s="49"/>
      <c r="CS62" s="50"/>
      <c r="CT62" s="49"/>
      <c r="CU62" s="50"/>
      <c r="CV62" s="49"/>
      <c r="CW62" s="50"/>
      <c r="CX62" s="49"/>
      <c r="CY62" s="50"/>
      <c r="CZ62" s="47"/>
      <c r="DA62" s="48"/>
      <c r="DB62" s="47"/>
      <c r="DC62" s="48"/>
      <c r="DD62" s="47"/>
      <c r="DE62" s="48"/>
      <c r="DF62" s="47"/>
      <c r="DG62" s="48"/>
      <c r="DH62" s="47"/>
      <c r="DI62" s="48"/>
      <c r="DJ62" s="47"/>
      <c r="DK62" s="48"/>
      <c r="DL62" s="47"/>
      <c r="DM62" s="48"/>
      <c r="DN62" s="47"/>
      <c r="DO62" s="48"/>
      <c r="DP62" s="47"/>
      <c r="DQ62" s="48"/>
      <c r="DR62" s="46"/>
      <c r="DS62" s="45"/>
      <c r="DT62" s="46"/>
      <c r="DU62" s="45"/>
      <c r="DV62" s="46"/>
      <c r="DW62" s="45"/>
      <c r="DX62" s="46"/>
      <c r="DY62" s="45"/>
      <c r="DZ62" s="46"/>
      <c r="EA62" s="45"/>
      <c r="EB62" s="46"/>
      <c r="EC62" s="45"/>
      <c r="ED62" s="46"/>
      <c r="EE62" s="45"/>
      <c r="EF62" s="46"/>
      <c r="EG62" s="45"/>
      <c r="EH62" s="46"/>
      <c r="EI62" s="51"/>
    </row>
    <row r="63" spans="1:139" s="9" customFormat="1" ht="20.25" customHeight="1">
      <c r="A63" s="1"/>
      <c r="B63" s="61"/>
      <c r="C63" s="62"/>
      <c r="D63" s="63" t="s">
        <v>25</v>
      </c>
      <c r="E63" s="64"/>
      <c r="F63" s="64"/>
      <c r="G63" s="64"/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4"/>
      <c r="Z63" s="64"/>
      <c r="AA63" s="64"/>
      <c r="AB63" s="64"/>
      <c r="AC63" s="64"/>
      <c r="AD63" s="62"/>
      <c r="AE63" s="62"/>
      <c r="AF63" s="62"/>
      <c r="AG63" s="33"/>
      <c r="AH63" s="44"/>
      <c r="AI63" s="54"/>
      <c r="AJ63" s="55"/>
      <c r="AK63" s="54"/>
      <c r="AL63" s="47"/>
      <c r="AM63" s="48"/>
      <c r="AN63" s="47"/>
      <c r="AO63" s="48"/>
      <c r="AP63" s="47"/>
      <c r="AQ63" s="48"/>
      <c r="AR63" s="47"/>
      <c r="AS63" s="48"/>
      <c r="AT63" s="47"/>
      <c r="AU63" s="48"/>
      <c r="AV63" s="47"/>
      <c r="AW63" s="48"/>
      <c r="AX63" s="47"/>
      <c r="AY63" s="48"/>
      <c r="AZ63" s="47"/>
      <c r="BA63" s="48"/>
      <c r="BB63" s="47"/>
      <c r="BC63" s="48"/>
      <c r="BD63" s="49"/>
      <c r="BE63" s="50"/>
      <c r="BF63" s="49"/>
      <c r="BG63" s="50"/>
      <c r="BH63" s="49"/>
      <c r="BI63" s="50"/>
      <c r="BJ63" s="49"/>
      <c r="BK63" s="50"/>
      <c r="BL63" s="49"/>
      <c r="BM63" s="50"/>
      <c r="BN63" s="49"/>
      <c r="BO63" s="50"/>
      <c r="BP63" s="49"/>
      <c r="BQ63" s="50"/>
      <c r="BR63" s="49"/>
      <c r="BS63" s="50"/>
      <c r="BT63" s="47"/>
      <c r="BU63" s="48"/>
      <c r="BV63" s="47"/>
      <c r="BW63" s="48"/>
      <c r="BX63" s="47"/>
      <c r="BY63" s="48"/>
      <c r="BZ63" s="47"/>
      <c r="CA63" s="48"/>
      <c r="CB63" s="47"/>
      <c r="CC63" s="48"/>
      <c r="CD63" s="47"/>
      <c r="CE63" s="48"/>
      <c r="CF63" s="47"/>
      <c r="CG63" s="48"/>
      <c r="CH63" s="47"/>
      <c r="CI63" s="48"/>
      <c r="CJ63" s="49"/>
      <c r="CK63" s="50"/>
      <c r="CL63" s="49"/>
      <c r="CM63" s="50"/>
      <c r="CN63" s="49"/>
      <c r="CO63" s="50"/>
      <c r="CP63" s="49"/>
      <c r="CQ63" s="50"/>
      <c r="CR63" s="49"/>
      <c r="CS63" s="50"/>
      <c r="CT63" s="49"/>
      <c r="CU63" s="50"/>
      <c r="CV63" s="49"/>
      <c r="CW63" s="50"/>
      <c r="CX63" s="49"/>
      <c r="CY63" s="50"/>
      <c r="CZ63" s="47"/>
      <c r="DA63" s="48"/>
      <c r="DB63" s="47"/>
      <c r="DC63" s="48"/>
      <c r="DD63" s="47"/>
      <c r="DE63" s="48"/>
      <c r="DF63" s="47"/>
      <c r="DG63" s="48"/>
      <c r="DH63" s="47"/>
      <c r="DI63" s="48"/>
      <c r="DJ63" s="47"/>
      <c r="DK63" s="48"/>
      <c r="DL63" s="47"/>
      <c r="DM63" s="48"/>
      <c r="DN63" s="47"/>
      <c r="DO63" s="48"/>
      <c r="DP63" s="47"/>
      <c r="DQ63" s="48"/>
      <c r="DR63" s="46"/>
      <c r="DS63" s="45"/>
      <c r="DT63" s="46"/>
      <c r="DU63" s="45"/>
      <c r="DV63" s="46"/>
      <c r="DW63" s="45"/>
      <c r="DX63" s="46"/>
      <c r="DY63" s="45"/>
      <c r="DZ63" s="46"/>
      <c r="EA63" s="45"/>
      <c r="EB63" s="46"/>
      <c r="EC63" s="45"/>
      <c r="ED63" s="46"/>
      <c r="EE63" s="45"/>
      <c r="EF63" s="46"/>
      <c r="EG63" s="45"/>
      <c r="EH63" s="46"/>
      <c r="EI63" s="51"/>
    </row>
    <row r="64" spans="1:139" s="9" customFormat="1" ht="20.25" customHeight="1">
      <c r="A64" s="1"/>
      <c r="B64" s="61"/>
      <c r="C64" s="62"/>
      <c r="D64" s="70" t="s">
        <v>26</v>
      </c>
      <c r="E64" s="64"/>
      <c r="F64" s="64"/>
      <c r="G64" s="64"/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4"/>
      <c r="Z64" s="64"/>
      <c r="AA64" s="64"/>
      <c r="AB64" s="64"/>
      <c r="AC64" s="64"/>
      <c r="AD64" s="62"/>
      <c r="AE64" s="62"/>
      <c r="AF64" s="62"/>
      <c r="AG64" s="33"/>
      <c r="AH64" s="44"/>
      <c r="AI64" s="54"/>
      <c r="AJ64" s="55"/>
      <c r="AK64" s="54"/>
      <c r="AL64" s="47"/>
      <c r="AM64" s="48"/>
      <c r="AN64" s="47"/>
      <c r="AO64" s="48"/>
      <c r="AP64" s="47"/>
      <c r="AQ64" s="48"/>
      <c r="AR64" s="47"/>
      <c r="AS64" s="48"/>
      <c r="AT64" s="47"/>
      <c r="AU64" s="48"/>
      <c r="AV64" s="47"/>
      <c r="AW64" s="48"/>
      <c r="AX64" s="47"/>
      <c r="AY64" s="48"/>
      <c r="AZ64" s="47"/>
      <c r="BA64" s="48"/>
      <c r="BB64" s="47"/>
      <c r="BC64" s="48"/>
      <c r="BD64" s="49"/>
      <c r="BE64" s="50"/>
      <c r="BF64" s="49"/>
      <c r="BG64" s="50"/>
      <c r="BH64" s="49"/>
      <c r="BI64" s="50"/>
      <c r="BJ64" s="49"/>
      <c r="BK64" s="50"/>
      <c r="BL64" s="49"/>
      <c r="BM64" s="50"/>
      <c r="BN64" s="49"/>
      <c r="BO64" s="50"/>
      <c r="BP64" s="49"/>
      <c r="BQ64" s="50"/>
      <c r="BR64" s="49"/>
      <c r="BS64" s="50"/>
      <c r="BT64" s="47"/>
      <c r="BU64" s="48"/>
      <c r="BV64" s="47"/>
      <c r="BW64" s="48"/>
      <c r="BX64" s="47"/>
      <c r="BY64" s="48"/>
      <c r="BZ64" s="47"/>
      <c r="CA64" s="48"/>
      <c r="CB64" s="47"/>
      <c r="CC64" s="48"/>
      <c r="CD64" s="47"/>
      <c r="CE64" s="48"/>
      <c r="CF64" s="47"/>
      <c r="CG64" s="48"/>
      <c r="CH64" s="47"/>
      <c r="CI64" s="48"/>
      <c r="CJ64" s="49"/>
      <c r="CK64" s="50"/>
      <c r="CL64" s="49"/>
      <c r="CM64" s="50"/>
      <c r="CN64" s="49"/>
      <c r="CO64" s="50"/>
      <c r="CP64" s="49"/>
      <c r="CQ64" s="50"/>
      <c r="CR64" s="49"/>
      <c r="CS64" s="50"/>
      <c r="CT64" s="49"/>
      <c r="CU64" s="50"/>
      <c r="CV64" s="49"/>
      <c r="CW64" s="50"/>
      <c r="CX64" s="49"/>
      <c r="CY64" s="50"/>
      <c r="CZ64" s="47"/>
      <c r="DA64" s="48"/>
      <c r="DB64" s="47"/>
      <c r="DC64" s="48"/>
      <c r="DD64" s="47"/>
      <c r="DE64" s="48"/>
      <c r="DF64" s="47"/>
      <c r="DG64" s="48"/>
      <c r="DH64" s="47"/>
      <c r="DI64" s="48"/>
      <c r="DJ64" s="47"/>
      <c r="DK64" s="48"/>
      <c r="DL64" s="47"/>
      <c r="DM64" s="48"/>
      <c r="DN64" s="47"/>
      <c r="DO64" s="48"/>
      <c r="DP64" s="47"/>
      <c r="DQ64" s="48"/>
      <c r="DR64" s="46"/>
      <c r="DS64" s="45"/>
      <c r="DT64" s="46"/>
      <c r="DU64" s="45"/>
      <c r="DV64" s="46"/>
      <c r="DW64" s="45"/>
      <c r="DX64" s="46"/>
      <c r="DY64" s="45"/>
      <c r="DZ64" s="46"/>
      <c r="EA64" s="45"/>
      <c r="EB64" s="46"/>
      <c r="EC64" s="45"/>
      <c r="ED64" s="46"/>
      <c r="EE64" s="45"/>
      <c r="EF64" s="46"/>
      <c r="EG64" s="45"/>
      <c r="EH64" s="46"/>
      <c r="EI64" s="51"/>
    </row>
    <row r="65" spans="1:139" s="9" customFormat="1" ht="20.25" customHeight="1">
      <c r="A65" s="1"/>
      <c r="B65" s="61"/>
      <c r="C65" s="62"/>
      <c r="D65" s="68"/>
      <c r="E65" s="64"/>
      <c r="F65" s="64"/>
      <c r="G65" s="64"/>
      <c r="H65" s="64"/>
      <c r="I65" s="64"/>
      <c r="J65" s="64"/>
      <c r="K65" s="64"/>
      <c r="L65" s="64"/>
      <c r="M65" s="64"/>
      <c r="N65" s="64"/>
      <c r="O65" s="64"/>
      <c r="P65" s="64"/>
      <c r="Q65" s="64"/>
      <c r="R65" s="64"/>
      <c r="S65" s="64"/>
      <c r="T65" s="64"/>
      <c r="U65" s="64"/>
      <c r="V65" s="64"/>
      <c r="W65" s="64"/>
      <c r="X65" s="64"/>
      <c r="Y65" s="64"/>
      <c r="Z65" s="64"/>
      <c r="AA65" s="64"/>
      <c r="AB65" s="64"/>
      <c r="AC65" s="64"/>
      <c r="AD65" s="62"/>
      <c r="AE65" s="62"/>
      <c r="AF65" s="62"/>
      <c r="AG65" s="33"/>
      <c r="AH65" s="44"/>
      <c r="AI65" s="54"/>
      <c r="AJ65" s="55"/>
      <c r="AK65" s="54"/>
      <c r="AL65" s="47"/>
      <c r="AM65" s="48"/>
      <c r="AN65" s="47"/>
      <c r="AO65" s="48"/>
      <c r="AP65" s="47"/>
      <c r="AQ65" s="48"/>
      <c r="AR65" s="47"/>
      <c r="AS65" s="48"/>
      <c r="AT65" s="47"/>
      <c r="AU65" s="48"/>
      <c r="AV65" s="47"/>
      <c r="AW65" s="48"/>
      <c r="AX65" s="47"/>
      <c r="AY65" s="48"/>
      <c r="AZ65" s="47"/>
      <c r="BA65" s="48"/>
      <c r="BB65" s="47"/>
      <c r="BC65" s="48"/>
      <c r="BD65" s="49"/>
      <c r="BE65" s="50"/>
      <c r="BF65" s="49"/>
      <c r="BG65" s="50"/>
      <c r="BH65" s="49"/>
      <c r="BI65" s="50"/>
      <c r="BJ65" s="49"/>
      <c r="BK65" s="50"/>
      <c r="BL65" s="49"/>
      <c r="BM65" s="50"/>
      <c r="BN65" s="49"/>
      <c r="BO65" s="50"/>
      <c r="BP65" s="49"/>
      <c r="BQ65" s="50"/>
      <c r="BR65" s="49"/>
      <c r="BS65" s="50"/>
      <c r="BT65" s="47"/>
      <c r="BU65" s="48"/>
      <c r="BV65" s="47"/>
      <c r="BW65" s="48"/>
      <c r="BX65" s="47"/>
      <c r="BY65" s="48"/>
      <c r="BZ65" s="47"/>
      <c r="CA65" s="48"/>
      <c r="CB65" s="47"/>
      <c r="CC65" s="48"/>
      <c r="CD65" s="47"/>
      <c r="CE65" s="48"/>
      <c r="CF65" s="47"/>
      <c r="CG65" s="48"/>
      <c r="CH65" s="47"/>
      <c r="CI65" s="48"/>
      <c r="CJ65" s="49"/>
      <c r="CK65" s="50"/>
      <c r="CL65" s="49"/>
      <c r="CM65" s="50"/>
      <c r="CN65" s="49"/>
      <c r="CO65" s="50"/>
      <c r="CP65" s="49"/>
      <c r="CQ65" s="50"/>
      <c r="CR65" s="49"/>
      <c r="CS65" s="50"/>
      <c r="CT65" s="49"/>
      <c r="CU65" s="50"/>
      <c r="CV65" s="49"/>
      <c r="CW65" s="50"/>
      <c r="CX65" s="49"/>
      <c r="CY65" s="50"/>
      <c r="CZ65" s="47"/>
      <c r="DA65" s="48"/>
      <c r="DB65" s="47"/>
      <c r="DC65" s="48"/>
      <c r="DD65" s="47"/>
      <c r="DE65" s="48"/>
      <c r="DF65" s="47"/>
      <c r="DG65" s="48"/>
      <c r="DH65" s="47"/>
      <c r="DI65" s="48"/>
      <c r="DJ65" s="47"/>
      <c r="DK65" s="48"/>
      <c r="DL65" s="47"/>
      <c r="DM65" s="48"/>
      <c r="DN65" s="47"/>
      <c r="DO65" s="48"/>
      <c r="DP65" s="47"/>
      <c r="DQ65" s="48"/>
      <c r="DR65" s="46"/>
      <c r="DS65" s="45"/>
      <c r="DT65" s="46"/>
      <c r="DU65" s="45"/>
      <c r="DV65" s="46"/>
      <c r="DW65" s="45"/>
      <c r="DX65" s="46"/>
      <c r="DY65" s="45"/>
      <c r="DZ65" s="46"/>
      <c r="EA65" s="45"/>
      <c r="EB65" s="46"/>
      <c r="EC65" s="45"/>
      <c r="ED65" s="46"/>
      <c r="EE65" s="45"/>
      <c r="EF65" s="46"/>
      <c r="EG65" s="45"/>
      <c r="EH65" s="46"/>
      <c r="EI65" s="51"/>
    </row>
    <row r="66" spans="1:139" s="9" customFormat="1" ht="20.25" customHeight="1">
      <c r="A66" s="1"/>
      <c r="B66" s="61"/>
      <c r="C66" s="62"/>
      <c r="D66" s="63" t="s">
        <v>27</v>
      </c>
      <c r="E66" s="64"/>
      <c r="F66" s="64"/>
      <c r="G66" s="64"/>
      <c r="H66" s="64"/>
      <c r="I66" s="64"/>
      <c r="J66" s="64"/>
      <c r="K66" s="64"/>
      <c r="L66" s="64"/>
      <c r="M66" s="64"/>
      <c r="N66" s="64"/>
      <c r="O66" s="64"/>
      <c r="P66" s="64"/>
      <c r="Q66" s="64"/>
      <c r="R66" s="64"/>
      <c r="S66" s="64"/>
      <c r="T66" s="64"/>
      <c r="U66" s="64"/>
      <c r="V66" s="64"/>
      <c r="W66" s="66"/>
      <c r="X66" s="64"/>
      <c r="Y66" s="64"/>
      <c r="Z66" s="66" t="s">
        <v>28</v>
      </c>
      <c r="AA66" s="64"/>
      <c r="AB66" s="64"/>
      <c r="AC66" s="64"/>
      <c r="AD66" s="62"/>
      <c r="AE66" s="62"/>
      <c r="AF66" s="62"/>
      <c r="AG66" s="33"/>
      <c r="AH66" s="44"/>
      <c r="AI66" s="54"/>
      <c r="AJ66" s="55"/>
      <c r="AK66" s="54"/>
      <c r="AL66" s="47"/>
      <c r="AM66" s="48"/>
      <c r="AN66" s="47"/>
      <c r="AO66" s="48"/>
      <c r="AP66" s="47"/>
      <c r="AQ66" s="48"/>
      <c r="AR66" s="47"/>
      <c r="AS66" s="48"/>
      <c r="AT66" s="47"/>
      <c r="AU66" s="48"/>
      <c r="AV66" s="47"/>
      <c r="AW66" s="48"/>
      <c r="AX66" s="47"/>
      <c r="AY66" s="48"/>
      <c r="AZ66" s="47"/>
      <c r="BA66" s="48"/>
      <c r="BB66" s="47"/>
      <c r="BC66" s="48"/>
      <c r="BD66" s="49"/>
      <c r="BE66" s="50"/>
      <c r="BF66" s="49"/>
      <c r="BG66" s="50"/>
      <c r="BH66" s="49"/>
      <c r="BI66" s="50"/>
      <c r="BJ66" s="49"/>
      <c r="BK66" s="50"/>
      <c r="BL66" s="49"/>
      <c r="BM66" s="50"/>
      <c r="BN66" s="49"/>
      <c r="BO66" s="50"/>
      <c r="BP66" s="49"/>
      <c r="BQ66" s="50"/>
      <c r="BR66" s="49"/>
      <c r="BS66" s="50"/>
      <c r="BT66" s="47"/>
      <c r="BU66" s="48"/>
      <c r="BV66" s="47"/>
      <c r="BW66" s="48"/>
      <c r="BX66" s="47"/>
      <c r="BY66" s="48"/>
      <c r="BZ66" s="47"/>
      <c r="CA66" s="48"/>
      <c r="CB66" s="47"/>
      <c r="CC66" s="48"/>
      <c r="CD66" s="47"/>
      <c r="CE66" s="48"/>
      <c r="CF66" s="47"/>
      <c r="CG66" s="48"/>
      <c r="CH66" s="47"/>
      <c r="CI66" s="48"/>
      <c r="CJ66" s="49"/>
      <c r="CK66" s="50"/>
      <c r="CL66" s="49"/>
      <c r="CM66" s="50"/>
      <c r="CN66" s="49"/>
      <c r="CO66" s="50"/>
      <c r="CP66" s="49"/>
      <c r="CQ66" s="50"/>
      <c r="CR66" s="49"/>
      <c r="CS66" s="50"/>
      <c r="CT66" s="49"/>
      <c r="CU66" s="50"/>
      <c r="CV66" s="49"/>
      <c r="CW66" s="50"/>
      <c r="CX66" s="49"/>
      <c r="CY66" s="50"/>
      <c r="CZ66" s="47"/>
      <c r="DA66" s="48"/>
      <c r="DB66" s="47"/>
      <c r="DC66" s="48"/>
      <c r="DD66" s="47"/>
      <c r="DE66" s="48"/>
      <c r="DF66" s="47"/>
      <c r="DG66" s="48"/>
      <c r="DH66" s="47"/>
      <c r="DI66" s="48"/>
      <c r="DJ66" s="47"/>
      <c r="DK66" s="48"/>
      <c r="DL66" s="47"/>
      <c r="DM66" s="48"/>
      <c r="DN66" s="47"/>
      <c r="DO66" s="48"/>
      <c r="DP66" s="47"/>
      <c r="DQ66" s="48"/>
      <c r="DR66" s="46"/>
      <c r="DS66" s="45"/>
      <c r="DT66" s="46"/>
      <c r="DU66" s="45"/>
      <c r="DV66" s="46"/>
      <c r="DW66" s="45"/>
      <c r="DX66" s="46"/>
      <c r="DY66" s="45"/>
      <c r="DZ66" s="46"/>
      <c r="EA66" s="45"/>
      <c r="EB66" s="46"/>
      <c r="EC66" s="45"/>
      <c r="ED66" s="46"/>
      <c r="EE66" s="45"/>
      <c r="EF66" s="46"/>
      <c r="EG66" s="45"/>
      <c r="EH66" s="46"/>
      <c r="EI66" s="51"/>
    </row>
    <row r="67" spans="1:139" s="9" customFormat="1" ht="20.25" customHeight="1">
      <c r="A67" s="1"/>
      <c r="B67" s="61"/>
      <c r="C67" s="62"/>
      <c r="D67" s="71"/>
      <c r="E67" s="71"/>
      <c r="F67" s="72"/>
      <c r="G67" s="71"/>
      <c r="H67" s="71"/>
      <c r="I67" s="71"/>
      <c r="J67" s="71"/>
      <c r="K67" s="71"/>
      <c r="L67" s="71"/>
      <c r="M67" s="71"/>
      <c r="N67" s="71"/>
      <c r="O67" s="71"/>
      <c r="P67" s="71"/>
      <c r="Q67" s="71"/>
      <c r="R67" s="71"/>
      <c r="S67" s="73"/>
      <c r="T67" s="71"/>
      <c r="U67" s="71"/>
      <c r="V67" s="71"/>
      <c r="W67" s="71"/>
      <c r="X67" s="71"/>
      <c r="Y67" s="71"/>
      <c r="Z67" s="71"/>
      <c r="AA67" s="71"/>
      <c r="AB67" s="71"/>
      <c r="AC67" s="71"/>
      <c r="AD67" s="62"/>
      <c r="AE67" s="62"/>
      <c r="AF67" s="62"/>
      <c r="AG67" s="33"/>
      <c r="AH67" s="44"/>
      <c r="AI67" s="54"/>
      <c r="AJ67" s="55"/>
      <c r="AK67" s="54"/>
      <c r="AL67" s="47"/>
      <c r="AM67" s="48"/>
      <c r="AN67" s="47"/>
      <c r="AO67" s="48"/>
      <c r="AP67" s="47"/>
      <c r="AQ67" s="48"/>
      <c r="AR67" s="47"/>
      <c r="AS67" s="48"/>
      <c r="AT67" s="47"/>
      <c r="AU67" s="48"/>
      <c r="AV67" s="47"/>
      <c r="AW67" s="48"/>
      <c r="AX67" s="47"/>
      <c r="AY67" s="48"/>
      <c r="AZ67" s="47"/>
      <c r="BA67" s="48"/>
      <c r="BB67" s="47"/>
      <c r="BC67" s="48"/>
      <c r="BD67" s="49"/>
      <c r="BE67" s="50"/>
      <c r="BF67" s="49"/>
      <c r="BG67" s="50"/>
      <c r="BH67" s="49"/>
      <c r="BI67" s="50"/>
      <c r="BJ67" s="49"/>
      <c r="BK67" s="50"/>
      <c r="BL67" s="49"/>
      <c r="BM67" s="50"/>
      <c r="BN67" s="49"/>
      <c r="BO67" s="50"/>
      <c r="BP67" s="49"/>
      <c r="BQ67" s="50"/>
      <c r="BR67" s="49"/>
      <c r="BS67" s="50"/>
      <c r="BT67" s="47"/>
      <c r="BU67" s="48"/>
      <c r="BV67" s="47"/>
      <c r="BW67" s="48"/>
      <c r="BX67" s="47"/>
      <c r="BY67" s="48"/>
      <c r="BZ67" s="47"/>
      <c r="CA67" s="48"/>
      <c r="CB67" s="47"/>
      <c r="CC67" s="48"/>
      <c r="CD67" s="47"/>
      <c r="CE67" s="48"/>
      <c r="CF67" s="47"/>
      <c r="CG67" s="48"/>
      <c r="CH67" s="47"/>
      <c r="CI67" s="48"/>
      <c r="CJ67" s="49"/>
      <c r="CK67" s="50"/>
      <c r="CL67" s="49"/>
      <c r="CM67" s="50"/>
      <c r="CN67" s="49"/>
      <c r="CO67" s="50"/>
      <c r="CP67" s="49"/>
      <c r="CQ67" s="50"/>
      <c r="CR67" s="49"/>
      <c r="CS67" s="50"/>
      <c r="CT67" s="49"/>
      <c r="CU67" s="50"/>
      <c r="CV67" s="49"/>
      <c r="CW67" s="50"/>
      <c r="CX67" s="49"/>
      <c r="CY67" s="50"/>
      <c r="CZ67" s="47"/>
      <c r="DA67" s="48"/>
      <c r="DB67" s="47"/>
      <c r="DC67" s="48"/>
      <c r="DD67" s="47"/>
      <c r="DE67" s="48"/>
      <c r="DF67" s="47"/>
      <c r="DG67" s="48"/>
      <c r="DH67" s="47"/>
      <c r="DI67" s="48"/>
      <c r="DJ67" s="47"/>
      <c r="DK67" s="48"/>
      <c r="DL67" s="47"/>
      <c r="DM67" s="48"/>
      <c r="DN67" s="47"/>
      <c r="DO67" s="48"/>
      <c r="DP67" s="47"/>
      <c r="DQ67" s="48"/>
      <c r="DR67" s="46"/>
      <c r="DS67" s="45"/>
      <c r="DT67" s="46"/>
      <c r="DU67" s="45"/>
      <c r="DV67" s="46"/>
      <c r="DW67" s="45"/>
      <c r="DX67" s="46"/>
      <c r="DY67" s="45"/>
      <c r="DZ67" s="46"/>
      <c r="EA67" s="45"/>
      <c r="EB67" s="46"/>
      <c r="EC67" s="45"/>
      <c r="ED67" s="46"/>
      <c r="EE67" s="45"/>
      <c r="EF67" s="46"/>
      <c r="EG67" s="45"/>
      <c r="EH67" s="46"/>
      <c r="EI67" s="51"/>
    </row>
    <row r="68" spans="1:139" s="9" customFormat="1" ht="20.25" customHeight="1">
      <c r="A68" s="1"/>
      <c r="B68" s="61"/>
      <c r="C68" s="62"/>
      <c r="D68" s="58" t="s">
        <v>29</v>
      </c>
      <c r="E68" s="71"/>
      <c r="F68" s="72"/>
      <c r="G68" s="71"/>
      <c r="H68" s="71"/>
      <c r="I68" s="71"/>
      <c r="J68" s="71"/>
      <c r="K68" s="71"/>
      <c r="L68" s="71"/>
      <c r="M68" s="71"/>
      <c r="N68" s="71"/>
      <c r="O68" s="71"/>
      <c r="P68" s="71"/>
      <c r="Q68" s="71"/>
      <c r="R68" s="71"/>
      <c r="S68" s="73"/>
      <c r="T68" s="71"/>
      <c r="U68" s="71"/>
      <c r="V68" s="71"/>
      <c r="W68" s="71"/>
      <c r="X68" s="71"/>
      <c r="Y68" s="71"/>
      <c r="Z68" s="71"/>
      <c r="AA68" s="71"/>
      <c r="AB68" s="71"/>
      <c r="AC68" s="71"/>
      <c r="AD68" s="62"/>
      <c r="AE68" s="62"/>
      <c r="AF68" s="62"/>
      <c r="AG68" s="33"/>
      <c r="AH68" s="44"/>
      <c r="AI68" s="54"/>
      <c r="AJ68" s="55"/>
      <c r="AK68" s="54"/>
      <c r="AL68" s="47"/>
      <c r="AM68" s="48"/>
      <c r="AN68" s="47"/>
      <c r="AO68" s="48"/>
      <c r="AP68" s="47"/>
      <c r="AQ68" s="48"/>
      <c r="AR68" s="47"/>
      <c r="AS68" s="48"/>
      <c r="AT68" s="47"/>
      <c r="AU68" s="48"/>
      <c r="AV68" s="47"/>
      <c r="AW68" s="48"/>
      <c r="AX68" s="47"/>
      <c r="AY68" s="48"/>
      <c r="AZ68" s="47"/>
      <c r="BA68" s="48"/>
      <c r="BB68" s="47"/>
      <c r="BC68" s="48"/>
      <c r="BD68" s="49"/>
      <c r="BE68" s="50"/>
      <c r="BF68" s="49"/>
      <c r="BG68" s="50"/>
      <c r="BH68" s="49"/>
      <c r="BI68" s="50"/>
      <c r="BJ68" s="49"/>
      <c r="BK68" s="50"/>
      <c r="BL68" s="49"/>
      <c r="BM68" s="50"/>
      <c r="BN68" s="49"/>
      <c r="BO68" s="50"/>
      <c r="BP68" s="49"/>
      <c r="BQ68" s="50"/>
      <c r="BR68" s="49"/>
      <c r="BS68" s="50"/>
      <c r="BT68" s="47"/>
      <c r="BU68" s="48"/>
      <c r="BV68" s="47"/>
      <c r="BW68" s="48"/>
      <c r="BX68" s="47"/>
      <c r="BY68" s="48"/>
      <c r="BZ68" s="47"/>
      <c r="CA68" s="48"/>
      <c r="CB68" s="47"/>
      <c r="CC68" s="48"/>
      <c r="CD68" s="47"/>
      <c r="CE68" s="48"/>
      <c r="CF68" s="47"/>
      <c r="CG68" s="48"/>
      <c r="CH68" s="47"/>
      <c r="CI68" s="48"/>
      <c r="CJ68" s="49"/>
      <c r="CK68" s="50"/>
      <c r="CL68" s="49"/>
      <c r="CM68" s="50"/>
      <c r="CN68" s="49"/>
      <c r="CO68" s="50"/>
      <c r="CP68" s="49"/>
      <c r="CQ68" s="50"/>
      <c r="CR68" s="49"/>
      <c r="CS68" s="50"/>
      <c r="CT68" s="49"/>
      <c r="CU68" s="50"/>
      <c r="CV68" s="49"/>
      <c r="CW68" s="50"/>
      <c r="CX68" s="49"/>
      <c r="CY68" s="50"/>
      <c r="CZ68" s="47"/>
      <c r="DA68" s="48"/>
      <c r="DB68" s="47"/>
      <c r="DC68" s="48"/>
      <c r="DD68" s="47"/>
      <c r="DE68" s="48"/>
      <c r="DF68" s="47"/>
      <c r="DG68" s="48"/>
      <c r="DH68" s="47"/>
      <c r="DI68" s="48"/>
      <c r="DJ68" s="47"/>
      <c r="DK68" s="48"/>
      <c r="DL68" s="47"/>
      <c r="DM68" s="48"/>
      <c r="DN68" s="47"/>
      <c r="DO68" s="48"/>
      <c r="DP68" s="47"/>
      <c r="DQ68" s="48"/>
      <c r="DR68" s="46"/>
      <c r="DS68" s="45"/>
      <c r="DT68" s="46"/>
      <c r="DU68" s="45"/>
      <c r="DV68" s="46"/>
      <c r="DW68" s="45"/>
      <c r="DX68" s="46"/>
      <c r="DY68" s="45"/>
      <c r="DZ68" s="46"/>
      <c r="EA68" s="45"/>
      <c r="EB68" s="46"/>
      <c r="EC68" s="45"/>
      <c r="ED68" s="46"/>
      <c r="EE68" s="45"/>
      <c r="EF68" s="46"/>
      <c r="EG68" s="45"/>
      <c r="EH68" s="46"/>
      <c r="EI68" s="51"/>
    </row>
    <row r="69" spans="1:139" s="9" customFormat="1" ht="20.25" customHeight="1">
      <c r="A69" s="1"/>
      <c r="B69" s="61"/>
      <c r="C69" s="62"/>
      <c r="D69" s="58" t="s">
        <v>30</v>
      </c>
      <c r="E69" s="71"/>
      <c r="F69" s="72"/>
      <c r="G69" s="71"/>
      <c r="H69" s="71"/>
      <c r="I69" s="71"/>
      <c r="J69" s="71"/>
      <c r="K69" s="71"/>
      <c r="L69" s="71"/>
      <c r="M69" s="71"/>
      <c r="N69" s="71"/>
      <c r="O69" s="71"/>
      <c r="P69" s="71"/>
      <c r="Q69" s="71"/>
      <c r="R69" s="71"/>
      <c r="S69" s="73"/>
      <c r="T69" s="71"/>
      <c r="U69" s="71"/>
      <c r="V69" s="71"/>
      <c r="W69" s="71"/>
      <c r="X69" s="71"/>
      <c r="Y69" s="71"/>
      <c r="Z69" s="71"/>
      <c r="AA69" s="71"/>
      <c r="AB69" s="71"/>
      <c r="AC69" s="71"/>
      <c r="AD69" s="62"/>
      <c r="AE69" s="62"/>
      <c r="AF69" s="62"/>
      <c r="AG69" s="33"/>
      <c r="AH69" s="44"/>
      <c r="AI69" s="54"/>
      <c r="AJ69" s="55"/>
      <c r="AK69" s="54"/>
      <c r="AL69" s="47"/>
      <c r="AM69" s="48"/>
      <c r="AN69" s="47"/>
      <c r="AO69" s="48"/>
      <c r="AP69" s="47"/>
      <c r="AQ69" s="48"/>
      <c r="AR69" s="47"/>
      <c r="AS69" s="48"/>
      <c r="AT69" s="47"/>
      <c r="AU69" s="48"/>
      <c r="AV69" s="47"/>
      <c r="AW69" s="48"/>
      <c r="AX69" s="47"/>
      <c r="AY69" s="48"/>
      <c r="AZ69" s="47"/>
      <c r="BA69" s="48"/>
      <c r="BB69" s="47"/>
      <c r="BC69" s="48"/>
      <c r="BD69" s="49"/>
      <c r="BE69" s="50"/>
      <c r="BF69" s="49"/>
      <c r="BG69" s="50"/>
      <c r="BH69" s="49"/>
      <c r="BI69" s="50"/>
      <c r="BJ69" s="49"/>
      <c r="BK69" s="50"/>
      <c r="BL69" s="49"/>
      <c r="BM69" s="50"/>
      <c r="BN69" s="49"/>
      <c r="BO69" s="50"/>
      <c r="BP69" s="49"/>
      <c r="BQ69" s="50"/>
      <c r="BR69" s="49"/>
      <c r="BS69" s="50"/>
      <c r="BT69" s="47"/>
      <c r="BU69" s="48"/>
      <c r="BV69" s="47"/>
      <c r="BW69" s="48"/>
      <c r="BX69" s="47"/>
      <c r="BY69" s="48"/>
      <c r="BZ69" s="47"/>
      <c r="CA69" s="48"/>
      <c r="CB69" s="47"/>
      <c r="CC69" s="48"/>
      <c r="CD69" s="47"/>
      <c r="CE69" s="48"/>
      <c r="CF69" s="47"/>
      <c r="CG69" s="48"/>
      <c r="CH69" s="47"/>
      <c r="CI69" s="48"/>
      <c r="CJ69" s="49"/>
      <c r="CK69" s="50"/>
      <c r="CL69" s="49"/>
      <c r="CM69" s="50"/>
      <c r="CN69" s="49"/>
      <c r="CO69" s="50"/>
      <c r="CP69" s="49"/>
      <c r="CQ69" s="50"/>
      <c r="CR69" s="49"/>
      <c r="CS69" s="50"/>
      <c r="CT69" s="49"/>
      <c r="CU69" s="50"/>
      <c r="CV69" s="49"/>
      <c r="CW69" s="50"/>
      <c r="CX69" s="49"/>
      <c r="CY69" s="50"/>
      <c r="CZ69" s="47"/>
      <c r="DA69" s="48"/>
      <c r="DB69" s="47"/>
      <c r="DC69" s="48"/>
      <c r="DD69" s="47"/>
      <c r="DE69" s="48"/>
      <c r="DF69" s="47"/>
      <c r="DG69" s="48"/>
      <c r="DH69" s="47"/>
      <c r="DI69" s="48"/>
      <c r="DJ69" s="47"/>
      <c r="DK69" s="48"/>
      <c r="DL69" s="47"/>
      <c r="DM69" s="48"/>
      <c r="DN69" s="47"/>
      <c r="DO69" s="48"/>
      <c r="DP69" s="47"/>
      <c r="DQ69" s="48"/>
      <c r="DR69" s="46"/>
      <c r="DS69" s="45"/>
      <c r="DT69" s="46"/>
      <c r="DU69" s="45"/>
      <c r="DV69" s="46"/>
      <c r="DW69" s="45"/>
      <c r="DX69" s="46"/>
      <c r="DY69" s="45"/>
      <c r="DZ69" s="46"/>
      <c r="EA69" s="45"/>
      <c r="EB69" s="46"/>
      <c r="EC69" s="45"/>
      <c r="ED69" s="46"/>
      <c r="EE69" s="45"/>
      <c r="EF69" s="46"/>
      <c r="EG69" s="45"/>
      <c r="EH69" s="46"/>
      <c r="EI69" s="51"/>
    </row>
    <row r="70" spans="1:139" s="9" customFormat="1" ht="20.25" customHeight="1">
      <c r="A70" s="1"/>
      <c r="B70" s="61"/>
      <c r="C70" s="62"/>
      <c r="D70" s="71"/>
      <c r="E70" s="71"/>
      <c r="F70" s="72"/>
      <c r="G70" s="71"/>
      <c r="H70" s="71"/>
      <c r="I70" s="71"/>
      <c r="J70" s="71"/>
      <c r="K70" s="71"/>
      <c r="L70" s="71"/>
      <c r="M70" s="71"/>
      <c r="N70" s="71"/>
      <c r="O70" s="71"/>
      <c r="P70" s="71"/>
      <c r="Q70" s="71"/>
      <c r="R70" s="71"/>
      <c r="S70" s="73"/>
      <c r="T70" s="71"/>
      <c r="U70" s="71"/>
      <c r="V70" s="71"/>
      <c r="W70" s="71"/>
      <c r="X70" s="71"/>
      <c r="Y70" s="71"/>
      <c r="Z70" s="71"/>
      <c r="AA70" s="71"/>
      <c r="AB70" s="71"/>
      <c r="AC70" s="71"/>
      <c r="AD70" s="62"/>
      <c r="AE70" s="62"/>
      <c r="AF70" s="62"/>
      <c r="AG70" s="33"/>
      <c r="AH70" s="44"/>
      <c r="AI70" s="54"/>
      <c r="AJ70" s="55"/>
      <c r="AK70" s="54"/>
      <c r="AL70" s="47"/>
      <c r="AM70" s="48"/>
      <c r="AN70" s="47"/>
      <c r="AO70" s="48"/>
      <c r="AP70" s="47"/>
      <c r="AQ70" s="48"/>
      <c r="AR70" s="47"/>
      <c r="AS70" s="48"/>
      <c r="AT70" s="47"/>
      <c r="AU70" s="48"/>
      <c r="AV70" s="47"/>
      <c r="AW70" s="48"/>
      <c r="AX70" s="47"/>
      <c r="AY70" s="48"/>
      <c r="AZ70" s="47"/>
      <c r="BA70" s="48"/>
      <c r="BB70" s="47"/>
      <c r="BC70" s="48"/>
      <c r="BD70" s="49"/>
      <c r="BE70" s="50"/>
      <c r="BF70" s="49"/>
      <c r="BG70" s="50"/>
      <c r="BH70" s="49"/>
      <c r="BI70" s="50"/>
      <c r="BJ70" s="49"/>
      <c r="BK70" s="50"/>
      <c r="BL70" s="49"/>
      <c r="BM70" s="50"/>
      <c r="BN70" s="49"/>
      <c r="BO70" s="50"/>
      <c r="BP70" s="49"/>
      <c r="BQ70" s="50"/>
      <c r="BR70" s="49"/>
      <c r="BS70" s="50"/>
      <c r="BT70" s="47"/>
      <c r="BU70" s="48"/>
      <c r="BV70" s="47"/>
      <c r="BW70" s="48"/>
      <c r="BX70" s="47"/>
      <c r="BY70" s="48"/>
      <c r="BZ70" s="47"/>
      <c r="CA70" s="48"/>
      <c r="CB70" s="47"/>
      <c r="CC70" s="48"/>
      <c r="CD70" s="47"/>
      <c r="CE70" s="48"/>
      <c r="CF70" s="47"/>
      <c r="CG70" s="48"/>
      <c r="CH70" s="47"/>
      <c r="CI70" s="48"/>
      <c r="CJ70" s="49"/>
      <c r="CK70" s="50"/>
      <c r="CL70" s="49"/>
      <c r="CM70" s="50"/>
      <c r="CN70" s="49"/>
      <c r="CO70" s="50"/>
      <c r="CP70" s="49"/>
      <c r="CQ70" s="50"/>
      <c r="CR70" s="49"/>
      <c r="CS70" s="50"/>
      <c r="CT70" s="49"/>
      <c r="CU70" s="50"/>
      <c r="CV70" s="49"/>
      <c r="CW70" s="50"/>
      <c r="CX70" s="49"/>
      <c r="CY70" s="50"/>
      <c r="CZ70" s="47"/>
      <c r="DA70" s="48"/>
      <c r="DB70" s="47"/>
      <c r="DC70" s="48"/>
      <c r="DD70" s="47"/>
      <c r="DE70" s="48"/>
      <c r="DF70" s="47"/>
      <c r="DG70" s="48"/>
      <c r="DH70" s="47"/>
      <c r="DI70" s="48"/>
      <c r="DJ70" s="47"/>
      <c r="DK70" s="48"/>
      <c r="DL70" s="47"/>
      <c r="DM70" s="48"/>
      <c r="DN70" s="47"/>
      <c r="DO70" s="48"/>
      <c r="DP70" s="47"/>
      <c r="DQ70" s="48"/>
      <c r="DR70" s="46"/>
      <c r="DS70" s="45"/>
      <c r="DT70" s="46"/>
      <c r="DU70" s="45"/>
      <c r="DV70" s="46"/>
      <c r="DW70" s="45"/>
      <c r="DX70" s="46"/>
      <c r="DY70" s="45"/>
      <c r="DZ70" s="46"/>
      <c r="EA70" s="45"/>
      <c r="EB70" s="46"/>
      <c r="EC70" s="45"/>
      <c r="ED70" s="46"/>
      <c r="EE70" s="45"/>
      <c r="EF70" s="46"/>
      <c r="EG70" s="45"/>
      <c r="EH70" s="46"/>
      <c r="EI70" s="51"/>
    </row>
    <row r="71" spans="1:139" s="9" customFormat="1" ht="20.25" customHeight="1">
      <c r="A71" s="1"/>
      <c r="B71" s="74"/>
      <c r="C71" s="75"/>
      <c r="D71" s="63" t="s">
        <v>31</v>
      </c>
      <c r="E71" s="71"/>
      <c r="F71" s="72"/>
      <c r="G71" s="71"/>
      <c r="H71" s="71"/>
      <c r="I71" s="71"/>
      <c r="J71" s="71"/>
      <c r="K71" s="71"/>
      <c r="L71" s="71"/>
      <c r="M71" s="71"/>
      <c r="N71" s="71"/>
      <c r="O71" s="71"/>
      <c r="P71" s="71"/>
      <c r="Q71" s="71"/>
      <c r="R71" s="71"/>
      <c r="S71" s="73"/>
      <c r="T71" s="71"/>
      <c r="U71" s="71"/>
      <c r="V71" s="71"/>
      <c r="W71" s="71"/>
      <c r="X71" s="71"/>
      <c r="Y71" s="71"/>
      <c r="Z71" s="66" t="s">
        <v>32</v>
      </c>
      <c r="AA71" s="71"/>
      <c r="AB71" s="71"/>
      <c r="AC71" s="71"/>
      <c r="AD71" s="75"/>
      <c r="AE71" s="75"/>
      <c r="AF71" s="75"/>
      <c r="AG71" s="33"/>
      <c r="AH71" s="44"/>
      <c r="AI71" s="54"/>
      <c r="AJ71" s="55"/>
      <c r="AK71" s="54"/>
      <c r="AL71" s="47"/>
      <c r="AM71" s="48"/>
      <c r="AN71" s="47"/>
      <c r="AO71" s="48"/>
      <c r="AP71" s="47"/>
      <c r="AQ71" s="48"/>
      <c r="AR71" s="47"/>
      <c r="AS71" s="48"/>
      <c r="AT71" s="47"/>
      <c r="AU71" s="48"/>
      <c r="AV71" s="47"/>
      <c r="AW71" s="48"/>
      <c r="AX71" s="47"/>
      <c r="AY71" s="48"/>
      <c r="AZ71" s="47"/>
      <c r="BA71" s="48"/>
      <c r="BB71" s="47"/>
      <c r="BC71" s="48"/>
      <c r="BD71" s="49"/>
      <c r="BE71" s="50"/>
      <c r="BF71" s="49"/>
      <c r="BG71" s="50"/>
      <c r="BH71" s="49"/>
      <c r="BI71" s="50"/>
      <c r="BJ71" s="49"/>
      <c r="BK71" s="50"/>
      <c r="BL71" s="49"/>
      <c r="BM71" s="50"/>
      <c r="BN71" s="49"/>
      <c r="BO71" s="50"/>
      <c r="BP71" s="49"/>
      <c r="BQ71" s="50"/>
      <c r="BR71" s="49"/>
      <c r="BS71" s="50"/>
      <c r="BT71" s="47"/>
      <c r="BU71" s="48"/>
      <c r="BV71" s="47"/>
      <c r="BW71" s="48"/>
      <c r="BX71" s="47"/>
      <c r="BY71" s="48"/>
      <c r="BZ71" s="47"/>
      <c r="CA71" s="48"/>
      <c r="CB71" s="47"/>
      <c r="CC71" s="48"/>
      <c r="CD71" s="47"/>
      <c r="CE71" s="48"/>
      <c r="CF71" s="47"/>
      <c r="CG71" s="48"/>
      <c r="CH71" s="47"/>
      <c r="CI71" s="48"/>
      <c r="CJ71" s="49"/>
      <c r="CK71" s="50"/>
      <c r="CL71" s="49"/>
      <c r="CM71" s="50"/>
      <c r="CN71" s="49"/>
      <c r="CO71" s="50"/>
      <c r="CP71" s="49"/>
      <c r="CQ71" s="50"/>
      <c r="CR71" s="49"/>
      <c r="CS71" s="50"/>
      <c r="CT71" s="49"/>
      <c r="CU71" s="50"/>
      <c r="CV71" s="49"/>
      <c r="CW71" s="50"/>
      <c r="CX71" s="49"/>
      <c r="CY71" s="50"/>
      <c r="CZ71" s="47"/>
      <c r="DA71" s="48"/>
      <c r="DB71" s="47"/>
      <c r="DC71" s="48"/>
      <c r="DD71" s="47"/>
      <c r="DE71" s="48"/>
      <c r="DF71" s="47"/>
      <c r="DG71" s="48"/>
      <c r="DH71" s="47"/>
      <c r="DI71" s="48"/>
      <c r="DJ71" s="47"/>
      <c r="DK71" s="48"/>
      <c r="DL71" s="47"/>
      <c r="DM71" s="48"/>
      <c r="DN71" s="47"/>
      <c r="DO71" s="48"/>
      <c r="DP71" s="47"/>
      <c r="DQ71" s="48"/>
      <c r="DR71" s="46"/>
      <c r="DS71" s="45"/>
      <c r="DT71" s="46"/>
      <c r="DU71" s="45"/>
      <c r="DV71" s="46"/>
      <c r="DW71" s="45"/>
      <c r="DX71" s="46"/>
      <c r="DY71" s="45"/>
      <c r="DZ71" s="46"/>
      <c r="EA71" s="45"/>
      <c r="EB71" s="46"/>
      <c r="EC71" s="45"/>
      <c r="ED71" s="46"/>
      <c r="EE71" s="45"/>
      <c r="EF71" s="46"/>
      <c r="EG71" s="45"/>
      <c r="EH71" s="46"/>
      <c r="EI71" s="51"/>
    </row>
    <row r="72" spans="1:139" s="9" customFormat="1" ht="20.25" customHeight="1">
      <c r="A72" s="1"/>
      <c r="B72" s="76"/>
      <c r="C72" s="69"/>
      <c r="D72" s="63" t="s">
        <v>33</v>
      </c>
      <c r="E72" s="71"/>
      <c r="F72" s="72"/>
      <c r="G72" s="71"/>
      <c r="H72" s="71"/>
      <c r="I72" s="71"/>
      <c r="J72" s="71"/>
      <c r="K72" s="71"/>
      <c r="L72" s="71"/>
      <c r="M72" s="71"/>
      <c r="N72" s="71"/>
      <c r="O72" s="71"/>
      <c r="P72" s="71"/>
      <c r="Q72" s="71"/>
      <c r="R72" s="71"/>
      <c r="S72" s="73"/>
      <c r="T72" s="71"/>
      <c r="U72" s="71"/>
      <c r="V72" s="71"/>
      <c r="W72" s="71"/>
      <c r="X72" s="71"/>
      <c r="Y72" s="71"/>
      <c r="Z72" s="71"/>
      <c r="AA72" s="71"/>
      <c r="AB72" s="71"/>
      <c r="AC72" s="71"/>
      <c r="AD72" s="69"/>
      <c r="AE72" s="69"/>
      <c r="AF72" s="69"/>
      <c r="AG72" s="33"/>
      <c r="AH72" s="44"/>
      <c r="AI72" s="54"/>
      <c r="AJ72" s="55"/>
      <c r="AK72" s="54"/>
      <c r="AL72" s="47"/>
      <c r="AM72" s="48"/>
      <c r="AN72" s="47"/>
      <c r="AO72" s="48"/>
      <c r="AP72" s="47"/>
      <c r="AQ72" s="48"/>
      <c r="AR72" s="47"/>
      <c r="AS72" s="48"/>
      <c r="AT72" s="47"/>
      <c r="AU72" s="48"/>
      <c r="AV72" s="47"/>
      <c r="AW72" s="48"/>
      <c r="AX72" s="47"/>
      <c r="AY72" s="48"/>
      <c r="AZ72" s="47"/>
      <c r="BA72" s="48"/>
      <c r="BB72" s="47"/>
      <c r="BC72" s="48"/>
      <c r="BD72" s="49"/>
      <c r="BE72" s="50"/>
      <c r="BF72" s="49"/>
      <c r="BG72" s="50"/>
      <c r="BH72" s="49"/>
      <c r="BI72" s="50"/>
      <c r="BJ72" s="49"/>
      <c r="BK72" s="50"/>
      <c r="BL72" s="49"/>
      <c r="BM72" s="50"/>
      <c r="BN72" s="49"/>
      <c r="BO72" s="50"/>
      <c r="BP72" s="49"/>
      <c r="BQ72" s="50"/>
      <c r="BR72" s="49"/>
      <c r="BS72" s="50"/>
      <c r="BT72" s="47"/>
      <c r="BU72" s="48"/>
      <c r="BV72" s="47"/>
      <c r="BW72" s="48"/>
      <c r="BX72" s="47"/>
      <c r="BY72" s="48"/>
      <c r="BZ72" s="47"/>
      <c r="CA72" s="48"/>
      <c r="CB72" s="47"/>
      <c r="CC72" s="48"/>
      <c r="CD72" s="47"/>
      <c r="CE72" s="48"/>
      <c r="CF72" s="47"/>
      <c r="CG72" s="48"/>
      <c r="CH72" s="47"/>
      <c r="CI72" s="48"/>
      <c r="CJ72" s="49"/>
      <c r="CK72" s="50"/>
      <c r="CL72" s="49"/>
      <c r="CM72" s="50"/>
      <c r="CN72" s="49"/>
      <c r="CO72" s="50"/>
      <c r="CP72" s="49"/>
      <c r="CQ72" s="50"/>
      <c r="CR72" s="49"/>
      <c r="CS72" s="50"/>
      <c r="CT72" s="49"/>
      <c r="CU72" s="50"/>
      <c r="CV72" s="49"/>
      <c r="CW72" s="50"/>
      <c r="CX72" s="49"/>
      <c r="CY72" s="50"/>
      <c r="CZ72" s="47"/>
      <c r="DA72" s="48"/>
      <c r="DB72" s="47"/>
      <c r="DC72" s="48"/>
      <c r="DD72" s="47"/>
      <c r="DE72" s="48"/>
      <c r="DF72" s="47"/>
      <c r="DG72" s="48"/>
      <c r="DH72" s="47"/>
      <c r="DI72" s="48"/>
      <c r="DJ72" s="47"/>
      <c r="DK72" s="48"/>
      <c r="DL72" s="47"/>
      <c r="DM72" s="48"/>
      <c r="DN72" s="47"/>
      <c r="DO72" s="48"/>
      <c r="DP72" s="47"/>
      <c r="DQ72" s="48"/>
      <c r="DR72" s="46"/>
      <c r="DS72" s="45"/>
      <c r="DT72" s="46"/>
      <c r="DU72" s="45"/>
      <c r="DV72" s="46"/>
      <c r="DW72" s="45"/>
      <c r="DX72" s="46"/>
      <c r="DY72" s="45"/>
      <c r="DZ72" s="46"/>
      <c r="EA72" s="45"/>
      <c r="EB72" s="46"/>
      <c r="EC72" s="45"/>
      <c r="ED72" s="46"/>
      <c r="EE72" s="45"/>
      <c r="EF72" s="46"/>
      <c r="EG72" s="45"/>
      <c r="EH72" s="46"/>
      <c r="EI72" s="51"/>
    </row>
    <row r="73" spans="1:139" s="9" customFormat="1" ht="20.25" customHeight="1">
      <c r="A73" s="1"/>
      <c r="B73" s="74"/>
      <c r="C73" s="75"/>
      <c r="D73" s="77"/>
      <c r="E73" s="71"/>
      <c r="F73" s="72"/>
      <c r="G73" s="71"/>
      <c r="H73" s="71"/>
      <c r="I73" s="71"/>
      <c r="J73" s="71"/>
      <c r="K73" s="71"/>
      <c r="L73" s="71"/>
      <c r="M73" s="71"/>
      <c r="N73" s="71"/>
      <c r="O73" s="71"/>
      <c r="P73" s="71"/>
      <c r="Q73" s="71"/>
      <c r="R73" s="71"/>
      <c r="S73" s="73"/>
      <c r="T73" s="71"/>
      <c r="U73" s="71"/>
      <c r="V73" s="71"/>
      <c r="W73" s="71"/>
      <c r="X73" s="71"/>
      <c r="Y73" s="71"/>
      <c r="Z73" s="71"/>
      <c r="AA73" s="71"/>
      <c r="AB73" s="71"/>
      <c r="AC73" s="71"/>
      <c r="AD73" s="75"/>
      <c r="AE73" s="75"/>
      <c r="AF73" s="75"/>
      <c r="AG73" s="33"/>
      <c r="AH73" s="44"/>
      <c r="AI73" s="54"/>
      <c r="AJ73" s="55"/>
      <c r="AK73" s="54"/>
      <c r="AL73" s="47"/>
      <c r="AM73" s="48"/>
      <c r="AN73" s="47"/>
      <c r="AO73" s="48"/>
      <c r="AP73" s="47"/>
      <c r="AQ73" s="48"/>
      <c r="AR73" s="47"/>
      <c r="AS73" s="48"/>
      <c r="AT73" s="47"/>
      <c r="AU73" s="48"/>
      <c r="AV73" s="47"/>
      <c r="AW73" s="48"/>
      <c r="AX73" s="47"/>
      <c r="AY73" s="48"/>
      <c r="AZ73" s="47"/>
      <c r="BA73" s="48"/>
      <c r="BB73" s="47"/>
      <c r="BC73" s="48"/>
      <c r="BD73" s="49"/>
      <c r="BE73" s="50"/>
      <c r="BF73" s="49"/>
      <c r="BG73" s="50"/>
      <c r="BH73" s="49"/>
      <c r="BI73" s="50"/>
      <c r="BJ73" s="49"/>
      <c r="BK73" s="50"/>
      <c r="BL73" s="49"/>
      <c r="BM73" s="50"/>
      <c r="BN73" s="49"/>
      <c r="BO73" s="50"/>
      <c r="BP73" s="49"/>
      <c r="BQ73" s="50"/>
      <c r="BR73" s="49"/>
      <c r="BS73" s="50"/>
      <c r="BT73" s="47"/>
      <c r="BU73" s="48"/>
      <c r="BV73" s="47"/>
      <c r="BW73" s="48"/>
      <c r="BX73" s="47"/>
      <c r="BY73" s="48"/>
      <c r="BZ73" s="47"/>
      <c r="CA73" s="48"/>
      <c r="CB73" s="47"/>
      <c r="CC73" s="48"/>
      <c r="CD73" s="47"/>
      <c r="CE73" s="48"/>
      <c r="CF73" s="47"/>
      <c r="CG73" s="48"/>
      <c r="CH73" s="47"/>
      <c r="CI73" s="48"/>
      <c r="CJ73" s="49"/>
      <c r="CK73" s="50"/>
      <c r="CL73" s="49"/>
      <c r="CM73" s="50"/>
      <c r="CN73" s="49"/>
      <c r="CO73" s="50"/>
      <c r="CP73" s="49"/>
      <c r="CQ73" s="50"/>
      <c r="CR73" s="49"/>
      <c r="CS73" s="50"/>
      <c r="CT73" s="49"/>
      <c r="CU73" s="50"/>
      <c r="CV73" s="49"/>
      <c r="CW73" s="50"/>
      <c r="CX73" s="49"/>
      <c r="CY73" s="50"/>
      <c r="CZ73" s="47"/>
      <c r="DA73" s="48"/>
      <c r="DB73" s="47"/>
      <c r="DC73" s="48"/>
      <c r="DD73" s="47"/>
      <c r="DE73" s="48"/>
      <c r="DF73" s="47"/>
      <c r="DG73" s="48"/>
      <c r="DH73" s="47"/>
      <c r="DI73" s="48"/>
      <c r="DJ73" s="47"/>
      <c r="DK73" s="48"/>
      <c r="DL73" s="47"/>
      <c r="DM73" s="48"/>
      <c r="DN73" s="47"/>
      <c r="DO73" s="48"/>
      <c r="DP73" s="47"/>
      <c r="DQ73" s="48"/>
      <c r="DR73" s="46"/>
      <c r="DS73" s="45"/>
      <c r="DT73" s="46"/>
      <c r="DU73" s="45"/>
      <c r="DV73" s="46"/>
      <c r="DW73" s="45"/>
      <c r="DX73" s="46"/>
      <c r="DY73" s="45"/>
      <c r="DZ73" s="46"/>
      <c r="EA73" s="45"/>
      <c r="EB73" s="46"/>
      <c r="EC73" s="45"/>
      <c r="ED73" s="46"/>
      <c r="EE73" s="45"/>
      <c r="EF73" s="46"/>
      <c r="EG73" s="45"/>
      <c r="EH73" s="46"/>
      <c r="EI73" s="51"/>
    </row>
    <row r="74" spans="1:139" s="9" customFormat="1" ht="20.25" customHeight="1">
      <c r="A74" s="1"/>
      <c r="B74" s="76"/>
      <c r="C74" s="69"/>
      <c r="D74" s="58" t="s">
        <v>34</v>
      </c>
      <c r="E74" s="71"/>
      <c r="F74" s="72"/>
      <c r="G74" s="71"/>
      <c r="H74" s="71"/>
      <c r="I74" s="71"/>
      <c r="J74" s="71"/>
      <c r="K74" s="71"/>
      <c r="L74" s="71"/>
      <c r="M74" s="71"/>
      <c r="N74" s="71"/>
      <c r="O74" s="71"/>
      <c r="P74" s="71"/>
      <c r="Q74" s="71"/>
      <c r="R74" s="71"/>
      <c r="S74" s="73"/>
      <c r="T74" s="71"/>
      <c r="U74" s="71"/>
      <c r="V74" s="71"/>
      <c r="W74" s="71"/>
      <c r="X74" s="71"/>
      <c r="Y74" s="71"/>
      <c r="Z74" s="71"/>
      <c r="AA74" s="71"/>
      <c r="AB74" s="71"/>
      <c r="AC74" s="71"/>
      <c r="AD74" s="69"/>
      <c r="AE74" s="69"/>
      <c r="AF74" s="69"/>
      <c r="AG74" s="33"/>
      <c r="AH74" s="44"/>
      <c r="AI74" s="54"/>
      <c r="AJ74" s="55"/>
      <c r="AK74" s="54"/>
      <c r="AL74" s="47"/>
      <c r="AM74" s="48"/>
      <c r="AN74" s="47"/>
      <c r="AO74" s="48"/>
      <c r="AP74" s="47"/>
      <c r="AQ74" s="48"/>
      <c r="AR74" s="47"/>
      <c r="AS74" s="48"/>
      <c r="AT74" s="47"/>
      <c r="AU74" s="48"/>
      <c r="AV74" s="47"/>
      <c r="AW74" s="48"/>
      <c r="AX74" s="47"/>
      <c r="AY74" s="48"/>
      <c r="AZ74" s="47"/>
      <c r="BA74" s="48"/>
      <c r="BB74" s="47"/>
      <c r="BC74" s="48"/>
      <c r="BD74" s="49"/>
      <c r="BE74" s="50"/>
      <c r="BF74" s="49"/>
      <c r="BG74" s="50"/>
      <c r="BH74" s="49"/>
      <c r="BI74" s="50"/>
      <c r="BJ74" s="49"/>
      <c r="BK74" s="50"/>
      <c r="BL74" s="49"/>
      <c r="BM74" s="50"/>
      <c r="BN74" s="49"/>
      <c r="BO74" s="50"/>
      <c r="BP74" s="49"/>
      <c r="BQ74" s="50"/>
      <c r="BR74" s="49"/>
      <c r="BS74" s="50"/>
      <c r="BT74" s="47"/>
      <c r="BU74" s="48"/>
      <c r="BV74" s="47"/>
      <c r="BW74" s="48"/>
      <c r="BX74" s="47"/>
      <c r="BY74" s="48"/>
      <c r="BZ74" s="47"/>
      <c r="CA74" s="48"/>
      <c r="CB74" s="47"/>
      <c r="CC74" s="48"/>
      <c r="CD74" s="47"/>
      <c r="CE74" s="48"/>
      <c r="CF74" s="47"/>
      <c r="CG74" s="48"/>
      <c r="CH74" s="47"/>
      <c r="CI74" s="48"/>
      <c r="CJ74" s="49"/>
      <c r="CK74" s="50"/>
      <c r="CL74" s="49"/>
      <c r="CM74" s="50"/>
      <c r="CN74" s="49"/>
      <c r="CO74" s="50"/>
      <c r="CP74" s="49"/>
      <c r="CQ74" s="50"/>
      <c r="CR74" s="49"/>
      <c r="CS74" s="50"/>
      <c r="CT74" s="49"/>
      <c r="CU74" s="50"/>
      <c r="CV74" s="49"/>
      <c r="CW74" s="50"/>
      <c r="CX74" s="49"/>
      <c r="CY74" s="50"/>
      <c r="CZ74" s="47"/>
      <c r="DA74" s="48"/>
      <c r="DB74" s="47"/>
      <c r="DC74" s="48"/>
      <c r="DD74" s="47"/>
      <c r="DE74" s="48"/>
      <c r="DF74" s="47"/>
      <c r="DG74" s="48"/>
      <c r="DH74" s="47"/>
      <c r="DI74" s="48"/>
      <c r="DJ74" s="47"/>
      <c r="DK74" s="48"/>
      <c r="DL74" s="47"/>
      <c r="DM74" s="48"/>
      <c r="DN74" s="47"/>
      <c r="DO74" s="48"/>
      <c r="DP74" s="47"/>
      <c r="DQ74" s="48"/>
      <c r="DR74" s="46"/>
      <c r="DS74" s="45"/>
      <c r="DT74" s="46"/>
      <c r="DU74" s="45"/>
      <c r="DV74" s="46"/>
      <c r="DW74" s="45"/>
      <c r="DX74" s="46"/>
      <c r="DY74" s="45"/>
      <c r="DZ74" s="46"/>
      <c r="EA74" s="45"/>
      <c r="EB74" s="46"/>
      <c r="EC74" s="45"/>
      <c r="ED74" s="46"/>
      <c r="EE74" s="45"/>
      <c r="EF74" s="46"/>
      <c r="EG74" s="45"/>
      <c r="EH74" s="46"/>
      <c r="EI74" s="51"/>
    </row>
    <row r="75" spans="1:139" s="9" customFormat="1" ht="20.25" customHeight="1">
      <c r="A75" s="1"/>
      <c r="B75" s="74"/>
      <c r="C75" s="75"/>
      <c r="D75" s="58" t="s">
        <v>35</v>
      </c>
      <c r="E75" s="71"/>
      <c r="F75" s="72"/>
      <c r="G75" s="71"/>
      <c r="H75" s="71"/>
      <c r="I75" s="71"/>
      <c r="J75" s="71"/>
      <c r="K75" s="71"/>
      <c r="L75" s="71"/>
      <c r="M75" s="71"/>
      <c r="N75" s="71"/>
      <c r="O75" s="71"/>
      <c r="P75" s="71"/>
      <c r="Q75" s="71"/>
      <c r="R75" s="71"/>
      <c r="S75" s="73"/>
      <c r="T75" s="71"/>
      <c r="U75" s="71"/>
      <c r="V75" s="71"/>
      <c r="W75" s="71"/>
      <c r="X75" s="71"/>
      <c r="Y75" s="71"/>
      <c r="Z75" s="71"/>
      <c r="AA75" s="71"/>
      <c r="AB75" s="71"/>
      <c r="AC75" s="71"/>
      <c r="AD75" s="75"/>
      <c r="AE75" s="75"/>
      <c r="AF75" s="75"/>
      <c r="AG75" s="33"/>
      <c r="AH75" s="44"/>
      <c r="AI75" s="54"/>
      <c r="AJ75" s="55"/>
      <c r="AK75" s="54"/>
      <c r="AL75" s="47"/>
      <c r="AM75" s="48"/>
      <c r="AN75" s="47"/>
      <c r="AO75" s="48"/>
      <c r="AP75" s="47"/>
      <c r="AQ75" s="48"/>
      <c r="AR75" s="47"/>
      <c r="AS75" s="48"/>
      <c r="AT75" s="47"/>
      <c r="AU75" s="48"/>
      <c r="AV75" s="47"/>
      <c r="AW75" s="48"/>
      <c r="AX75" s="47"/>
      <c r="AY75" s="48"/>
      <c r="AZ75" s="47"/>
      <c r="BA75" s="48"/>
      <c r="BB75" s="47"/>
      <c r="BC75" s="48"/>
      <c r="BD75" s="49"/>
      <c r="BE75" s="50"/>
      <c r="BF75" s="49"/>
      <c r="BG75" s="50"/>
      <c r="BH75" s="49"/>
      <c r="BI75" s="50"/>
      <c r="BJ75" s="49"/>
      <c r="BK75" s="50"/>
      <c r="BL75" s="49"/>
      <c r="BM75" s="50"/>
      <c r="BN75" s="49"/>
      <c r="BO75" s="50"/>
      <c r="BP75" s="49"/>
      <c r="BQ75" s="50"/>
      <c r="BR75" s="49"/>
      <c r="BS75" s="50"/>
      <c r="BT75" s="47"/>
      <c r="BU75" s="48"/>
      <c r="BV75" s="47"/>
      <c r="BW75" s="48"/>
      <c r="BX75" s="47"/>
      <c r="BY75" s="48"/>
      <c r="BZ75" s="47"/>
      <c r="CA75" s="48"/>
      <c r="CB75" s="47"/>
      <c r="CC75" s="48"/>
      <c r="CD75" s="47"/>
      <c r="CE75" s="48"/>
      <c r="CF75" s="47"/>
      <c r="CG75" s="48"/>
      <c r="CH75" s="47"/>
      <c r="CI75" s="48"/>
      <c r="CJ75" s="49"/>
      <c r="CK75" s="50"/>
      <c r="CL75" s="49"/>
      <c r="CM75" s="50"/>
      <c r="CN75" s="49"/>
      <c r="CO75" s="50"/>
      <c r="CP75" s="49"/>
      <c r="CQ75" s="50"/>
      <c r="CR75" s="49"/>
      <c r="CS75" s="50"/>
      <c r="CT75" s="49"/>
      <c r="CU75" s="50"/>
      <c r="CV75" s="49"/>
      <c r="CW75" s="50"/>
      <c r="CX75" s="49"/>
      <c r="CY75" s="50"/>
      <c r="CZ75" s="47"/>
      <c r="DA75" s="48"/>
      <c r="DB75" s="47"/>
      <c r="DC75" s="48"/>
      <c r="DD75" s="47"/>
      <c r="DE75" s="48"/>
      <c r="DF75" s="47"/>
      <c r="DG75" s="48"/>
      <c r="DH75" s="47"/>
      <c r="DI75" s="48"/>
      <c r="DJ75" s="47"/>
      <c r="DK75" s="48"/>
      <c r="DL75" s="47"/>
      <c r="DM75" s="48"/>
      <c r="DN75" s="47"/>
      <c r="DO75" s="48"/>
      <c r="DP75" s="47"/>
      <c r="DQ75" s="48"/>
      <c r="DR75" s="46"/>
      <c r="DS75" s="45"/>
      <c r="DT75" s="46"/>
      <c r="DU75" s="45"/>
      <c r="DV75" s="46"/>
      <c r="DW75" s="45"/>
      <c r="DX75" s="46"/>
      <c r="DY75" s="45"/>
      <c r="DZ75" s="46"/>
      <c r="EA75" s="45"/>
      <c r="EB75" s="46"/>
      <c r="EC75" s="45"/>
      <c r="ED75" s="46"/>
      <c r="EE75" s="45"/>
      <c r="EF75" s="46"/>
      <c r="EG75" s="45"/>
      <c r="EH75" s="46"/>
      <c r="EI75" s="51"/>
    </row>
    <row r="76" spans="1:139" s="9" customFormat="1" ht="20.25" customHeight="1">
      <c r="A76" s="1"/>
      <c r="B76" s="76"/>
      <c r="C76" s="69"/>
      <c r="D76" s="58"/>
      <c r="E76" s="71"/>
      <c r="F76" s="72"/>
      <c r="G76" s="71"/>
      <c r="H76" s="71"/>
      <c r="I76" s="71"/>
      <c r="J76" s="71"/>
      <c r="K76" s="71"/>
      <c r="L76" s="71"/>
      <c r="M76" s="71"/>
      <c r="N76" s="71"/>
      <c r="O76" s="71"/>
      <c r="P76" s="71"/>
      <c r="Q76" s="71"/>
      <c r="R76" s="71"/>
      <c r="S76" s="73"/>
      <c r="T76" s="71"/>
      <c r="U76" s="71"/>
      <c r="V76" s="71"/>
      <c r="W76" s="71"/>
      <c r="X76" s="71"/>
      <c r="Y76" s="71"/>
      <c r="Z76" s="71"/>
      <c r="AA76" s="71"/>
      <c r="AB76" s="71"/>
      <c r="AC76" s="71"/>
      <c r="AD76" s="69"/>
      <c r="AE76" s="69"/>
      <c r="AF76" s="69"/>
      <c r="AG76" s="33"/>
      <c r="AH76" s="44"/>
      <c r="AI76" s="54"/>
      <c r="AJ76" s="55"/>
      <c r="AK76" s="54"/>
      <c r="AL76" s="47"/>
      <c r="AM76" s="48"/>
      <c r="AN76" s="47"/>
      <c r="AO76" s="48"/>
      <c r="AP76" s="47"/>
      <c r="AQ76" s="48"/>
      <c r="AR76" s="47"/>
      <c r="AS76" s="48"/>
      <c r="AT76" s="47"/>
      <c r="AU76" s="48"/>
      <c r="AV76" s="47"/>
      <c r="AW76" s="48"/>
      <c r="AX76" s="47"/>
      <c r="AY76" s="48"/>
      <c r="AZ76" s="47"/>
      <c r="BA76" s="48"/>
      <c r="BB76" s="47"/>
      <c r="BC76" s="48"/>
      <c r="BD76" s="49"/>
      <c r="BE76" s="50"/>
      <c r="BF76" s="49"/>
      <c r="BG76" s="50"/>
      <c r="BH76" s="49"/>
      <c r="BI76" s="50"/>
      <c r="BJ76" s="49"/>
      <c r="BK76" s="50"/>
      <c r="BL76" s="49"/>
      <c r="BM76" s="50"/>
      <c r="BN76" s="49"/>
      <c r="BO76" s="50"/>
      <c r="BP76" s="49"/>
      <c r="BQ76" s="50"/>
      <c r="BR76" s="49"/>
      <c r="BS76" s="50"/>
      <c r="BT76" s="47"/>
      <c r="BU76" s="48"/>
      <c r="BV76" s="47"/>
      <c r="BW76" s="48"/>
      <c r="BX76" s="47"/>
      <c r="BY76" s="48"/>
      <c r="BZ76" s="47"/>
      <c r="CA76" s="48"/>
      <c r="CB76" s="47"/>
      <c r="CC76" s="48"/>
      <c r="CD76" s="47"/>
      <c r="CE76" s="48"/>
      <c r="CF76" s="47"/>
      <c r="CG76" s="48"/>
      <c r="CH76" s="47"/>
      <c r="CI76" s="48"/>
      <c r="CJ76" s="49"/>
      <c r="CK76" s="50"/>
      <c r="CL76" s="49"/>
      <c r="CM76" s="50"/>
      <c r="CN76" s="49"/>
      <c r="CO76" s="50"/>
      <c r="CP76" s="49"/>
      <c r="CQ76" s="50"/>
      <c r="CR76" s="49"/>
      <c r="CS76" s="50"/>
      <c r="CT76" s="49"/>
      <c r="CU76" s="50"/>
      <c r="CV76" s="49"/>
      <c r="CW76" s="50"/>
      <c r="CX76" s="49"/>
      <c r="CY76" s="50"/>
      <c r="CZ76" s="47"/>
      <c r="DA76" s="48"/>
      <c r="DB76" s="47"/>
      <c r="DC76" s="48"/>
      <c r="DD76" s="47"/>
      <c r="DE76" s="48"/>
      <c r="DF76" s="47"/>
      <c r="DG76" s="48"/>
      <c r="DH76" s="47"/>
      <c r="DI76" s="48"/>
      <c r="DJ76" s="47"/>
      <c r="DK76" s="48"/>
      <c r="DL76" s="47"/>
      <c r="DM76" s="48"/>
      <c r="DN76" s="47"/>
      <c r="DO76" s="48"/>
      <c r="DP76" s="47"/>
      <c r="DQ76" s="48"/>
      <c r="DR76" s="46"/>
      <c r="DS76" s="45"/>
      <c r="DT76" s="46"/>
      <c r="DU76" s="45"/>
      <c r="DV76" s="46"/>
      <c r="DW76" s="45"/>
      <c r="DX76" s="46"/>
      <c r="DY76" s="45"/>
      <c r="DZ76" s="46"/>
      <c r="EA76" s="45"/>
      <c r="EB76" s="46"/>
      <c r="EC76" s="45"/>
      <c r="ED76" s="46"/>
      <c r="EE76" s="45"/>
      <c r="EF76" s="46"/>
      <c r="EG76" s="45"/>
      <c r="EH76" s="46"/>
      <c r="EI76" s="51"/>
    </row>
    <row r="77" spans="1:139" s="9" customFormat="1" ht="20.25" customHeight="1">
      <c r="A77" s="1"/>
      <c r="B77" s="74"/>
      <c r="C77" s="75"/>
      <c r="D77" s="70" t="s">
        <v>36</v>
      </c>
      <c r="E77" s="71"/>
      <c r="F77" s="72"/>
      <c r="G77" s="71"/>
      <c r="H77" s="71"/>
      <c r="I77" s="71"/>
      <c r="J77" s="71"/>
      <c r="K77" s="71"/>
      <c r="L77" s="71"/>
      <c r="M77" s="71"/>
      <c r="N77" s="71"/>
      <c r="O77" s="71"/>
      <c r="P77" s="71"/>
      <c r="Q77" s="71"/>
      <c r="R77" s="71"/>
      <c r="S77" s="73"/>
      <c r="T77" s="71"/>
      <c r="U77" s="71"/>
      <c r="V77" s="71"/>
      <c r="W77" s="71"/>
      <c r="X77" s="71"/>
      <c r="Y77" s="71"/>
      <c r="Z77" s="71"/>
      <c r="AA77" s="71"/>
      <c r="AB77" s="71"/>
      <c r="AC77" s="71"/>
      <c r="AD77" s="75"/>
      <c r="AE77" s="75"/>
      <c r="AF77" s="75"/>
      <c r="AG77" s="33"/>
      <c r="AH77" s="44"/>
      <c r="AI77" s="54"/>
      <c r="AJ77" s="55"/>
      <c r="AK77" s="54"/>
      <c r="AL77" s="47"/>
      <c r="AM77" s="48"/>
      <c r="AN77" s="47"/>
      <c r="AO77" s="48"/>
      <c r="AP77" s="47"/>
      <c r="AQ77" s="48"/>
      <c r="AR77" s="47"/>
      <c r="AS77" s="48"/>
      <c r="AT77" s="47"/>
      <c r="AU77" s="48"/>
      <c r="AV77" s="47"/>
      <c r="AW77" s="48"/>
      <c r="AX77" s="47"/>
      <c r="AY77" s="48"/>
      <c r="AZ77" s="47"/>
      <c r="BA77" s="48"/>
      <c r="BB77" s="47"/>
      <c r="BC77" s="48"/>
      <c r="BD77" s="49"/>
      <c r="BE77" s="50"/>
      <c r="BF77" s="49"/>
      <c r="BG77" s="50"/>
      <c r="BH77" s="49"/>
      <c r="BI77" s="50"/>
      <c r="BJ77" s="49"/>
      <c r="BK77" s="50"/>
      <c r="BL77" s="49"/>
      <c r="BM77" s="50"/>
      <c r="BN77" s="49"/>
      <c r="BO77" s="50"/>
      <c r="BP77" s="49"/>
      <c r="BQ77" s="50"/>
      <c r="BR77" s="49"/>
      <c r="BS77" s="50"/>
      <c r="BT77" s="47"/>
      <c r="BU77" s="48"/>
      <c r="BV77" s="47"/>
      <c r="BW77" s="48"/>
      <c r="BX77" s="47"/>
      <c r="BY77" s="48"/>
      <c r="BZ77" s="47"/>
      <c r="CA77" s="48"/>
      <c r="CB77" s="47"/>
      <c r="CC77" s="48"/>
      <c r="CD77" s="47"/>
      <c r="CE77" s="48"/>
      <c r="CF77" s="47"/>
      <c r="CG77" s="48"/>
      <c r="CH77" s="47"/>
      <c r="CI77" s="48"/>
      <c r="CJ77" s="49"/>
      <c r="CK77" s="50"/>
      <c r="CL77" s="49"/>
      <c r="CM77" s="50"/>
      <c r="CN77" s="49"/>
      <c r="CO77" s="50"/>
      <c r="CP77" s="49"/>
      <c r="CQ77" s="50"/>
      <c r="CR77" s="49"/>
      <c r="CS77" s="50"/>
      <c r="CT77" s="49"/>
      <c r="CU77" s="50"/>
      <c r="CV77" s="49"/>
      <c r="CW77" s="50"/>
      <c r="CX77" s="49"/>
      <c r="CY77" s="50"/>
      <c r="CZ77" s="47"/>
      <c r="DA77" s="48"/>
      <c r="DB77" s="47"/>
      <c r="DC77" s="48"/>
      <c r="DD77" s="47"/>
      <c r="DE77" s="48"/>
      <c r="DF77" s="47"/>
      <c r="DG77" s="48"/>
      <c r="DH77" s="47"/>
      <c r="DI77" s="48"/>
      <c r="DJ77" s="47"/>
      <c r="DK77" s="48"/>
      <c r="DL77" s="47"/>
      <c r="DM77" s="48"/>
      <c r="DN77" s="47"/>
      <c r="DO77" s="48"/>
      <c r="DP77" s="47"/>
      <c r="DQ77" s="48"/>
      <c r="DR77" s="46"/>
      <c r="DS77" s="45"/>
      <c r="DT77" s="46"/>
      <c r="DU77" s="45"/>
      <c r="DV77" s="46"/>
      <c r="DW77" s="45"/>
      <c r="DX77" s="46"/>
      <c r="DY77" s="45"/>
      <c r="DZ77" s="46"/>
      <c r="EA77" s="45"/>
      <c r="EB77" s="46"/>
      <c r="EC77" s="45"/>
      <c r="ED77" s="46"/>
      <c r="EE77" s="45"/>
      <c r="EF77" s="46"/>
      <c r="EG77" s="45"/>
      <c r="EH77" s="46"/>
      <c r="EI77" s="51"/>
    </row>
    <row r="78" spans="1:139" s="9" customFormat="1" ht="20.25" customHeight="1">
      <c r="A78" s="1"/>
      <c r="B78" s="76"/>
      <c r="C78" s="69"/>
      <c r="D78" s="69"/>
      <c r="E78" s="69"/>
      <c r="F78" s="69"/>
      <c r="G78" s="69"/>
      <c r="H78" s="69"/>
      <c r="I78" s="69"/>
      <c r="J78" s="69"/>
      <c r="K78" s="69"/>
      <c r="L78" s="69"/>
      <c r="M78" s="69"/>
      <c r="N78" s="69"/>
      <c r="O78" s="69"/>
      <c r="P78" s="69"/>
      <c r="Q78" s="69"/>
      <c r="R78" s="69"/>
      <c r="S78" s="69"/>
      <c r="T78" s="69"/>
      <c r="U78" s="69"/>
      <c r="V78" s="69"/>
      <c r="W78" s="69"/>
      <c r="X78" s="69"/>
      <c r="Y78" s="69"/>
      <c r="Z78" s="69"/>
      <c r="AA78" s="69"/>
      <c r="AB78" s="69"/>
      <c r="AC78" s="69"/>
      <c r="AD78" s="69"/>
      <c r="AE78" s="69"/>
      <c r="AF78" s="69"/>
      <c r="AG78" s="33"/>
      <c r="AH78" s="44"/>
      <c r="AI78" s="54"/>
      <c r="AJ78" s="55"/>
      <c r="AK78" s="54"/>
      <c r="AL78" s="47"/>
      <c r="AM78" s="48"/>
      <c r="AN78" s="47"/>
      <c r="AO78" s="48"/>
      <c r="AP78" s="47"/>
      <c r="AQ78" s="48"/>
      <c r="AR78" s="47"/>
      <c r="AS78" s="48"/>
      <c r="AT78" s="47"/>
      <c r="AU78" s="48"/>
      <c r="AV78" s="47"/>
      <c r="AW78" s="48"/>
      <c r="AX78" s="47"/>
      <c r="AY78" s="48"/>
      <c r="AZ78" s="47"/>
      <c r="BA78" s="48"/>
      <c r="BB78" s="47"/>
      <c r="BC78" s="48"/>
      <c r="BD78" s="49"/>
      <c r="BE78" s="50"/>
      <c r="BF78" s="49"/>
      <c r="BG78" s="50"/>
      <c r="BH78" s="49"/>
      <c r="BI78" s="50"/>
      <c r="BJ78" s="49"/>
      <c r="BK78" s="50"/>
      <c r="BL78" s="49"/>
      <c r="BM78" s="50"/>
      <c r="BN78" s="49"/>
      <c r="BO78" s="50"/>
      <c r="BP78" s="49"/>
      <c r="BQ78" s="50"/>
      <c r="BR78" s="49"/>
      <c r="BS78" s="50"/>
      <c r="BT78" s="47"/>
      <c r="BU78" s="48"/>
      <c r="BV78" s="47"/>
      <c r="BW78" s="48"/>
      <c r="BX78" s="47"/>
      <c r="BY78" s="48"/>
      <c r="BZ78" s="47"/>
      <c r="CA78" s="48"/>
      <c r="CB78" s="47"/>
      <c r="CC78" s="48"/>
      <c r="CD78" s="47"/>
      <c r="CE78" s="48"/>
      <c r="CF78" s="47"/>
      <c r="CG78" s="48"/>
      <c r="CH78" s="47"/>
      <c r="CI78" s="48"/>
      <c r="CJ78" s="49"/>
      <c r="CK78" s="50"/>
      <c r="CL78" s="49"/>
      <c r="CM78" s="50"/>
      <c r="CN78" s="49"/>
      <c r="CO78" s="50"/>
      <c r="CP78" s="49"/>
      <c r="CQ78" s="50"/>
      <c r="CR78" s="49"/>
      <c r="CS78" s="50"/>
      <c r="CT78" s="49"/>
      <c r="CU78" s="50"/>
      <c r="CV78" s="49"/>
      <c r="CW78" s="50"/>
      <c r="CX78" s="49"/>
      <c r="CY78" s="50"/>
      <c r="CZ78" s="47"/>
      <c r="DA78" s="48"/>
      <c r="DB78" s="47"/>
      <c r="DC78" s="48"/>
      <c r="DD78" s="47"/>
      <c r="DE78" s="48"/>
      <c r="DF78" s="47"/>
      <c r="DG78" s="48"/>
      <c r="DH78" s="47"/>
      <c r="DI78" s="48"/>
      <c r="DJ78" s="47"/>
      <c r="DK78" s="48"/>
      <c r="DL78" s="47"/>
      <c r="DM78" s="48"/>
      <c r="DN78" s="47"/>
      <c r="DO78" s="48"/>
      <c r="DP78" s="47"/>
      <c r="DQ78" s="48"/>
      <c r="DR78" s="46"/>
      <c r="DS78" s="45"/>
      <c r="DT78" s="46"/>
      <c r="DU78" s="45"/>
      <c r="DV78" s="46"/>
      <c r="DW78" s="45"/>
      <c r="DX78" s="46"/>
      <c r="DY78" s="45"/>
      <c r="DZ78" s="46"/>
      <c r="EA78" s="45"/>
      <c r="EB78" s="46"/>
      <c r="EC78" s="45"/>
      <c r="ED78" s="46"/>
      <c r="EE78" s="45"/>
      <c r="EF78" s="46"/>
      <c r="EG78" s="45"/>
      <c r="EH78" s="46"/>
      <c r="EI78" s="51"/>
    </row>
    <row r="79" spans="1:139" s="9" customFormat="1" ht="20.25" customHeight="1">
      <c r="A79" s="1"/>
      <c r="B79" s="74"/>
      <c r="C79" s="75"/>
      <c r="D79" s="58" t="s">
        <v>37</v>
      </c>
      <c r="E79" s="75"/>
      <c r="F79" s="75"/>
      <c r="G79" s="75"/>
      <c r="H79" s="75"/>
      <c r="I79" s="75"/>
      <c r="J79" s="75"/>
      <c r="K79" s="75"/>
      <c r="L79" s="75"/>
      <c r="M79" s="75"/>
      <c r="N79" s="75"/>
      <c r="O79" s="75"/>
      <c r="P79" s="75"/>
      <c r="Q79" s="75"/>
      <c r="R79" s="75"/>
      <c r="S79" s="75"/>
      <c r="T79" s="75"/>
      <c r="U79" s="75"/>
      <c r="V79" s="75"/>
      <c r="W79" s="75"/>
      <c r="X79" s="75"/>
      <c r="Y79" s="75"/>
      <c r="Z79" s="75"/>
      <c r="AA79" s="75"/>
      <c r="AB79" s="75"/>
      <c r="AC79" s="75"/>
      <c r="AD79" s="75"/>
      <c r="AE79" s="75"/>
      <c r="AF79" s="75"/>
      <c r="AG79" s="33"/>
      <c r="AH79" s="44"/>
      <c r="AI79" s="54"/>
      <c r="AJ79" s="55"/>
      <c r="AK79" s="54"/>
      <c r="AL79" s="47"/>
      <c r="AM79" s="48"/>
      <c r="AN79" s="47"/>
      <c r="AO79" s="48"/>
      <c r="AP79" s="47"/>
      <c r="AQ79" s="48"/>
      <c r="AR79" s="47"/>
      <c r="AS79" s="48"/>
      <c r="AT79" s="47"/>
      <c r="AU79" s="48"/>
      <c r="AV79" s="47"/>
      <c r="AW79" s="48"/>
      <c r="AX79" s="47"/>
      <c r="AY79" s="48"/>
      <c r="AZ79" s="47"/>
      <c r="BA79" s="48"/>
      <c r="BB79" s="47"/>
      <c r="BC79" s="48"/>
      <c r="BD79" s="49"/>
      <c r="BE79" s="50"/>
      <c r="BF79" s="49"/>
      <c r="BG79" s="50"/>
      <c r="BH79" s="49"/>
      <c r="BI79" s="50"/>
      <c r="BJ79" s="49"/>
      <c r="BK79" s="50"/>
      <c r="BL79" s="49"/>
      <c r="BM79" s="50"/>
      <c r="BN79" s="49"/>
      <c r="BO79" s="50"/>
      <c r="BP79" s="49"/>
      <c r="BQ79" s="50"/>
      <c r="BR79" s="49"/>
      <c r="BS79" s="50"/>
      <c r="BT79" s="47"/>
      <c r="BU79" s="48"/>
      <c r="BV79" s="47"/>
      <c r="BW79" s="48"/>
      <c r="BX79" s="47"/>
      <c r="BY79" s="48"/>
      <c r="BZ79" s="47"/>
      <c r="CA79" s="48"/>
      <c r="CB79" s="47"/>
      <c r="CC79" s="48"/>
      <c r="CD79" s="47"/>
      <c r="CE79" s="48"/>
      <c r="CF79" s="47"/>
      <c r="CG79" s="48"/>
      <c r="CH79" s="47"/>
      <c r="CI79" s="48"/>
      <c r="CJ79" s="49"/>
      <c r="CK79" s="50"/>
      <c r="CL79" s="49"/>
      <c r="CM79" s="50"/>
      <c r="CN79" s="49"/>
      <c r="CO79" s="50"/>
      <c r="CP79" s="49"/>
      <c r="CQ79" s="50"/>
      <c r="CR79" s="49"/>
      <c r="CS79" s="50"/>
      <c r="CT79" s="49"/>
      <c r="CU79" s="50"/>
      <c r="CV79" s="49"/>
      <c r="CW79" s="50"/>
      <c r="CX79" s="49"/>
      <c r="CY79" s="50"/>
      <c r="CZ79" s="47"/>
      <c r="DA79" s="48"/>
      <c r="DB79" s="47"/>
      <c r="DC79" s="48"/>
      <c r="DD79" s="47"/>
      <c r="DE79" s="48"/>
      <c r="DF79" s="47"/>
      <c r="DG79" s="48"/>
      <c r="DH79" s="47"/>
      <c r="DI79" s="48"/>
      <c r="DJ79" s="47"/>
      <c r="DK79" s="48"/>
      <c r="DL79" s="47"/>
      <c r="DM79" s="48"/>
      <c r="DN79" s="47"/>
      <c r="DO79" s="48"/>
      <c r="DP79" s="47"/>
      <c r="DQ79" s="48"/>
      <c r="DR79" s="46"/>
      <c r="DS79" s="45"/>
      <c r="DT79" s="46"/>
      <c r="DU79" s="45"/>
      <c r="DV79" s="46"/>
      <c r="DW79" s="45"/>
      <c r="DX79" s="46"/>
      <c r="DY79" s="45"/>
      <c r="DZ79" s="46"/>
      <c r="EA79" s="45"/>
      <c r="EB79" s="46"/>
      <c r="EC79" s="45"/>
      <c r="ED79" s="46"/>
      <c r="EE79" s="45"/>
      <c r="EF79" s="46"/>
      <c r="EG79" s="45"/>
      <c r="EH79" s="46"/>
      <c r="EI79" s="51"/>
    </row>
    <row r="80" spans="1:139" s="9" customFormat="1" ht="20.25" customHeight="1" thickBot="1">
      <c r="A80" s="1"/>
      <c r="B80" s="61"/>
      <c r="C80" s="62"/>
      <c r="D80" s="58" t="s">
        <v>38</v>
      </c>
      <c r="E80" s="62"/>
      <c r="F80" s="62"/>
      <c r="G80" s="62"/>
      <c r="H80" s="62"/>
      <c r="I80" s="62"/>
      <c r="J80" s="62"/>
      <c r="K80" s="62"/>
      <c r="L80" s="62"/>
      <c r="M80" s="62"/>
      <c r="N80" s="62"/>
      <c r="O80" s="62"/>
      <c r="P80" s="62"/>
      <c r="Q80" s="62"/>
      <c r="R80" s="62"/>
      <c r="S80" s="62"/>
      <c r="T80" s="62"/>
      <c r="U80" s="62"/>
      <c r="V80" s="62"/>
      <c r="W80" s="62"/>
      <c r="X80" s="62"/>
      <c r="Y80" s="62"/>
      <c r="Z80" s="62"/>
      <c r="AA80" s="62"/>
      <c r="AB80" s="62"/>
      <c r="AC80" s="62"/>
      <c r="AD80" s="62"/>
      <c r="AE80" s="62"/>
      <c r="AF80" s="62"/>
      <c r="AG80" s="33"/>
      <c r="AH80" s="44"/>
      <c r="AI80" s="54"/>
      <c r="AJ80" s="55"/>
      <c r="AK80" s="54"/>
      <c r="AL80" s="47"/>
      <c r="AM80" s="48"/>
      <c r="AN80" s="47"/>
      <c r="AO80" s="48"/>
      <c r="AP80" s="47"/>
      <c r="AQ80" s="48"/>
      <c r="AR80" s="47"/>
      <c r="AS80" s="48"/>
      <c r="AT80" s="47"/>
      <c r="AU80" s="48"/>
      <c r="AV80" s="47"/>
      <c r="AW80" s="48"/>
      <c r="AX80" s="47"/>
      <c r="AY80" s="48"/>
      <c r="AZ80" s="47"/>
      <c r="BA80" s="48"/>
      <c r="BB80" s="47"/>
      <c r="BC80" s="48"/>
      <c r="BD80" s="49"/>
      <c r="BE80" s="50"/>
      <c r="BF80" s="49"/>
      <c r="BG80" s="50"/>
      <c r="BH80" s="49"/>
      <c r="BI80" s="50"/>
      <c r="BJ80" s="49"/>
      <c r="BK80" s="50"/>
      <c r="BL80" s="49"/>
      <c r="BM80" s="50"/>
      <c r="BN80" s="49"/>
      <c r="BO80" s="50"/>
      <c r="BP80" s="49"/>
      <c r="BQ80" s="50"/>
      <c r="BR80" s="49"/>
      <c r="BS80" s="50"/>
      <c r="BT80" s="47"/>
      <c r="BU80" s="48"/>
      <c r="BV80" s="47"/>
      <c r="BW80" s="48"/>
      <c r="BX80" s="47"/>
      <c r="BY80" s="48"/>
      <c r="BZ80" s="47"/>
      <c r="CA80" s="48"/>
      <c r="CB80" s="47"/>
      <c r="CC80" s="48"/>
      <c r="CD80" s="47"/>
      <c r="CE80" s="48"/>
      <c r="CF80" s="47"/>
      <c r="CG80" s="48"/>
      <c r="CH80" s="47"/>
      <c r="CI80" s="48"/>
      <c r="CJ80" s="49"/>
      <c r="CK80" s="50"/>
      <c r="CL80" s="49"/>
      <c r="CM80" s="50"/>
      <c r="CN80" s="49"/>
      <c r="CO80" s="50"/>
      <c r="CP80" s="49"/>
      <c r="CQ80" s="50"/>
      <c r="CR80" s="49"/>
      <c r="CS80" s="50"/>
      <c r="CT80" s="49"/>
      <c r="CU80" s="50"/>
      <c r="CV80" s="49"/>
      <c r="CW80" s="50"/>
      <c r="CX80" s="49"/>
      <c r="CY80" s="50"/>
      <c r="CZ80" s="47"/>
      <c r="DA80" s="48"/>
      <c r="DB80" s="47"/>
      <c r="DC80" s="48"/>
      <c r="DD80" s="47"/>
      <c r="DE80" s="48"/>
      <c r="DF80" s="47"/>
      <c r="DG80" s="48"/>
      <c r="DH80" s="47"/>
      <c r="DI80" s="48"/>
      <c r="DJ80" s="47"/>
      <c r="DK80" s="48"/>
      <c r="DL80" s="47"/>
      <c r="DM80" s="48"/>
      <c r="DN80" s="47"/>
      <c r="DO80" s="48"/>
      <c r="DP80" s="47"/>
      <c r="DQ80" s="48"/>
      <c r="DR80" s="46"/>
      <c r="DS80" s="45"/>
      <c r="DT80" s="46"/>
      <c r="DU80" s="45"/>
      <c r="DV80" s="46"/>
      <c r="DW80" s="45"/>
      <c r="DX80" s="46"/>
      <c r="DY80" s="45"/>
      <c r="DZ80" s="46"/>
      <c r="EA80" s="45"/>
      <c r="EB80" s="46"/>
      <c r="EC80" s="45"/>
      <c r="ED80" s="46"/>
      <c r="EE80" s="45"/>
      <c r="EF80" s="46"/>
      <c r="EG80" s="45"/>
      <c r="EH80" s="46"/>
      <c r="EI80" s="51"/>
    </row>
    <row r="81" spans="1:321" s="9" customFormat="1" ht="20.25" customHeight="1">
      <c r="A81" s="1"/>
      <c r="B81" s="59"/>
      <c r="C81" s="60"/>
      <c r="D81" s="60"/>
      <c r="E81" s="60"/>
      <c r="F81" s="60"/>
      <c r="G81" s="60"/>
      <c r="H81" s="60"/>
      <c r="I81" s="60"/>
      <c r="J81" s="60"/>
      <c r="K81" s="60"/>
      <c r="L81" s="60"/>
      <c r="M81" s="60"/>
      <c r="N81" s="60"/>
      <c r="O81" s="60"/>
      <c r="P81" s="60"/>
      <c r="Q81" s="60"/>
      <c r="R81" s="60"/>
      <c r="S81" s="60"/>
      <c r="T81" s="60"/>
      <c r="U81" s="60"/>
      <c r="V81" s="60"/>
      <c r="W81" s="60"/>
      <c r="X81" s="60"/>
      <c r="Y81" s="60"/>
      <c r="Z81" s="60"/>
      <c r="AA81" s="60"/>
      <c r="AB81" s="60"/>
      <c r="AC81" s="60"/>
      <c r="AD81" s="60"/>
      <c r="AE81" s="60"/>
      <c r="AF81" s="60"/>
      <c r="AG81" s="33"/>
      <c r="AH81" s="44"/>
      <c r="AI81" s="54"/>
      <c r="AJ81" s="55"/>
      <c r="AK81" s="54"/>
      <c r="AL81" s="47"/>
      <c r="AM81" s="48"/>
      <c r="AN81" s="47"/>
      <c r="AO81" s="48"/>
      <c r="AP81" s="47"/>
      <c r="AQ81" s="48"/>
      <c r="AR81" s="47"/>
      <c r="AS81" s="48"/>
      <c r="AT81" s="47"/>
      <c r="AU81" s="48"/>
      <c r="AV81" s="47"/>
      <c r="AW81" s="48"/>
      <c r="AX81" s="47"/>
      <c r="AY81" s="48"/>
      <c r="AZ81" s="47"/>
      <c r="BA81" s="48"/>
      <c r="BB81" s="47"/>
      <c r="BC81" s="48"/>
      <c r="BD81" s="49"/>
      <c r="BE81" s="50"/>
      <c r="BF81" s="49"/>
      <c r="BG81" s="50"/>
      <c r="BH81" s="49"/>
      <c r="BI81" s="50"/>
      <c r="BJ81" s="49"/>
      <c r="BK81" s="50"/>
      <c r="BL81" s="49"/>
      <c r="BM81" s="50"/>
      <c r="BN81" s="49"/>
      <c r="BO81" s="50"/>
      <c r="BP81" s="49"/>
      <c r="BQ81" s="50"/>
      <c r="BR81" s="49"/>
      <c r="BS81" s="50"/>
      <c r="BT81" s="47"/>
      <c r="BU81" s="48"/>
      <c r="BV81" s="47"/>
      <c r="BW81" s="48"/>
      <c r="BX81" s="47"/>
      <c r="BY81" s="48"/>
      <c r="BZ81" s="47"/>
      <c r="CA81" s="48"/>
      <c r="CB81" s="47"/>
      <c r="CC81" s="48"/>
      <c r="CD81" s="47"/>
      <c r="CE81" s="48"/>
      <c r="CF81" s="47"/>
      <c r="CG81" s="48"/>
      <c r="CH81" s="47"/>
      <c r="CI81" s="48"/>
      <c r="CJ81" s="49"/>
      <c r="CK81" s="50"/>
      <c r="CL81" s="49"/>
      <c r="CM81" s="50"/>
      <c r="CN81" s="49"/>
      <c r="CO81" s="50"/>
      <c r="CP81" s="49"/>
      <c r="CQ81" s="50"/>
      <c r="CR81" s="49"/>
      <c r="CS81" s="50"/>
      <c r="CT81" s="49"/>
      <c r="CU81" s="50"/>
      <c r="CV81" s="49"/>
      <c r="CW81" s="50"/>
      <c r="CX81" s="49"/>
      <c r="CY81" s="50"/>
      <c r="CZ81" s="47"/>
      <c r="DA81" s="48"/>
      <c r="DB81" s="47"/>
      <c r="DC81" s="48"/>
      <c r="DD81" s="47"/>
      <c r="DE81" s="48"/>
      <c r="DF81" s="47"/>
      <c r="DG81" s="48"/>
      <c r="DH81" s="47"/>
      <c r="DI81" s="48"/>
      <c r="DJ81" s="47"/>
      <c r="DK81" s="48"/>
      <c r="DL81" s="47"/>
      <c r="DM81" s="48"/>
      <c r="DN81" s="47"/>
      <c r="DO81" s="48"/>
      <c r="DP81" s="47"/>
      <c r="DQ81" s="48"/>
      <c r="DR81" s="46"/>
      <c r="DS81" s="45"/>
      <c r="DT81" s="46"/>
      <c r="DU81" s="45"/>
      <c r="DV81" s="46"/>
      <c r="DW81" s="45"/>
      <c r="DX81" s="46"/>
      <c r="DY81" s="45"/>
      <c r="DZ81" s="46"/>
      <c r="EA81" s="45"/>
      <c r="EB81" s="46"/>
      <c r="EC81" s="45"/>
      <c r="ED81" s="46"/>
      <c r="EE81" s="45"/>
      <c r="EF81" s="46"/>
      <c r="EG81" s="45"/>
      <c r="EH81" s="46"/>
      <c r="EI81" s="51"/>
      <c r="EL81" s="182" t="s">
        <v>39</v>
      </c>
      <c r="EM81" s="183"/>
      <c r="EN81" s="183"/>
      <c r="EO81" s="183"/>
      <c r="EP81" s="183"/>
      <c r="EQ81" s="183"/>
      <c r="ER81" s="183"/>
      <c r="ES81" s="183"/>
      <c r="ET81" s="183"/>
      <c r="EU81" s="183"/>
      <c r="EV81" s="183"/>
      <c r="EW81" s="183"/>
      <c r="EX81" s="183"/>
      <c r="EY81" s="183"/>
      <c r="EZ81" s="183"/>
      <c r="FA81" s="183"/>
      <c r="FB81" s="183"/>
      <c r="FC81" s="183"/>
      <c r="FD81" s="183"/>
      <c r="FE81" s="183"/>
      <c r="FF81" s="183"/>
      <c r="FG81" s="183"/>
      <c r="FH81" s="184"/>
    </row>
    <row r="82" spans="1:321" s="9" customFormat="1" ht="20.25" customHeight="1" thickBot="1">
      <c r="A82" s="1"/>
      <c r="B82" s="78"/>
      <c r="C82" s="79"/>
      <c r="D82" s="79"/>
      <c r="E82" s="79"/>
      <c r="F82" s="79"/>
      <c r="G82" s="79"/>
      <c r="H82" s="79"/>
      <c r="I82" s="79"/>
      <c r="J82" s="79"/>
      <c r="K82" s="79"/>
      <c r="L82" s="79"/>
      <c r="M82" s="79"/>
      <c r="N82" s="79"/>
      <c r="O82" s="79"/>
      <c r="P82" s="79"/>
      <c r="Q82" s="79"/>
      <c r="R82" s="79"/>
      <c r="S82" s="79"/>
      <c r="T82" s="79"/>
      <c r="U82" s="79"/>
      <c r="V82" s="79"/>
      <c r="W82" s="79"/>
      <c r="X82" s="79"/>
      <c r="Y82" s="79"/>
      <c r="Z82" s="79"/>
      <c r="AA82" s="79"/>
      <c r="AB82" s="79"/>
      <c r="AC82" s="79"/>
      <c r="AD82" s="79"/>
      <c r="AE82" s="79"/>
      <c r="AF82" s="79"/>
      <c r="AG82" s="33"/>
      <c r="AH82" s="44"/>
      <c r="AI82" s="54"/>
      <c r="AJ82" s="55"/>
      <c r="AK82" s="54"/>
      <c r="AL82" s="47"/>
      <c r="AM82" s="48"/>
      <c r="AN82" s="47"/>
      <c r="AO82" s="48"/>
      <c r="AP82" s="47"/>
      <c r="AQ82" s="48"/>
      <c r="AR82" s="47"/>
      <c r="AS82" s="48"/>
      <c r="AT82" s="47"/>
      <c r="AU82" s="48"/>
      <c r="AV82" s="47"/>
      <c r="AW82" s="48"/>
      <c r="AX82" s="47"/>
      <c r="AY82" s="48"/>
      <c r="AZ82" s="47"/>
      <c r="BA82" s="48"/>
      <c r="BB82" s="47"/>
      <c r="BC82" s="48"/>
      <c r="BD82" s="49"/>
      <c r="BE82" s="50"/>
      <c r="BF82" s="49"/>
      <c r="BG82" s="50"/>
      <c r="BH82" s="49"/>
      <c r="BI82" s="50"/>
      <c r="BJ82" s="49"/>
      <c r="BK82" s="50"/>
      <c r="BL82" s="49"/>
      <c r="BM82" s="50"/>
      <c r="BN82" s="49"/>
      <c r="BO82" s="50"/>
      <c r="BP82" s="49"/>
      <c r="BQ82" s="50"/>
      <c r="BR82" s="49"/>
      <c r="BS82" s="50"/>
      <c r="BT82" s="47"/>
      <c r="BU82" s="48"/>
      <c r="BV82" s="47"/>
      <c r="BW82" s="48"/>
      <c r="BX82" s="47"/>
      <c r="BY82" s="48"/>
      <c r="BZ82" s="47"/>
      <c r="CA82" s="48"/>
      <c r="CB82" s="47"/>
      <c r="CC82" s="48"/>
      <c r="CD82" s="47"/>
      <c r="CE82" s="48"/>
      <c r="CF82" s="47"/>
      <c r="CG82" s="48"/>
      <c r="CH82" s="47"/>
      <c r="CI82" s="48"/>
      <c r="CJ82" s="49"/>
      <c r="CK82" s="50"/>
      <c r="CL82" s="49"/>
      <c r="CM82" s="50"/>
      <c r="CN82" s="49"/>
      <c r="CO82" s="50"/>
      <c r="CP82" s="49"/>
      <c r="CQ82" s="50"/>
      <c r="CR82" s="49"/>
      <c r="CS82" s="50"/>
      <c r="CT82" s="49"/>
      <c r="CU82" s="50"/>
      <c r="CV82" s="49"/>
      <c r="CW82" s="50"/>
      <c r="CX82" s="49"/>
      <c r="CY82" s="50"/>
      <c r="CZ82" s="47"/>
      <c r="DA82" s="48"/>
      <c r="DB82" s="47"/>
      <c r="DC82" s="48"/>
      <c r="DD82" s="47"/>
      <c r="DE82" s="48"/>
      <c r="DF82" s="47"/>
      <c r="DG82" s="48"/>
      <c r="DH82" s="47"/>
      <c r="DI82" s="48"/>
      <c r="DJ82" s="47"/>
      <c r="DK82" s="48"/>
      <c r="DL82" s="47"/>
      <c r="DM82" s="48"/>
      <c r="DN82" s="47"/>
      <c r="DO82" s="48"/>
      <c r="DP82" s="47"/>
      <c r="DQ82" s="48"/>
      <c r="DR82" s="46"/>
      <c r="DS82" s="45"/>
      <c r="DT82" s="46"/>
      <c r="DU82" s="45"/>
      <c r="DV82" s="46"/>
      <c r="DW82" s="45"/>
      <c r="DX82" s="46"/>
      <c r="DY82" s="45"/>
      <c r="DZ82" s="46"/>
      <c r="EA82" s="45"/>
      <c r="EB82" s="46"/>
      <c r="EC82" s="45"/>
      <c r="ED82" s="46"/>
      <c r="EE82" s="45"/>
      <c r="EF82" s="46"/>
      <c r="EG82" s="45"/>
      <c r="EH82" s="46"/>
      <c r="EI82" s="51"/>
      <c r="EL82" s="185"/>
      <c r="EM82" s="186"/>
      <c r="EN82" s="186"/>
      <c r="EO82" s="186"/>
      <c r="EP82" s="186"/>
      <c r="EQ82" s="186"/>
      <c r="ER82" s="186"/>
      <c r="ES82" s="186"/>
      <c r="ET82" s="186"/>
      <c r="EU82" s="187"/>
      <c r="EV82" s="187"/>
      <c r="EW82" s="187"/>
      <c r="EX82" s="187"/>
      <c r="EY82" s="187"/>
      <c r="EZ82" s="187"/>
      <c r="FA82" s="187"/>
      <c r="FB82" s="187"/>
      <c r="FC82" s="187"/>
      <c r="FD82" s="187"/>
      <c r="FE82" s="186"/>
      <c r="FF82" s="186"/>
      <c r="FG82" s="186"/>
      <c r="FH82" s="188"/>
    </row>
    <row r="83" spans="1:321" s="81" customFormat="1" ht="20.25" customHeight="1">
      <c r="A83" s="1"/>
      <c r="B83" s="31"/>
      <c r="C83" s="32"/>
      <c r="D83" s="32"/>
      <c r="E83" s="32"/>
      <c r="F83" s="32"/>
      <c r="G83" s="32"/>
      <c r="H83" s="32"/>
      <c r="I83" s="32"/>
      <c r="J83" s="32"/>
      <c r="K83" s="32"/>
      <c r="L83" s="32"/>
      <c r="M83" s="32"/>
      <c r="N83" s="32"/>
      <c r="O83" s="32"/>
      <c r="P83" s="32"/>
      <c r="Q83" s="32"/>
      <c r="R83" s="32"/>
      <c r="S83" s="32"/>
      <c r="T83" s="32"/>
      <c r="U83" s="32"/>
      <c r="V83" s="32"/>
      <c r="W83" s="32"/>
      <c r="X83" s="32"/>
      <c r="Y83" s="32"/>
      <c r="Z83" s="32"/>
      <c r="AA83" s="32"/>
      <c r="AB83" s="32"/>
      <c r="AC83" s="32"/>
      <c r="AD83" s="32"/>
      <c r="AE83" s="32"/>
      <c r="AF83" s="32"/>
      <c r="AG83" s="33"/>
      <c r="AH83" s="44"/>
      <c r="AI83" s="54"/>
      <c r="AJ83" s="55"/>
      <c r="AK83" s="54"/>
      <c r="AL83" s="47"/>
      <c r="AM83" s="48"/>
      <c r="AN83" s="47"/>
      <c r="AO83" s="48"/>
      <c r="AP83" s="47"/>
      <c r="AQ83" s="48"/>
      <c r="AR83" s="47"/>
      <c r="AS83" s="48"/>
      <c r="AT83" s="47"/>
      <c r="AU83" s="48"/>
      <c r="AV83" s="47"/>
      <c r="AW83" s="48"/>
      <c r="AX83" s="47"/>
      <c r="AY83" s="48"/>
      <c r="AZ83" s="47"/>
      <c r="BA83" s="48"/>
      <c r="BB83" s="47"/>
      <c r="BC83" s="48"/>
      <c r="BD83" s="49"/>
      <c r="BE83" s="50"/>
      <c r="BF83" s="49"/>
      <c r="BG83" s="50"/>
      <c r="BH83" s="49"/>
      <c r="BI83" s="50"/>
      <c r="BJ83" s="49"/>
      <c r="BK83" s="50"/>
      <c r="BL83" s="49"/>
      <c r="BM83" s="50"/>
      <c r="BN83" s="49"/>
      <c r="BO83" s="50"/>
      <c r="BP83" s="49"/>
      <c r="BQ83" s="50"/>
      <c r="BR83" s="49"/>
      <c r="BS83" s="50"/>
      <c r="BT83" s="47"/>
      <c r="BU83" s="48"/>
      <c r="BV83" s="47"/>
      <c r="BW83" s="48"/>
      <c r="BX83" s="47"/>
      <c r="BY83" s="48"/>
      <c r="BZ83" s="47"/>
      <c r="CA83" s="48"/>
      <c r="CB83" s="47"/>
      <c r="CC83" s="48"/>
      <c r="CD83" s="47"/>
      <c r="CE83" s="48"/>
      <c r="CF83" s="47"/>
      <c r="CG83" s="48"/>
      <c r="CH83" s="47"/>
      <c r="CI83" s="48"/>
      <c r="CJ83" s="49"/>
      <c r="CK83" s="50"/>
      <c r="CL83" s="49"/>
      <c r="CM83" s="50"/>
      <c r="CN83" s="49"/>
      <c r="CO83" s="50"/>
      <c r="CP83" s="49"/>
      <c r="CQ83" s="50"/>
      <c r="CR83" s="49"/>
      <c r="CS83" s="50"/>
      <c r="CT83" s="49"/>
      <c r="CU83" s="50"/>
      <c r="CV83" s="49"/>
      <c r="CW83" s="50"/>
      <c r="CX83" s="49"/>
      <c r="CY83" s="50"/>
      <c r="CZ83" s="47"/>
      <c r="DA83" s="48"/>
      <c r="DB83" s="47"/>
      <c r="DC83" s="48"/>
      <c r="DD83" s="47"/>
      <c r="DE83" s="48"/>
      <c r="DF83" s="47"/>
      <c r="DG83" s="48"/>
      <c r="DH83" s="47"/>
      <c r="DI83" s="48"/>
      <c r="DJ83" s="47"/>
      <c r="DK83" s="48"/>
      <c r="DL83" s="47"/>
      <c r="DM83" s="48"/>
      <c r="DN83" s="47"/>
      <c r="DO83" s="48"/>
      <c r="DP83" s="47"/>
      <c r="DQ83" s="48"/>
      <c r="DR83" s="46"/>
      <c r="DS83" s="45"/>
      <c r="DT83" s="46"/>
      <c r="DU83" s="45"/>
      <c r="DV83" s="46"/>
      <c r="DW83" s="45"/>
      <c r="DX83" s="46"/>
      <c r="DY83" s="45"/>
      <c r="DZ83" s="46"/>
      <c r="EA83" s="45"/>
      <c r="EB83" s="46"/>
      <c r="EC83" s="45"/>
      <c r="ED83" s="46"/>
      <c r="EE83" s="45"/>
      <c r="EF83" s="46"/>
      <c r="EG83" s="45"/>
      <c r="EH83" s="46"/>
      <c r="EI83" s="51"/>
      <c r="EJ83" s="9"/>
      <c r="EK83" s="9"/>
      <c r="EL83" s="189" t="s">
        <v>40</v>
      </c>
      <c r="EM83" s="173" t="s">
        <v>41</v>
      </c>
      <c r="EN83" s="177"/>
      <c r="EO83" s="177"/>
      <c r="EP83" s="191"/>
      <c r="EQ83" s="173" t="s">
        <v>42</v>
      </c>
      <c r="ER83" s="177"/>
      <c r="ES83" s="173" t="s">
        <v>43</v>
      </c>
      <c r="ET83" s="177"/>
      <c r="EU83" s="173" t="s">
        <v>40</v>
      </c>
      <c r="EV83" s="173" t="s">
        <v>41</v>
      </c>
      <c r="EW83" s="177"/>
      <c r="EX83" s="177"/>
      <c r="EY83" s="191"/>
      <c r="EZ83" s="173" t="s">
        <v>42</v>
      </c>
      <c r="FA83" s="174"/>
      <c r="FB83" s="173" t="s">
        <v>43</v>
      </c>
      <c r="FC83" s="177"/>
      <c r="FD83" s="80"/>
      <c r="FE83" s="173" t="s">
        <v>44</v>
      </c>
      <c r="FF83" s="177"/>
      <c r="FG83" s="177"/>
      <c r="FH83" s="174"/>
      <c r="FI83" s="6"/>
      <c r="FJ83" s="9"/>
      <c r="FK83" s="9"/>
      <c r="FL83" s="9"/>
      <c r="FM83" s="9"/>
      <c r="FN83" s="9"/>
      <c r="FO83" s="9"/>
      <c r="FP83" s="9"/>
      <c r="FQ83" s="9"/>
      <c r="FR83" s="9"/>
      <c r="FS83" s="9"/>
      <c r="FT83" s="9"/>
      <c r="FU83" s="9"/>
      <c r="FV83" s="9"/>
      <c r="FW83" s="9"/>
      <c r="FX83" s="9"/>
      <c r="FY83" s="9"/>
      <c r="FZ83" s="9"/>
      <c r="GA83" s="9"/>
      <c r="GB83" s="9"/>
      <c r="GC83" s="9"/>
      <c r="GD83" s="9"/>
      <c r="GE83" s="9"/>
      <c r="GF83" s="9"/>
      <c r="GG83" s="9"/>
      <c r="GH83" s="9"/>
      <c r="GI83" s="9"/>
      <c r="GJ83" s="9"/>
      <c r="GK83" s="9"/>
      <c r="GL83" s="9"/>
      <c r="GM83" s="9"/>
      <c r="GN83" s="9"/>
      <c r="GO83" s="9"/>
      <c r="GP83" s="9"/>
      <c r="GQ83" s="9"/>
      <c r="GR83" s="9"/>
      <c r="GS83" s="9"/>
      <c r="GT83" s="9"/>
      <c r="GU83" s="9"/>
      <c r="GV83" s="9"/>
      <c r="GW83" s="9"/>
      <c r="GX83" s="9"/>
      <c r="GY83" s="9"/>
      <c r="GZ83" s="9"/>
      <c r="HA83" s="9"/>
      <c r="HB83" s="9"/>
      <c r="HC83" s="9"/>
      <c r="HD83" s="9"/>
      <c r="HE83" s="9"/>
      <c r="HF83" s="9"/>
      <c r="HG83" s="9"/>
      <c r="HH83" s="9"/>
      <c r="HI83" s="9"/>
      <c r="HJ83" s="9"/>
      <c r="HK83" s="9"/>
      <c r="HL83" s="9"/>
      <c r="HM83" s="9"/>
      <c r="HN83" s="9"/>
      <c r="HO83" s="9"/>
      <c r="HP83" s="9"/>
      <c r="HQ83" s="9"/>
      <c r="HR83" s="9"/>
      <c r="HS83" s="9"/>
      <c r="HT83" s="9"/>
      <c r="HU83" s="9"/>
      <c r="HV83" s="9"/>
      <c r="HW83" s="9"/>
      <c r="HX83" s="9"/>
      <c r="HY83" s="9"/>
      <c r="HZ83" s="9"/>
      <c r="IA83" s="9"/>
      <c r="IB83" s="9"/>
      <c r="IC83" s="9"/>
      <c r="ID83" s="9"/>
      <c r="IE83" s="9"/>
      <c r="IF83" s="9"/>
      <c r="IG83" s="9"/>
      <c r="IH83" s="9"/>
      <c r="II83" s="9"/>
      <c r="IJ83" s="9"/>
      <c r="IK83" s="9"/>
      <c r="IL83" s="9"/>
      <c r="IM83" s="9"/>
      <c r="IN83" s="9"/>
      <c r="IO83" s="9"/>
      <c r="IP83" s="9"/>
      <c r="IQ83" s="9"/>
      <c r="IR83" s="9"/>
      <c r="IS83" s="9"/>
      <c r="IT83" s="9"/>
      <c r="IU83" s="9"/>
      <c r="IV83" s="9"/>
      <c r="IW83" s="9"/>
      <c r="IX83" s="9"/>
      <c r="IY83" s="9"/>
      <c r="IZ83" s="9"/>
      <c r="JA83" s="9"/>
      <c r="JB83" s="9"/>
      <c r="JC83" s="9"/>
      <c r="JD83" s="9"/>
      <c r="JE83" s="9"/>
      <c r="JF83" s="9"/>
      <c r="JG83" s="9"/>
      <c r="JH83" s="9"/>
      <c r="JI83" s="9"/>
      <c r="JJ83" s="9"/>
      <c r="JK83" s="9"/>
      <c r="JL83" s="9"/>
      <c r="JM83" s="9"/>
      <c r="JN83" s="9"/>
      <c r="JO83" s="9"/>
      <c r="JP83" s="9"/>
      <c r="JQ83" s="9"/>
      <c r="JR83" s="9"/>
      <c r="JS83" s="9"/>
      <c r="JT83" s="9"/>
      <c r="JU83" s="9"/>
      <c r="JV83" s="9"/>
      <c r="JW83" s="9"/>
      <c r="JX83" s="9"/>
      <c r="JY83" s="9"/>
      <c r="JZ83" s="9"/>
      <c r="KA83" s="9"/>
      <c r="KB83" s="9"/>
      <c r="KC83" s="9"/>
      <c r="KD83" s="9"/>
      <c r="KE83" s="9"/>
      <c r="KF83" s="9"/>
      <c r="KG83" s="9"/>
      <c r="KH83" s="9"/>
      <c r="KI83" s="9"/>
      <c r="KJ83" s="9"/>
      <c r="KK83" s="9"/>
      <c r="KL83" s="9"/>
      <c r="KM83" s="9"/>
      <c r="KN83" s="9"/>
      <c r="KO83" s="9"/>
      <c r="KP83" s="9"/>
      <c r="KQ83" s="9"/>
      <c r="KR83" s="9"/>
      <c r="KS83" s="9"/>
      <c r="KT83" s="9"/>
      <c r="KU83" s="9"/>
      <c r="KV83" s="9"/>
      <c r="KW83" s="9"/>
      <c r="KX83" s="9"/>
      <c r="KY83" s="9"/>
      <c r="KZ83" s="9"/>
      <c r="LA83" s="9"/>
      <c r="LB83" s="9"/>
      <c r="LC83" s="9"/>
      <c r="LD83" s="9"/>
      <c r="LE83" s="9"/>
      <c r="LF83" s="9"/>
      <c r="LG83" s="9"/>
      <c r="LH83" s="9"/>
      <c r="LI83" s="9"/>
    </row>
    <row r="84" spans="1:321" s="9" customFormat="1" ht="20.25" customHeight="1" thickBot="1">
      <c r="A84" s="1"/>
      <c r="B84" s="140"/>
      <c r="C84" s="141"/>
      <c r="D84" s="141"/>
      <c r="E84" s="141"/>
      <c r="F84" s="141"/>
      <c r="G84" s="141"/>
      <c r="H84" s="141"/>
      <c r="I84" s="141"/>
      <c r="J84" s="141"/>
      <c r="K84" s="141"/>
      <c r="L84" s="141"/>
      <c r="M84" s="141"/>
      <c r="N84" s="141"/>
      <c r="O84" s="141"/>
      <c r="P84" s="141"/>
      <c r="Q84" s="141"/>
      <c r="R84" s="141"/>
      <c r="S84" s="141"/>
      <c r="T84" s="141"/>
      <c r="U84" s="141"/>
      <c r="V84" s="141"/>
      <c r="W84" s="141"/>
      <c r="X84" s="141"/>
      <c r="Y84" s="141"/>
      <c r="Z84" s="141"/>
      <c r="AA84" s="141"/>
      <c r="AB84" s="141"/>
      <c r="AC84" s="141"/>
      <c r="AD84" s="141"/>
      <c r="AE84" s="141"/>
      <c r="AF84" s="141"/>
      <c r="AG84" s="141"/>
      <c r="AH84" s="141"/>
      <c r="AI84" s="141"/>
      <c r="AJ84" s="141"/>
      <c r="AK84" s="141"/>
      <c r="AL84" s="141"/>
      <c r="AM84" s="141"/>
      <c r="AN84" s="141"/>
      <c r="AO84" s="141"/>
      <c r="AP84" s="141"/>
      <c r="AQ84" s="141"/>
      <c r="AR84" s="141"/>
      <c r="AS84" s="141"/>
      <c r="AT84" s="141"/>
      <c r="AU84" s="141"/>
      <c r="AV84" s="141"/>
      <c r="AW84" s="141"/>
      <c r="AX84" s="141"/>
      <c r="AY84" s="141"/>
      <c r="AZ84" s="141"/>
      <c r="BA84" s="141"/>
      <c r="BB84" s="141"/>
      <c r="BC84" s="141"/>
      <c r="BD84" s="141"/>
      <c r="BE84" s="141"/>
      <c r="BF84" s="141"/>
      <c r="BG84" s="141"/>
      <c r="BH84" s="141"/>
      <c r="BI84" s="141"/>
      <c r="BJ84" s="141"/>
      <c r="BK84" s="141"/>
      <c r="BL84" s="141"/>
      <c r="BM84" s="141"/>
      <c r="BN84" s="141"/>
      <c r="BO84" s="141"/>
      <c r="BP84" s="141"/>
      <c r="BQ84" s="141"/>
      <c r="BR84" s="141"/>
      <c r="BS84" s="141"/>
      <c r="BT84" s="141"/>
      <c r="BU84" s="141"/>
      <c r="BV84" s="141"/>
      <c r="BW84" s="141"/>
      <c r="BX84" s="141"/>
      <c r="BY84" s="141"/>
      <c r="BZ84" s="141"/>
      <c r="CA84" s="141"/>
      <c r="CB84" s="141"/>
      <c r="CC84" s="141"/>
      <c r="CD84" s="141"/>
      <c r="CE84" s="141"/>
      <c r="CF84" s="141"/>
      <c r="CG84" s="141"/>
      <c r="CH84" s="141"/>
      <c r="CI84" s="141"/>
      <c r="CJ84" s="141"/>
      <c r="CK84" s="141"/>
      <c r="CL84" s="141"/>
      <c r="CM84" s="141"/>
      <c r="CN84" s="141"/>
      <c r="CO84" s="141"/>
      <c r="CP84" s="141"/>
      <c r="CQ84" s="141"/>
      <c r="CR84" s="141"/>
      <c r="CS84" s="141"/>
      <c r="CT84" s="141"/>
      <c r="CU84" s="141"/>
      <c r="CV84" s="141"/>
      <c r="CW84" s="141"/>
      <c r="CX84" s="141"/>
      <c r="CY84" s="141"/>
      <c r="CZ84" s="141"/>
      <c r="DA84" s="141"/>
      <c r="DB84" s="141"/>
      <c r="DC84" s="141"/>
      <c r="DD84" s="141"/>
      <c r="DE84" s="141"/>
      <c r="DF84" s="141"/>
      <c r="DG84" s="141"/>
      <c r="DH84" s="141"/>
      <c r="DI84" s="141"/>
      <c r="DJ84" s="141"/>
      <c r="DK84" s="141"/>
      <c r="DL84" s="141"/>
      <c r="DM84" s="141"/>
      <c r="DN84" s="141"/>
      <c r="DO84" s="141"/>
      <c r="DP84" s="141"/>
      <c r="DQ84" s="141"/>
      <c r="DR84" s="141"/>
      <c r="DS84" s="141"/>
      <c r="DT84" s="141"/>
      <c r="DU84" s="141"/>
      <c r="DV84" s="141"/>
      <c r="DW84" s="141"/>
      <c r="DX84" s="141"/>
      <c r="DY84" s="141"/>
      <c r="DZ84" s="141"/>
      <c r="EA84" s="141"/>
      <c r="EB84" s="141"/>
      <c r="EC84" s="141"/>
      <c r="ED84" s="141"/>
      <c r="EE84" s="141"/>
      <c r="EF84" s="141"/>
      <c r="EG84" s="141"/>
      <c r="EH84" s="141"/>
      <c r="EI84" s="142"/>
      <c r="EL84" s="190"/>
      <c r="EM84" s="175"/>
      <c r="EN84" s="178"/>
      <c r="EO84" s="178"/>
      <c r="EP84" s="192"/>
      <c r="EQ84" s="175"/>
      <c r="ER84" s="178"/>
      <c r="ES84" s="175"/>
      <c r="ET84" s="178"/>
      <c r="EU84" s="175"/>
      <c r="EV84" s="175"/>
      <c r="EW84" s="178"/>
      <c r="EX84" s="178"/>
      <c r="EY84" s="192"/>
      <c r="EZ84" s="175"/>
      <c r="FA84" s="176"/>
      <c r="FB84" s="175"/>
      <c r="FC84" s="178"/>
      <c r="FD84" s="80"/>
      <c r="FE84" s="175"/>
      <c r="FF84" s="178"/>
      <c r="FG84" s="178"/>
      <c r="FH84" s="176"/>
      <c r="FI84" s="6"/>
    </row>
    <row r="85" spans="1:321" ht="24" thickBot="1">
      <c r="A85" s="1"/>
      <c r="B85" s="82"/>
      <c r="C85" s="83"/>
      <c r="D85" s="83"/>
      <c r="E85" s="83"/>
      <c r="F85" s="83"/>
      <c r="G85" s="83"/>
      <c r="H85" s="83"/>
      <c r="I85" s="83"/>
      <c r="J85" s="83"/>
      <c r="K85" s="83"/>
      <c r="L85" s="83"/>
      <c r="M85" s="83"/>
      <c r="N85" s="83"/>
      <c r="O85" s="83"/>
      <c r="P85" s="83"/>
      <c r="Q85" s="83"/>
      <c r="R85" s="83"/>
      <c r="S85" s="83"/>
      <c r="T85" s="83"/>
      <c r="U85" s="83"/>
      <c r="V85" s="83"/>
      <c r="W85" s="83"/>
      <c r="X85" s="83"/>
      <c r="Y85" s="83"/>
      <c r="Z85" s="83"/>
      <c r="AA85" s="83"/>
      <c r="AB85" s="83"/>
      <c r="AC85" s="83"/>
      <c r="AD85" s="83"/>
      <c r="AE85" s="83"/>
      <c r="AF85" s="83"/>
      <c r="AG85" s="143" t="s">
        <v>45</v>
      </c>
      <c r="AH85" s="144"/>
      <c r="AI85" s="144"/>
      <c r="AJ85" s="144"/>
      <c r="AK85" s="144"/>
      <c r="AL85" s="144"/>
      <c r="AM85" s="144"/>
      <c r="AN85" s="144"/>
      <c r="AO85" s="144"/>
      <c r="AP85" s="144"/>
      <c r="AQ85" s="144"/>
      <c r="AR85" s="144"/>
      <c r="AS85" s="144"/>
      <c r="AT85" s="144"/>
      <c r="AU85" s="144"/>
      <c r="AV85" s="144"/>
      <c r="AW85" s="144"/>
      <c r="AX85" s="144"/>
      <c r="AY85" s="144"/>
      <c r="AZ85" s="144"/>
      <c r="BA85" s="144"/>
      <c r="BB85" s="144"/>
      <c r="BC85" s="144"/>
      <c r="BD85" s="144"/>
      <c r="BE85" s="144"/>
      <c r="BF85" s="144"/>
      <c r="BG85" s="144"/>
      <c r="BH85" s="144"/>
      <c r="BI85" s="144"/>
      <c r="BJ85" s="144"/>
      <c r="BK85" s="144"/>
      <c r="BL85" s="144"/>
      <c r="BM85" s="144"/>
      <c r="BN85" s="144"/>
      <c r="BO85" s="144"/>
      <c r="BP85" s="144"/>
      <c r="BQ85" s="144"/>
      <c r="BR85" s="144"/>
      <c r="BS85" s="144"/>
      <c r="BT85" s="144"/>
      <c r="BU85" s="144"/>
      <c r="BV85" s="144"/>
      <c r="BW85" s="144"/>
      <c r="BX85" s="144"/>
      <c r="BY85" s="144"/>
      <c r="BZ85" s="144"/>
      <c r="CA85" s="144"/>
      <c r="CB85" s="144"/>
      <c r="CC85" s="144"/>
      <c r="CD85" s="144"/>
      <c r="CE85" s="144"/>
      <c r="CF85" s="144"/>
      <c r="CG85" s="144"/>
      <c r="CH85" s="144"/>
      <c r="CI85" s="144"/>
      <c r="CJ85" s="144"/>
      <c r="CK85" s="144"/>
      <c r="CL85" s="144"/>
      <c r="CM85" s="144"/>
      <c r="CN85" s="144"/>
      <c r="CO85" s="144"/>
      <c r="CP85" s="144"/>
      <c r="CQ85" s="144"/>
      <c r="CR85" s="144"/>
      <c r="CS85" s="144"/>
      <c r="CT85" s="144"/>
      <c r="CU85" s="144"/>
      <c r="CV85" s="144"/>
      <c r="CW85" s="144"/>
      <c r="CX85" s="144"/>
      <c r="CY85" s="144"/>
      <c r="CZ85" s="144"/>
      <c r="DA85" s="144"/>
      <c r="DB85" s="144"/>
      <c r="DC85" s="144"/>
      <c r="DD85" s="144"/>
      <c r="DE85" s="144"/>
      <c r="DF85" s="144"/>
      <c r="DG85" s="144"/>
      <c r="DH85" s="144"/>
      <c r="DI85" s="144"/>
      <c r="DJ85" s="144"/>
      <c r="DK85" s="144"/>
      <c r="DL85" s="144"/>
      <c r="DM85" s="144"/>
      <c r="DN85" s="144"/>
      <c r="DO85" s="144"/>
      <c r="DP85" s="144"/>
      <c r="DQ85" s="144"/>
      <c r="DR85" s="144"/>
      <c r="DS85" s="144"/>
      <c r="DT85" s="144"/>
      <c r="DU85" s="144"/>
      <c r="DV85" s="144"/>
      <c r="DW85" s="144"/>
      <c r="DX85" s="144"/>
      <c r="DY85" s="144"/>
      <c r="DZ85" s="144"/>
      <c r="EA85" s="144"/>
      <c r="EB85" s="144"/>
      <c r="EC85" s="144"/>
      <c r="ED85" s="144"/>
      <c r="EE85" s="144"/>
      <c r="EF85" s="144"/>
      <c r="EG85" s="144"/>
      <c r="EH85" s="144"/>
      <c r="EI85" s="145"/>
      <c r="EJ85" s="9"/>
      <c r="FE85" s="84"/>
      <c r="FF85" s="84"/>
      <c r="FG85" s="84"/>
      <c r="FH85" s="84"/>
      <c r="FJ85" s="9"/>
      <c r="FK85" s="9"/>
      <c r="FL85" s="9"/>
      <c r="FM85" s="9"/>
      <c r="FN85" s="9"/>
      <c r="FO85" s="9"/>
      <c r="FP85" s="9"/>
      <c r="FQ85" s="9"/>
      <c r="FR85" s="9"/>
      <c r="FS85" s="9"/>
      <c r="FT85" s="9"/>
      <c r="FU85" s="9"/>
      <c r="FV85" s="9"/>
      <c r="FW85" s="9"/>
      <c r="FX85" s="9"/>
      <c r="FY85" s="9"/>
      <c r="FZ85" s="9"/>
      <c r="GA85" s="9"/>
      <c r="GB85" s="9"/>
      <c r="GC85" s="9"/>
      <c r="GD85" s="9"/>
      <c r="GE85" s="9"/>
      <c r="GF85" s="9"/>
      <c r="GG85" s="9"/>
      <c r="GH85" s="9"/>
      <c r="GI85" s="9"/>
      <c r="GJ85" s="9"/>
      <c r="GK85" s="9"/>
      <c r="GL85" s="9"/>
      <c r="GM85" s="9"/>
      <c r="GN85" s="9"/>
      <c r="GO85" s="9"/>
      <c r="GP85" s="9"/>
      <c r="GQ85" s="9"/>
      <c r="GR85" s="9"/>
      <c r="GS85" s="9"/>
      <c r="GT85" s="9"/>
      <c r="GU85" s="9"/>
      <c r="GV85" s="9"/>
      <c r="GW85" s="9"/>
      <c r="GX85" s="9"/>
      <c r="GY85" s="9"/>
      <c r="GZ85" s="9"/>
      <c r="HA85" s="9"/>
      <c r="HB85" s="9"/>
      <c r="HC85" s="9"/>
      <c r="HD85" s="9"/>
      <c r="HE85" s="9"/>
      <c r="HF85" s="9"/>
      <c r="HG85" s="9"/>
      <c r="HH85" s="9"/>
      <c r="HI85" s="9"/>
      <c r="HJ85" s="9"/>
      <c r="HK85" s="9"/>
      <c r="HL85" s="9"/>
      <c r="HM85" s="9"/>
      <c r="HN85" s="9"/>
      <c r="HO85" s="9"/>
      <c r="HP85" s="9"/>
      <c r="HQ85" s="9"/>
      <c r="HR85" s="9"/>
      <c r="HS85" s="9"/>
      <c r="HT85" s="9"/>
      <c r="HU85" s="9"/>
      <c r="HV85" s="9"/>
      <c r="HW85" s="9"/>
      <c r="HX85" s="9"/>
      <c r="HY85" s="9"/>
      <c r="HZ85" s="9"/>
      <c r="IA85" s="9"/>
      <c r="IB85" s="9"/>
      <c r="IC85" s="9"/>
      <c r="ID85" s="9"/>
      <c r="IE85" s="9"/>
      <c r="IF85" s="9"/>
      <c r="IG85" s="9"/>
      <c r="IH85" s="9"/>
      <c r="II85" s="9"/>
      <c r="IJ85" s="9"/>
      <c r="IK85" s="9"/>
      <c r="IL85" s="9"/>
      <c r="IM85" s="9"/>
      <c r="IN85" s="9"/>
      <c r="IO85" s="9"/>
      <c r="IP85" s="9"/>
      <c r="IQ85" s="9"/>
      <c r="IR85" s="9"/>
      <c r="IS85" s="9"/>
      <c r="IT85" s="9"/>
      <c r="IU85" s="9"/>
      <c r="IV85" s="9"/>
      <c r="IW85" s="9"/>
      <c r="IX85" s="9"/>
      <c r="IY85" s="9"/>
      <c r="IZ85" s="9"/>
      <c r="JA85" s="9"/>
      <c r="JB85" s="9"/>
      <c r="JC85" s="9"/>
      <c r="JD85" s="9"/>
      <c r="JE85" s="9"/>
      <c r="JF85" s="9"/>
      <c r="JG85" s="9"/>
      <c r="JH85" s="9"/>
      <c r="JI85" s="9"/>
      <c r="JJ85" s="9"/>
      <c r="JK85" s="9"/>
      <c r="JL85" s="9"/>
      <c r="JM85" s="9"/>
      <c r="JN85" s="9"/>
      <c r="JO85" s="9"/>
      <c r="JP85" s="9"/>
      <c r="JQ85" s="9"/>
      <c r="JR85" s="9"/>
      <c r="JS85" s="9"/>
      <c r="JT85" s="9"/>
      <c r="JU85" s="9"/>
      <c r="JV85" s="9"/>
      <c r="JW85" s="9"/>
      <c r="JX85" s="9"/>
      <c r="JY85" s="9"/>
      <c r="JZ85" s="9"/>
      <c r="KA85" s="9"/>
      <c r="KB85" s="9"/>
      <c r="KC85" s="9"/>
      <c r="KD85" s="9"/>
      <c r="KE85" s="9"/>
      <c r="KF85" s="9"/>
      <c r="KG85" s="9"/>
      <c r="KH85" s="9"/>
      <c r="KI85" s="9"/>
      <c r="KJ85" s="9"/>
      <c r="KK85" s="9"/>
      <c r="KL85" s="9"/>
      <c r="KM85" s="9"/>
      <c r="KN85" s="9"/>
      <c r="KO85" s="9"/>
      <c r="KP85" s="9"/>
      <c r="KQ85" s="9"/>
      <c r="KR85" s="9"/>
      <c r="KS85" s="9"/>
      <c r="KT85" s="9"/>
      <c r="KU85" s="9"/>
      <c r="KV85" s="9"/>
      <c r="KW85" s="9"/>
      <c r="KX85" s="9"/>
      <c r="KY85" s="9"/>
      <c r="KZ85" s="9"/>
      <c r="LA85" s="9"/>
      <c r="LB85" s="9"/>
      <c r="LC85" s="9"/>
      <c r="LD85" s="9"/>
      <c r="LE85" s="9"/>
      <c r="LF85" s="9"/>
      <c r="LG85" s="9"/>
      <c r="LH85" s="9"/>
      <c r="LI85" s="9"/>
    </row>
    <row r="86" spans="1:321" ht="30.75" customHeight="1">
      <c r="A86" s="1"/>
      <c r="B86" s="149" t="s">
        <v>46</v>
      </c>
      <c r="C86" s="150"/>
      <c r="D86" s="150"/>
      <c r="E86" s="150"/>
      <c r="F86" s="150"/>
      <c r="G86" s="150"/>
      <c r="H86" s="150"/>
      <c r="I86" s="150"/>
      <c r="J86" s="150"/>
      <c r="K86" s="150"/>
      <c r="L86" s="150"/>
      <c r="M86" s="150"/>
      <c r="N86" s="150"/>
      <c r="O86" s="150"/>
      <c r="P86" s="150"/>
      <c r="Q86" s="150"/>
      <c r="R86" s="150"/>
      <c r="S86" s="150"/>
      <c r="T86" s="150"/>
      <c r="U86" s="150"/>
      <c r="V86" s="150"/>
      <c r="W86" s="150"/>
      <c r="X86" s="150"/>
      <c r="Y86" s="150"/>
      <c r="Z86" s="150"/>
      <c r="AA86" s="150"/>
      <c r="AB86" s="150"/>
      <c r="AC86" s="150"/>
      <c r="AD86" s="150"/>
      <c r="AE86" s="150"/>
      <c r="AF86" s="151"/>
      <c r="AG86" s="152"/>
      <c r="AH86" s="153"/>
      <c r="AI86" s="153"/>
      <c r="AJ86" s="153"/>
      <c r="AK86" s="153"/>
      <c r="AL86" s="153"/>
      <c r="AM86" s="153"/>
      <c r="AN86" s="153"/>
      <c r="AO86" s="153"/>
      <c r="AP86" s="153"/>
      <c r="AQ86" s="153"/>
      <c r="AR86" s="153"/>
      <c r="AS86" s="153"/>
      <c r="AT86" s="153"/>
      <c r="AU86" s="153"/>
      <c r="AV86" s="153"/>
      <c r="AW86" s="153"/>
      <c r="AX86" s="153"/>
      <c r="AY86" s="153"/>
      <c r="AZ86" s="153"/>
      <c r="BA86" s="153"/>
      <c r="BB86" s="153"/>
      <c r="BC86" s="153"/>
      <c r="BD86" s="153"/>
      <c r="BE86" s="153"/>
      <c r="BF86" s="153"/>
      <c r="BG86" s="153"/>
      <c r="BH86" s="153"/>
      <c r="BI86" s="153"/>
      <c r="BJ86" s="153"/>
      <c r="BK86" s="153"/>
      <c r="BL86" s="153"/>
      <c r="BM86" s="153"/>
      <c r="BN86" s="153"/>
      <c r="BO86" s="153"/>
      <c r="BP86" s="153"/>
      <c r="BQ86" s="153"/>
      <c r="BR86" s="153"/>
      <c r="BS86" s="153"/>
      <c r="BT86" s="153"/>
      <c r="BU86" s="153"/>
      <c r="BV86" s="153"/>
      <c r="BW86" s="153"/>
      <c r="BX86" s="153"/>
      <c r="BY86" s="153"/>
      <c r="BZ86" s="153"/>
      <c r="CA86" s="153"/>
      <c r="CB86" s="153"/>
      <c r="CC86" s="153"/>
      <c r="CD86" s="153"/>
      <c r="CE86" s="153"/>
      <c r="CF86" s="153"/>
      <c r="CG86" s="153"/>
      <c r="CH86" s="153"/>
      <c r="CI86" s="153"/>
      <c r="CJ86" s="153"/>
      <c r="CK86" s="153"/>
      <c r="CL86" s="153"/>
      <c r="CM86" s="153"/>
      <c r="CN86" s="153"/>
      <c r="CO86" s="153"/>
      <c r="CP86" s="153"/>
      <c r="CQ86" s="153"/>
      <c r="CR86" s="153"/>
      <c r="CS86" s="153"/>
      <c r="CT86" s="153"/>
      <c r="CU86" s="153"/>
      <c r="CV86" s="153"/>
      <c r="CW86" s="153"/>
      <c r="CX86" s="153"/>
      <c r="CY86" s="153"/>
      <c r="CZ86" s="153"/>
      <c r="DA86" s="153"/>
      <c r="DB86" s="153"/>
      <c r="DC86" s="153"/>
      <c r="DD86" s="153"/>
      <c r="DE86" s="153"/>
      <c r="DF86" s="153"/>
      <c r="DG86" s="153"/>
      <c r="DH86" s="153"/>
      <c r="DI86" s="153"/>
      <c r="DJ86" s="153"/>
      <c r="DK86" s="153"/>
      <c r="DL86" s="153"/>
      <c r="DM86" s="153"/>
      <c r="DN86" s="153"/>
      <c r="DO86" s="153"/>
      <c r="DP86" s="153"/>
      <c r="DQ86" s="153"/>
      <c r="DR86" s="153"/>
      <c r="DS86" s="153"/>
      <c r="DT86" s="153"/>
      <c r="DU86" s="153"/>
      <c r="DV86" s="153"/>
      <c r="DW86" s="153"/>
      <c r="DX86" s="153"/>
      <c r="DY86" s="153"/>
      <c r="DZ86" s="153"/>
      <c r="EA86" s="153"/>
      <c r="EB86" s="153"/>
      <c r="EC86" s="153"/>
      <c r="ED86" s="153"/>
      <c r="EE86" s="153"/>
      <c r="EF86" s="153"/>
      <c r="EG86" s="153"/>
      <c r="EH86" s="153"/>
      <c r="EI86" s="154"/>
      <c r="EJ86" s="9"/>
      <c r="EK86" s="85" t="s">
        <v>47</v>
      </c>
      <c r="EL86" s="86" t="s">
        <v>48</v>
      </c>
      <c r="EM86" s="87" t="s">
        <v>49</v>
      </c>
      <c r="EN86" s="88" t="s">
        <v>50</v>
      </c>
      <c r="EO86" s="88" t="s">
        <v>51</v>
      </c>
      <c r="EP86" s="89" t="s">
        <v>52</v>
      </c>
      <c r="EQ86" s="87" t="s">
        <v>53</v>
      </c>
      <c r="ER86" s="89" t="s">
        <v>54</v>
      </c>
      <c r="ES86" s="87" t="s">
        <v>55</v>
      </c>
      <c r="ET86" s="89" t="s">
        <v>56</v>
      </c>
      <c r="EU86" s="90">
        <f>EL87*15</f>
        <v>0</v>
      </c>
      <c r="EV86" s="91">
        <f>EM87*(60+13.86)</f>
        <v>0</v>
      </c>
      <c r="EW86" s="92">
        <f>EN87*(60+13.86)</f>
        <v>0</v>
      </c>
      <c r="EX86" s="92">
        <f>EO87*(37.7+13.86)</f>
        <v>0</v>
      </c>
      <c r="EY86" s="93">
        <f>EP87*(37.7+13.87)</f>
        <v>0</v>
      </c>
      <c r="EZ86" s="91">
        <f>EQ87*20</f>
        <v>0</v>
      </c>
      <c r="FA86" s="93">
        <f>ER87*20</f>
        <v>0</v>
      </c>
      <c r="FB86" s="91">
        <f>ES87*15</f>
        <v>0</v>
      </c>
      <c r="FC86" s="93">
        <f>ET87*15</f>
        <v>0</v>
      </c>
      <c r="FD86" s="90">
        <f>SUM(EU86:FC86)</f>
        <v>0</v>
      </c>
      <c r="FE86" s="94">
        <f>ROUNDUP(FD86,0)</f>
        <v>0</v>
      </c>
      <c r="FF86" s="161" t="s">
        <v>57</v>
      </c>
      <c r="FG86" s="161"/>
      <c r="FH86" s="162"/>
      <c r="FJ86" s="9"/>
      <c r="FK86" s="9"/>
      <c r="FL86" s="9"/>
      <c r="FM86" s="9"/>
      <c r="FN86" s="9"/>
      <c r="FO86" s="9"/>
      <c r="FP86" s="9"/>
      <c r="FQ86" s="9"/>
      <c r="FR86" s="9"/>
      <c r="FS86" s="9"/>
      <c r="FT86" s="9"/>
      <c r="FU86" s="9"/>
      <c r="FV86" s="9"/>
      <c r="FW86" s="9"/>
      <c r="FX86" s="9"/>
      <c r="FY86" s="9"/>
      <c r="FZ86" s="9"/>
      <c r="GA86" s="9"/>
      <c r="GB86" s="9"/>
      <c r="GC86" s="9"/>
      <c r="GD86" s="9"/>
      <c r="GE86" s="9"/>
      <c r="GF86" s="9"/>
      <c r="GG86" s="9"/>
      <c r="GH86" s="9"/>
      <c r="GI86" s="9"/>
      <c r="GJ86" s="9"/>
      <c r="GK86" s="9"/>
      <c r="GL86" s="9"/>
      <c r="GM86" s="9"/>
      <c r="GN86" s="9"/>
      <c r="GO86" s="9"/>
      <c r="GP86" s="9"/>
      <c r="GQ86" s="9"/>
      <c r="GR86" s="9"/>
      <c r="GS86" s="9"/>
      <c r="GT86" s="9"/>
      <c r="GU86" s="9"/>
      <c r="GV86" s="9"/>
      <c r="GW86" s="9"/>
      <c r="GX86" s="9"/>
      <c r="GY86" s="9"/>
      <c r="GZ86" s="9"/>
      <c r="HA86" s="9"/>
      <c r="HB86" s="9"/>
      <c r="HC86" s="9"/>
      <c r="HD86" s="9"/>
      <c r="HE86" s="9"/>
      <c r="HF86" s="9"/>
      <c r="HG86" s="9"/>
      <c r="HH86" s="9"/>
      <c r="HI86" s="9"/>
      <c r="HJ86" s="9"/>
      <c r="HK86" s="9"/>
      <c r="HL86" s="9"/>
      <c r="HM86" s="9"/>
      <c r="HN86" s="9"/>
      <c r="HO86" s="9"/>
      <c r="HP86" s="9"/>
      <c r="HQ86" s="9"/>
      <c r="HR86" s="9"/>
      <c r="HS86" s="9"/>
      <c r="HT86" s="9"/>
      <c r="HU86" s="9"/>
      <c r="HV86" s="9"/>
      <c r="HW86" s="9"/>
      <c r="HX86" s="9"/>
      <c r="HY86" s="9"/>
      <c r="HZ86" s="9"/>
      <c r="IA86" s="9"/>
      <c r="IB86" s="9"/>
      <c r="IC86" s="9"/>
      <c r="ID86" s="9"/>
      <c r="IE86" s="9"/>
      <c r="IF86" s="9"/>
      <c r="IG86" s="9"/>
      <c r="IH86" s="9"/>
      <c r="II86" s="9"/>
      <c r="IJ86" s="9"/>
      <c r="IK86" s="9"/>
      <c r="IL86" s="9"/>
      <c r="IM86" s="9"/>
      <c r="IN86" s="9"/>
      <c r="IO86" s="9"/>
      <c r="IP86" s="9"/>
      <c r="IQ86" s="9"/>
      <c r="IR86" s="9"/>
      <c r="IS86" s="9"/>
      <c r="IT86" s="9"/>
      <c r="IU86" s="9"/>
      <c r="IV86" s="9"/>
      <c r="IW86" s="9"/>
      <c r="IX86" s="9"/>
      <c r="IY86" s="9"/>
      <c r="IZ86" s="9"/>
      <c r="JA86" s="9"/>
      <c r="JB86" s="9"/>
      <c r="JC86" s="9"/>
      <c r="JD86" s="9"/>
      <c r="JE86" s="9"/>
      <c r="JF86" s="9"/>
      <c r="JG86" s="9"/>
      <c r="JH86" s="9"/>
      <c r="JI86" s="9"/>
      <c r="JJ86" s="9"/>
      <c r="JK86" s="9"/>
      <c r="JL86" s="9"/>
      <c r="JM86" s="9"/>
      <c r="JN86" s="9"/>
      <c r="JO86" s="9"/>
      <c r="JP86" s="9"/>
      <c r="JQ86" s="9"/>
      <c r="JR86" s="9"/>
      <c r="JS86" s="9"/>
      <c r="JT86" s="9"/>
      <c r="JU86" s="9"/>
      <c r="JV86" s="9"/>
      <c r="JW86" s="9"/>
      <c r="JX86" s="9"/>
      <c r="JY86" s="9"/>
      <c r="JZ86" s="9"/>
      <c r="KA86" s="9"/>
      <c r="KB86" s="9"/>
      <c r="KC86" s="9"/>
      <c r="KD86" s="9"/>
      <c r="KE86" s="9"/>
      <c r="KF86" s="9"/>
      <c r="KG86" s="9"/>
      <c r="KH86" s="9"/>
      <c r="KI86" s="9"/>
      <c r="KJ86" s="9"/>
      <c r="KK86" s="9"/>
      <c r="KL86" s="9"/>
      <c r="KM86" s="9"/>
      <c r="KN86" s="9"/>
      <c r="KO86" s="9"/>
      <c r="KP86" s="9"/>
      <c r="KQ86" s="9"/>
      <c r="KR86" s="9"/>
      <c r="KS86" s="9"/>
      <c r="KT86" s="9"/>
      <c r="KU86" s="9"/>
      <c r="KV86" s="9"/>
      <c r="KW86" s="9"/>
      <c r="KX86" s="9"/>
      <c r="KY86" s="9"/>
      <c r="KZ86" s="9"/>
      <c r="LA86" s="9"/>
      <c r="LB86" s="9"/>
      <c r="LC86" s="9"/>
      <c r="LD86" s="9"/>
      <c r="LE86" s="9"/>
      <c r="LF86" s="9"/>
      <c r="LG86" s="9"/>
      <c r="LH86" s="9"/>
      <c r="LI86" s="9"/>
    </row>
    <row r="87" spans="1:321" ht="20.25" customHeight="1">
      <c r="A87" s="1"/>
      <c r="B87" s="163" t="s">
        <v>58</v>
      </c>
      <c r="C87" s="164"/>
      <c r="D87" s="164"/>
      <c r="E87" s="164"/>
      <c r="F87" s="164"/>
      <c r="G87" s="164"/>
      <c r="H87" s="164"/>
      <c r="I87" s="164"/>
      <c r="J87" s="164"/>
      <c r="K87" s="164"/>
      <c r="L87" s="164"/>
      <c r="M87" s="164"/>
      <c r="N87" s="164"/>
      <c r="O87" s="164"/>
      <c r="P87" s="164"/>
      <c r="Q87" s="164"/>
      <c r="R87" s="165">
        <f>FE86</f>
        <v>0</v>
      </c>
      <c r="S87" s="166"/>
      <c r="T87" s="166"/>
      <c r="U87" s="166"/>
      <c r="V87" s="166"/>
      <c r="W87" s="166"/>
      <c r="X87" s="166"/>
      <c r="Y87" s="166"/>
      <c r="Z87" s="166"/>
      <c r="AA87" s="166"/>
      <c r="AB87" s="166"/>
      <c r="AC87" s="166"/>
      <c r="AD87" s="166"/>
      <c r="AE87" s="166"/>
      <c r="AF87" s="167"/>
      <c r="AG87" s="155"/>
      <c r="AH87" s="156"/>
      <c r="AI87" s="156"/>
      <c r="AJ87" s="156"/>
      <c r="AK87" s="156"/>
      <c r="AL87" s="156"/>
      <c r="AM87" s="156"/>
      <c r="AN87" s="156"/>
      <c r="AO87" s="156"/>
      <c r="AP87" s="156"/>
      <c r="AQ87" s="156"/>
      <c r="AR87" s="156"/>
      <c r="AS87" s="156"/>
      <c r="AT87" s="156"/>
      <c r="AU87" s="156"/>
      <c r="AV87" s="156"/>
      <c r="AW87" s="156"/>
      <c r="AX87" s="156"/>
      <c r="AY87" s="156"/>
      <c r="AZ87" s="156"/>
      <c r="BA87" s="156"/>
      <c r="BB87" s="156"/>
      <c r="BC87" s="156"/>
      <c r="BD87" s="156"/>
      <c r="BE87" s="156"/>
      <c r="BF87" s="156"/>
      <c r="BG87" s="156"/>
      <c r="BH87" s="156"/>
      <c r="BI87" s="156"/>
      <c r="BJ87" s="156"/>
      <c r="BK87" s="156"/>
      <c r="BL87" s="156"/>
      <c r="BM87" s="156"/>
      <c r="BN87" s="156"/>
      <c r="BO87" s="156"/>
      <c r="BP87" s="156"/>
      <c r="BQ87" s="156"/>
      <c r="BR87" s="156"/>
      <c r="BS87" s="156"/>
      <c r="BT87" s="156"/>
      <c r="BU87" s="156"/>
      <c r="BV87" s="156"/>
      <c r="BW87" s="156"/>
      <c r="BX87" s="156"/>
      <c r="BY87" s="156"/>
      <c r="BZ87" s="156"/>
      <c r="CA87" s="156"/>
      <c r="CB87" s="156"/>
      <c r="CC87" s="156"/>
      <c r="CD87" s="156"/>
      <c r="CE87" s="156"/>
      <c r="CF87" s="156"/>
      <c r="CG87" s="156"/>
      <c r="CH87" s="156"/>
      <c r="CI87" s="156"/>
      <c r="CJ87" s="156"/>
      <c r="CK87" s="156"/>
      <c r="CL87" s="156"/>
      <c r="CM87" s="156"/>
      <c r="CN87" s="156"/>
      <c r="CO87" s="156"/>
      <c r="CP87" s="156"/>
      <c r="CQ87" s="156"/>
      <c r="CR87" s="156"/>
      <c r="CS87" s="156"/>
      <c r="CT87" s="156"/>
      <c r="CU87" s="156"/>
      <c r="CV87" s="156"/>
      <c r="CW87" s="156"/>
      <c r="CX87" s="156"/>
      <c r="CY87" s="156"/>
      <c r="CZ87" s="156"/>
      <c r="DA87" s="156"/>
      <c r="DB87" s="156"/>
      <c r="DC87" s="156"/>
      <c r="DD87" s="156"/>
      <c r="DE87" s="156"/>
      <c r="DF87" s="156"/>
      <c r="DG87" s="156"/>
      <c r="DH87" s="156"/>
      <c r="DI87" s="156"/>
      <c r="DJ87" s="156"/>
      <c r="DK87" s="156"/>
      <c r="DL87" s="156"/>
      <c r="DM87" s="156"/>
      <c r="DN87" s="156"/>
      <c r="DO87" s="156"/>
      <c r="DP87" s="156"/>
      <c r="DQ87" s="156"/>
      <c r="DR87" s="156"/>
      <c r="DS87" s="156"/>
      <c r="DT87" s="156"/>
      <c r="DU87" s="156"/>
      <c r="DV87" s="156"/>
      <c r="DW87" s="156"/>
      <c r="DX87" s="156"/>
      <c r="DY87" s="156"/>
      <c r="DZ87" s="156"/>
      <c r="EA87" s="156"/>
      <c r="EB87" s="156"/>
      <c r="EC87" s="156"/>
      <c r="ED87" s="156"/>
      <c r="EE87" s="156"/>
      <c r="EF87" s="156"/>
      <c r="EG87" s="156"/>
      <c r="EH87" s="156"/>
      <c r="EI87" s="157"/>
      <c r="EJ87" s="9"/>
      <c r="EK87" s="95" t="s">
        <v>59</v>
      </c>
      <c r="EL87" s="96"/>
      <c r="EM87" s="97"/>
      <c r="EN87" s="98"/>
      <c r="EO87" s="98"/>
      <c r="EP87" s="99"/>
      <c r="EQ87" s="97"/>
      <c r="ER87" s="99"/>
      <c r="ES87" s="97"/>
      <c r="ET87" s="99"/>
      <c r="EU87" s="100">
        <f>EL87*88.26</f>
        <v>0</v>
      </c>
      <c r="EV87" s="101">
        <f>EM87*(124+12.56)</f>
        <v>0</v>
      </c>
      <c r="EW87" s="102">
        <f>EN87*(124+12.56)+EN87*140</f>
        <v>0</v>
      </c>
      <c r="EX87" s="102">
        <f>EO87*(84.9+12.56)</f>
        <v>0</v>
      </c>
      <c r="EY87" s="103">
        <f>EP87*(84.9+12.56)+EP87*85</f>
        <v>0</v>
      </c>
      <c r="EZ87" s="101">
        <f>EQ87*23.8</f>
        <v>0</v>
      </c>
      <c r="FA87" s="103">
        <f>ER87*(23.8+50)</f>
        <v>0</v>
      </c>
      <c r="FB87" s="101">
        <f>ES87*22</f>
        <v>0</v>
      </c>
      <c r="FC87" s="103">
        <f>ET87*(22+50)</f>
        <v>0</v>
      </c>
      <c r="FD87" s="100">
        <f>SUM(EU87:FC87)</f>
        <v>0</v>
      </c>
      <c r="FE87" s="104">
        <f>ROUNDUP(FD87,0)</f>
        <v>0</v>
      </c>
      <c r="FF87" s="168" t="s">
        <v>60</v>
      </c>
      <c r="FG87" s="168"/>
      <c r="FH87" s="169"/>
      <c r="FJ87" s="9"/>
      <c r="FK87" s="9"/>
      <c r="FL87" s="9"/>
      <c r="FM87" s="9"/>
      <c r="FN87" s="9"/>
      <c r="FO87" s="9"/>
      <c r="FP87" s="9"/>
      <c r="FQ87" s="9"/>
      <c r="FR87" s="9"/>
      <c r="FS87" s="9"/>
      <c r="FT87" s="9"/>
      <c r="FU87" s="9"/>
      <c r="FV87" s="9"/>
      <c r="FW87" s="9"/>
      <c r="FX87" s="9"/>
      <c r="FY87" s="9"/>
      <c r="FZ87" s="9"/>
      <c r="GA87" s="9"/>
      <c r="GB87" s="9"/>
      <c r="GC87" s="9"/>
      <c r="GD87" s="9"/>
      <c r="GE87" s="9"/>
      <c r="GF87" s="9"/>
      <c r="GG87" s="9"/>
      <c r="GH87" s="9"/>
      <c r="GI87" s="9"/>
      <c r="GJ87" s="9"/>
      <c r="GK87" s="9"/>
      <c r="GL87" s="9"/>
      <c r="GM87" s="9"/>
      <c r="GN87" s="9"/>
      <c r="GO87" s="9"/>
      <c r="GP87" s="9"/>
      <c r="GQ87" s="9"/>
      <c r="GR87" s="9"/>
      <c r="GS87" s="9"/>
      <c r="GT87" s="9"/>
      <c r="GU87" s="9"/>
      <c r="GV87" s="9"/>
      <c r="GW87" s="9"/>
      <c r="GX87" s="9"/>
      <c r="GY87" s="9"/>
      <c r="GZ87" s="9"/>
      <c r="HA87" s="9"/>
      <c r="HB87" s="9"/>
      <c r="HC87" s="9"/>
      <c r="HD87" s="9"/>
      <c r="HE87" s="9"/>
      <c r="HF87" s="9"/>
      <c r="HG87" s="9"/>
      <c r="HH87" s="9"/>
      <c r="HI87" s="9"/>
      <c r="HJ87" s="9"/>
      <c r="HK87" s="9"/>
      <c r="HL87" s="9"/>
      <c r="HM87" s="9"/>
      <c r="HN87" s="9"/>
      <c r="HO87" s="9"/>
      <c r="HP87" s="9"/>
      <c r="HQ87" s="9"/>
      <c r="HR87" s="9"/>
      <c r="HS87" s="9"/>
      <c r="HT87" s="9"/>
      <c r="HU87" s="9"/>
      <c r="HV87" s="9"/>
      <c r="HW87" s="9"/>
      <c r="HX87" s="9"/>
      <c r="HY87" s="9"/>
      <c r="HZ87" s="9"/>
      <c r="IA87" s="9"/>
      <c r="IB87" s="9"/>
      <c r="IC87" s="9"/>
      <c r="ID87" s="9"/>
      <c r="IE87" s="9"/>
      <c r="IF87" s="9"/>
      <c r="IG87" s="9"/>
      <c r="IH87" s="9"/>
      <c r="II87" s="9"/>
      <c r="IJ87" s="9"/>
      <c r="IK87" s="9"/>
      <c r="IL87" s="9"/>
      <c r="IM87" s="9"/>
      <c r="IN87" s="9"/>
      <c r="IO87" s="9"/>
      <c r="IP87" s="9"/>
      <c r="IQ87" s="9"/>
      <c r="IR87" s="9"/>
      <c r="IS87" s="9"/>
      <c r="IT87" s="9"/>
      <c r="IU87" s="9"/>
      <c r="IV87" s="9"/>
      <c r="IW87" s="9"/>
      <c r="IX87" s="9"/>
      <c r="IY87" s="9"/>
      <c r="IZ87" s="9"/>
      <c r="JA87" s="9"/>
      <c r="JB87" s="9"/>
      <c r="JC87" s="9"/>
      <c r="JD87" s="9"/>
      <c r="JE87" s="9"/>
      <c r="JF87" s="9"/>
      <c r="JG87" s="9"/>
      <c r="JH87" s="9"/>
      <c r="JI87" s="9"/>
      <c r="JJ87" s="9"/>
      <c r="JK87" s="9"/>
      <c r="JL87" s="9"/>
      <c r="JM87" s="9"/>
      <c r="JN87" s="9"/>
      <c r="JO87" s="9"/>
      <c r="JP87" s="9"/>
      <c r="JQ87" s="9"/>
      <c r="JR87" s="9"/>
      <c r="JS87" s="9"/>
      <c r="JT87" s="9"/>
      <c r="JU87" s="9"/>
      <c r="JV87" s="9"/>
      <c r="JW87" s="9"/>
      <c r="JX87" s="9"/>
      <c r="JY87" s="9"/>
      <c r="JZ87" s="9"/>
      <c r="KA87" s="9"/>
      <c r="KB87" s="9"/>
      <c r="KC87" s="9"/>
      <c r="KD87" s="9"/>
      <c r="KE87" s="9"/>
      <c r="KF87" s="9"/>
      <c r="KG87" s="9"/>
      <c r="KH87" s="9"/>
      <c r="KI87" s="9"/>
      <c r="KJ87" s="9"/>
      <c r="KK87" s="9"/>
      <c r="KL87" s="9"/>
      <c r="KM87" s="9"/>
      <c r="KN87" s="9"/>
      <c r="KO87" s="9"/>
      <c r="KP87" s="9"/>
      <c r="KQ87" s="9"/>
      <c r="KR87" s="9"/>
      <c r="KS87" s="9"/>
      <c r="KT87" s="9"/>
      <c r="KU87" s="9"/>
      <c r="KV87" s="9"/>
      <c r="KW87" s="9"/>
      <c r="KX87" s="9"/>
      <c r="KY87" s="9"/>
      <c r="KZ87" s="9"/>
      <c r="LA87" s="9"/>
      <c r="LB87" s="9"/>
      <c r="LC87" s="9"/>
      <c r="LD87" s="9"/>
      <c r="LE87" s="9"/>
      <c r="LF87" s="9"/>
      <c r="LG87" s="9"/>
      <c r="LH87" s="9"/>
      <c r="LI87" s="9"/>
    </row>
    <row r="88" spans="1:321" ht="20.25" customHeight="1" thickBot="1">
      <c r="A88" s="1"/>
      <c r="B88" s="170" t="s">
        <v>61</v>
      </c>
      <c r="C88" s="171"/>
      <c r="D88" s="171"/>
      <c r="E88" s="171"/>
      <c r="F88" s="171"/>
      <c r="G88" s="171"/>
      <c r="H88" s="171"/>
      <c r="I88" s="171"/>
      <c r="J88" s="172">
        <f>FE87</f>
        <v>0</v>
      </c>
      <c r="K88" s="172"/>
      <c r="L88" s="172"/>
      <c r="M88" s="172"/>
      <c r="N88" s="172"/>
      <c r="O88" s="172"/>
      <c r="P88" s="172"/>
      <c r="Q88" s="172"/>
      <c r="R88" s="159" t="s">
        <v>62</v>
      </c>
      <c r="S88" s="159"/>
      <c r="T88" s="159"/>
      <c r="U88" s="159"/>
      <c r="V88" s="159"/>
      <c r="W88" s="159"/>
      <c r="X88" s="159"/>
      <c r="Y88" s="159"/>
      <c r="Z88" s="136">
        <f>FE88</f>
        <v>0</v>
      </c>
      <c r="AA88" s="136"/>
      <c r="AB88" s="136"/>
      <c r="AC88" s="136"/>
      <c r="AD88" s="136"/>
      <c r="AE88" s="136"/>
      <c r="AF88" s="137"/>
      <c r="AG88" s="158"/>
      <c r="AH88" s="159"/>
      <c r="AI88" s="159"/>
      <c r="AJ88" s="159"/>
      <c r="AK88" s="159"/>
      <c r="AL88" s="159"/>
      <c r="AM88" s="159"/>
      <c r="AN88" s="159"/>
      <c r="AO88" s="159"/>
      <c r="AP88" s="159"/>
      <c r="AQ88" s="159"/>
      <c r="AR88" s="159"/>
      <c r="AS88" s="159"/>
      <c r="AT88" s="159"/>
      <c r="AU88" s="159"/>
      <c r="AV88" s="159"/>
      <c r="AW88" s="159"/>
      <c r="AX88" s="159"/>
      <c r="AY88" s="159"/>
      <c r="AZ88" s="159"/>
      <c r="BA88" s="159"/>
      <c r="BB88" s="159"/>
      <c r="BC88" s="159"/>
      <c r="BD88" s="159"/>
      <c r="BE88" s="159"/>
      <c r="BF88" s="159"/>
      <c r="BG88" s="159"/>
      <c r="BH88" s="159"/>
      <c r="BI88" s="159"/>
      <c r="BJ88" s="159"/>
      <c r="BK88" s="159"/>
      <c r="BL88" s="159"/>
      <c r="BM88" s="159"/>
      <c r="BN88" s="159"/>
      <c r="BO88" s="159"/>
      <c r="BP88" s="159"/>
      <c r="BQ88" s="159"/>
      <c r="BR88" s="159"/>
      <c r="BS88" s="159"/>
      <c r="BT88" s="159"/>
      <c r="BU88" s="159"/>
      <c r="BV88" s="159"/>
      <c r="BW88" s="159"/>
      <c r="BX88" s="159"/>
      <c r="BY88" s="159"/>
      <c r="BZ88" s="159"/>
      <c r="CA88" s="159"/>
      <c r="CB88" s="159"/>
      <c r="CC88" s="159"/>
      <c r="CD88" s="159"/>
      <c r="CE88" s="159"/>
      <c r="CF88" s="159"/>
      <c r="CG88" s="159"/>
      <c r="CH88" s="159"/>
      <c r="CI88" s="159"/>
      <c r="CJ88" s="159"/>
      <c r="CK88" s="159"/>
      <c r="CL88" s="159"/>
      <c r="CM88" s="159"/>
      <c r="CN88" s="159"/>
      <c r="CO88" s="159"/>
      <c r="CP88" s="159"/>
      <c r="CQ88" s="159"/>
      <c r="CR88" s="159"/>
      <c r="CS88" s="159"/>
      <c r="CT88" s="159"/>
      <c r="CU88" s="159"/>
      <c r="CV88" s="159"/>
      <c r="CW88" s="159"/>
      <c r="CX88" s="159"/>
      <c r="CY88" s="159"/>
      <c r="CZ88" s="159"/>
      <c r="DA88" s="159"/>
      <c r="DB88" s="159"/>
      <c r="DC88" s="159"/>
      <c r="DD88" s="159"/>
      <c r="DE88" s="159"/>
      <c r="DF88" s="159"/>
      <c r="DG88" s="159"/>
      <c r="DH88" s="159"/>
      <c r="DI88" s="159"/>
      <c r="DJ88" s="159"/>
      <c r="DK88" s="159"/>
      <c r="DL88" s="159"/>
      <c r="DM88" s="159"/>
      <c r="DN88" s="159"/>
      <c r="DO88" s="159"/>
      <c r="DP88" s="159"/>
      <c r="DQ88" s="159"/>
      <c r="DR88" s="159"/>
      <c r="DS88" s="159"/>
      <c r="DT88" s="159"/>
      <c r="DU88" s="159"/>
      <c r="DV88" s="159"/>
      <c r="DW88" s="159"/>
      <c r="DX88" s="159"/>
      <c r="DY88" s="159"/>
      <c r="DZ88" s="159"/>
      <c r="EA88" s="159"/>
      <c r="EB88" s="159"/>
      <c r="EC88" s="159"/>
      <c r="ED88" s="159"/>
      <c r="EE88" s="159"/>
      <c r="EF88" s="159"/>
      <c r="EG88" s="159"/>
      <c r="EH88" s="159"/>
      <c r="EI88" s="160"/>
      <c r="EJ88" s="9"/>
      <c r="EK88" s="105" t="s">
        <v>63</v>
      </c>
      <c r="EL88" s="106"/>
      <c r="EM88" s="107"/>
      <c r="EN88" s="108"/>
      <c r="EO88" s="108"/>
      <c r="EP88" s="109"/>
      <c r="EQ88" s="107"/>
      <c r="ER88" s="109"/>
      <c r="ES88" s="107"/>
      <c r="ET88" s="109"/>
      <c r="EU88" s="110">
        <f>EL88*88.26</f>
        <v>0</v>
      </c>
      <c r="EV88" s="111">
        <f>EM88*(124+12.56)</f>
        <v>0</v>
      </c>
      <c r="EW88" s="112">
        <f>EN88*(124+12.56)+EN88*140</f>
        <v>0</v>
      </c>
      <c r="EX88" s="112">
        <f>EO88*(84.9+12.56)</f>
        <v>0</v>
      </c>
      <c r="EY88" s="113">
        <f>EP88*(84.9+12.56)+EP88*85</f>
        <v>0</v>
      </c>
      <c r="EZ88" s="111">
        <f>EQ88*23.8</f>
        <v>0</v>
      </c>
      <c r="FA88" s="113">
        <f>ER88*(23.8+50)</f>
        <v>0</v>
      </c>
      <c r="FB88" s="111">
        <f>ES88*22</f>
        <v>0</v>
      </c>
      <c r="FC88" s="113">
        <f>ET88*(22+50)</f>
        <v>0</v>
      </c>
      <c r="FD88" s="110">
        <f>SUM(EU88:FC88)</f>
        <v>0</v>
      </c>
      <c r="FE88" s="114">
        <f>ROUNDUP(FD88,0)</f>
        <v>0</v>
      </c>
      <c r="FF88" s="138" t="s">
        <v>64</v>
      </c>
      <c r="FG88" s="138"/>
      <c r="FH88" s="139"/>
      <c r="FI88" s="9"/>
      <c r="FJ88" s="9"/>
      <c r="FK88" s="9"/>
      <c r="FL88" s="9"/>
      <c r="FM88" s="9"/>
      <c r="FN88" s="9"/>
      <c r="FO88" s="9"/>
      <c r="FP88" s="9"/>
      <c r="FQ88" s="9"/>
      <c r="FR88" s="9"/>
      <c r="FS88" s="9"/>
      <c r="FT88" s="9"/>
      <c r="FU88" s="9"/>
      <c r="FV88" s="9"/>
      <c r="FW88" s="9"/>
      <c r="FX88" s="9"/>
      <c r="FY88" s="9"/>
      <c r="FZ88" s="9"/>
      <c r="GA88" s="9"/>
      <c r="GB88" s="9"/>
      <c r="GC88" s="9"/>
      <c r="GD88" s="9"/>
      <c r="GE88" s="9"/>
      <c r="GF88" s="9"/>
      <c r="GG88" s="9"/>
      <c r="GH88" s="9"/>
      <c r="GI88" s="9"/>
      <c r="GJ88" s="9"/>
      <c r="GK88" s="9"/>
      <c r="GL88" s="9"/>
      <c r="GM88" s="9"/>
      <c r="GN88" s="9"/>
      <c r="GO88" s="9"/>
      <c r="GP88" s="9"/>
      <c r="GQ88" s="9"/>
      <c r="GR88" s="9"/>
      <c r="GS88" s="9"/>
      <c r="GT88" s="9"/>
      <c r="GU88" s="9"/>
      <c r="GV88" s="9"/>
      <c r="GW88" s="9"/>
      <c r="GX88" s="9"/>
      <c r="GY88" s="9"/>
      <c r="GZ88" s="9"/>
      <c r="HA88" s="9"/>
      <c r="HB88" s="9"/>
      <c r="HC88" s="9"/>
      <c r="HD88" s="9"/>
      <c r="HE88" s="9"/>
      <c r="HF88" s="9"/>
      <c r="HG88" s="9"/>
      <c r="HH88" s="9"/>
      <c r="HI88" s="9"/>
      <c r="HJ88" s="9"/>
      <c r="HK88" s="9"/>
      <c r="HL88" s="9"/>
      <c r="HM88" s="9"/>
      <c r="HN88" s="9"/>
      <c r="HO88" s="9"/>
      <c r="HP88" s="9"/>
      <c r="HQ88" s="9"/>
      <c r="HR88" s="9"/>
      <c r="HS88" s="9"/>
      <c r="HT88" s="9"/>
      <c r="HU88" s="9"/>
      <c r="HV88" s="9"/>
      <c r="HW88" s="9"/>
      <c r="HX88" s="9"/>
      <c r="HY88" s="9"/>
      <c r="HZ88" s="9"/>
      <c r="IA88" s="9"/>
      <c r="IB88" s="9"/>
      <c r="IC88" s="9"/>
      <c r="ID88" s="9"/>
      <c r="IE88" s="9"/>
      <c r="IF88" s="9"/>
      <c r="IG88" s="9"/>
      <c r="IH88" s="9"/>
      <c r="II88" s="9"/>
      <c r="IJ88" s="9"/>
      <c r="IK88" s="9"/>
      <c r="IL88" s="9"/>
      <c r="IM88" s="9"/>
      <c r="IN88" s="9"/>
      <c r="IO88" s="9"/>
      <c r="IP88" s="9"/>
      <c r="IQ88" s="9"/>
      <c r="IR88" s="9"/>
      <c r="IS88" s="9"/>
      <c r="IT88" s="9"/>
      <c r="IU88" s="9"/>
      <c r="IV88" s="9"/>
      <c r="IW88" s="9"/>
      <c r="IX88" s="9"/>
      <c r="IY88" s="9"/>
      <c r="IZ88" s="9"/>
      <c r="JA88" s="9"/>
      <c r="JB88" s="9"/>
      <c r="JC88" s="9"/>
      <c r="JD88" s="9"/>
      <c r="JE88" s="9"/>
      <c r="JF88" s="9"/>
      <c r="JG88" s="9"/>
      <c r="JH88" s="9"/>
      <c r="JI88" s="9"/>
      <c r="JJ88" s="9"/>
      <c r="JK88" s="9"/>
      <c r="JL88" s="9"/>
      <c r="JM88" s="9"/>
      <c r="JN88" s="9"/>
      <c r="JO88" s="9"/>
      <c r="JP88" s="9"/>
      <c r="JQ88" s="9"/>
      <c r="JR88" s="9"/>
      <c r="JS88" s="9"/>
      <c r="JT88" s="9"/>
      <c r="JU88" s="9"/>
      <c r="JV88" s="9"/>
      <c r="JW88" s="9"/>
      <c r="JX88" s="9"/>
      <c r="JY88" s="9"/>
      <c r="JZ88" s="9"/>
      <c r="KA88" s="9"/>
      <c r="KB88" s="9"/>
      <c r="KC88" s="9"/>
      <c r="KD88" s="9"/>
      <c r="KE88" s="9"/>
      <c r="KF88" s="9"/>
      <c r="KG88" s="9"/>
      <c r="KH88" s="9"/>
      <c r="KI88" s="9"/>
      <c r="KJ88" s="9"/>
      <c r="KK88" s="9"/>
      <c r="KL88" s="9"/>
      <c r="KM88" s="9"/>
      <c r="KN88" s="9"/>
      <c r="KO88" s="9"/>
      <c r="KP88" s="9"/>
      <c r="KQ88" s="9"/>
      <c r="KR88" s="9"/>
      <c r="KS88" s="9"/>
      <c r="KT88" s="9"/>
      <c r="KU88" s="9"/>
      <c r="KV88" s="9"/>
      <c r="KW88" s="9"/>
      <c r="KX88" s="9"/>
      <c r="KY88" s="9"/>
      <c r="KZ88" s="9"/>
      <c r="LA88" s="9"/>
      <c r="LB88" s="9"/>
      <c r="LC88" s="9"/>
      <c r="LD88" s="9"/>
      <c r="LE88" s="9"/>
      <c r="LF88" s="9"/>
      <c r="LG88" s="9"/>
      <c r="LH88" s="9"/>
      <c r="LI88" s="9"/>
    </row>
    <row r="89" spans="1:321" s="9" customFormat="1" ht="20.25" customHeight="1" thickBot="1">
      <c r="A89" s="1"/>
      <c r="B89" s="146"/>
      <c r="C89" s="147"/>
      <c r="D89" s="147"/>
      <c r="E89" s="147"/>
      <c r="F89" s="147"/>
      <c r="G89" s="147"/>
      <c r="H89" s="147"/>
      <c r="I89" s="147"/>
      <c r="J89" s="147"/>
      <c r="K89" s="147"/>
      <c r="L89" s="147"/>
      <c r="M89" s="147"/>
      <c r="N89" s="147"/>
      <c r="O89" s="147"/>
      <c r="P89" s="147"/>
      <c r="Q89" s="147"/>
      <c r="R89" s="147"/>
      <c r="S89" s="147"/>
      <c r="T89" s="147"/>
      <c r="U89" s="147"/>
      <c r="V89" s="147"/>
      <c r="W89" s="147"/>
      <c r="X89" s="147"/>
      <c r="Y89" s="147"/>
      <c r="Z89" s="147"/>
      <c r="AA89" s="147"/>
      <c r="AB89" s="147"/>
      <c r="AC89" s="147"/>
      <c r="AD89" s="147"/>
      <c r="AE89" s="147"/>
      <c r="AF89" s="147"/>
      <c r="AG89" s="147"/>
      <c r="AH89" s="147"/>
      <c r="AI89" s="147"/>
      <c r="AJ89" s="147"/>
      <c r="AK89" s="147"/>
      <c r="AL89" s="147"/>
      <c r="AM89" s="147"/>
      <c r="AN89" s="147"/>
      <c r="AO89" s="147"/>
      <c r="AP89" s="147"/>
      <c r="AQ89" s="147"/>
      <c r="AR89" s="147"/>
      <c r="AS89" s="147"/>
      <c r="AT89" s="147"/>
      <c r="AU89" s="147"/>
      <c r="AV89" s="147"/>
      <c r="AW89" s="147"/>
      <c r="AX89" s="147"/>
      <c r="AY89" s="147"/>
      <c r="AZ89" s="147"/>
      <c r="BA89" s="147"/>
      <c r="BB89" s="147"/>
      <c r="BC89" s="147"/>
      <c r="BD89" s="147"/>
      <c r="BE89" s="147"/>
      <c r="BF89" s="147"/>
      <c r="BG89" s="147"/>
      <c r="BH89" s="147"/>
      <c r="BI89" s="147"/>
      <c r="BJ89" s="147"/>
      <c r="BK89" s="147"/>
      <c r="BL89" s="147"/>
      <c r="BM89" s="147"/>
      <c r="BN89" s="147"/>
      <c r="BO89" s="147"/>
      <c r="BP89" s="147"/>
      <c r="BQ89" s="147"/>
      <c r="BR89" s="147"/>
      <c r="BS89" s="147"/>
      <c r="BT89" s="147"/>
      <c r="BU89" s="147"/>
      <c r="BV89" s="147"/>
      <c r="BW89" s="147"/>
      <c r="BX89" s="147"/>
      <c r="BY89" s="147"/>
      <c r="BZ89" s="147"/>
      <c r="CA89" s="147"/>
      <c r="CB89" s="147"/>
      <c r="CC89" s="147"/>
      <c r="CD89" s="147"/>
      <c r="CE89" s="147"/>
      <c r="CF89" s="147"/>
      <c r="CG89" s="147"/>
      <c r="CH89" s="147"/>
      <c r="CI89" s="147"/>
      <c r="CJ89" s="147"/>
      <c r="CK89" s="147"/>
      <c r="CL89" s="147"/>
      <c r="CM89" s="147"/>
      <c r="CN89" s="147"/>
      <c r="CO89" s="147"/>
      <c r="CP89" s="147"/>
      <c r="CQ89" s="147"/>
      <c r="CR89" s="147"/>
      <c r="CS89" s="147"/>
      <c r="CT89" s="147"/>
      <c r="CU89" s="147"/>
      <c r="CV89" s="147"/>
      <c r="CW89" s="147"/>
      <c r="CX89" s="147"/>
      <c r="CY89" s="147"/>
      <c r="CZ89" s="147"/>
      <c r="DA89" s="147"/>
      <c r="DB89" s="147"/>
      <c r="DC89" s="147"/>
      <c r="DD89" s="147"/>
      <c r="DE89" s="147"/>
      <c r="DF89" s="147"/>
      <c r="DG89" s="147"/>
      <c r="DH89" s="147"/>
      <c r="DI89" s="147"/>
      <c r="DJ89" s="147"/>
      <c r="DK89" s="147"/>
      <c r="DL89" s="147"/>
      <c r="DM89" s="147"/>
      <c r="DN89" s="147"/>
      <c r="DO89" s="147"/>
      <c r="DP89" s="147"/>
      <c r="DQ89" s="147"/>
      <c r="DR89" s="147"/>
      <c r="DS89" s="147"/>
      <c r="DT89" s="147"/>
      <c r="DU89" s="147"/>
      <c r="DV89" s="147"/>
      <c r="DW89" s="147"/>
      <c r="DX89" s="147"/>
      <c r="DY89" s="147"/>
      <c r="DZ89" s="147"/>
      <c r="EA89" s="147"/>
      <c r="EB89" s="147"/>
      <c r="EC89" s="147"/>
      <c r="ED89" s="147"/>
      <c r="EE89" s="147"/>
      <c r="EF89" s="147"/>
      <c r="EG89" s="147"/>
      <c r="EH89" s="147"/>
      <c r="EI89" s="148"/>
      <c r="EK89" s="6"/>
      <c r="EL89" s="6"/>
      <c r="EM89" s="6"/>
      <c r="EN89" s="6"/>
      <c r="EO89" s="6"/>
      <c r="EP89" s="6"/>
      <c r="EQ89" s="6"/>
      <c r="ER89" s="6"/>
      <c r="ES89" s="6"/>
      <c r="ET89" s="6"/>
      <c r="EU89" s="6"/>
      <c r="EV89" s="6"/>
      <c r="EW89" s="6"/>
      <c r="EX89" s="6"/>
      <c r="EY89" s="6"/>
      <c r="EZ89" s="6"/>
      <c r="FA89" s="6"/>
      <c r="FB89" s="6"/>
      <c r="FC89" s="6"/>
      <c r="FD89" s="6"/>
      <c r="FE89" s="84"/>
      <c r="FF89" s="84"/>
      <c r="FG89" s="84"/>
      <c r="FH89" s="84"/>
      <c r="FI89" s="6"/>
    </row>
    <row r="90" spans="1:321" ht="30.75" customHeight="1">
      <c r="A90" s="1"/>
      <c r="B90" s="149" t="s">
        <v>65</v>
      </c>
      <c r="C90" s="150"/>
      <c r="D90" s="150"/>
      <c r="E90" s="150"/>
      <c r="F90" s="150"/>
      <c r="G90" s="150"/>
      <c r="H90" s="150"/>
      <c r="I90" s="150"/>
      <c r="J90" s="150"/>
      <c r="K90" s="150"/>
      <c r="L90" s="150"/>
      <c r="M90" s="150"/>
      <c r="N90" s="150"/>
      <c r="O90" s="150"/>
      <c r="P90" s="150"/>
      <c r="Q90" s="150"/>
      <c r="R90" s="150"/>
      <c r="S90" s="150"/>
      <c r="T90" s="150"/>
      <c r="U90" s="150"/>
      <c r="V90" s="150"/>
      <c r="W90" s="150"/>
      <c r="X90" s="150"/>
      <c r="Y90" s="150"/>
      <c r="Z90" s="150"/>
      <c r="AA90" s="150"/>
      <c r="AB90" s="150"/>
      <c r="AC90" s="150"/>
      <c r="AD90" s="150"/>
      <c r="AE90" s="150"/>
      <c r="AF90" s="151"/>
      <c r="AG90" s="152"/>
      <c r="AH90" s="153"/>
      <c r="AI90" s="153"/>
      <c r="AJ90" s="153"/>
      <c r="AK90" s="153"/>
      <c r="AL90" s="153"/>
      <c r="AM90" s="153"/>
      <c r="AN90" s="153"/>
      <c r="AO90" s="153"/>
      <c r="AP90" s="153"/>
      <c r="AQ90" s="153"/>
      <c r="AR90" s="153"/>
      <c r="AS90" s="153"/>
      <c r="AT90" s="153"/>
      <c r="AU90" s="153"/>
      <c r="AV90" s="153"/>
      <c r="AW90" s="153"/>
      <c r="AX90" s="153"/>
      <c r="AY90" s="153"/>
      <c r="AZ90" s="153"/>
      <c r="BA90" s="153"/>
      <c r="BB90" s="153"/>
      <c r="BC90" s="153"/>
      <c r="BD90" s="153"/>
      <c r="BE90" s="153"/>
      <c r="BF90" s="153"/>
      <c r="BG90" s="153"/>
      <c r="BH90" s="153"/>
      <c r="BI90" s="153"/>
      <c r="BJ90" s="153"/>
      <c r="BK90" s="153"/>
      <c r="BL90" s="153"/>
      <c r="BM90" s="153"/>
      <c r="BN90" s="153"/>
      <c r="BO90" s="153"/>
      <c r="BP90" s="153"/>
      <c r="BQ90" s="153"/>
      <c r="BR90" s="153"/>
      <c r="BS90" s="153"/>
      <c r="BT90" s="153"/>
      <c r="BU90" s="153"/>
      <c r="BV90" s="153"/>
      <c r="BW90" s="153"/>
      <c r="BX90" s="153"/>
      <c r="BY90" s="153"/>
      <c r="BZ90" s="153"/>
      <c r="CA90" s="153"/>
      <c r="CB90" s="153"/>
      <c r="CC90" s="153"/>
      <c r="CD90" s="153"/>
      <c r="CE90" s="153"/>
      <c r="CF90" s="153"/>
      <c r="CG90" s="153"/>
      <c r="CH90" s="153"/>
      <c r="CI90" s="153"/>
      <c r="CJ90" s="153"/>
      <c r="CK90" s="153"/>
      <c r="CL90" s="153"/>
      <c r="CM90" s="153"/>
      <c r="CN90" s="153"/>
      <c r="CO90" s="153"/>
      <c r="CP90" s="153"/>
      <c r="CQ90" s="153"/>
      <c r="CR90" s="153"/>
      <c r="CS90" s="153"/>
      <c r="CT90" s="153"/>
      <c r="CU90" s="153"/>
      <c r="CV90" s="153"/>
      <c r="CW90" s="153"/>
      <c r="CX90" s="153"/>
      <c r="CY90" s="153"/>
      <c r="CZ90" s="153"/>
      <c r="DA90" s="153"/>
      <c r="DB90" s="153"/>
      <c r="DC90" s="153"/>
      <c r="DD90" s="153"/>
      <c r="DE90" s="153"/>
      <c r="DF90" s="153"/>
      <c r="DG90" s="153"/>
      <c r="DH90" s="153"/>
      <c r="DI90" s="153"/>
      <c r="DJ90" s="153"/>
      <c r="DK90" s="153"/>
      <c r="DL90" s="153"/>
      <c r="DM90" s="153"/>
      <c r="DN90" s="153"/>
      <c r="DO90" s="153"/>
      <c r="DP90" s="153"/>
      <c r="DQ90" s="153"/>
      <c r="DR90" s="153"/>
      <c r="DS90" s="153"/>
      <c r="DT90" s="153"/>
      <c r="DU90" s="153"/>
      <c r="DV90" s="153"/>
      <c r="DW90" s="153"/>
      <c r="DX90" s="153"/>
      <c r="DY90" s="153"/>
      <c r="DZ90" s="153"/>
      <c r="EA90" s="153"/>
      <c r="EB90" s="153"/>
      <c r="EC90" s="153"/>
      <c r="ED90" s="153"/>
      <c r="EE90" s="153"/>
      <c r="EF90" s="153"/>
      <c r="EG90" s="153"/>
      <c r="EH90" s="153"/>
      <c r="EI90" s="154"/>
      <c r="EJ90" s="9"/>
      <c r="EK90" s="85" t="s">
        <v>66</v>
      </c>
      <c r="EL90" s="86" t="s">
        <v>48</v>
      </c>
      <c r="EM90" s="87" t="s">
        <v>49</v>
      </c>
      <c r="EN90" s="88" t="s">
        <v>50</v>
      </c>
      <c r="EO90" s="88" t="s">
        <v>51</v>
      </c>
      <c r="EP90" s="89" t="s">
        <v>52</v>
      </c>
      <c r="EQ90" s="87" t="s">
        <v>53</v>
      </c>
      <c r="ER90" s="89" t="s">
        <v>54</v>
      </c>
      <c r="ES90" s="87" t="s">
        <v>55</v>
      </c>
      <c r="ET90" s="89" t="s">
        <v>56</v>
      </c>
      <c r="EU90" s="90">
        <f>EL91*15</f>
        <v>0</v>
      </c>
      <c r="EV90" s="91">
        <f>EM91*(60+13.86)</f>
        <v>0</v>
      </c>
      <c r="EW90" s="92">
        <f>EN91*(60+13.86)</f>
        <v>0</v>
      </c>
      <c r="EX90" s="92">
        <f>EO91*(37.7+13.86)</f>
        <v>0</v>
      </c>
      <c r="EY90" s="93">
        <f>EP91*(37.7+13.87)</f>
        <v>0</v>
      </c>
      <c r="EZ90" s="91">
        <f>EQ91*20</f>
        <v>0</v>
      </c>
      <c r="FA90" s="93">
        <f>ER91*20</f>
        <v>0</v>
      </c>
      <c r="FB90" s="91">
        <f>ES91*15</f>
        <v>0</v>
      </c>
      <c r="FC90" s="93">
        <f>ET91*15</f>
        <v>0</v>
      </c>
      <c r="FD90" s="90">
        <f>SUM(EU90:FC90)</f>
        <v>0</v>
      </c>
      <c r="FE90" s="94">
        <f>ROUNDUP(FD90,0)</f>
        <v>0</v>
      </c>
      <c r="FF90" s="161" t="s">
        <v>57</v>
      </c>
      <c r="FG90" s="161"/>
      <c r="FH90" s="162"/>
      <c r="FJ90" s="9"/>
      <c r="FK90" s="9"/>
      <c r="FL90" s="9"/>
      <c r="FM90" s="9"/>
      <c r="FN90" s="9"/>
      <c r="FO90" s="9"/>
      <c r="FP90" s="9"/>
      <c r="FQ90" s="9"/>
      <c r="FR90" s="9"/>
      <c r="FS90" s="9"/>
      <c r="FT90" s="9"/>
      <c r="FU90" s="9"/>
      <c r="FV90" s="9"/>
      <c r="FW90" s="9"/>
      <c r="FX90" s="9"/>
      <c r="FY90" s="9"/>
      <c r="FZ90" s="9"/>
      <c r="GA90" s="9"/>
      <c r="GB90" s="9"/>
      <c r="GC90" s="9"/>
      <c r="GD90" s="9"/>
      <c r="GE90" s="9"/>
      <c r="GF90" s="9"/>
      <c r="GG90" s="9"/>
      <c r="GH90" s="9"/>
      <c r="GI90" s="9"/>
      <c r="GJ90" s="9"/>
      <c r="GK90" s="9"/>
      <c r="GL90" s="9"/>
      <c r="GM90" s="9"/>
      <c r="GN90" s="9"/>
      <c r="GO90" s="9"/>
      <c r="GP90" s="9"/>
      <c r="GQ90" s="9"/>
      <c r="GR90" s="9"/>
      <c r="GS90" s="9"/>
      <c r="GT90" s="9"/>
      <c r="GU90" s="9"/>
      <c r="GV90" s="9"/>
      <c r="GW90" s="9"/>
      <c r="GX90" s="9"/>
      <c r="GY90" s="9"/>
      <c r="GZ90" s="9"/>
      <c r="HA90" s="9"/>
      <c r="HB90" s="9"/>
      <c r="HC90" s="9"/>
      <c r="HD90" s="9"/>
      <c r="HE90" s="9"/>
      <c r="HF90" s="9"/>
      <c r="HG90" s="9"/>
      <c r="HH90" s="9"/>
      <c r="HI90" s="9"/>
      <c r="HJ90" s="9"/>
      <c r="HK90" s="9"/>
      <c r="HL90" s="9"/>
      <c r="HM90" s="9"/>
      <c r="HN90" s="9"/>
      <c r="HO90" s="9"/>
      <c r="HP90" s="9"/>
      <c r="HQ90" s="9"/>
      <c r="HR90" s="9"/>
      <c r="HS90" s="9"/>
      <c r="HT90" s="9"/>
      <c r="HU90" s="9"/>
      <c r="HV90" s="9"/>
      <c r="HW90" s="9"/>
      <c r="HX90" s="9"/>
      <c r="HY90" s="9"/>
      <c r="HZ90" s="9"/>
      <c r="IA90" s="9"/>
      <c r="IB90" s="9"/>
      <c r="IC90" s="9"/>
      <c r="ID90" s="9"/>
      <c r="IE90" s="9"/>
      <c r="IF90" s="9"/>
      <c r="IG90" s="9"/>
      <c r="IH90" s="9"/>
      <c r="II90" s="9"/>
      <c r="IJ90" s="9"/>
      <c r="IK90" s="9"/>
      <c r="IL90" s="9"/>
      <c r="IM90" s="9"/>
      <c r="IN90" s="9"/>
      <c r="IO90" s="9"/>
      <c r="IP90" s="9"/>
      <c r="IQ90" s="9"/>
      <c r="IR90" s="9"/>
      <c r="IS90" s="9"/>
      <c r="IT90" s="9"/>
      <c r="IU90" s="9"/>
      <c r="IV90" s="9"/>
      <c r="IW90" s="9"/>
      <c r="IX90" s="9"/>
      <c r="IY90" s="9"/>
      <c r="IZ90" s="9"/>
      <c r="JA90" s="9"/>
      <c r="JB90" s="9"/>
      <c r="JC90" s="9"/>
      <c r="JD90" s="9"/>
      <c r="JE90" s="9"/>
      <c r="JF90" s="9"/>
      <c r="JG90" s="9"/>
      <c r="JH90" s="9"/>
      <c r="JI90" s="9"/>
      <c r="JJ90" s="9"/>
      <c r="JK90" s="9"/>
      <c r="JL90" s="9"/>
      <c r="JM90" s="9"/>
      <c r="JN90" s="9"/>
      <c r="JO90" s="9"/>
      <c r="JP90" s="9"/>
      <c r="JQ90" s="9"/>
      <c r="JR90" s="9"/>
      <c r="JS90" s="9"/>
      <c r="JT90" s="9"/>
      <c r="JU90" s="9"/>
      <c r="JV90" s="9"/>
      <c r="JW90" s="9"/>
      <c r="JX90" s="9"/>
      <c r="JY90" s="9"/>
      <c r="JZ90" s="9"/>
      <c r="KA90" s="9"/>
      <c r="KB90" s="9"/>
      <c r="KC90" s="9"/>
      <c r="KD90" s="9"/>
      <c r="KE90" s="9"/>
      <c r="KF90" s="9"/>
      <c r="KG90" s="9"/>
      <c r="KH90" s="9"/>
      <c r="KI90" s="9"/>
      <c r="KJ90" s="9"/>
      <c r="KK90" s="9"/>
      <c r="KL90" s="9"/>
      <c r="KM90" s="9"/>
      <c r="KN90" s="9"/>
      <c r="KO90" s="9"/>
      <c r="KP90" s="9"/>
      <c r="KQ90" s="9"/>
      <c r="KR90" s="9"/>
      <c r="KS90" s="9"/>
      <c r="KT90" s="9"/>
      <c r="KU90" s="9"/>
      <c r="KV90" s="9"/>
      <c r="KW90" s="9"/>
      <c r="KX90" s="9"/>
      <c r="KY90" s="9"/>
      <c r="KZ90" s="9"/>
      <c r="LA90" s="9"/>
      <c r="LB90" s="9"/>
      <c r="LC90" s="9"/>
      <c r="LD90" s="9"/>
      <c r="LE90" s="9"/>
      <c r="LF90" s="9"/>
      <c r="LG90" s="9"/>
      <c r="LH90" s="9"/>
      <c r="LI90" s="9"/>
    </row>
    <row r="91" spans="1:321" ht="20.25" customHeight="1">
      <c r="A91" s="1"/>
      <c r="B91" s="163" t="s">
        <v>58</v>
      </c>
      <c r="C91" s="164"/>
      <c r="D91" s="164"/>
      <c r="E91" s="164"/>
      <c r="F91" s="164"/>
      <c r="G91" s="164"/>
      <c r="H91" s="164"/>
      <c r="I91" s="164"/>
      <c r="J91" s="164"/>
      <c r="K91" s="164"/>
      <c r="L91" s="164"/>
      <c r="M91" s="164"/>
      <c r="N91" s="164"/>
      <c r="O91" s="164"/>
      <c r="P91" s="164"/>
      <c r="Q91" s="164"/>
      <c r="R91" s="165">
        <f>FE90</f>
        <v>0</v>
      </c>
      <c r="S91" s="166"/>
      <c r="T91" s="166"/>
      <c r="U91" s="166"/>
      <c r="V91" s="166"/>
      <c r="W91" s="166"/>
      <c r="X91" s="166"/>
      <c r="Y91" s="166"/>
      <c r="Z91" s="166"/>
      <c r="AA91" s="166"/>
      <c r="AB91" s="166"/>
      <c r="AC91" s="166"/>
      <c r="AD91" s="166"/>
      <c r="AE91" s="166"/>
      <c r="AF91" s="167"/>
      <c r="AG91" s="155"/>
      <c r="AH91" s="156"/>
      <c r="AI91" s="156"/>
      <c r="AJ91" s="156"/>
      <c r="AK91" s="156"/>
      <c r="AL91" s="156"/>
      <c r="AM91" s="156"/>
      <c r="AN91" s="156"/>
      <c r="AO91" s="156"/>
      <c r="AP91" s="156"/>
      <c r="AQ91" s="156"/>
      <c r="AR91" s="156"/>
      <c r="AS91" s="156"/>
      <c r="AT91" s="156"/>
      <c r="AU91" s="156"/>
      <c r="AV91" s="156"/>
      <c r="AW91" s="156"/>
      <c r="AX91" s="156"/>
      <c r="AY91" s="156"/>
      <c r="AZ91" s="156"/>
      <c r="BA91" s="156"/>
      <c r="BB91" s="156"/>
      <c r="BC91" s="156"/>
      <c r="BD91" s="156"/>
      <c r="BE91" s="156"/>
      <c r="BF91" s="156"/>
      <c r="BG91" s="156"/>
      <c r="BH91" s="156"/>
      <c r="BI91" s="156"/>
      <c r="BJ91" s="156"/>
      <c r="BK91" s="156"/>
      <c r="BL91" s="156"/>
      <c r="BM91" s="156"/>
      <c r="BN91" s="156"/>
      <c r="BO91" s="156"/>
      <c r="BP91" s="156"/>
      <c r="BQ91" s="156"/>
      <c r="BR91" s="156"/>
      <c r="BS91" s="156"/>
      <c r="BT91" s="156"/>
      <c r="BU91" s="156"/>
      <c r="BV91" s="156"/>
      <c r="BW91" s="156"/>
      <c r="BX91" s="156"/>
      <c r="BY91" s="156"/>
      <c r="BZ91" s="156"/>
      <c r="CA91" s="156"/>
      <c r="CB91" s="156"/>
      <c r="CC91" s="156"/>
      <c r="CD91" s="156"/>
      <c r="CE91" s="156"/>
      <c r="CF91" s="156"/>
      <c r="CG91" s="156"/>
      <c r="CH91" s="156"/>
      <c r="CI91" s="156"/>
      <c r="CJ91" s="156"/>
      <c r="CK91" s="156"/>
      <c r="CL91" s="156"/>
      <c r="CM91" s="156"/>
      <c r="CN91" s="156"/>
      <c r="CO91" s="156"/>
      <c r="CP91" s="156"/>
      <c r="CQ91" s="156"/>
      <c r="CR91" s="156"/>
      <c r="CS91" s="156"/>
      <c r="CT91" s="156"/>
      <c r="CU91" s="156"/>
      <c r="CV91" s="156"/>
      <c r="CW91" s="156"/>
      <c r="CX91" s="156"/>
      <c r="CY91" s="156"/>
      <c r="CZ91" s="156"/>
      <c r="DA91" s="156"/>
      <c r="DB91" s="156"/>
      <c r="DC91" s="156"/>
      <c r="DD91" s="156"/>
      <c r="DE91" s="156"/>
      <c r="DF91" s="156"/>
      <c r="DG91" s="156"/>
      <c r="DH91" s="156"/>
      <c r="DI91" s="156"/>
      <c r="DJ91" s="156"/>
      <c r="DK91" s="156"/>
      <c r="DL91" s="156"/>
      <c r="DM91" s="156"/>
      <c r="DN91" s="156"/>
      <c r="DO91" s="156"/>
      <c r="DP91" s="156"/>
      <c r="DQ91" s="156"/>
      <c r="DR91" s="156"/>
      <c r="DS91" s="156"/>
      <c r="DT91" s="156"/>
      <c r="DU91" s="156"/>
      <c r="DV91" s="156"/>
      <c r="DW91" s="156"/>
      <c r="DX91" s="156"/>
      <c r="DY91" s="156"/>
      <c r="DZ91" s="156"/>
      <c r="EA91" s="156"/>
      <c r="EB91" s="156"/>
      <c r="EC91" s="156"/>
      <c r="ED91" s="156"/>
      <c r="EE91" s="156"/>
      <c r="EF91" s="156"/>
      <c r="EG91" s="156"/>
      <c r="EH91" s="156"/>
      <c r="EI91" s="157"/>
      <c r="EJ91" s="9"/>
      <c r="EK91" s="95" t="s">
        <v>59</v>
      </c>
      <c r="EL91" s="96"/>
      <c r="EM91" s="97"/>
      <c r="EN91" s="98"/>
      <c r="EO91" s="98"/>
      <c r="EP91" s="99"/>
      <c r="EQ91" s="97"/>
      <c r="ER91" s="99"/>
      <c r="ES91" s="97"/>
      <c r="ET91" s="99"/>
      <c r="EU91" s="100">
        <f>EL91*88.26</f>
        <v>0</v>
      </c>
      <c r="EV91" s="101">
        <f>EM91*(124+12.56)</f>
        <v>0</v>
      </c>
      <c r="EW91" s="102">
        <f>EN91*(124+12.56)+EN91*140</f>
        <v>0</v>
      </c>
      <c r="EX91" s="102">
        <f>EO91*(84.9+12.56)</f>
        <v>0</v>
      </c>
      <c r="EY91" s="103">
        <f>EP91*(84.9+12.56)+EP91*85</f>
        <v>0</v>
      </c>
      <c r="EZ91" s="101">
        <f>EQ91*23.8</f>
        <v>0</v>
      </c>
      <c r="FA91" s="103">
        <f>ER91*(23.8+50)</f>
        <v>0</v>
      </c>
      <c r="FB91" s="101">
        <f>ES91*22</f>
        <v>0</v>
      </c>
      <c r="FC91" s="103">
        <f>ET91*(22+50)</f>
        <v>0</v>
      </c>
      <c r="FD91" s="100">
        <f>SUM(EU91:FC91)</f>
        <v>0</v>
      </c>
      <c r="FE91" s="104">
        <f>ROUNDUP(FD91,0)</f>
        <v>0</v>
      </c>
      <c r="FF91" s="168" t="s">
        <v>60</v>
      </c>
      <c r="FG91" s="168"/>
      <c r="FH91" s="169"/>
      <c r="FJ91" s="9"/>
      <c r="FK91" s="9"/>
      <c r="FL91" s="9"/>
      <c r="FM91" s="9"/>
      <c r="FN91" s="9"/>
      <c r="FO91" s="9"/>
      <c r="FP91" s="9"/>
      <c r="FQ91" s="9"/>
      <c r="FR91" s="9"/>
      <c r="FS91" s="9"/>
      <c r="FT91" s="9"/>
      <c r="FU91" s="9"/>
      <c r="FV91" s="9"/>
      <c r="FW91" s="9"/>
      <c r="FX91" s="9"/>
      <c r="FY91" s="9"/>
      <c r="FZ91" s="9"/>
      <c r="GA91" s="9"/>
      <c r="GB91" s="9"/>
      <c r="GC91" s="9"/>
      <c r="GD91" s="9"/>
      <c r="GE91" s="9"/>
      <c r="GF91" s="9"/>
      <c r="GG91" s="9"/>
      <c r="GH91" s="9"/>
      <c r="GI91" s="9"/>
      <c r="GJ91" s="9"/>
      <c r="GK91" s="9"/>
      <c r="GL91" s="9"/>
      <c r="GM91" s="9"/>
      <c r="GN91" s="9"/>
      <c r="GO91" s="9"/>
      <c r="GP91" s="9"/>
      <c r="GQ91" s="9"/>
      <c r="GR91" s="9"/>
      <c r="GS91" s="9"/>
      <c r="GT91" s="9"/>
      <c r="GU91" s="9"/>
      <c r="GV91" s="9"/>
      <c r="GW91" s="9"/>
      <c r="GX91" s="9"/>
      <c r="GY91" s="9"/>
      <c r="GZ91" s="9"/>
      <c r="HA91" s="9"/>
      <c r="HB91" s="9"/>
      <c r="HC91" s="9"/>
      <c r="HD91" s="9"/>
      <c r="HE91" s="9"/>
      <c r="HF91" s="9"/>
      <c r="HG91" s="9"/>
      <c r="HH91" s="9"/>
      <c r="HI91" s="9"/>
      <c r="HJ91" s="9"/>
      <c r="HK91" s="9"/>
      <c r="HL91" s="9"/>
      <c r="HM91" s="9"/>
      <c r="HN91" s="9"/>
      <c r="HO91" s="9"/>
      <c r="HP91" s="9"/>
      <c r="HQ91" s="9"/>
      <c r="HR91" s="9"/>
      <c r="HS91" s="9"/>
      <c r="HT91" s="9"/>
      <c r="HU91" s="9"/>
      <c r="HV91" s="9"/>
      <c r="HW91" s="9"/>
      <c r="HX91" s="9"/>
      <c r="HY91" s="9"/>
      <c r="HZ91" s="9"/>
      <c r="IA91" s="9"/>
      <c r="IB91" s="9"/>
      <c r="IC91" s="9"/>
      <c r="ID91" s="9"/>
      <c r="IE91" s="9"/>
      <c r="IF91" s="9"/>
      <c r="IG91" s="9"/>
      <c r="IH91" s="9"/>
      <c r="II91" s="9"/>
      <c r="IJ91" s="9"/>
      <c r="IK91" s="9"/>
      <c r="IL91" s="9"/>
      <c r="IM91" s="9"/>
      <c r="IN91" s="9"/>
      <c r="IO91" s="9"/>
      <c r="IP91" s="9"/>
      <c r="IQ91" s="9"/>
      <c r="IR91" s="9"/>
      <c r="IS91" s="9"/>
      <c r="IT91" s="9"/>
      <c r="IU91" s="9"/>
      <c r="IV91" s="9"/>
      <c r="IW91" s="9"/>
      <c r="IX91" s="9"/>
      <c r="IY91" s="9"/>
      <c r="IZ91" s="9"/>
      <c r="JA91" s="9"/>
      <c r="JB91" s="9"/>
      <c r="JC91" s="9"/>
      <c r="JD91" s="9"/>
      <c r="JE91" s="9"/>
      <c r="JF91" s="9"/>
      <c r="JG91" s="9"/>
      <c r="JH91" s="9"/>
      <c r="JI91" s="9"/>
      <c r="JJ91" s="9"/>
      <c r="JK91" s="9"/>
      <c r="JL91" s="9"/>
      <c r="JM91" s="9"/>
      <c r="JN91" s="9"/>
      <c r="JO91" s="9"/>
      <c r="JP91" s="9"/>
      <c r="JQ91" s="9"/>
      <c r="JR91" s="9"/>
      <c r="JS91" s="9"/>
      <c r="JT91" s="9"/>
      <c r="JU91" s="9"/>
      <c r="JV91" s="9"/>
      <c r="JW91" s="9"/>
      <c r="JX91" s="9"/>
      <c r="JY91" s="9"/>
      <c r="JZ91" s="9"/>
      <c r="KA91" s="9"/>
      <c r="KB91" s="9"/>
      <c r="KC91" s="9"/>
      <c r="KD91" s="9"/>
      <c r="KE91" s="9"/>
      <c r="KF91" s="9"/>
      <c r="KG91" s="9"/>
      <c r="KH91" s="9"/>
      <c r="KI91" s="9"/>
      <c r="KJ91" s="9"/>
      <c r="KK91" s="9"/>
      <c r="KL91" s="9"/>
      <c r="KM91" s="9"/>
      <c r="KN91" s="9"/>
      <c r="KO91" s="9"/>
      <c r="KP91" s="9"/>
      <c r="KQ91" s="9"/>
      <c r="KR91" s="9"/>
      <c r="KS91" s="9"/>
      <c r="KT91" s="9"/>
      <c r="KU91" s="9"/>
      <c r="KV91" s="9"/>
      <c r="KW91" s="9"/>
      <c r="KX91" s="9"/>
      <c r="KY91" s="9"/>
      <c r="KZ91" s="9"/>
      <c r="LA91" s="9"/>
      <c r="LB91" s="9"/>
      <c r="LC91" s="9"/>
      <c r="LD91" s="9"/>
      <c r="LE91" s="9"/>
      <c r="LF91" s="9"/>
      <c r="LG91" s="9"/>
      <c r="LH91" s="9"/>
      <c r="LI91" s="9"/>
    </row>
    <row r="92" spans="1:321" ht="20.25" customHeight="1" thickBot="1">
      <c r="A92" s="1"/>
      <c r="B92" s="170" t="s">
        <v>61</v>
      </c>
      <c r="C92" s="171"/>
      <c r="D92" s="171"/>
      <c r="E92" s="171"/>
      <c r="F92" s="171"/>
      <c r="G92" s="171"/>
      <c r="H92" s="171"/>
      <c r="I92" s="171"/>
      <c r="J92" s="172">
        <f>FE91</f>
        <v>0</v>
      </c>
      <c r="K92" s="172"/>
      <c r="L92" s="172"/>
      <c r="M92" s="172"/>
      <c r="N92" s="172"/>
      <c r="O92" s="172"/>
      <c r="P92" s="172"/>
      <c r="Q92" s="172"/>
      <c r="R92" s="159" t="s">
        <v>62</v>
      </c>
      <c r="S92" s="159"/>
      <c r="T92" s="159"/>
      <c r="U92" s="159"/>
      <c r="V92" s="159"/>
      <c r="W92" s="159"/>
      <c r="X92" s="159"/>
      <c r="Y92" s="159"/>
      <c r="Z92" s="136">
        <f>FE92</f>
        <v>0</v>
      </c>
      <c r="AA92" s="136"/>
      <c r="AB92" s="136"/>
      <c r="AC92" s="136"/>
      <c r="AD92" s="136"/>
      <c r="AE92" s="136"/>
      <c r="AF92" s="137"/>
      <c r="AG92" s="158"/>
      <c r="AH92" s="159"/>
      <c r="AI92" s="159"/>
      <c r="AJ92" s="159"/>
      <c r="AK92" s="159"/>
      <c r="AL92" s="159"/>
      <c r="AM92" s="159"/>
      <c r="AN92" s="159"/>
      <c r="AO92" s="159"/>
      <c r="AP92" s="159"/>
      <c r="AQ92" s="159"/>
      <c r="AR92" s="159"/>
      <c r="AS92" s="159"/>
      <c r="AT92" s="159"/>
      <c r="AU92" s="159"/>
      <c r="AV92" s="159"/>
      <c r="AW92" s="159"/>
      <c r="AX92" s="159"/>
      <c r="AY92" s="159"/>
      <c r="AZ92" s="159"/>
      <c r="BA92" s="159"/>
      <c r="BB92" s="159"/>
      <c r="BC92" s="159"/>
      <c r="BD92" s="159"/>
      <c r="BE92" s="159"/>
      <c r="BF92" s="159"/>
      <c r="BG92" s="159"/>
      <c r="BH92" s="159"/>
      <c r="BI92" s="159"/>
      <c r="BJ92" s="159"/>
      <c r="BK92" s="159"/>
      <c r="BL92" s="159"/>
      <c r="BM92" s="159"/>
      <c r="BN92" s="159"/>
      <c r="BO92" s="159"/>
      <c r="BP92" s="159"/>
      <c r="BQ92" s="159"/>
      <c r="BR92" s="159"/>
      <c r="BS92" s="159"/>
      <c r="BT92" s="159"/>
      <c r="BU92" s="159"/>
      <c r="BV92" s="159"/>
      <c r="BW92" s="159"/>
      <c r="BX92" s="159"/>
      <c r="BY92" s="159"/>
      <c r="BZ92" s="159"/>
      <c r="CA92" s="159"/>
      <c r="CB92" s="159"/>
      <c r="CC92" s="159"/>
      <c r="CD92" s="159"/>
      <c r="CE92" s="159"/>
      <c r="CF92" s="159"/>
      <c r="CG92" s="159"/>
      <c r="CH92" s="159"/>
      <c r="CI92" s="159"/>
      <c r="CJ92" s="159"/>
      <c r="CK92" s="159"/>
      <c r="CL92" s="159"/>
      <c r="CM92" s="159"/>
      <c r="CN92" s="159"/>
      <c r="CO92" s="159"/>
      <c r="CP92" s="159"/>
      <c r="CQ92" s="159"/>
      <c r="CR92" s="159"/>
      <c r="CS92" s="159"/>
      <c r="CT92" s="159"/>
      <c r="CU92" s="159"/>
      <c r="CV92" s="159"/>
      <c r="CW92" s="159"/>
      <c r="CX92" s="159"/>
      <c r="CY92" s="159"/>
      <c r="CZ92" s="159"/>
      <c r="DA92" s="159"/>
      <c r="DB92" s="159"/>
      <c r="DC92" s="159"/>
      <c r="DD92" s="159"/>
      <c r="DE92" s="159"/>
      <c r="DF92" s="159"/>
      <c r="DG92" s="159"/>
      <c r="DH92" s="159"/>
      <c r="DI92" s="159"/>
      <c r="DJ92" s="159"/>
      <c r="DK92" s="159"/>
      <c r="DL92" s="159"/>
      <c r="DM92" s="159"/>
      <c r="DN92" s="159"/>
      <c r="DO92" s="159"/>
      <c r="DP92" s="159"/>
      <c r="DQ92" s="159"/>
      <c r="DR92" s="159"/>
      <c r="DS92" s="159"/>
      <c r="DT92" s="159"/>
      <c r="DU92" s="159"/>
      <c r="DV92" s="159"/>
      <c r="DW92" s="159"/>
      <c r="DX92" s="159"/>
      <c r="DY92" s="159"/>
      <c r="DZ92" s="159"/>
      <c r="EA92" s="159"/>
      <c r="EB92" s="159"/>
      <c r="EC92" s="159"/>
      <c r="ED92" s="159"/>
      <c r="EE92" s="159"/>
      <c r="EF92" s="159"/>
      <c r="EG92" s="159"/>
      <c r="EH92" s="159"/>
      <c r="EI92" s="160"/>
      <c r="EJ92" s="9"/>
      <c r="EK92" s="105" t="s">
        <v>63</v>
      </c>
      <c r="EL92" s="106"/>
      <c r="EM92" s="107"/>
      <c r="EN92" s="108"/>
      <c r="EO92" s="108"/>
      <c r="EP92" s="109"/>
      <c r="EQ92" s="107"/>
      <c r="ER92" s="109"/>
      <c r="ES92" s="107"/>
      <c r="ET92" s="109"/>
      <c r="EU92" s="110">
        <f>EL92*88.26</f>
        <v>0</v>
      </c>
      <c r="EV92" s="111">
        <f>EM92*(124+12.56)</f>
        <v>0</v>
      </c>
      <c r="EW92" s="112">
        <f>EN92*(124+12.56)+EN92*140</f>
        <v>0</v>
      </c>
      <c r="EX92" s="112">
        <f>EO92*(84.9+12.56)</f>
        <v>0</v>
      </c>
      <c r="EY92" s="113">
        <f>EP92*(84.9+12.56)+EP92*85</f>
        <v>0</v>
      </c>
      <c r="EZ92" s="111">
        <f>EQ92*23.8</f>
        <v>0</v>
      </c>
      <c r="FA92" s="113">
        <f>ER92*(23.8+50)</f>
        <v>0</v>
      </c>
      <c r="FB92" s="111">
        <f>ES92*22</f>
        <v>0</v>
      </c>
      <c r="FC92" s="113">
        <f>ET92*(22+50)</f>
        <v>0</v>
      </c>
      <c r="FD92" s="110">
        <f>SUM(EU92:FC92)</f>
        <v>0</v>
      </c>
      <c r="FE92" s="114">
        <f>ROUNDUP(FD92,0)</f>
        <v>0</v>
      </c>
      <c r="FF92" s="138" t="s">
        <v>64</v>
      </c>
      <c r="FG92" s="138"/>
      <c r="FH92" s="139"/>
      <c r="FI92" s="9"/>
      <c r="FJ92" s="9"/>
      <c r="FK92" s="9"/>
      <c r="FL92" s="9"/>
      <c r="FM92" s="9"/>
      <c r="FN92" s="9"/>
      <c r="FO92" s="9"/>
      <c r="FP92" s="9"/>
      <c r="FQ92" s="9"/>
      <c r="FR92" s="9"/>
      <c r="FS92" s="9"/>
      <c r="FT92" s="9"/>
      <c r="FU92" s="9"/>
      <c r="FV92" s="9"/>
      <c r="FW92" s="9"/>
      <c r="FX92" s="9"/>
      <c r="FY92" s="9"/>
      <c r="FZ92" s="9"/>
      <c r="GA92" s="9"/>
      <c r="GB92" s="9"/>
      <c r="GC92" s="9"/>
      <c r="GD92" s="9"/>
      <c r="GE92" s="9"/>
      <c r="GF92" s="9"/>
      <c r="GG92" s="9"/>
      <c r="GH92" s="9"/>
      <c r="GI92" s="9"/>
      <c r="GJ92" s="9"/>
      <c r="GK92" s="9"/>
      <c r="GL92" s="9"/>
      <c r="GM92" s="9"/>
      <c r="GN92" s="9"/>
      <c r="GO92" s="9"/>
      <c r="GP92" s="9"/>
      <c r="GQ92" s="9"/>
      <c r="GR92" s="9"/>
      <c r="GS92" s="9"/>
      <c r="GT92" s="9"/>
      <c r="GU92" s="9"/>
      <c r="GV92" s="9"/>
      <c r="GW92" s="9"/>
      <c r="GX92" s="9"/>
      <c r="GY92" s="9"/>
      <c r="GZ92" s="9"/>
      <c r="HA92" s="9"/>
      <c r="HB92" s="9"/>
      <c r="HC92" s="9"/>
      <c r="HD92" s="9"/>
      <c r="HE92" s="9"/>
      <c r="HF92" s="9"/>
      <c r="HG92" s="9"/>
      <c r="HH92" s="9"/>
      <c r="HI92" s="9"/>
      <c r="HJ92" s="9"/>
      <c r="HK92" s="9"/>
      <c r="HL92" s="9"/>
      <c r="HM92" s="9"/>
      <c r="HN92" s="9"/>
      <c r="HO92" s="9"/>
      <c r="HP92" s="9"/>
      <c r="HQ92" s="9"/>
      <c r="HR92" s="9"/>
      <c r="HS92" s="9"/>
      <c r="HT92" s="9"/>
      <c r="HU92" s="9"/>
      <c r="HV92" s="9"/>
      <c r="HW92" s="9"/>
      <c r="HX92" s="9"/>
      <c r="HY92" s="9"/>
      <c r="HZ92" s="9"/>
      <c r="IA92" s="9"/>
      <c r="IB92" s="9"/>
      <c r="IC92" s="9"/>
      <c r="ID92" s="9"/>
      <c r="IE92" s="9"/>
      <c r="IF92" s="9"/>
      <c r="IG92" s="9"/>
      <c r="IH92" s="9"/>
      <c r="II92" s="9"/>
      <c r="IJ92" s="9"/>
      <c r="IK92" s="9"/>
      <c r="IL92" s="9"/>
      <c r="IM92" s="9"/>
      <c r="IN92" s="9"/>
      <c r="IO92" s="9"/>
      <c r="IP92" s="9"/>
      <c r="IQ92" s="9"/>
      <c r="IR92" s="9"/>
      <c r="IS92" s="9"/>
      <c r="IT92" s="9"/>
      <c r="IU92" s="9"/>
      <c r="IV92" s="9"/>
      <c r="IW92" s="9"/>
      <c r="IX92" s="9"/>
      <c r="IY92" s="9"/>
      <c r="IZ92" s="9"/>
      <c r="JA92" s="9"/>
      <c r="JB92" s="9"/>
      <c r="JC92" s="9"/>
      <c r="JD92" s="9"/>
      <c r="JE92" s="9"/>
      <c r="JF92" s="9"/>
      <c r="JG92" s="9"/>
      <c r="JH92" s="9"/>
      <c r="JI92" s="9"/>
      <c r="JJ92" s="9"/>
      <c r="JK92" s="9"/>
      <c r="JL92" s="9"/>
      <c r="JM92" s="9"/>
      <c r="JN92" s="9"/>
      <c r="JO92" s="9"/>
      <c r="JP92" s="9"/>
      <c r="JQ92" s="9"/>
      <c r="JR92" s="9"/>
      <c r="JS92" s="9"/>
      <c r="JT92" s="9"/>
      <c r="JU92" s="9"/>
      <c r="JV92" s="9"/>
      <c r="JW92" s="9"/>
      <c r="JX92" s="9"/>
      <c r="JY92" s="9"/>
      <c r="JZ92" s="9"/>
      <c r="KA92" s="9"/>
      <c r="KB92" s="9"/>
      <c r="KC92" s="9"/>
      <c r="KD92" s="9"/>
      <c r="KE92" s="9"/>
      <c r="KF92" s="9"/>
      <c r="KG92" s="9"/>
      <c r="KH92" s="9"/>
      <c r="KI92" s="9"/>
      <c r="KJ92" s="9"/>
      <c r="KK92" s="9"/>
      <c r="KL92" s="9"/>
      <c r="KM92" s="9"/>
      <c r="KN92" s="9"/>
      <c r="KO92" s="9"/>
      <c r="KP92" s="9"/>
      <c r="KQ92" s="9"/>
      <c r="KR92" s="9"/>
      <c r="KS92" s="9"/>
      <c r="KT92" s="9"/>
      <c r="KU92" s="9"/>
      <c r="KV92" s="9"/>
      <c r="KW92" s="9"/>
      <c r="KX92" s="9"/>
      <c r="KY92" s="9"/>
      <c r="KZ92" s="9"/>
      <c r="LA92" s="9"/>
      <c r="LB92" s="9"/>
      <c r="LC92" s="9"/>
      <c r="LD92" s="9"/>
      <c r="LE92" s="9"/>
      <c r="LF92" s="9"/>
      <c r="LG92" s="9"/>
      <c r="LH92" s="9"/>
      <c r="LI92" s="9"/>
    </row>
    <row r="93" spans="1:321" s="9" customFormat="1" ht="20.25" customHeight="1">
      <c r="A93" s="1"/>
      <c r="B93" s="140"/>
      <c r="C93" s="141"/>
      <c r="D93" s="141"/>
      <c r="E93" s="141"/>
      <c r="F93" s="141"/>
      <c r="G93" s="141"/>
      <c r="H93" s="141"/>
      <c r="I93" s="141"/>
      <c r="J93" s="141"/>
      <c r="K93" s="141"/>
      <c r="L93" s="141"/>
      <c r="M93" s="141"/>
      <c r="N93" s="141"/>
      <c r="O93" s="141"/>
      <c r="P93" s="141"/>
      <c r="Q93" s="141"/>
      <c r="R93" s="141"/>
      <c r="S93" s="141"/>
      <c r="T93" s="141"/>
      <c r="U93" s="141"/>
      <c r="V93" s="141"/>
      <c r="W93" s="141"/>
      <c r="X93" s="141"/>
      <c r="Y93" s="141"/>
      <c r="Z93" s="141"/>
      <c r="AA93" s="141"/>
      <c r="AB93" s="141"/>
      <c r="AC93" s="141"/>
      <c r="AD93" s="141"/>
      <c r="AE93" s="141"/>
      <c r="AF93" s="141"/>
      <c r="AG93" s="141"/>
      <c r="AH93" s="141"/>
      <c r="AI93" s="141"/>
      <c r="AJ93" s="141"/>
      <c r="AK93" s="141"/>
      <c r="AL93" s="141"/>
      <c r="AM93" s="141"/>
      <c r="AN93" s="141"/>
      <c r="AO93" s="141"/>
      <c r="AP93" s="141"/>
      <c r="AQ93" s="141"/>
      <c r="AR93" s="141"/>
      <c r="AS93" s="141"/>
      <c r="AT93" s="141"/>
      <c r="AU93" s="141"/>
      <c r="AV93" s="141"/>
      <c r="AW93" s="141"/>
      <c r="AX93" s="141"/>
      <c r="AY93" s="141"/>
      <c r="AZ93" s="141"/>
      <c r="BA93" s="141"/>
      <c r="BB93" s="141"/>
      <c r="BC93" s="141"/>
      <c r="BD93" s="141"/>
      <c r="BE93" s="141"/>
      <c r="BF93" s="141"/>
      <c r="BG93" s="141"/>
      <c r="BH93" s="141"/>
      <c r="BI93" s="141"/>
      <c r="BJ93" s="141"/>
      <c r="BK93" s="141"/>
      <c r="BL93" s="141"/>
      <c r="BM93" s="141"/>
      <c r="BN93" s="141"/>
      <c r="BO93" s="141"/>
      <c r="BP93" s="141"/>
      <c r="BQ93" s="141"/>
      <c r="BR93" s="141"/>
      <c r="BS93" s="141"/>
      <c r="BT93" s="141"/>
      <c r="BU93" s="141"/>
      <c r="BV93" s="141"/>
      <c r="BW93" s="141"/>
      <c r="BX93" s="141"/>
      <c r="BY93" s="141"/>
      <c r="BZ93" s="141"/>
      <c r="CA93" s="141"/>
      <c r="CB93" s="141"/>
      <c r="CC93" s="141"/>
      <c r="CD93" s="141"/>
      <c r="CE93" s="141"/>
      <c r="CF93" s="141"/>
      <c r="CG93" s="141"/>
      <c r="CH93" s="141"/>
      <c r="CI93" s="141"/>
      <c r="CJ93" s="141"/>
      <c r="CK93" s="141"/>
      <c r="CL93" s="141"/>
      <c r="CM93" s="141"/>
      <c r="CN93" s="141"/>
      <c r="CO93" s="141"/>
      <c r="CP93" s="141"/>
      <c r="CQ93" s="141"/>
      <c r="CR93" s="141"/>
      <c r="CS93" s="141"/>
      <c r="CT93" s="141"/>
      <c r="CU93" s="141"/>
      <c r="CV93" s="141"/>
      <c r="CW93" s="141"/>
      <c r="CX93" s="141"/>
      <c r="CY93" s="141"/>
      <c r="CZ93" s="141"/>
      <c r="DA93" s="141"/>
      <c r="DB93" s="141"/>
      <c r="DC93" s="141"/>
      <c r="DD93" s="141"/>
      <c r="DE93" s="141"/>
      <c r="DF93" s="141"/>
      <c r="DG93" s="141"/>
      <c r="DH93" s="141"/>
      <c r="DI93" s="141"/>
      <c r="DJ93" s="141"/>
      <c r="DK93" s="141"/>
      <c r="DL93" s="141"/>
      <c r="DM93" s="141"/>
      <c r="DN93" s="141"/>
      <c r="DO93" s="141"/>
      <c r="DP93" s="141"/>
      <c r="DQ93" s="141"/>
      <c r="DR93" s="141"/>
      <c r="DS93" s="141"/>
      <c r="DT93" s="141"/>
      <c r="DU93" s="141"/>
      <c r="DV93" s="141"/>
      <c r="DW93" s="141"/>
      <c r="DX93" s="141"/>
      <c r="DY93" s="141"/>
      <c r="DZ93" s="141"/>
      <c r="EA93" s="141"/>
      <c r="EB93" s="141"/>
      <c r="EC93" s="141"/>
      <c r="ED93" s="141"/>
      <c r="EE93" s="141"/>
      <c r="EF93" s="141"/>
      <c r="EG93" s="141"/>
      <c r="EH93" s="141"/>
      <c r="EI93" s="142"/>
      <c r="FH93" s="6"/>
      <c r="FI93" s="6"/>
    </row>
    <row r="94" spans="1:321" ht="23.4">
      <c r="A94" s="1"/>
      <c r="B94" s="115"/>
      <c r="C94" s="116"/>
      <c r="D94" s="116"/>
      <c r="E94" s="116"/>
      <c r="F94" s="116"/>
      <c r="G94" s="116"/>
      <c r="H94" s="116"/>
      <c r="I94" s="116"/>
      <c r="J94" s="116"/>
      <c r="K94" s="116"/>
      <c r="L94" s="116"/>
      <c r="M94" s="116"/>
      <c r="N94" s="116"/>
      <c r="O94" s="116"/>
      <c r="P94" s="116"/>
      <c r="Q94" s="116"/>
      <c r="R94" s="116"/>
      <c r="S94" s="116"/>
      <c r="T94" s="116"/>
      <c r="U94" s="116"/>
      <c r="V94" s="116"/>
      <c r="W94" s="116"/>
      <c r="X94" s="116"/>
      <c r="Y94" s="116"/>
      <c r="Z94" s="116"/>
      <c r="AA94" s="116"/>
      <c r="AB94" s="116"/>
      <c r="AC94" s="116"/>
      <c r="AD94" s="116"/>
      <c r="AE94" s="116"/>
      <c r="AF94" s="116"/>
      <c r="AG94" s="143" t="s">
        <v>67</v>
      </c>
      <c r="AH94" s="144"/>
      <c r="AI94" s="144"/>
      <c r="AJ94" s="144"/>
      <c r="AK94" s="144"/>
      <c r="AL94" s="144"/>
      <c r="AM94" s="144"/>
      <c r="AN94" s="144"/>
      <c r="AO94" s="144"/>
      <c r="AP94" s="144"/>
      <c r="AQ94" s="144"/>
      <c r="AR94" s="144"/>
      <c r="AS94" s="144"/>
      <c r="AT94" s="144"/>
      <c r="AU94" s="144"/>
      <c r="AV94" s="144"/>
      <c r="AW94" s="144"/>
      <c r="AX94" s="144"/>
      <c r="AY94" s="144"/>
      <c r="AZ94" s="144"/>
      <c r="BA94" s="144"/>
      <c r="BB94" s="144"/>
      <c r="BC94" s="144"/>
      <c r="BD94" s="144"/>
      <c r="BE94" s="144"/>
      <c r="BF94" s="144"/>
      <c r="BG94" s="144"/>
      <c r="BH94" s="144"/>
      <c r="BI94" s="144"/>
      <c r="BJ94" s="144"/>
      <c r="BK94" s="144"/>
      <c r="BL94" s="144"/>
      <c r="BM94" s="144"/>
      <c r="BN94" s="144"/>
      <c r="BO94" s="144"/>
      <c r="BP94" s="144"/>
      <c r="BQ94" s="144"/>
      <c r="BR94" s="144"/>
      <c r="BS94" s="144"/>
      <c r="BT94" s="144"/>
      <c r="BU94" s="144"/>
      <c r="BV94" s="144"/>
      <c r="BW94" s="144"/>
      <c r="BX94" s="144"/>
      <c r="BY94" s="144"/>
      <c r="BZ94" s="144"/>
      <c r="CA94" s="144"/>
      <c r="CB94" s="144"/>
      <c r="CC94" s="144"/>
      <c r="CD94" s="144"/>
      <c r="CE94" s="144"/>
      <c r="CF94" s="144"/>
      <c r="CG94" s="144"/>
      <c r="CH94" s="144"/>
      <c r="CI94" s="144"/>
      <c r="CJ94" s="144"/>
      <c r="CK94" s="144"/>
      <c r="CL94" s="144"/>
      <c r="CM94" s="144"/>
      <c r="CN94" s="144"/>
      <c r="CO94" s="144"/>
      <c r="CP94" s="144"/>
      <c r="CQ94" s="144"/>
      <c r="CR94" s="144"/>
      <c r="CS94" s="144"/>
      <c r="CT94" s="144"/>
      <c r="CU94" s="144"/>
      <c r="CV94" s="144"/>
      <c r="CW94" s="144"/>
      <c r="CX94" s="144"/>
      <c r="CY94" s="144"/>
      <c r="CZ94" s="144"/>
      <c r="DA94" s="144"/>
      <c r="DB94" s="144"/>
      <c r="DC94" s="144"/>
      <c r="DD94" s="144"/>
      <c r="DE94" s="144"/>
      <c r="DF94" s="144"/>
      <c r="DG94" s="144"/>
      <c r="DH94" s="144"/>
      <c r="DI94" s="144"/>
      <c r="DJ94" s="144"/>
      <c r="DK94" s="144"/>
      <c r="DL94" s="144"/>
      <c r="DM94" s="144"/>
      <c r="DN94" s="144"/>
      <c r="DO94" s="144"/>
      <c r="DP94" s="144"/>
      <c r="DQ94" s="144"/>
      <c r="DR94" s="144"/>
      <c r="DS94" s="144"/>
      <c r="DT94" s="144"/>
      <c r="DU94" s="144"/>
      <c r="DV94" s="144"/>
      <c r="DW94" s="144"/>
      <c r="DX94" s="144"/>
      <c r="DY94" s="144"/>
      <c r="DZ94" s="144"/>
      <c r="EA94" s="144"/>
      <c r="EB94" s="144"/>
      <c r="EC94" s="144"/>
      <c r="ED94" s="144"/>
      <c r="EE94" s="144"/>
      <c r="EF94" s="144"/>
      <c r="EG94" s="144"/>
      <c r="EH94" s="144"/>
      <c r="EI94" s="145"/>
      <c r="EJ94" s="9"/>
      <c r="EK94" s="9"/>
      <c r="EL94" s="9"/>
      <c r="EM94" s="9"/>
      <c r="EN94" s="9"/>
      <c r="EO94" s="9"/>
      <c r="EP94" s="9"/>
      <c r="EQ94" s="9"/>
      <c r="ER94" s="9"/>
      <c r="ES94" s="9"/>
      <c r="ET94" s="9"/>
      <c r="EU94" s="9"/>
      <c r="EV94" s="9"/>
      <c r="EW94" s="9"/>
      <c r="EX94" s="9"/>
      <c r="EY94" s="9"/>
      <c r="EZ94" s="9"/>
      <c r="FA94" s="9"/>
      <c r="FB94" s="9"/>
      <c r="FC94" s="9"/>
      <c r="FD94" s="9"/>
      <c r="FE94" s="9"/>
      <c r="FF94" s="9"/>
      <c r="FG94" s="9"/>
      <c r="FH94" s="9"/>
      <c r="FI94" s="9"/>
      <c r="FJ94" s="9"/>
      <c r="FK94" s="9"/>
      <c r="FL94" s="9"/>
      <c r="FM94" s="9"/>
      <c r="FN94" s="9"/>
      <c r="FO94" s="9"/>
      <c r="FP94" s="9"/>
      <c r="FQ94" s="9"/>
      <c r="FR94" s="9"/>
      <c r="FS94" s="9"/>
      <c r="FT94" s="9"/>
      <c r="FU94" s="9"/>
      <c r="FV94" s="9"/>
      <c r="FW94" s="9"/>
      <c r="FX94" s="9"/>
      <c r="FY94" s="9"/>
      <c r="FZ94" s="9"/>
      <c r="GA94" s="9"/>
      <c r="GB94" s="9"/>
      <c r="GC94" s="9"/>
      <c r="GD94" s="9"/>
      <c r="GE94" s="9"/>
      <c r="GF94" s="9"/>
      <c r="GG94" s="9"/>
      <c r="GH94" s="9"/>
      <c r="GI94" s="9"/>
      <c r="GJ94" s="9"/>
      <c r="GK94" s="9"/>
      <c r="GL94" s="9"/>
      <c r="GM94" s="9"/>
      <c r="GN94" s="9"/>
      <c r="GO94" s="9"/>
      <c r="GP94" s="9"/>
      <c r="GQ94" s="9"/>
      <c r="GR94" s="9"/>
      <c r="GS94" s="9"/>
      <c r="GT94" s="9"/>
      <c r="GU94" s="9"/>
      <c r="GV94" s="9"/>
      <c r="GW94" s="9"/>
      <c r="GX94" s="9"/>
      <c r="GY94" s="9"/>
      <c r="GZ94" s="9"/>
      <c r="HA94" s="9"/>
      <c r="HB94" s="9"/>
      <c r="HC94" s="9"/>
      <c r="HD94" s="9"/>
      <c r="HE94" s="9"/>
      <c r="HF94" s="9"/>
      <c r="HG94" s="9"/>
      <c r="HH94" s="9"/>
      <c r="HI94" s="9"/>
      <c r="HJ94" s="9"/>
      <c r="HK94" s="9"/>
      <c r="HL94" s="9"/>
      <c r="HM94" s="9"/>
      <c r="HN94" s="9"/>
      <c r="HO94" s="9"/>
      <c r="HP94" s="9"/>
      <c r="HQ94" s="9"/>
      <c r="HR94" s="9"/>
      <c r="HS94" s="9"/>
      <c r="HT94" s="9"/>
      <c r="HU94" s="9"/>
      <c r="HV94" s="9"/>
      <c r="HW94" s="9"/>
      <c r="HX94" s="9"/>
      <c r="HY94" s="9"/>
      <c r="HZ94" s="9"/>
      <c r="IA94" s="9"/>
      <c r="IB94" s="9"/>
      <c r="IC94" s="9"/>
      <c r="ID94" s="9"/>
      <c r="IE94" s="9"/>
      <c r="IF94" s="9"/>
      <c r="IG94" s="9"/>
      <c r="IH94" s="9"/>
      <c r="II94" s="9"/>
      <c r="IJ94" s="9"/>
      <c r="IK94" s="9"/>
      <c r="IL94" s="9"/>
      <c r="IM94" s="9"/>
      <c r="IN94" s="9"/>
      <c r="IO94" s="9"/>
      <c r="IP94" s="9"/>
      <c r="IQ94" s="9"/>
      <c r="IR94" s="9"/>
      <c r="IS94" s="9"/>
      <c r="IT94" s="9"/>
      <c r="IU94" s="9"/>
      <c r="IV94" s="9"/>
      <c r="IW94" s="9"/>
      <c r="IX94" s="9"/>
      <c r="IY94" s="9"/>
      <c r="IZ94" s="9"/>
      <c r="JA94" s="9"/>
      <c r="JB94" s="9"/>
      <c r="JC94" s="9"/>
      <c r="JD94" s="9"/>
      <c r="JE94" s="9"/>
      <c r="JF94" s="9"/>
      <c r="JG94" s="9"/>
      <c r="JH94" s="9"/>
      <c r="JI94" s="9"/>
      <c r="JJ94" s="9"/>
      <c r="JK94" s="9"/>
      <c r="JL94" s="9"/>
      <c r="JM94" s="9"/>
      <c r="JN94" s="9"/>
      <c r="JO94" s="9"/>
      <c r="JP94" s="9"/>
      <c r="JQ94" s="9"/>
      <c r="JR94" s="9"/>
      <c r="JS94" s="9"/>
      <c r="JT94" s="9"/>
      <c r="JU94" s="9"/>
      <c r="JV94" s="9"/>
      <c r="JW94" s="9"/>
      <c r="JX94" s="9"/>
      <c r="JY94" s="9"/>
      <c r="JZ94" s="9"/>
      <c r="KA94" s="9"/>
      <c r="KB94" s="9"/>
      <c r="KC94" s="9"/>
      <c r="KD94" s="9"/>
      <c r="KE94" s="9"/>
      <c r="KF94" s="9"/>
      <c r="KG94" s="9"/>
      <c r="KH94" s="9"/>
      <c r="KI94" s="9"/>
      <c r="KJ94" s="9"/>
      <c r="KK94" s="9"/>
      <c r="KL94" s="9"/>
      <c r="KM94" s="9"/>
      <c r="KN94" s="9"/>
      <c r="KO94" s="9"/>
      <c r="KP94" s="9"/>
      <c r="KQ94" s="9"/>
      <c r="KR94" s="9"/>
      <c r="KS94" s="9"/>
      <c r="KT94" s="9"/>
      <c r="KU94" s="9"/>
      <c r="KV94" s="9"/>
      <c r="KW94" s="9"/>
      <c r="KX94" s="9"/>
      <c r="KY94" s="9"/>
      <c r="KZ94" s="9"/>
      <c r="LA94" s="9"/>
      <c r="LB94" s="9"/>
      <c r="LC94" s="9"/>
      <c r="LD94" s="9"/>
      <c r="LE94" s="9"/>
      <c r="LF94" s="9"/>
      <c r="LG94" s="9"/>
      <c r="LH94" s="9"/>
      <c r="LI94" s="9"/>
    </row>
    <row r="95" spans="1:321" ht="20.25" customHeight="1">
      <c r="A95" s="1"/>
      <c r="B95" s="135" t="s">
        <v>68</v>
      </c>
      <c r="C95" s="135"/>
      <c r="D95" s="135"/>
      <c r="E95" s="135"/>
      <c r="F95" s="135"/>
      <c r="G95" s="135"/>
      <c r="H95" s="135"/>
      <c r="I95" s="135"/>
      <c r="J95" s="135"/>
      <c r="K95" s="135"/>
      <c r="L95" s="135"/>
      <c r="M95" s="135"/>
      <c r="N95" s="135"/>
      <c r="O95" s="135"/>
      <c r="P95" s="135"/>
      <c r="Q95" s="135"/>
      <c r="R95" s="135"/>
      <c r="S95" s="135"/>
      <c r="T95" s="135"/>
      <c r="U95" s="135"/>
      <c r="V95" s="135"/>
      <c r="W95" s="135"/>
      <c r="X95" s="135"/>
      <c r="Y95" s="135"/>
      <c r="Z95" s="135"/>
      <c r="AA95" s="135"/>
      <c r="AB95" s="135"/>
      <c r="AC95" s="135"/>
      <c r="AD95" s="135"/>
      <c r="AE95" s="135"/>
      <c r="AF95" s="135"/>
      <c r="AG95" s="117"/>
      <c r="AH95" s="118"/>
      <c r="AI95" s="117"/>
      <c r="AJ95" s="118"/>
      <c r="AK95" s="117"/>
      <c r="AL95" s="118"/>
      <c r="AM95" s="117"/>
      <c r="AN95" s="119"/>
      <c r="AO95" s="120"/>
      <c r="AP95" s="119"/>
      <c r="AQ95" s="120"/>
      <c r="AR95" s="119"/>
      <c r="AS95" s="121"/>
      <c r="AT95" s="119"/>
      <c r="AU95" s="133">
        <v>1</v>
      </c>
      <c r="AV95" s="134"/>
      <c r="AW95" s="122"/>
      <c r="AX95" s="119"/>
      <c r="AY95" s="120"/>
      <c r="AZ95" s="123"/>
      <c r="BA95" s="121"/>
      <c r="BB95" s="123"/>
      <c r="BC95" s="121"/>
      <c r="BD95" s="38"/>
      <c r="BE95" s="39"/>
      <c r="BF95" s="38"/>
      <c r="BG95" s="39"/>
      <c r="BH95" s="49"/>
      <c r="BI95" s="50"/>
      <c r="BJ95" s="49"/>
      <c r="BK95" s="133">
        <v>1</v>
      </c>
      <c r="BL95" s="134"/>
      <c r="BM95" s="124"/>
      <c r="BN95" s="49"/>
      <c r="BO95" s="50"/>
      <c r="BP95" s="49"/>
      <c r="BQ95" s="50"/>
      <c r="BR95" s="49"/>
      <c r="BS95" s="50"/>
      <c r="BT95" s="47"/>
      <c r="BU95" s="48"/>
      <c r="BV95" s="47"/>
      <c r="BW95" s="48"/>
      <c r="BX95" s="47"/>
      <c r="BY95" s="48"/>
      <c r="BZ95" s="47"/>
      <c r="CA95" s="133">
        <v>1</v>
      </c>
      <c r="CB95" s="134"/>
      <c r="CC95" s="67"/>
      <c r="CD95" s="47"/>
      <c r="CE95" s="48"/>
      <c r="CF95" s="47"/>
      <c r="CG95" s="48"/>
      <c r="CH95" s="47"/>
      <c r="CI95" s="48"/>
      <c r="CJ95" s="38"/>
      <c r="CK95" s="39"/>
      <c r="CL95" s="38"/>
      <c r="CM95" s="39"/>
      <c r="CN95" s="49"/>
      <c r="CO95" s="50"/>
      <c r="CP95" s="49"/>
      <c r="CQ95" s="133">
        <v>1</v>
      </c>
      <c r="CR95" s="134"/>
      <c r="CS95" s="50"/>
      <c r="CT95" s="49"/>
      <c r="CU95" s="50"/>
      <c r="CV95" s="49"/>
      <c r="CW95" s="50"/>
      <c r="CX95" s="49"/>
      <c r="CY95" s="50"/>
      <c r="CZ95" s="47"/>
      <c r="DA95" s="48"/>
      <c r="DB95" s="47"/>
      <c r="DC95" s="48"/>
      <c r="DD95" s="47"/>
      <c r="DE95" s="48"/>
      <c r="DF95" s="47"/>
      <c r="DG95" s="133">
        <v>1</v>
      </c>
      <c r="DH95" s="134"/>
      <c r="DI95" s="48"/>
      <c r="DJ95" s="47"/>
      <c r="DK95" s="48"/>
      <c r="DL95" s="47"/>
      <c r="DM95" s="48"/>
      <c r="DN95" s="47"/>
      <c r="DO95" s="48"/>
      <c r="DP95" s="47"/>
      <c r="DQ95" s="48"/>
      <c r="DR95" s="46"/>
      <c r="DS95" s="45"/>
      <c r="DT95" s="46"/>
      <c r="DU95" s="45"/>
      <c r="DV95" s="46"/>
      <c r="DW95" s="45"/>
      <c r="DX95" s="46"/>
      <c r="DY95" s="45"/>
      <c r="DZ95" s="46"/>
      <c r="EA95" s="45"/>
      <c r="EB95" s="46"/>
      <c r="EC95" s="45"/>
      <c r="ED95" s="46"/>
      <c r="EE95" s="45"/>
      <c r="EF95" s="46"/>
      <c r="EG95" s="45"/>
      <c r="EH95" s="46"/>
      <c r="EI95" s="51"/>
      <c r="EJ95" s="9"/>
      <c r="EK95" s="9"/>
      <c r="EL95" s="9"/>
      <c r="EM95" s="9"/>
      <c r="EN95" s="9"/>
      <c r="EO95" s="9"/>
      <c r="EP95" s="9"/>
      <c r="EQ95" s="9"/>
      <c r="ER95" s="9"/>
      <c r="ES95" s="9"/>
      <c r="ET95" s="9"/>
      <c r="EU95" s="9"/>
      <c r="EV95" s="9"/>
      <c r="EW95" s="9"/>
      <c r="EX95" s="9"/>
      <c r="EY95" s="9"/>
      <c r="EZ95" s="9"/>
      <c r="FA95" s="9"/>
      <c r="FB95" s="9"/>
      <c r="FC95" s="9"/>
      <c r="FD95" s="9"/>
      <c r="FE95" s="9"/>
      <c r="FF95" s="9"/>
      <c r="FG95" s="9"/>
      <c r="FH95" s="125"/>
      <c r="FI95" s="125"/>
      <c r="FJ95" s="125"/>
      <c r="FK95" s="9"/>
      <c r="FL95" s="9"/>
      <c r="FM95" s="9"/>
      <c r="FN95" s="9"/>
      <c r="FO95" s="9"/>
      <c r="FP95" s="9"/>
      <c r="FQ95" s="9"/>
      <c r="FR95" s="9"/>
      <c r="FS95" s="9"/>
      <c r="FT95" s="9"/>
      <c r="FU95" s="9"/>
      <c r="FV95" s="9"/>
      <c r="FW95" s="9"/>
      <c r="FX95" s="9"/>
      <c r="FY95" s="9"/>
      <c r="FZ95" s="9"/>
      <c r="GA95" s="9"/>
      <c r="GB95" s="9"/>
      <c r="GC95" s="9"/>
      <c r="GD95" s="9"/>
      <c r="GE95" s="9"/>
      <c r="GF95" s="9"/>
      <c r="GG95" s="9"/>
      <c r="GH95" s="9"/>
      <c r="GI95" s="9"/>
      <c r="GJ95" s="9"/>
      <c r="GK95" s="9"/>
      <c r="GL95" s="9"/>
      <c r="GM95" s="9"/>
      <c r="GN95" s="9"/>
      <c r="GO95" s="9"/>
      <c r="GP95" s="9"/>
      <c r="GQ95" s="9"/>
      <c r="GR95" s="9"/>
      <c r="GS95" s="9"/>
      <c r="GT95" s="9"/>
      <c r="GU95" s="9"/>
      <c r="GV95" s="9"/>
      <c r="GW95" s="9"/>
      <c r="GX95" s="9"/>
      <c r="GY95" s="9"/>
      <c r="GZ95" s="9"/>
      <c r="HA95" s="9"/>
      <c r="HB95" s="9"/>
      <c r="HC95" s="9"/>
      <c r="HD95" s="9"/>
      <c r="HE95" s="9"/>
      <c r="HF95" s="9"/>
      <c r="HG95" s="9"/>
      <c r="HH95" s="9"/>
      <c r="HI95" s="9"/>
      <c r="HJ95" s="9"/>
      <c r="HK95" s="9"/>
      <c r="HL95" s="9"/>
      <c r="HM95" s="9"/>
      <c r="HN95" s="9"/>
      <c r="HO95" s="9"/>
      <c r="HP95" s="9"/>
      <c r="HQ95" s="9"/>
      <c r="HR95" s="9"/>
      <c r="HS95" s="9"/>
      <c r="HT95" s="9"/>
      <c r="HU95" s="9"/>
      <c r="HV95" s="9"/>
      <c r="HW95" s="9"/>
      <c r="HX95" s="9"/>
      <c r="HY95" s="9"/>
      <c r="HZ95" s="9"/>
      <c r="IA95" s="9"/>
      <c r="IB95" s="9"/>
      <c r="IC95" s="9"/>
      <c r="ID95" s="9"/>
      <c r="IE95" s="9"/>
      <c r="IF95" s="9"/>
      <c r="IG95" s="9"/>
      <c r="IH95" s="9"/>
      <c r="II95" s="9"/>
      <c r="IJ95" s="9"/>
      <c r="IK95" s="9"/>
      <c r="IL95" s="9"/>
      <c r="IM95" s="9"/>
      <c r="IN95" s="9"/>
    </row>
    <row r="96" spans="1:321" ht="20.25" customHeight="1">
      <c r="A96" s="1"/>
      <c r="B96" s="135" t="s">
        <v>69</v>
      </c>
      <c r="C96" s="135"/>
      <c r="D96" s="135"/>
      <c r="E96" s="135"/>
      <c r="F96" s="135"/>
      <c r="G96" s="135"/>
      <c r="H96" s="135"/>
      <c r="I96" s="135"/>
      <c r="J96" s="135"/>
      <c r="K96" s="135"/>
      <c r="L96" s="135"/>
      <c r="M96" s="135"/>
      <c r="N96" s="135"/>
      <c r="O96" s="135"/>
      <c r="P96" s="135"/>
      <c r="Q96" s="135"/>
      <c r="R96" s="135"/>
      <c r="S96" s="135"/>
      <c r="T96" s="135"/>
      <c r="U96" s="135"/>
      <c r="V96" s="135"/>
      <c r="W96" s="135"/>
      <c r="X96" s="135"/>
      <c r="Y96" s="135"/>
      <c r="Z96" s="135"/>
      <c r="AA96" s="135"/>
      <c r="AB96" s="135"/>
      <c r="AC96" s="135"/>
      <c r="AD96" s="135"/>
      <c r="AE96" s="135"/>
      <c r="AF96" s="135"/>
      <c r="AG96" s="54"/>
      <c r="AH96" s="55"/>
      <c r="AI96" s="54"/>
      <c r="AJ96" s="55"/>
      <c r="AK96" s="54"/>
      <c r="AL96" s="55"/>
      <c r="AM96" s="54"/>
      <c r="AN96" s="126"/>
      <c r="AO96" s="127"/>
      <c r="AP96" s="126"/>
      <c r="AQ96" s="127"/>
      <c r="AR96" s="126"/>
      <c r="AS96" s="48"/>
      <c r="AT96" s="126"/>
      <c r="AU96" s="133">
        <v>1</v>
      </c>
      <c r="AV96" s="134"/>
      <c r="AW96" s="128"/>
      <c r="AX96" s="126"/>
      <c r="AY96" s="127"/>
      <c r="AZ96" s="47"/>
      <c r="BA96" s="48"/>
      <c r="BB96" s="47"/>
      <c r="BC96" s="48"/>
      <c r="BD96" s="38"/>
      <c r="BE96" s="39"/>
      <c r="BF96" s="38"/>
      <c r="BG96" s="39"/>
      <c r="BH96" s="49"/>
      <c r="BI96" s="50"/>
      <c r="BJ96" s="49"/>
      <c r="BK96" s="133">
        <v>1</v>
      </c>
      <c r="BL96" s="134"/>
      <c r="BM96" s="124"/>
      <c r="BN96" s="49"/>
      <c r="BO96" s="50"/>
      <c r="BP96" s="49"/>
      <c r="BQ96" s="50"/>
      <c r="BR96" s="49"/>
      <c r="BS96" s="50"/>
      <c r="BT96" s="47"/>
      <c r="BU96" s="48"/>
      <c r="BV96" s="47"/>
      <c r="BW96" s="48"/>
      <c r="BX96" s="47"/>
      <c r="BY96" s="48"/>
      <c r="BZ96" s="47"/>
      <c r="CA96" s="133">
        <v>1</v>
      </c>
      <c r="CB96" s="134"/>
      <c r="CC96" s="67"/>
      <c r="CD96" s="47"/>
      <c r="CE96" s="48"/>
      <c r="CF96" s="47"/>
      <c r="CG96" s="48"/>
      <c r="CH96" s="47"/>
      <c r="CI96" s="48"/>
      <c r="CJ96" s="38"/>
      <c r="CK96" s="39"/>
      <c r="CL96" s="38"/>
      <c r="CM96" s="39"/>
      <c r="CN96" s="49"/>
      <c r="CO96" s="50"/>
      <c r="CP96" s="49"/>
      <c r="CQ96" s="133">
        <v>1</v>
      </c>
      <c r="CR96" s="134"/>
      <c r="CS96" s="50"/>
      <c r="CT96" s="49"/>
      <c r="CU96" s="50"/>
      <c r="CV96" s="49"/>
      <c r="CW96" s="50"/>
      <c r="CX96" s="49"/>
      <c r="CY96" s="50"/>
      <c r="CZ96" s="47"/>
      <c r="DA96" s="48"/>
      <c r="DB96" s="47"/>
      <c r="DC96" s="48"/>
      <c r="DD96" s="47"/>
      <c r="DE96" s="48"/>
      <c r="DF96" s="47"/>
      <c r="DG96" s="133">
        <v>1</v>
      </c>
      <c r="DH96" s="134"/>
      <c r="DI96" s="48"/>
      <c r="DJ96" s="47"/>
      <c r="DK96" s="48"/>
      <c r="DL96" s="47"/>
      <c r="DM96" s="48"/>
      <c r="DN96" s="47"/>
      <c r="DO96" s="48"/>
      <c r="DP96" s="47"/>
      <c r="DQ96" s="48"/>
      <c r="DR96" s="46"/>
      <c r="DS96" s="45"/>
      <c r="DT96" s="46"/>
      <c r="DU96" s="45"/>
      <c r="DV96" s="46"/>
      <c r="DW96" s="45"/>
      <c r="DX96" s="46"/>
      <c r="DY96" s="45"/>
      <c r="DZ96" s="46"/>
      <c r="EA96" s="45"/>
      <c r="EB96" s="46"/>
      <c r="EC96" s="45"/>
      <c r="ED96" s="46"/>
      <c r="EE96" s="45"/>
      <c r="EF96" s="46"/>
      <c r="EG96" s="45"/>
      <c r="EH96" s="46"/>
      <c r="EI96" s="51"/>
      <c r="EJ96" s="9"/>
      <c r="EK96" s="9"/>
      <c r="EL96" s="9"/>
      <c r="EM96" s="9"/>
      <c r="EN96" s="9"/>
      <c r="EO96" s="9"/>
      <c r="EP96" s="9"/>
      <c r="EQ96" s="9"/>
      <c r="ER96" s="9"/>
      <c r="ES96" s="9"/>
      <c r="ET96" s="9"/>
      <c r="EU96" s="9"/>
      <c r="EV96" s="9"/>
      <c r="EW96" s="9"/>
      <c r="EX96" s="9"/>
      <c r="EY96" s="9"/>
      <c r="EZ96" s="9"/>
      <c r="FA96" s="9"/>
      <c r="FB96" s="9"/>
      <c r="FC96" s="9"/>
      <c r="FD96" s="9"/>
      <c r="FE96" s="9"/>
      <c r="FF96" s="9"/>
      <c r="FG96" s="9"/>
      <c r="FK96" s="9"/>
      <c r="FL96" s="9"/>
      <c r="FM96" s="9"/>
      <c r="FN96" s="9"/>
      <c r="FO96" s="9"/>
      <c r="FP96" s="9"/>
      <c r="FQ96" s="9"/>
      <c r="FR96" s="9"/>
      <c r="FS96" s="9"/>
      <c r="FT96" s="9"/>
      <c r="FU96" s="9"/>
      <c r="FV96" s="9"/>
      <c r="FW96" s="9"/>
      <c r="FX96" s="9"/>
      <c r="FY96" s="9"/>
      <c r="FZ96" s="9"/>
      <c r="GA96" s="9"/>
      <c r="GB96" s="9"/>
      <c r="GC96" s="9"/>
      <c r="GD96" s="9"/>
      <c r="GE96" s="9"/>
      <c r="GF96" s="9"/>
      <c r="GG96" s="9"/>
      <c r="GH96" s="9"/>
      <c r="GI96" s="9"/>
      <c r="GJ96" s="9"/>
      <c r="GK96" s="9"/>
      <c r="GL96" s="9"/>
      <c r="GM96" s="9"/>
      <c r="GN96" s="9"/>
      <c r="GO96" s="9"/>
      <c r="GP96" s="9"/>
      <c r="GQ96" s="9"/>
      <c r="GR96" s="9"/>
      <c r="GS96" s="9"/>
      <c r="GT96" s="9"/>
      <c r="GU96" s="9"/>
      <c r="GV96" s="9"/>
      <c r="GW96" s="9"/>
      <c r="GX96" s="9"/>
      <c r="GY96" s="9"/>
      <c r="GZ96" s="9"/>
      <c r="HA96" s="9"/>
      <c r="HB96" s="9"/>
      <c r="HC96" s="9"/>
      <c r="HD96" s="9"/>
      <c r="HE96" s="9"/>
      <c r="HF96" s="9"/>
      <c r="HG96" s="9"/>
      <c r="HH96" s="9"/>
      <c r="HI96" s="9"/>
      <c r="HJ96" s="9"/>
      <c r="HK96" s="9"/>
      <c r="HL96" s="9"/>
      <c r="HM96" s="9"/>
      <c r="HN96" s="9"/>
      <c r="HO96" s="9"/>
      <c r="HP96" s="9"/>
      <c r="HQ96" s="9"/>
      <c r="HR96" s="9"/>
      <c r="HS96" s="9"/>
      <c r="HT96" s="9"/>
      <c r="HU96" s="9"/>
      <c r="HV96" s="9"/>
      <c r="HW96" s="9"/>
      <c r="HX96" s="9"/>
      <c r="HY96" s="9"/>
      <c r="HZ96" s="9"/>
      <c r="IA96" s="9"/>
      <c r="IB96" s="9"/>
      <c r="IC96" s="9"/>
      <c r="ID96" s="9"/>
      <c r="IE96" s="9"/>
      <c r="IF96" s="9"/>
      <c r="IG96" s="9"/>
      <c r="IH96" s="9"/>
      <c r="II96" s="9"/>
      <c r="IJ96" s="9"/>
      <c r="IK96" s="9"/>
      <c r="IL96" s="9"/>
      <c r="IM96" s="9"/>
      <c r="IN96" s="9"/>
    </row>
    <row r="97" spans="1:248" ht="20.25" customHeight="1">
      <c r="A97" s="1"/>
      <c r="B97" s="135" t="s">
        <v>70</v>
      </c>
      <c r="C97" s="135"/>
      <c r="D97" s="135"/>
      <c r="E97" s="135"/>
      <c r="F97" s="135"/>
      <c r="G97" s="135"/>
      <c r="H97" s="135"/>
      <c r="I97" s="135"/>
      <c r="J97" s="135"/>
      <c r="K97" s="135"/>
      <c r="L97" s="135"/>
      <c r="M97" s="135"/>
      <c r="N97" s="135"/>
      <c r="O97" s="135"/>
      <c r="P97" s="135"/>
      <c r="Q97" s="135"/>
      <c r="R97" s="135"/>
      <c r="S97" s="135"/>
      <c r="T97" s="135"/>
      <c r="U97" s="135"/>
      <c r="V97" s="135"/>
      <c r="W97" s="135"/>
      <c r="X97" s="135"/>
      <c r="Y97" s="135"/>
      <c r="Z97" s="135"/>
      <c r="AA97" s="135"/>
      <c r="AB97" s="135"/>
      <c r="AC97" s="135"/>
      <c r="AD97" s="135"/>
      <c r="AE97" s="135"/>
      <c r="AF97" s="135"/>
      <c r="AG97" s="54"/>
      <c r="AH97" s="55"/>
      <c r="AI97" s="54"/>
      <c r="AJ97" s="55"/>
      <c r="AK97" s="54"/>
      <c r="AL97" s="55"/>
      <c r="AM97" s="54"/>
      <c r="AN97" s="126"/>
      <c r="AO97" s="127"/>
      <c r="AP97" s="126"/>
      <c r="AQ97" s="127"/>
      <c r="AR97" s="126"/>
      <c r="AS97" s="48"/>
      <c r="AT97" s="126"/>
      <c r="AU97" s="133">
        <v>15</v>
      </c>
      <c r="AV97" s="134"/>
      <c r="AW97" s="128"/>
      <c r="AX97" s="126"/>
      <c r="AY97" s="127"/>
      <c r="AZ97" s="47"/>
      <c r="BA97" s="48"/>
      <c r="BB97" s="47"/>
      <c r="BC97" s="48"/>
      <c r="BD97" s="38"/>
      <c r="BE97" s="39"/>
      <c r="BF97" s="38"/>
      <c r="BG97" s="39"/>
      <c r="BH97" s="49"/>
      <c r="BI97" s="50"/>
      <c r="BJ97" s="49"/>
      <c r="BK97" s="133">
        <v>15</v>
      </c>
      <c r="BL97" s="134"/>
      <c r="BM97" s="124"/>
      <c r="BN97" s="49"/>
      <c r="BO97" s="50"/>
      <c r="BP97" s="49"/>
      <c r="BQ97" s="50"/>
      <c r="BR97" s="49"/>
      <c r="BS97" s="50"/>
      <c r="BT97" s="47"/>
      <c r="BU97" s="48"/>
      <c r="BV97" s="47"/>
      <c r="BW97" s="48"/>
      <c r="BX97" s="47"/>
      <c r="BY97" s="48"/>
      <c r="BZ97" s="47"/>
      <c r="CA97" s="133">
        <v>15</v>
      </c>
      <c r="CB97" s="134"/>
      <c r="CC97" s="67"/>
      <c r="CD97" s="47"/>
      <c r="CE97" s="48"/>
      <c r="CF97" s="47"/>
      <c r="CG97" s="48"/>
      <c r="CH97" s="47"/>
      <c r="CI97" s="48"/>
      <c r="CJ97" s="38"/>
      <c r="CK97" s="39"/>
      <c r="CL97" s="38"/>
      <c r="CM97" s="39"/>
      <c r="CN97" s="49"/>
      <c r="CO97" s="50"/>
      <c r="CP97" s="49"/>
      <c r="CQ97" s="133">
        <v>15</v>
      </c>
      <c r="CR97" s="134"/>
      <c r="CS97" s="50"/>
      <c r="CT97" s="49"/>
      <c r="CU97" s="50"/>
      <c r="CV97" s="49"/>
      <c r="CW97" s="50"/>
      <c r="CX97" s="49"/>
      <c r="CY97" s="50"/>
      <c r="CZ97" s="47"/>
      <c r="DA97" s="48"/>
      <c r="DB97" s="47"/>
      <c r="DC97" s="48"/>
      <c r="DD97" s="47"/>
      <c r="DE97" s="48"/>
      <c r="DF97" s="47"/>
      <c r="DG97" s="133">
        <v>15</v>
      </c>
      <c r="DH97" s="134"/>
      <c r="DI97" s="48"/>
      <c r="DJ97" s="47"/>
      <c r="DK97" s="48"/>
      <c r="DL97" s="47"/>
      <c r="DM97" s="48"/>
      <c r="DN97" s="47"/>
      <c r="DO97" s="48"/>
      <c r="DP97" s="47"/>
      <c r="DQ97" s="48"/>
      <c r="DR97" s="46"/>
      <c r="DS97" s="45"/>
      <c r="DT97" s="46"/>
      <c r="DU97" s="45"/>
      <c r="DV97" s="46"/>
      <c r="DW97" s="45"/>
      <c r="DX97" s="46"/>
      <c r="DY97" s="45"/>
      <c r="DZ97" s="46"/>
      <c r="EA97" s="45"/>
      <c r="EB97" s="46"/>
      <c r="EC97" s="45"/>
      <c r="ED97" s="46"/>
      <c r="EE97" s="45"/>
      <c r="EF97" s="46"/>
      <c r="EG97" s="45"/>
      <c r="EH97" s="46"/>
      <c r="EI97" s="51"/>
      <c r="EJ97" s="9"/>
      <c r="EK97" s="9"/>
      <c r="EL97" s="9"/>
      <c r="EM97" s="9"/>
      <c r="EN97" s="9"/>
      <c r="EO97" s="9"/>
      <c r="EP97" s="9"/>
      <c r="EQ97" s="9"/>
      <c r="ER97" s="9"/>
      <c r="ES97" s="9"/>
      <c r="ET97" s="9"/>
      <c r="EU97" s="9"/>
      <c r="EV97" s="9"/>
      <c r="EW97" s="9"/>
      <c r="EX97" s="9"/>
      <c r="EY97" s="9"/>
      <c r="EZ97" s="9"/>
      <c r="FA97" s="9"/>
      <c r="FB97" s="9"/>
      <c r="FC97" s="9"/>
      <c r="FD97" s="9"/>
      <c r="FE97" s="9"/>
      <c r="FF97" s="9"/>
      <c r="FG97" s="9"/>
      <c r="FK97" s="9"/>
      <c r="FL97" s="9"/>
      <c r="FM97" s="9"/>
      <c r="FN97" s="9"/>
      <c r="FO97" s="9"/>
      <c r="FP97" s="9"/>
      <c r="FQ97" s="9"/>
      <c r="FR97" s="9"/>
      <c r="FS97" s="9"/>
      <c r="FT97" s="9"/>
      <c r="FU97" s="9"/>
      <c r="FV97" s="9"/>
      <c r="FW97" s="9"/>
      <c r="FX97" s="9"/>
      <c r="FY97" s="9"/>
      <c r="FZ97" s="9"/>
      <c r="GA97" s="9"/>
      <c r="GB97" s="9"/>
      <c r="GC97" s="9"/>
      <c r="GD97" s="9"/>
      <c r="GE97" s="9"/>
      <c r="GF97" s="9"/>
      <c r="GG97" s="9"/>
      <c r="GH97" s="9"/>
      <c r="GI97" s="9"/>
      <c r="GJ97" s="9"/>
      <c r="GK97" s="9"/>
      <c r="GL97" s="9"/>
      <c r="GM97" s="9"/>
      <c r="GN97" s="9"/>
      <c r="GO97" s="9"/>
      <c r="GP97" s="9"/>
      <c r="GQ97" s="9"/>
      <c r="GR97" s="9"/>
      <c r="GS97" s="9"/>
      <c r="GT97" s="9"/>
      <c r="GU97" s="9"/>
      <c r="GV97" s="9"/>
      <c r="GW97" s="9"/>
      <c r="GX97" s="9"/>
      <c r="GY97" s="9"/>
      <c r="GZ97" s="9"/>
      <c r="HA97" s="9"/>
      <c r="HB97" s="9"/>
      <c r="HC97" s="9"/>
      <c r="HD97" s="9"/>
      <c r="HE97" s="9"/>
      <c r="HF97" s="9"/>
      <c r="HG97" s="9"/>
      <c r="HH97" s="9"/>
      <c r="HI97" s="9"/>
      <c r="HJ97" s="9"/>
      <c r="HK97" s="9"/>
      <c r="HL97" s="9"/>
      <c r="HM97" s="9"/>
      <c r="HN97" s="9"/>
      <c r="HO97" s="9"/>
      <c r="HP97" s="9"/>
      <c r="HQ97" s="9"/>
      <c r="HR97" s="9"/>
      <c r="HS97" s="9"/>
      <c r="HT97" s="9"/>
      <c r="HU97" s="9"/>
      <c r="HV97" s="9"/>
      <c r="HW97" s="9"/>
      <c r="HX97" s="9"/>
      <c r="HY97" s="9"/>
      <c r="HZ97" s="9"/>
      <c r="IA97" s="9"/>
      <c r="IB97" s="9"/>
      <c r="IC97" s="9"/>
      <c r="ID97" s="9"/>
      <c r="IE97" s="9"/>
      <c r="IF97" s="9"/>
      <c r="IG97" s="9"/>
      <c r="IH97" s="9"/>
      <c r="II97" s="9"/>
      <c r="IJ97" s="9"/>
      <c r="IK97" s="9"/>
      <c r="IL97" s="9"/>
      <c r="IM97" s="9"/>
      <c r="IN97" s="9"/>
    </row>
    <row r="98" spans="1:248" ht="20.25" customHeight="1">
      <c r="A98" s="1"/>
      <c r="B98" s="135" t="s">
        <v>71</v>
      </c>
      <c r="C98" s="135"/>
      <c r="D98" s="135"/>
      <c r="E98" s="135"/>
      <c r="F98" s="135"/>
      <c r="G98" s="135"/>
      <c r="H98" s="135"/>
      <c r="I98" s="135"/>
      <c r="J98" s="135"/>
      <c r="K98" s="135"/>
      <c r="L98" s="135"/>
      <c r="M98" s="135"/>
      <c r="N98" s="135"/>
      <c r="O98" s="135"/>
      <c r="P98" s="135"/>
      <c r="Q98" s="135"/>
      <c r="R98" s="135"/>
      <c r="S98" s="135"/>
      <c r="T98" s="135"/>
      <c r="U98" s="135"/>
      <c r="V98" s="135"/>
      <c r="W98" s="135"/>
      <c r="X98" s="135"/>
      <c r="Y98" s="135"/>
      <c r="Z98" s="135"/>
      <c r="AA98" s="135"/>
      <c r="AB98" s="135"/>
      <c r="AC98" s="135"/>
      <c r="AD98" s="135"/>
      <c r="AE98" s="135"/>
      <c r="AF98" s="135"/>
      <c r="AG98" s="54"/>
      <c r="AH98" s="55"/>
      <c r="AI98" s="54"/>
      <c r="AJ98" s="55"/>
      <c r="AK98" s="54"/>
      <c r="AL98" s="55"/>
      <c r="AM98" s="54"/>
      <c r="AN98" s="126"/>
      <c r="AO98" s="127"/>
      <c r="AP98" s="126"/>
      <c r="AQ98" s="127"/>
      <c r="AR98" s="126"/>
      <c r="AS98" s="48"/>
      <c r="AT98" s="126"/>
      <c r="AU98" s="133">
        <v>2</v>
      </c>
      <c r="AV98" s="134"/>
      <c r="AW98" s="128"/>
      <c r="AX98" s="126"/>
      <c r="AY98" s="127"/>
      <c r="AZ98" s="47"/>
      <c r="BA98" s="48"/>
      <c r="BB98" s="47"/>
      <c r="BC98" s="48"/>
      <c r="BD98" s="38"/>
      <c r="BE98" s="39"/>
      <c r="BF98" s="38"/>
      <c r="BG98" s="39"/>
      <c r="BH98" s="49"/>
      <c r="BI98" s="50"/>
      <c r="BJ98" s="49"/>
      <c r="BK98" s="133">
        <v>2</v>
      </c>
      <c r="BL98" s="134"/>
      <c r="BM98" s="124"/>
      <c r="BN98" s="49"/>
      <c r="BO98" s="50"/>
      <c r="BP98" s="49"/>
      <c r="BQ98" s="50"/>
      <c r="BR98" s="49"/>
      <c r="BS98" s="50"/>
      <c r="BT98" s="47"/>
      <c r="BU98" s="48"/>
      <c r="BV98" s="47"/>
      <c r="BW98" s="48"/>
      <c r="BX98" s="47"/>
      <c r="BY98" s="48"/>
      <c r="BZ98" s="47"/>
      <c r="CA98" s="133">
        <v>2</v>
      </c>
      <c r="CB98" s="134"/>
      <c r="CC98" s="67"/>
      <c r="CD98" s="47"/>
      <c r="CE98" s="48"/>
      <c r="CF98" s="47"/>
      <c r="CG98" s="48"/>
      <c r="CH98" s="47"/>
      <c r="CI98" s="48"/>
      <c r="CJ98" s="38"/>
      <c r="CK98" s="39"/>
      <c r="CL98" s="38"/>
      <c r="CM98" s="39"/>
      <c r="CN98" s="49"/>
      <c r="CO98" s="50"/>
      <c r="CP98" s="49"/>
      <c r="CQ98" s="133">
        <v>2</v>
      </c>
      <c r="CR98" s="134"/>
      <c r="CS98" s="50"/>
      <c r="CT98" s="49"/>
      <c r="CU98" s="50"/>
      <c r="CV98" s="49"/>
      <c r="CW98" s="50"/>
      <c r="CX98" s="49"/>
      <c r="CY98" s="50"/>
      <c r="CZ98" s="47"/>
      <c r="DA98" s="48"/>
      <c r="DB98" s="47"/>
      <c r="DC98" s="48"/>
      <c r="DD98" s="47"/>
      <c r="DE98" s="48"/>
      <c r="DF98" s="47"/>
      <c r="DG98" s="133">
        <v>2</v>
      </c>
      <c r="DH98" s="134"/>
      <c r="DI98" s="48"/>
      <c r="DJ98" s="47"/>
      <c r="DK98" s="48"/>
      <c r="DL98" s="47"/>
      <c r="DM98" s="48"/>
      <c r="DN98" s="47"/>
      <c r="DO98" s="48"/>
      <c r="DP98" s="47"/>
      <c r="DQ98" s="48"/>
      <c r="DR98" s="46"/>
      <c r="DS98" s="45"/>
      <c r="DT98" s="46"/>
      <c r="DU98" s="45"/>
      <c r="DV98" s="46"/>
      <c r="DW98" s="45"/>
      <c r="DX98" s="46"/>
      <c r="DY98" s="45"/>
      <c r="DZ98" s="46"/>
      <c r="EA98" s="45"/>
      <c r="EB98" s="46"/>
      <c r="EC98" s="45"/>
      <c r="ED98" s="46"/>
      <c r="EE98" s="45"/>
      <c r="EF98" s="46"/>
      <c r="EG98" s="45"/>
      <c r="EH98" s="46"/>
      <c r="EI98" s="51"/>
      <c r="EJ98" s="9"/>
      <c r="EK98" s="9"/>
      <c r="EL98" s="9"/>
      <c r="EM98" s="9"/>
      <c r="EN98" s="9"/>
      <c r="EO98" s="9"/>
      <c r="EP98" s="9"/>
      <c r="EQ98" s="9"/>
      <c r="ER98" s="9"/>
      <c r="ES98" s="9"/>
      <c r="ET98" s="9"/>
      <c r="EU98" s="9"/>
      <c r="EV98" s="9"/>
      <c r="EW98" s="9"/>
      <c r="EX98" s="9"/>
      <c r="EY98" s="9"/>
      <c r="EZ98" s="9"/>
      <c r="FA98" s="9"/>
      <c r="FB98" s="9"/>
      <c r="FC98" s="9"/>
      <c r="FD98" s="9"/>
      <c r="FE98" s="9"/>
      <c r="FF98" s="9"/>
      <c r="FG98" s="9"/>
      <c r="FK98" s="9"/>
      <c r="FL98" s="9"/>
      <c r="FM98" s="9"/>
      <c r="FN98" s="9"/>
      <c r="FO98" s="9"/>
      <c r="FP98" s="9"/>
      <c r="FQ98" s="9"/>
      <c r="FR98" s="9"/>
      <c r="FS98" s="9"/>
      <c r="FT98" s="9"/>
      <c r="FU98" s="9"/>
      <c r="FV98" s="9"/>
      <c r="FW98" s="9"/>
      <c r="FX98" s="9"/>
      <c r="FY98" s="9"/>
      <c r="FZ98" s="9"/>
      <c r="GA98" s="9"/>
      <c r="GB98" s="9"/>
      <c r="GC98" s="9"/>
      <c r="GD98" s="9"/>
      <c r="GE98" s="9"/>
      <c r="GF98" s="9"/>
      <c r="GG98" s="9"/>
      <c r="GH98" s="9"/>
      <c r="GI98" s="9"/>
      <c r="GJ98" s="9"/>
      <c r="GK98" s="9"/>
      <c r="GL98" s="9"/>
      <c r="GM98" s="9"/>
      <c r="GN98" s="9"/>
      <c r="GO98" s="9"/>
      <c r="GP98" s="9"/>
      <c r="GQ98" s="9"/>
      <c r="GR98" s="9"/>
      <c r="GS98" s="9"/>
      <c r="GT98" s="9"/>
      <c r="GU98" s="9"/>
      <c r="GV98" s="9"/>
      <c r="GW98" s="9"/>
      <c r="GX98" s="9"/>
      <c r="GY98" s="9"/>
      <c r="GZ98" s="9"/>
      <c r="HA98" s="9"/>
      <c r="HB98" s="9"/>
      <c r="HC98" s="9"/>
      <c r="HD98" s="9"/>
      <c r="HE98" s="9"/>
      <c r="HF98" s="9"/>
      <c r="HG98" s="9"/>
      <c r="HH98" s="9"/>
      <c r="HI98" s="9"/>
      <c r="HJ98" s="9"/>
      <c r="HK98" s="9"/>
      <c r="HL98" s="9"/>
      <c r="HM98" s="9"/>
      <c r="HN98" s="9"/>
      <c r="HO98" s="9"/>
      <c r="HP98" s="9"/>
      <c r="HQ98" s="9"/>
      <c r="HR98" s="9"/>
      <c r="HS98" s="9"/>
      <c r="HT98" s="9"/>
      <c r="HU98" s="9"/>
      <c r="HV98" s="9"/>
      <c r="HW98" s="9"/>
      <c r="HX98" s="9"/>
      <c r="HY98" s="9"/>
      <c r="HZ98" s="9"/>
      <c r="IA98" s="9"/>
      <c r="IB98" s="9"/>
      <c r="IC98" s="9"/>
      <c r="ID98" s="9"/>
      <c r="IE98" s="9"/>
      <c r="IF98" s="9"/>
      <c r="IG98" s="9"/>
      <c r="IH98" s="9"/>
      <c r="II98" s="9"/>
      <c r="IJ98" s="9"/>
      <c r="IK98" s="9"/>
      <c r="IL98" s="9"/>
      <c r="IM98" s="9"/>
      <c r="IN98" s="9"/>
    </row>
    <row r="99" spans="1:248" ht="20.25" customHeight="1">
      <c r="A99" s="1"/>
      <c r="B99" s="135" t="s">
        <v>72</v>
      </c>
      <c r="C99" s="135"/>
      <c r="D99" s="135"/>
      <c r="E99" s="135"/>
      <c r="F99" s="135"/>
      <c r="G99" s="135"/>
      <c r="H99" s="135"/>
      <c r="I99" s="135"/>
      <c r="J99" s="135"/>
      <c r="K99" s="135"/>
      <c r="L99" s="135"/>
      <c r="M99" s="135"/>
      <c r="N99" s="135"/>
      <c r="O99" s="135"/>
      <c r="P99" s="135"/>
      <c r="Q99" s="135"/>
      <c r="R99" s="135"/>
      <c r="S99" s="135"/>
      <c r="T99" s="135"/>
      <c r="U99" s="135"/>
      <c r="V99" s="135"/>
      <c r="W99" s="135"/>
      <c r="X99" s="135"/>
      <c r="Y99" s="135"/>
      <c r="Z99" s="135"/>
      <c r="AA99" s="135"/>
      <c r="AB99" s="135"/>
      <c r="AC99" s="135"/>
      <c r="AD99" s="135"/>
      <c r="AE99" s="135"/>
      <c r="AF99" s="135"/>
      <c r="AG99" s="54"/>
      <c r="AH99" s="55"/>
      <c r="AI99" s="54"/>
      <c r="AJ99" s="55"/>
      <c r="AK99" s="54"/>
      <c r="AL99" s="55"/>
      <c r="AM99" s="54"/>
      <c r="AN99" s="126"/>
      <c r="AO99" s="127"/>
      <c r="AP99" s="126"/>
      <c r="AQ99" s="127"/>
      <c r="AR99" s="126"/>
      <c r="AS99" s="48"/>
      <c r="AT99" s="126"/>
      <c r="AU99" s="129"/>
      <c r="AV99" s="130"/>
      <c r="AW99" s="128"/>
      <c r="AX99" s="126"/>
      <c r="AY99" s="127"/>
      <c r="AZ99" s="47"/>
      <c r="BA99" s="48"/>
      <c r="BB99" s="47"/>
      <c r="BC99" s="48"/>
      <c r="BD99" s="38"/>
      <c r="BE99" s="39"/>
      <c r="BF99" s="38"/>
      <c r="BG99" s="39"/>
      <c r="BH99" s="49"/>
      <c r="BI99" s="50"/>
      <c r="BJ99" s="49"/>
      <c r="BK99" s="129"/>
      <c r="BL99" s="130"/>
      <c r="BM99" s="124"/>
      <c r="BN99" s="49"/>
      <c r="BO99" s="50"/>
      <c r="BP99" s="49"/>
      <c r="BQ99" s="50"/>
      <c r="BR99" s="49"/>
      <c r="BS99" s="50"/>
      <c r="BT99" s="47"/>
      <c r="BU99" s="48"/>
      <c r="BV99" s="47"/>
      <c r="BW99" s="48"/>
      <c r="BX99" s="47"/>
      <c r="BY99" s="48"/>
      <c r="BZ99" s="47"/>
      <c r="CA99" s="129"/>
      <c r="CB99" s="130"/>
      <c r="CC99" s="67"/>
      <c r="CD99" s="47"/>
      <c r="CE99" s="48"/>
      <c r="CF99" s="47"/>
      <c r="CG99" s="48"/>
      <c r="CH99" s="47"/>
      <c r="CI99" s="48"/>
      <c r="CJ99" s="38"/>
      <c r="CK99" s="39"/>
      <c r="CL99" s="38"/>
      <c r="CM99" s="39"/>
      <c r="CN99" s="49"/>
      <c r="CO99" s="50"/>
      <c r="CP99" s="49"/>
      <c r="CQ99" s="129"/>
      <c r="CR99" s="130"/>
      <c r="CS99" s="50"/>
      <c r="CT99" s="49"/>
      <c r="CU99" s="50"/>
      <c r="CV99" s="49"/>
      <c r="CW99" s="50"/>
      <c r="CX99" s="49"/>
      <c r="CY99" s="50"/>
      <c r="CZ99" s="47"/>
      <c r="DA99" s="48"/>
      <c r="DB99" s="47"/>
      <c r="DC99" s="48"/>
      <c r="DD99" s="47"/>
      <c r="DE99" s="48"/>
      <c r="DF99" s="47"/>
      <c r="DG99" s="129"/>
      <c r="DH99" s="130"/>
      <c r="DI99" s="48"/>
      <c r="DJ99" s="47"/>
      <c r="DK99" s="48"/>
      <c r="DL99" s="47"/>
      <c r="DM99" s="48"/>
      <c r="DN99" s="47"/>
      <c r="DO99" s="48"/>
      <c r="DP99" s="47"/>
      <c r="DQ99" s="48"/>
      <c r="DR99" s="46"/>
      <c r="DS99" s="45"/>
      <c r="DT99" s="46"/>
      <c r="DU99" s="45"/>
      <c r="DV99" s="46"/>
      <c r="DW99" s="45"/>
      <c r="DX99" s="46"/>
      <c r="DY99" s="45"/>
      <c r="DZ99" s="46"/>
      <c r="EA99" s="45"/>
      <c r="EB99" s="46"/>
      <c r="EC99" s="45"/>
      <c r="ED99" s="46"/>
      <c r="EE99" s="45"/>
      <c r="EF99" s="46"/>
      <c r="EG99" s="45"/>
      <c r="EH99" s="46"/>
      <c r="EI99" s="51"/>
      <c r="EJ99" s="9"/>
      <c r="EK99" s="9"/>
      <c r="EL99" s="9"/>
      <c r="EM99" s="9"/>
      <c r="EN99" s="9"/>
      <c r="EO99" s="9"/>
      <c r="EP99" s="9"/>
      <c r="EQ99" s="9"/>
      <c r="ER99" s="9"/>
      <c r="ES99" s="9"/>
      <c r="ET99" s="9"/>
      <c r="EU99" s="9"/>
      <c r="EV99" s="9"/>
      <c r="EW99" s="9"/>
      <c r="EX99" s="9"/>
      <c r="EY99" s="9"/>
      <c r="EZ99" s="9"/>
      <c r="FA99" s="9"/>
      <c r="FB99" s="9"/>
      <c r="FC99" s="9"/>
      <c r="FD99" s="9"/>
      <c r="FE99" s="9"/>
      <c r="FF99" s="9"/>
      <c r="FG99" s="9"/>
      <c r="FK99" s="9"/>
      <c r="FL99" s="9"/>
      <c r="FM99" s="9"/>
      <c r="FN99" s="9"/>
      <c r="FO99" s="9"/>
      <c r="FP99" s="9"/>
      <c r="FQ99" s="9"/>
      <c r="FR99" s="9"/>
      <c r="FS99" s="9"/>
      <c r="FT99" s="9"/>
      <c r="FU99" s="9"/>
      <c r="FV99" s="9"/>
      <c r="FW99" s="9"/>
      <c r="FX99" s="9"/>
      <c r="FY99" s="9"/>
      <c r="FZ99" s="9"/>
      <c r="GA99" s="9"/>
      <c r="GB99" s="9"/>
      <c r="GC99" s="9"/>
      <c r="GD99" s="9"/>
      <c r="GE99" s="9"/>
      <c r="GF99" s="9"/>
      <c r="GG99" s="9"/>
      <c r="GH99" s="9"/>
      <c r="GI99" s="9"/>
      <c r="GJ99" s="9"/>
      <c r="GK99" s="9"/>
      <c r="GL99" s="9"/>
      <c r="GM99" s="9"/>
      <c r="GN99" s="9"/>
      <c r="GO99" s="9"/>
      <c r="GP99" s="9"/>
      <c r="GQ99" s="9"/>
      <c r="GR99" s="9"/>
      <c r="GS99" s="9"/>
      <c r="GT99" s="9"/>
      <c r="GU99" s="9"/>
      <c r="GV99" s="9"/>
      <c r="GW99" s="9"/>
      <c r="GX99" s="9"/>
      <c r="GY99" s="9"/>
      <c r="GZ99" s="9"/>
      <c r="HA99" s="9"/>
      <c r="HB99" s="9"/>
      <c r="HC99" s="9"/>
      <c r="HD99" s="9"/>
      <c r="HE99" s="9"/>
      <c r="HF99" s="9"/>
      <c r="HG99" s="9"/>
      <c r="HH99" s="9"/>
      <c r="HI99" s="9"/>
      <c r="HJ99" s="9"/>
      <c r="HK99" s="9"/>
      <c r="HL99" s="9"/>
      <c r="HM99" s="9"/>
      <c r="HN99" s="9"/>
      <c r="HO99" s="9"/>
      <c r="HP99" s="9"/>
      <c r="HQ99" s="9"/>
      <c r="HR99" s="9"/>
      <c r="HS99" s="9"/>
      <c r="HT99" s="9"/>
      <c r="HU99" s="9"/>
      <c r="HV99" s="9"/>
      <c r="HW99" s="9"/>
      <c r="HX99" s="9"/>
      <c r="HY99" s="9"/>
      <c r="HZ99" s="9"/>
      <c r="IA99" s="9"/>
      <c r="IB99" s="9"/>
      <c r="IC99" s="9"/>
      <c r="ID99" s="9"/>
      <c r="IE99" s="9"/>
      <c r="IF99" s="9"/>
      <c r="IG99" s="9"/>
      <c r="IH99" s="9"/>
      <c r="II99" s="9"/>
      <c r="IJ99" s="9"/>
      <c r="IK99" s="9"/>
      <c r="IL99" s="9"/>
      <c r="IM99" s="9"/>
      <c r="IN99" s="9"/>
    </row>
    <row r="100" spans="1:248" ht="20.25" customHeight="1">
      <c r="A100" s="1"/>
      <c r="B100" s="135" t="s">
        <v>73</v>
      </c>
      <c r="C100" s="135"/>
      <c r="D100" s="135"/>
      <c r="E100" s="135"/>
      <c r="F100" s="135"/>
      <c r="G100" s="135"/>
      <c r="H100" s="135"/>
      <c r="I100" s="135"/>
      <c r="J100" s="135"/>
      <c r="K100" s="135"/>
      <c r="L100" s="135"/>
      <c r="M100" s="135"/>
      <c r="N100" s="135"/>
      <c r="O100" s="135"/>
      <c r="P100" s="135"/>
      <c r="Q100" s="135"/>
      <c r="R100" s="135"/>
      <c r="S100" s="135"/>
      <c r="T100" s="135"/>
      <c r="U100" s="135"/>
      <c r="V100" s="135"/>
      <c r="W100" s="135"/>
      <c r="X100" s="135"/>
      <c r="Y100" s="135"/>
      <c r="Z100" s="135"/>
      <c r="AA100" s="135"/>
      <c r="AB100" s="135"/>
      <c r="AC100" s="135"/>
      <c r="AD100" s="135"/>
      <c r="AE100" s="135"/>
      <c r="AF100" s="135"/>
      <c r="AG100" s="54"/>
      <c r="AH100" s="55"/>
      <c r="AI100" s="54"/>
      <c r="AJ100" s="55"/>
      <c r="AK100" s="54"/>
      <c r="AL100" s="55"/>
      <c r="AM100" s="54"/>
      <c r="AN100" s="126"/>
      <c r="AO100" s="127"/>
      <c r="AP100" s="126"/>
      <c r="AQ100" s="127"/>
      <c r="AR100" s="126"/>
      <c r="AS100" s="48"/>
      <c r="AT100" s="126"/>
      <c r="AU100" s="133">
        <v>7</v>
      </c>
      <c r="AV100" s="134"/>
      <c r="AW100" s="128"/>
      <c r="AX100" s="126"/>
      <c r="AY100" s="127"/>
      <c r="AZ100" s="47"/>
      <c r="BA100" s="48"/>
      <c r="BB100" s="47"/>
      <c r="BC100" s="48"/>
      <c r="BD100" s="38"/>
      <c r="BE100" s="39"/>
      <c r="BF100" s="38"/>
      <c r="BG100" s="39"/>
      <c r="BH100" s="49"/>
      <c r="BI100" s="50"/>
      <c r="BJ100" s="49"/>
      <c r="BK100" s="133">
        <v>7</v>
      </c>
      <c r="BL100" s="134"/>
      <c r="BM100" s="124"/>
      <c r="BN100" s="49"/>
      <c r="BO100" s="50"/>
      <c r="BP100" s="49"/>
      <c r="BQ100" s="50"/>
      <c r="BR100" s="49"/>
      <c r="BS100" s="50"/>
      <c r="BT100" s="47"/>
      <c r="BU100" s="48"/>
      <c r="BV100" s="47"/>
      <c r="BW100" s="48"/>
      <c r="BX100" s="47"/>
      <c r="BY100" s="48"/>
      <c r="BZ100" s="47"/>
      <c r="CA100" s="133">
        <v>7</v>
      </c>
      <c r="CB100" s="134"/>
      <c r="CC100" s="67"/>
      <c r="CD100" s="47"/>
      <c r="CE100" s="48"/>
      <c r="CF100" s="47"/>
      <c r="CG100" s="48"/>
      <c r="CH100" s="47"/>
      <c r="CI100" s="48"/>
      <c r="CJ100" s="38"/>
      <c r="CK100" s="39"/>
      <c r="CL100" s="38"/>
      <c r="CM100" s="39"/>
      <c r="CN100" s="49"/>
      <c r="CO100" s="50"/>
      <c r="CP100" s="49"/>
      <c r="CQ100" s="133">
        <v>7</v>
      </c>
      <c r="CR100" s="134"/>
      <c r="CS100" s="50"/>
      <c r="CT100" s="49"/>
      <c r="CU100" s="50"/>
      <c r="CV100" s="49"/>
      <c r="CW100" s="50"/>
      <c r="CX100" s="49"/>
      <c r="CY100" s="50"/>
      <c r="CZ100" s="47"/>
      <c r="DA100" s="48"/>
      <c r="DB100" s="47"/>
      <c r="DC100" s="48"/>
      <c r="DD100" s="47"/>
      <c r="DE100" s="48"/>
      <c r="DF100" s="47"/>
      <c r="DG100" s="133">
        <v>7</v>
      </c>
      <c r="DH100" s="134"/>
      <c r="DI100" s="48"/>
      <c r="DJ100" s="47"/>
      <c r="DK100" s="48"/>
      <c r="DL100" s="47"/>
      <c r="DM100" s="48"/>
      <c r="DN100" s="47"/>
      <c r="DO100" s="48"/>
      <c r="DP100" s="47"/>
      <c r="DQ100" s="48"/>
      <c r="DR100" s="46"/>
      <c r="DS100" s="45"/>
      <c r="DT100" s="46"/>
      <c r="DU100" s="45"/>
      <c r="DV100" s="46"/>
      <c r="DW100" s="45"/>
      <c r="DX100" s="46"/>
      <c r="DY100" s="45"/>
      <c r="DZ100" s="46"/>
      <c r="EA100" s="45"/>
      <c r="EB100" s="46"/>
      <c r="EC100" s="45"/>
      <c r="ED100" s="46"/>
      <c r="EE100" s="45"/>
      <c r="EF100" s="46"/>
      <c r="EG100" s="45"/>
      <c r="EH100" s="46"/>
      <c r="EI100" s="51"/>
      <c r="EJ100" s="9"/>
      <c r="EK100" s="9"/>
      <c r="EL100" s="9"/>
      <c r="EM100" s="9"/>
      <c r="EN100" s="9"/>
      <c r="EO100" s="9"/>
      <c r="EP100" s="9"/>
      <c r="EQ100" s="9"/>
      <c r="ER100" s="9"/>
      <c r="ES100" s="9"/>
      <c r="ET100" s="9"/>
      <c r="EU100" s="9"/>
      <c r="EV100" s="9"/>
      <c r="EW100" s="9"/>
      <c r="EX100" s="9"/>
      <c r="EY100" s="9"/>
      <c r="EZ100" s="9"/>
      <c r="FA100" s="9"/>
      <c r="FB100" s="9"/>
      <c r="FC100" s="9"/>
      <c r="FD100" s="9"/>
      <c r="FE100" s="9"/>
      <c r="FF100" s="9"/>
      <c r="FG100" s="9"/>
      <c r="FK100" s="9"/>
      <c r="FL100" s="9"/>
      <c r="FM100" s="9"/>
      <c r="FN100" s="9"/>
      <c r="FO100" s="9"/>
      <c r="FP100" s="9"/>
      <c r="FQ100" s="9"/>
      <c r="FR100" s="9"/>
      <c r="FS100" s="9"/>
      <c r="FT100" s="9"/>
      <c r="FU100" s="9"/>
      <c r="FV100" s="9"/>
      <c r="FW100" s="9"/>
      <c r="FX100" s="9"/>
      <c r="FY100" s="9"/>
      <c r="FZ100" s="9"/>
      <c r="GA100" s="9"/>
      <c r="GB100" s="9"/>
      <c r="GC100" s="9"/>
      <c r="GD100" s="9"/>
      <c r="GE100" s="9"/>
      <c r="GF100" s="9"/>
      <c r="GG100" s="9"/>
      <c r="GH100" s="9"/>
      <c r="GI100" s="9"/>
      <c r="GJ100" s="9"/>
      <c r="GK100" s="9"/>
      <c r="GL100" s="9"/>
      <c r="GM100" s="9"/>
      <c r="GN100" s="9"/>
      <c r="GO100" s="9"/>
      <c r="GP100" s="9"/>
      <c r="GQ100" s="9"/>
      <c r="GR100" s="9"/>
      <c r="GS100" s="9"/>
      <c r="GT100" s="9"/>
      <c r="GU100" s="9"/>
      <c r="GV100" s="9"/>
      <c r="GW100" s="9"/>
      <c r="GX100" s="9"/>
      <c r="GY100" s="9"/>
      <c r="GZ100" s="9"/>
      <c r="HA100" s="9"/>
      <c r="HB100" s="9"/>
      <c r="HC100" s="9"/>
      <c r="HD100" s="9"/>
      <c r="HE100" s="9"/>
      <c r="HF100" s="9"/>
      <c r="HG100" s="9"/>
      <c r="HH100" s="9"/>
      <c r="HI100" s="9"/>
      <c r="HJ100" s="9"/>
      <c r="HK100" s="9"/>
      <c r="HL100" s="9"/>
      <c r="HM100" s="9"/>
      <c r="HN100" s="9"/>
      <c r="HO100" s="9"/>
      <c r="HP100" s="9"/>
      <c r="HQ100" s="9"/>
      <c r="HR100" s="9"/>
      <c r="HS100" s="9"/>
      <c r="HT100" s="9"/>
      <c r="HU100" s="9"/>
      <c r="HV100" s="9"/>
      <c r="HW100" s="9"/>
      <c r="HX100" s="9"/>
      <c r="HY100" s="9"/>
      <c r="HZ100" s="9"/>
      <c r="IA100" s="9"/>
      <c r="IB100" s="9"/>
      <c r="IC100" s="9"/>
      <c r="ID100" s="9"/>
      <c r="IE100" s="9"/>
      <c r="IF100" s="9"/>
      <c r="IG100" s="9"/>
      <c r="IH100" s="9"/>
      <c r="II100" s="9"/>
      <c r="IJ100" s="9"/>
      <c r="IK100" s="9"/>
      <c r="IL100" s="9"/>
      <c r="IM100" s="9"/>
      <c r="IN100" s="9"/>
    </row>
    <row r="101" spans="1:248" ht="20.25" customHeight="1">
      <c r="A101" s="1"/>
      <c r="B101" s="135" t="s">
        <v>74</v>
      </c>
      <c r="C101" s="135"/>
      <c r="D101" s="135"/>
      <c r="E101" s="135"/>
      <c r="F101" s="135"/>
      <c r="G101" s="135"/>
      <c r="H101" s="135"/>
      <c r="I101" s="135"/>
      <c r="J101" s="135"/>
      <c r="K101" s="135"/>
      <c r="L101" s="135"/>
      <c r="M101" s="135"/>
      <c r="N101" s="135"/>
      <c r="O101" s="135"/>
      <c r="P101" s="135"/>
      <c r="Q101" s="135"/>
      <c r="R101" s="135"/>
      <c r="S101" s="135"/>
      <c r="T101" s="135"/>
      <c r="U101" s="135"/>
      <c r="V101" s="135"/>
      <c r="W101" s="135"/>
      <c r="X101" s="135"/>
      <c r="Y101" s="135"/>
      <c r="Z101" s="135"/>
      <c r="AA101" s="135"/>
      <c r="AB101" s="135"/>
      <c r="AC101" s="135"/>
      <c r="AD101" s="135"/>
      <c r="AE101" s="135"/>
      <c r="AF101" s="135"/>
      <c r="AG101" s="54"/>
      <c r="AH101" s="55"/>
      <c r="AI101" s="54"/>
      <c r="AJ101" s="55"/>
      <c r="AK101" s="54"/>
      <c r="AL101" s="55"/>
      <c r="AM101" s="54"/>
      <c r="AN101" s="126"/>
      <c r="AO101" s="127"/>
      <c r="AP101" s="126"/>
      <c r="AQ101" s="127"/>
      <c r="AR101" s="126"/>
      <c r="AS101" s="48"/>
      <c r="AT101" s="126"/>
      <c r="AU101" s="133" t="s">
        <v>75</v>
      </c>
      <c r="AV101" s="134"/>
      <c r="AW101" s="128"/>
      <c r="AX101" s="126"/>
      <c r="AY101" s="127"/>
      <c r="AZ101" s="47"/>
      <c r="BA101" s="48"/>
      <c r="BB101" s="47"/>
      <c r="BC101" s="48"/>
      <c r="BD101" s="38"/>
      <c r="BE101" s="39"/>
      <c r="BF101" s="38"/>
      <c r="BG101" s="39"/>
      <c r="BH101" s="49"/>
      <c r="BI101" s="50"/>
      <c r="BJ101" s="49"/>
      <c r="BK101" s="133" t="s">
        <v>75</v>
      </c>
      <c r="BL101" s="134"/>
      <c r="BM101" s="124"/>
      <c r="BN101" s="49"/>
      <c r="BO101" s="50"/>
      <c r="BP101" s="49"/>
      <c r="BQ101" s="50"/>
      <c r="BR101" s="49"/>
      <c r="BS101" s="50"/>
      <c r="BT101" s="47"/>
      <c r="BU101" s="48"/>
      <c r="BV101" s="47"/>
      <c r="BW101" s="48"/>
      <c r="BX101" s="47"/>
      <c r="BY101" s="48"/>
      <c r="BZ101" s="47"/>
      <c r="CA101" s="133" t="s">
        <v>75</v>
      </c>
      <c r="CB101" s="134"/>
      <c r="CC101" s="67"/>
      <c r="CD101" s="47"/>
      <c r="CE101" s="48"/>
      <c r="CF101" s="47"/>
      <c r="CG101" s="48"/>
      <c r="CH101" s="47"/>
      <c r="CI101" s="48"/>
      <c r="CJ101" s="38"/>
      <c r="CK101" s="39"/>
      <c r="CL101" s="38"/>
      <c r="CM101" s="39"/>
      <c r="CN101" s="49"/>
      <c r="CO101" s="50"/>
      <c r="CP101" s="49"/>
      <c r="CQ101" s="133" t="s">
        <v>75</v>
      </c>
      <c r="CR101" s="134"/>
      <c r="CS101" s="50"/>
      <c r="CT101" s="49"/>
      <c r="CU101" s="50"/>
      <c r="CV101" s="49"/>
      <c r="CW101" s="50"/>
      <c r="CX101" s="49"/>
      <c r="CY101" s="50"/>
      <c r="CZ101" s="47"/>
      <c r="DA101" s="48"/>
      <c r="DB101" s="47"/>
      <c r="DC101" s="48"/>
      <c r="DD101" s="47"/>
      <c r="DE101" s="48"/>
      <c r="DF101" s="47"/>
      <c r="DG101" s="133" t="s">
        <v>75</v>
      </c>
      <c r="DH101" s="134"/>
      <c r="DI101" s="48"/>
      <c r="DJ101" s="47"/>
      <c r="DK101" s="48"/>
      <c r="DL101" s="47"/>
      <c r="DM101" s="48"/>
      <c r="DN101" s="47"/>
      <c r="DO101" s="48"/>
      <c r="DP101" s="47"/>
      <c r="DQ101" s="48"/>
      <c r="DR101" s="46"/>
      <c r="DS101" s="45"/>
      <c r="DT101" s="46"/>
      <c r="DU101" s="45"/>
      <c r="DV101" s="46"/>
      <c r="DW101" s="45"/>
      <c r="DX101" s="46"/>
      <c r="DY101" s="45"/>
      <c r="DZ101" s="46"/>
      <c r="EA101" s="45"/>
      <c r="EB101" s="46"/>
      <c r="EC101" s="45"/>
      <c r="ED101" s="46"/>
      <c r="EE101" s="45"/>
      <c r="EF101" s="46"/>
      <c r="EG101" s="45"/>
      <c r="EH101" s="46"/>
      <c r="EI101" s="51"/>
      <c r="EJ101" s="9"/>
      <c r="EK101" s="9"/>
      <c r="FK101" s="9"/>
      <c r="FL101" s="9"/>
      <c r="FM101" s="9"/>
      <c r="FN101" s="9"/>
      <c r="FO101" s="9"/>
      <c r="FP101" s="9"/>
      <c r="FQ101" s="9"/>
      <c r="FR101" s="9"/>
      <c r="FS101" s="9"/>
      <c r="FT101" s="9"/>
      <c r="FU101" s="9"/>
      <c r="FV101" s="9"/>
      <c r="FW101" s="9"/>
      <c r="FX101" s="9"/>
      <c r="FY101" s="9"/>
      <c r="FZ101" s="9"/>
      <c r="GA101" s="9"/>
      <c r="GB101" s="9"/>
      <c r="GC101" s="9"/>
      <c r="GD101" s="9"/>
      <c r="GE101" s="9"/>
      <c r="GF101" s="9"/>
      <c r="GG101" s="9"/>
      <c r="GH101" s="9"/>
      <c r="GI101" s="9"/>
      <c r="GJ101" s="9"/>
      <c r="GK101" s="9"/>
      <c r="GL101" s="9"/>
      <c r="GM101" s="9"/>
      <c r="GN101" s="9"/>
      <c r="GO101" s="9"/>
      <c r="GP101" s="9"/>
      <c r="GQ101" s="9"/>
      <c r="GR101" s="9"/>
      <c r="GS101" s="9"/>
      <c r="GT101" s="9"/>
      <c r="GU101" s="9"/>
      <c r="GV101" s="9"/>
      <c r="GW101" s="9"/>
      <c r="GX101" s="9"/>
      <c r="GY101" s="9"/>
      <c r="GZ101" s="9"/>
      <c r="HA101" s="9"/>
      <c r="HB101" s="9"/>
      <c r="HC101" s="9"/>
      <c r="HD101" s="9"/>
      <c r="HE101" s="9"/>
      <c r="HF101" s="9"/>
      <c r="HG101" s="9"/>
      <c r="HH101" s="9"/>
      <c r="HI101" s="9"/>
      <c r="HJ101" s="9"/>
      <c r="HK101" s="9"/>
      <c r="HL101" s="9"/>
      <c r="HM101" s="9"/>
      <c r="HN101" s="9"/>
      <c r="HO101" s="9"/>
      <c r="HP101" s="9"/>
      <c r="HQ101" s="9"/>
      <c r="HR101" s="9"/>
      <c r="HS101" s="9"/>
      <c r="HT101" s="9"/>
      <c r="HU101" s="9"/>
      <c r="HV101" s="9"/>
      <c r="HW101" s="9"/>
      <c r="HX101" s="9"/>
      <c r="HY101" s="9"/>
      <c r="HZ101" s="9"/>
      <c r="IA101" s="9"/>
      <c r="IB101" s="9"/>
      <c r="IC101" s="9"/>
      <c r="ID101" s="9"/>
      <c r="IE101" s="9"/>
      <c r="IF101" s="9"/>
      <c r="IG101" s="9"/>
      <c r="IH101" s="9"/>
      <c r="II101" s="9"/>
      <c r="IJ101" s="9"/>
      <c r="IK101" s="9"/>
      <c r="IL101" s="9"/>
      <c r="IM101" s="9"/>
      <c r="IN101" s="9"/>
    </row>
    <row r="102" spans="1:248" ht="20.25" customHeight="1">
      <c r="A102" s="1"/>
      <c r="B102" s="135" t="s">
        <v>41</v>
      </c>
      <c r="C102" s="135"/>
      <c r="D102" s="135"/>
      <c r="E102" s="135"/>
      <c r="F102" s="135"/>
      <c r="G102" s="135"/>
      <c r="H102" s="135"/>
      <c r="I102" s="135"/>
      <c r="J102" s="135"/>
      <c r="K102" s="135"/>
      <c r="L102" s="135"/>
      <c r="M102" s="135"/>
      <c r="N102" s="135"/>
      <c r="O102" s="135"/>
      <c r="P102" s="135"/>
      <c r="Q102" s="135"/>
      <c r="R102" s="135"/>
      <c r="S102" s="135"/>
      <c r="T102" s="135"/>
      <c r="U102" s="135"/>
      <c r="V102" s="135"/>
      <c r="W102" s="135"/>
      <c r="X102" s="135"/>
      <c r="Y102" s="135"/>
      <c r="Z102" s="135"/>
      <c r="AA102" s="135"/>
      <c r="AB102" s="135"/>
      <c r="AC102" s="135"/>
      <c r="AD102" s="135"/>
      <c r="AE102" s="135"/>
      <c r="AF102" s="135"/>
      <c r="AG102" s="54"/>
      <c r="AH102" s="55"/>
      <c r="AI102" s="54"/>
      <c r="AJ102" s="55"/>
      <c r="AK102" s="54"/>
      <c r="AL102" s="55"/>
      <c r="AM102" s="54"/>
      <c r="AN102" s="126"/>
      <c r="AO102" s="127"/>
      <c r="AP102" s="126"/>
      <c r="AQ102" s="127"/>
      <c r="AR102" s="126"/>
      <c r="AS102" s="48"/>
      <c r="AT102" s="126"/>
      <c r="AU102" s="133">
        <v>2</v>
      </c>
      <c r="AV102" s="134"/>
      <c r="AW102" s="128"/>
      <c r="AX102" s="126"/>
      <c r="AY102" s="127"/>
      <c r="AZ102" s="47"/>
      <c r="BA102" s="48"/>
      <c r="BB102" s="47"/>
      <c r="BC102" s="48"/>
      <c r="BD102" s="38"/>
      <c r="BE102" s="39"/>
      <c r="BF102" s="38"/>
      <c r="BG102" s="39"/>
      <c r="BH102" s="49"/>
      <c r="BI102" s="50"/>
      <c r="BJ102" s="49"/>
      <c r="BK102" s="133">
        <v>2</v>
      </c>
      <c r="BL102" s="134"/>
      <c r="BM102" s="124"/>
      <c r="BN102" s="49"/>
      <c r="BO102" s="50"/>
      <c r="BP102" s="49"/>
      <c r="BQ102" s="50"/>
      <c r="BR102" s="49"/>
      <c r="BS102" s="50"/>
      <c r="BT102" s="47"/>
      <c r="BU102" s="48"/>
      <c r="BV102" s="47"/>
      <c r="BW102" s="48"/>
      <c r="BX102" s="47"/>
      <c r="BY102" s="48"/>
      <c r="BZ102" s="47"/>
      <c r="CA102" s="133">
        <v>2</v>
      </c>
      <c r="CB102" s="134"/>
      <c r="CC102" s="67"/>
      <c r="CD102" s="47"/>
      <c r="CE102" s="48"/>
      <c r="CF102" s="47"/>
      <c r="CG102" s="48"/>
      <c r="CH102" s="47"/>
      <c r="CI102" s="48"/>
      <c r="CJ102" s="38"/>
      <c r="CK102" s="39"/>
      <c r="CL102" s="38"/>
      <c r="CM102" s="39"/>
      <c r="CN102" s="49"/>
      <c r="CO102" s="50"/>
      <c r="CP102" s="49"/>
      <c r="CQ102" s="133">
        <v>2</v>
      </c>
      <c r="CR102" s="134"/>
      <c r="CS102" s="50"/>
      <c r="CT102" s="49"/>
      <c r="CU102" s="50"/>
      <c r="CV102" s="49"/>
      <c r="CW102" s="50"/>
      <c r="CX102" s="49"/>
      <c r="CY102" s="50"/>
      <c r="CZ102" s="47"/>
      <c r="DA102" s="48"/>
      <c r="DB102" s="47"/>
      <c r="DC102" s="48"/>
      <c r="DD102" s="47"/>
      <c r="DE102" s="48"/>
      <c r="DF102" s="47"/>
      <c r="DG102" s="133">
        <v>2</v>
      </c>
      <c r="DH102" s="134"/>
      <c r="DI102" s="48"/>
      <c r="DJ102" s="47"/>
      <c r="DK102" s="48"/>
      <c r="DL102" s="47"/>
      <c r="DM102" s="48"/>
      <c r="DN102" s="47"/>
      <c r="DO102" s="48"/>
      <c r="DP102" s="47"/>
      <c r="DQ102" s="48"/>
      <c r="DR102" s="46"/>
      <c r="DS102" s="45"/>
      <c r="DT102" s="46"/>
      <c r="DU102" s="45"/>
      <c r="DV102" s="46"/>
      <c r="DW102" s="45"/>
      <c r="DX102" s="46"/>
      <c r="DY102" s="45"/>
      <c r="DZ102" s="46"/>
      <c r="EA102" s="45"/>
      <c r="EB102" s="46"/>
      <c r="EC102" s="45"/>
      <c r="ED102" s="46"/>
      <c r="EE102" s="45"/>
      <c r="EF102" s="46"/>
      <c r="EG102" s="45"/>
      <c r="EH102" s="46"/>
      <c r="EI102" s="51"/>
      <c r="EJ102" s="9"/>
      <c r="EK102" s="9"/>
      <c r="FK102" s="9"/>
      <c r="FL102" s="9"/>
      <c r="FM102" s="9"/>
      <c r="FN102" s="9"/>
      <c r="FO102" s="9"/>
      <c r="FP102" s="9"/>
      <c r="FQ102" s="9"/>
      <c r="FR102" s="9"/>
      <c r="FS102" s="9"/>
      <c r="FT102" s="9"/>
      <c r="FU102" s="9"/>
      <c r="FV102" s="9"/>
      <c r="FW102" s="9"/>
      <c r="FX102" s="9"/>
      <c r="FY102" s="9"/>
      <c r="FZ102" s="9"/>
      <c r="GA102" s="9"/>
      <c r="GB102" s="9"/>
      <c r="GC102" s="9"/>
      <c r="GD102" s="9"/>
      <c r="GE102" s="9"/>
      <c r="GF102" s="9"/>
      <c r="GG102" s="9"/>
      <c r="GH102" s="9"/>
      <c r="GI102" s="9"/>
      <c r="GJ102" s="9"/>
      <c r="GK102" s="9"/>
      <c r="GL102" s="9"/>
      <c r="GM102" s="9"/>
      <c r="GN102" s="9"/>
      <c r="GO102" s="9"/>
      <c r="GP102" s="9"/>
      <c r="GQ102" s="9"/>
      <c r="GR102" s="9"/>
      <c r="GS102" s="9"/>
      <c r="GT102" s="9"/>
      <c r="GU102" s="9"/>
      <c r="GV102" s="9"/>
      <c r="GW102" s="9"/>
      <c r="GX102" s="9"/>
      <c r="GY102" s="9"/>
      <c r="GZ102" s="9"/>
      <c r="HA102" s="9"/>
      <c r="HB102" s="9"/>
      <c r="HC102" s="9"/>
      <c r="HD102" s="9"/>
      <c r="HE102" s="9"/>
      <c r="HF102" s="9"/>
      <c r="HG102" s="9"/>
      <c r="HH102" s="9"/>
      <c r="HI102" s="9"/>
      <c r="HJ102" s="9"/>
      <c r="HK102" s="9"/>
      <c r="HL102" s="9"/>
      <c r="HM102" s="9"/>
      <c r="HN102" s="9"/>
      <c r="HO102" s="9"/>
      <c r="HP102" s="9"/>
      <c r="HQ102" s="9"/>
      <c r="HR102" s="9"/>
      <c r="HS102" s="9"/>
      <c r="HT102" s="9"/>
      <c r="HU102" s="9"/>
      <c r="HV102" s="9"/>
      <c r="HW102" s="9"/>
      <c r="HX102" s="9"/>
      <c r="HY102" s="9"/>
      <c r="HZ102" s="9"/>
      <c r="IA102" s="9"/>
      <c r="IB102" s="9"/>
      <c r="IC102" s="9"/>
      <c r="ID102" s="9"/>
      <c r="IE102" s="9"/>
      <c r="IF102" s="9"/>
      <c r="IG102" s="9"/>
      <c r="IH102" s="9"/>
      <c r="II102" s="9"/>
      <c r="IJ102" s="9"/>
      <c r="IK102" s="9"/>
      <c r="IL102" s="9"/>
      <c r="IM102" s="9"/>
      <c r="IN102" s="9"/>
    </row>
    <row r="103" spans="1:248" ht="20.25" customHeight="1">
      <c r="A103" s="1"/>
      <c r="B103" s="132" t="s">
        <v>76</v>
      </c>
      <c r="C103" s="132"/>
      <c r="D103" s="132"/>
      <c r="E103" s="132"/>
      <c r="F103" s="132"/>
      <c r="G103" s="132"/>
      <c r="H103" s="132"/>
      <c r="I103" s="132"/>
      <c r="J103" s="132"/>
      <c r="K103" s="132"/>
      <c r="L103" s="132"/>
      <c r="M103" s="132"/>
      <c r="N103" s="132"/>
      <c r="O103" s="132"/>
      <c r="P103" s="132"/>
      <c r="Q103" s="132"/>
      <c r="R103" s="132"/>
      <c r="S103" s="132"/>
      <c r="T103" s="132"/>
      <c r="U103" s="132"/>
      <c r="V103" s="132"/>
      <c r="W103" s="132"/>
      <c r="X103" s="132"/>
      <c r="Y103" s="132"/>
      <c r="Z103" s="132"/>
      <c r="AA103" s="132"/>
      <c r="AB103" s="132"/>
      <c r="AC103" s="132"/>
      <c r="AD103" s="132"/>
      <c r="AE103" s="132"/>
      <c r="AF103" s="132"/>
      <c r="AG103" s="54"/>
      <c r="AH103" s="55"/>
      <c r="AI103" s="54"/>
      <c r="AJ103" s="55"/>
      <c r="AK103" s="54"/>
      <c r="AL103" s="55"/>
      <c r="AM103" s="54"/>
      <c r="AN103" s="126"/>
      <c r="AO103" s="127"/>
      <c r="AP103" s="126"/>
      <c r="AQ103" s="127"/>
      <c r="AR103" s="126"/>
      <c r="AS103" s="48"/>
      <c r="AT103" s="126"/>
      <c r="AU103" s="133" t="s">
        <v>75</v>
      </c>
      <c r="AV103" s="134"/>
      <c r="AW103" s="128"/>
      <c r="AX103" s="126"/>
      <c r="AY103" s="127"/>
      <c r="AZ103" s="47"/>
      <c r="BA103" s="48"/>
      <c r="BB103" s="47"/>
      <c r="BC103" s="48"/>
      <c r="BD103" s="38"/>
      <c r="BE103" s="39"/>
      <c r="BF103" s="38"/>
      <c r="BG103" s="39"/>
      <c r="BH103" s="49"/>
      <c r="BI103" s="50"/>
      <c r="BJ103" s="49"/>
      <c r="BK103" s="133" t="s">
        <v>75</v>
      </c>
      <c r="BL103" s="134"/>
      <c r="BM103" s="124"/>
      <c r="BN103" s="49"/>
      <c r="BO103" s="50"/>
      <c r="BP103" s="49"/>
      <c r="BQ103" s="50"/>
      <c r="BR103" s="49"/>
      <c r="BS103" s="50"/>
      <c r="BT103" s="47"/>
      <c r="BU103" s="48"/>
      <c r="BV103" s="47"/>
      <c r="BW103" s="48"/>
      <c r="BX103" s="47"/>
      <c r="BY103" s="48"/>
      <c r="BZ103" s="47"/>
      <c r="CA103" s="133" t="s">
        <v>75</v>
      </c>
      <c r="CB103" s="134"/>
      <c r="CC103" s="67"/>
      <c r="CD103" s="47"/>
      <c r="CE103" s="48"/>
      <c r="CF103" s="47"/>
      <c r="CG103" s="48"/>
      <c r="CH103" s="47"/>
      <c r="CI103" s="48"/>
      <c r="CJ103" s="38"/>
      <c r="CK103" s="39"/>
      <c r="CL103" s="38"/>
      <c r="CM103" s="39"/>
      <c r="CN103" s="49"/>
      <c r="CO103" s="50"/>
      <c r="CP103" s="49"/>
      <c r="CQ103" s="133" t="s">
        <v>75</v>
      </c>
      <c r="CR103" s="134"/>
      <c r="CS103" s="50"/>
      <c r="CT103" s="49"/>
      <c r="CU103" s="50"/>
      <c r="CV103" s="49"/>
      <c r="CW103" s="50"/>
      <c r="CX103" s="49"/>
      <c r="CY103" s="50"/>
      <c r="CZ103" s="47"/>
      <c r="DA103" s="48"/>
      <c r="DB103" s="47"/>
      <c r="DC103" s="48"/>
      <c r="DD103" s="47"/>
      <c r="DE103" s="48"/>
      <c r="DF103" s="47"/>
      <c r="DG103" s="133" t="s">
        <v>75</v>
      </c>
      <c r="DH103" s="134"/>
      <c r="DI103" s="48"/>
      <c r="DJ103" s="47"/>
      <c r="DK103" s="48"/>
      <c r="DL103" s="47"/>
      <c r="DM103" s="48"/>
      <c r="DN103" s="47"/>
      <c r="DO103" s="48"/>
      <c r="DP103" s="47"/>
      <c r="DQ103" s="48"/>
      <c r="DR103" s="46"/>
      <c r="DS103" s="45"/>
      <c r="DT103" s="46"/>
      <c r="DU103" s="45"/>
      <c r="DV103" s="46"/>
      <c r="DW103" s="45"/>
      <c r="DX103" s="46"/>
      <c r="DY103" s="45"/>
      <c r="DZ103" s="46"/>
      <c r="EA103" s="45"/>
      <c r="EB103" s="46"/>
      <c r="EC103" s="45"/>
      <c r="ED103" s="46"/>
      <c r="EE103" s="45"/>
      <c r="EF103" s="46"/>
      <c r="EG103" s="45"/>
      <c r="EH103" s="46"/>
      <c r="EI103" s="51"/>
      <c r="EJ103" s="9"/>
      <c r="EK103" s="9"/>
      <c r="FK103" s="9"/>
      <c r="FL103" s="9"/>
      <c r="FM103" s="9"/>
      <c r="FN103" s="9"/>
      <c r="FO103" s="9"/>
      <c r="FP103" s="9"/>
      <c r="FQ103" s="9"/>
      <c r="FR103" s="9"/>
      <c r="FS103" s="9"/>
      <c r="FT103" s="9"/>
      <c r="FU103" s="9"/>
      <c r="FV103" s="9"/>
      <c r="FW103" s="9"/>
      <c r="FX103" s="9"/>
      <c r="FY103" s="9"/>
      <c r="FZ103" s="9"/>
      <c r="GA103" s="9"/>
      <c r="GB103" s="9"/>
      <c r="GC103" s="9"/>
      <c r="GD103" s="9"/>
      <c r="GE103" s="9"/>
      <c r="GF103" s="9"/>
      <c r="GG103" s="9"/>
      <c r="GH103" s="9"/>
      <c r="GI103" s="9"/>
      <c r="GJ103" s="9"/>
      <c r="GK103" s="9"/>
      <c r="GL103" s="9"/>
      <c r="GM103" s="9"/>
      <c r="GN103" s="9"/>
      <c r="GO103" s="9"/>
      <c r="GP103" s="9"/>
      <c r="GQ103" s="9"/>
      <c r="GR103" s="9"/>
      <c r="GS103" s="9"/>
      <c r="GT103" s="9"/>
      <c r="GU103" s="9"/>
      <c r="GV103" s="9"/>
      <c r="GW103" s="9"/>
      <c r="GX103" s="9"/>
      <c r="GY103" s="9"/>
      <c r="GZ103" s="9"/>
      <c r="HA103" s="9"/>
      <c r="HB103" s="9"/>
      <c r="HC103" s="9"/>
      <c r="HD103" s="9"/>
      <c r="HE103" s="9"/>
      <c r="HF103" s="9"/>
      <c r="HG103" s="9"/>
      <c r="HH103" s="9"/>
      <c r="HI103" s="9"/>
      <c r="HJ103" s="9"/>
      <c r="HK103" s="9"/>
      <c r="HL103" s="9"/>
      <c r="HM103" s="9"/>
      <c r="HN103" s="9"/>
      <c r="HO103" s="9"/>
      <c r="HP103" s="9"/>
      <c r="HQ103" s="9"/>
      <c r="HR103" s="9"/>
      <c r="HS103" s="9"/>
      <c r="HT103" s="9"/>
      <c r="HU103" s="9"/>
      <c r="HV103" s="9"/>
      <c r="HW103" s="9"/>
      <c r="HX103" s="9"/>
      <c r="HY103" s="9"/>
      <c r="HZ103" s="9"/>
      <c r="IA103" s="9"/>
      <c r="IB103" s="9"/>
      <c r="IC103" s="9"/>
      <c r="ID103" s="9"/>
      <c r="IE103" s="9"/>
      <c r="IF103" s="9"/>
      <c r="IG103" s="9"/>
      <c r="IH103" s="9"/>
      <c r="II103" s="9"/>
      <c r="IJ103" s="9"/>
      <c r="IK103" s="9"/>
      <c r="IL103" s="9"/>
      <c r="IM103" s="9"/>
      <c r="IN103" s="9"/>
    </row>
    <row r="104" spans="1:248" ht="20.25" customHeight="1">
      <c r="A104" s="1"/>
      <c r="B104" s="132" t="s">
        <v>77</v>
      </c>
      <c r="C104" s="132"/>
      <c r="D104" s="132"/>
      <c r="E104" s="132"/>
      <c r="F104" s="132"/>
      <c r="G104" s="132"/>
      <c r="H104" s="132"/>
      <c r="I104" s="132"/>
      <c r="J104" s="132"/>
      <c r="K104" s="132"/>
      <c r="L104" s="132"/>
      <c r="M104" s="132"/>
      <c r="N104" s="132"/>
      <c r="O104" s="132"/>
      <c r="P104" s="132"/>
      <c r="Q104" s="132"/>
      <c r="R104" s="132"/>
      <c r="S104" s="132"/>
      <c r="T104" s="132"/>
      <c r="U104" s="132"/>
      <c r="V104" s="132"/>
      <c r="W104" s="132"/>
      <c r="X104" s="132"/>
      <c r="Y104" s="132"/>
      <c r="Z104" s="132"/>
      <c r="AA104" s="132"/>
      <c r="AB104" s="132"/>
      <c r="AC104" s="132"/>
      <c r="AD104" s="132"/>
      <c r="AE104" s="132"/>
      <c r="AF104" s="132"/>
      <c r="AG104" s="54"/>
      <c r="AH104" s="55"/>
      <c r="AI104" s="54"/>
      <c r="AJ104" s="55"/>
      <c r="AK104" s="54"/>
      <c r="AL104" s="55"/>
      <c r="AM104" s="54"/>
      <c r="AN104" s="126"/>
      <c r="AO104" s="127"/>
      <c r="AP104" s="126"/>
      <c r="AQ104" s="127"/>
      <c r="AR104" s="126"/>
      <c r="AS104" s="48"/>
      <c r="AT104" s="126"/>
      <c r="AU104" s="133">
        <v>1</v>
      </c>
      <c r="AV104" s="134"/>
      <c r="AW104" s="128"/>
      <c r="AX104" s="126"/>
      <c r="AY104" s="127"/>
      <c r="AZ104" s="47"/>
      <c r="BA104" s="48"/>
      <c r="BB104" s="47"/>
      <c r="BC104" s="48"/>
      <c r="BD104" s="38"/>
      <c r="BE104" s="39"/>
      <c r="BF104" s="38"/>
      <c r="BG104" s="39"/>
      <c r="BH104" s="49"/>
      <c r="BI104" s="50"/>
      <c r="BJ104" s="49"/>
      <c r="BK104" s="133">
        <v>1</v>
      </c>
      <c r="BL104" s="134"/>
      <c r="BM104" s="124"/>
      <c r="BN104" s="49"/>
      <c r="BO104" s="50"/>
      <c r="BP104" s="49"/>
      <c r="BQ104" s="50"/>
      <c r="BR104" s="49"/>
      <c r="BS104" s="50"/>
      <c r="BT104" s="47"/>
      <c r="BU104" s="48"/>
      <c r="BV104" s="47"/>
      <c r="BW104" s="48"/>
      <c r="BX104" s="47"/>
      <c r="BY104" s="48"/>
      <c r="BZ104" s="47"/>
      <c r="CA104" s="133">
        <v>1</v>
      </c>
      <c r="CB104" s="134"/>
      <c r="CC104" s="67"/>
      <c r="CD104" s="47"/>
      <c r="CE104" s="48"/>
      <c r="CF104" s="47"/>
      <c r="CG104" s="48"/>
      <c r="CH104" s="47"/>
      <c r="CI104" s="48"/>
      <c r="CJ104" s="38"/>
      <c r="CK104" s="39"/>
      <c r="CL104" s="38"/>
      <c r="CM104" s="39"/>
      <c r="CN104" s="49"/>
      <c r="CO104" s="50"/>
      <c r="CP104" s="49"/>
      <c r="CQ104" s="133">
        <v>1</v>
      </c>
      <c r="CR104" s="134"/>
      <c r="CS104" s="50"/>
      <c r="CT104" s="49"/>
      <c r="CU104" s="50"/>
      <c r="CV104" s="49"/>
      <c r="CW104" s="50"/>
      <c r="CX104" s="49"/>
      <c r="CY104" s="50"/>
      <c r="CZ104" s="47"/>
      <c r="DA104" s="48"/>
      <c r="DB104" s="47"/>
      <c r="DC104" s="48"/>
      <c r="DD104" s="47"/>
      <c r="DE104" s="48"/>
      <c r="DF104" s="47"/>
      <c r="DG104" s="133">
        <v>1</v>
      </c>
      <c r="DH104" s="134"/>
      <c r="DI104" s="48"/>
      <c r="DJ104" s="47"/>
      <c r="DK104" s="48"/>
      <c r="DL104" s="47"/>
      <c r="DM104" s="48"/>
      <c r="DN104" s="47"/>
      <c r="DO104" s="48"/>
      <c r="DP104" s="47"/>
      <c r="DQ104" s="48"/>
      <c r="DR104" s="46"/>
      <c r="DS104" s="45"/>
      <c r="DT104" s="46"/>
      <c r="DU104" s="45"/>
      <c r="DV104" s="46"/>
      <c r="DW104" s="45"/>
      <c r="DX104" s="46"/>
      <c r="DY104" s="45"/>
      <c r="DZ104" s="46"/>
      <c r="EA104" s="45"/>
      <c r="EB104" s="46"/>
      <c r="EC104" s="45"/>
      <c r="ED104" s="46"/>
      <c r="EE104" s="45"/>
      <c r="EF104" s="46"/>
      <c r="EG104" s="45"/>
      <c r="EH104" s="46"/>
      <c r="EI104" s="51"/>
      <c r="EJ104" s="9"/>
      <c r="EK104" s="9"/>
      <c r="FK104" s="9"/>
      <c r="FL104" s="9"/>
      <c r="FM104" s="9"/>
      <c r="FN104" s="9"/>
      <c r="FO104" s="9"/>
      <c r="FP104" s="9"/>
      <c r="FQ104" s="9"/>
      <c r="FR104" s="9"/>
      <c r="FS104" s="9"/>
      <c r="FT104" s="9"/>
      <c r="FU104" s="9"/>
      <c r="FV104" s="9"/>
      <c r="FW104" s="9"/>
      <c r="FX104" s="9"/>
      <c r="FY104" s="9"/>
      <c r="FZ104" s="9"/>
      <c r="GA104" s="9"/>
      <c r="GB104" s="9"/>
      <c r="GC104" s="9"/>
      <c r="GD104" s="9"/>
      <c r="GE104" s="9"/>
      <c r="GF104" s="9"/>
      <c r="GG104" s="9"/>
      <c r="GH104" s="9"/>
      <c r="GI104" s="9"/>
      <c r="GJ104" s="9"/>
      <c r="GK104" s="9"/>
      <c r="GL104" s="9"/>
      <c r="GM104" s="9"/>
      <c r="GN104" s="9"/>
      <c r="GO104" s="9"/>
      <c r="GP104" s="9"/>
      <c r="GQ104" s="9"/>
      <c r="GR104" s="9"/>
      <c r="GS104" s="9"/>
      <c r="GT104" s="9"/>
      <c r="GU104" s="9"/>
      <c r="GV104" s="9"/>
      <c r="GW104" s="9"/>
      <c r="GX104" s="9"/>
      <c r="GY104" s="9"/>
      <c r="GZ104" s="9"/>
      <c r="HA104" s="9"/>
      <c r="HB104" s="9"/>
      <c r="HC104" s="9"/>
      <c r="HD104" s="9"/>
      <c r="HE104" s="9"/>
      <c r="HF104" s="9"/>
      <c r="HG104" s="9"/>
      <c r="HH104" s="9"/>
      <c r="HI104" s="9"/>
      <c r="HJ104" s="9"/>
      <c r="HK104" s="9"/>
      <c r="HL104" s="9"/>
      <c r="HM104" s="9"/>
      <c r="HN104" s="9"/>
      <c r="HO104" s="9"/>
      <c r="HP104" s="9"/>
      <c r="HQ104" s="9"/>
      <c r="HR104" s="9"/>
      <c r="HS104" s="9"/>
      <c r="HT104" s="9"/>
      <c r="HU104" s="9"/>
      <c r="HV104" s="9"/>
      <c r="HW104" s="9"/>
      <c r="HX104" s="9"/>
      <c r="HY104" s="9"/>
      <c r="HZ104" s="9"/>
      <c r="IA104" s="9"/>
      <c r="IB104" s="9"/>
      <c r="IC104" s="9"/>
      <c r="ID104" s="9"/>
      <c r="IE104" s="9"/>
      <c r="IF104" s="9"/>
      <c r="IG104" s="9"/>
      <c r="IH104" s="9"/>
      <c r="II104" s="9"/>
      <c r="IJ104" s="9"/>
      <c r="IK104" s="9"/>
      <c r="IL104" s="9"/>
      <c r="IM104" s="9"/>
      <c r="IN104" s="9"/>
    </row>
    <row r="105" spans="1:248" ht="20.25" customHeight="1">
      <c r="A105" s="1"/>
      <c r="B105" s="132" t="s">
        <v>78</v>
      </c>
      <c r="C105" s="132"/>
      <c r="D105" s="132"/>
      <c r="E105" s="132"/>
      <c r="F105" s="132"/>
      <c r="G105" s="132"/>
      <c r="H105" s="132"/>
      <c r="I105" s="132"/>
      <c r="J105" s="132"/>
      <c r="K105" s="132"/>
      <c r="L105" s="132"/>
      <c r="M105" s="132"/>
      <c r="N105" s="132"/>
      <c r="O105" s="132"/>
      <c r="P105" s="132"/>
      <c r="Q105" s="132"/>
      <c r="R105" s="132"/>
      <c r="S105" s="132"/>
      <c r="T105" s="132"/>
      <c r="U105" s="132"/>
      <c r="V105" s="132"/>
      <c r="W105" s="132"/>
      <c r="X105" s="132"/>
      <c r="Y105" s="132"/>
      <c r="Z105" s="132"/>
      <c r="AA105" s="132"/>
      <c r="AB105" s="132"/>
      <c r="AC105" s="132"/>
      <c r="AD105" s="132"/>
      <c r="AE105" s="132"/>
      <c r="AF105" s="132"/>
      <c r="AG105" s="54"/>
      <c r="AH105" s="55"/>
      <c r="AI105" s="54"/>
      <c r="AJ105" s="55"/>
      <c r="AK105" s="54"/>
      <c r="AL105" s="55"/>
      <c r="AM105" s="54"/>
      <c r="AN105" s="47"/>
      <c r="AO105" s="48"/>
      <c r="AP105" s="47"/>
      <c r="AQ105" s="48"/>
      <c r="AR105" s="47"/>
      <c r="AS105" s="48"/>
      <c r="AT105" s="47"/>
      <c r="AU105" s="133" t="s">
        <v>75</v>
      </c>
      <c r="AV105" s="134"/>
      <c r="AW105" s="67"/>
      <c r="AX105" s="47"/>
      <c r="AY105" s="48"/>
      <c r="AZ105" s="47"/>
      <c r="BA105" s="48"/>
      <c r="BB105" s="47"/>
      <c r="BC105" s="48"/>
      <c r="BD105" s="38"/>
      <c r="BE105" s="39"/>
      <c r="BF105" s="38"/>
      <c r="BG105" s="39"/>
      <c r="BH105" s="49"/>
      <c r="BI105" s="50"/>
      <c r="BJ105" s="49"/>
      <c r="BK105" s="133" t="s">
        <v>75</v>
      </c>
      <c r="BL105" s="134"/>
      <c r="BM105" s="124"/>
      <c r="BN105" s="49"/>
      <c r="BO105" s="50"/>
      <c r="BP105" s="49"/>
      <c r="BQ105" s="50"/>
      <c r="BR105" s="49"/>
      <c r="BS105" s="50"/>
      <c r="BT105" s="47"/>
      <c r="BU105" s="48"/>
      <c r="BV105" s="47"/>
      <c r="BW105" s="48"/>
      <c r="BX105" s="47"/>
      <c r="BY105" s="48"/>
      <c r="BZ105" s="47"/>
      <c r="CA105" s="133" t="s">
        <v>75</v>
      </c>
      <c r="CB105" s="134"/>
      <c r="CC105" s="67"/>
      <c r="CD105" s="47"/>
      <c r="CE105" s="48"/>
      <c r="CF105" s="47"/>
      <c r="CG105" s="48"/>
      <c r="CH105" s="47"/>
      <c r="CI105" s="48"/>
      <c r="CJ105" s="38"/>
      <c r="CK105" s="39"/>
      <c r="CL105" s="38"/>
      <c r="CM105" s="39"/>
      <c r="CN105" s="49"/>
      <c r="CO105" s="50"/>
      <c r="CP105" s="49"/>
      <c r="CQ105" s="133" t="s">
        <v>75</v>
      </c>
      <c r="CR105" s="134"/>
      <c r="CS105" s="50"/>
      <c r="CT105" s="49"/>
      <c r="CU105" s="50"/>
      <c r="CV105" s="49"/>
      <c r="CW105" s="50"/>
      <c r="CX105" s="49"/>
      <c r="CY105" s="50"/>
      <c r="CZ105" s="47"/>
      <c r="DA105" s="48"/>
      <c r="DB105" s="47"/>
      <c r="DC105" s="48"/>
      <c r="DD105" s="47"/>
      <c r="DE105" s="48"/>
      <c r="DF105" s="47"/>
      <c r="DG105" s="133" t="s">
        <v>75</v>
      </c>
      <c r="DH105" s="134"/>
      <c r="DI105" s="48"/>
      <c r="DJ105" s="47"/>
      <c r="DK105" s="48"/>
      <c r="DL105" s="47"/>
      <c r="DM105" s="48"/>
      <c r="DN105" s="47"/>
      <c r="DO105" s="48"/>
      <c r="DP105" s="47"/>
      <c r="DQ105" s="48"/>
      <c r="DR105" s="46"/>
      <c r="DS105" s="45"/>
      <c r="DT105" s="46"/>
      <c r="DU105" s="45"/>
      <c r="DV105" s="46"/>
      <c r="DW105" s="45"/>
      <c r="DX105" s="46"/>
      <c r="DY105" s="45"/>
      <c r="DZ105" s="46"/>
      <c r="EA105" s="45"/>
      <c r="EB105" s="46"/>
      <c r="EC105" s="45"/>
      <c r="ED105" s="46"/>
      <c r="EE105" s="45"/>
      <c r="EF105" s="46"/>
      <c r="EG105" s="45"/>
      <c r="EH105" s="46"/>
      <c r="EI105" s="51"/>
      <c r="EJ105" s="9"/>
      <c r="EK105" s="9"/>
      <c r="FK105" s="9"/>
      <c r="FL105" s="9"/>
      <c r="FM105" s="9"/>
      <c r="FN105" s="9"/>
      <c r="FO105" s="9"/>
      <c r="FP105" s="9"/>
      <c r="FQ105" s="9"/>
      <c r="FR105" s="9"/>
      <c r="FS105" s="9"/>
      <c r="FT105" s="9"/>
      <c r="FU105" s="9"/>
      <c r="FV105" s="9"/>
      <c r="FW105" s="9"/>
      <c r="FX105" s="9"/>
      <c r="FY105" s="9"/>
      <c r="FZ105" s="9"/>
      <c r="GA105" s="9"/>
      <c r="GB105" s="9"/>
      <c r="GC105" s="9"/>
      <c r="GD105" s="9"/>
      <c r="GE105" s="9"/>
      <c r="GF105" s="9"/>
      <c r="GG105" s="9"/>
      <c r="GH105" s="9"/>
      <c r="GI105" s="9"/>
      <c r="GJ105" s="9"/>
      <c r="GK105" s="9"/>
      <c r="GL105" s="9"/>
      <c r="GM105" s="9"/>
      <c r="GN105" s="9"/>
      <c r="GO105" s="9"/>
      <c r="GP105" s="9"/>
      <c r="GQ105" s="9"/>
      <c r="GR105" s="9"/>
      <c r="GS105" s="9"/>
      <c r="GT105" s="9"/>
      <c r="GU105" s="9"/>
      <c r="GV105" s="9"/>
      <c r="GW105" s="9"/>
      <c r="GX105" s="9"/>
      <c r="GY105" s="9"/>
      <c r="GZ105" s="9"/>
      <c r="HA105" s="9"/>
      <c r="HB105" s="9"/>
      <c r="HC105" s="9"/>
      <c r="HD105" s="9"/>
      <c r="HE105" s="9"/>
      <c r="HF105" s="9"/>
      <c r="HG105" s="9"/>
      <c r="HH105" s="9"/>
      <c r="HI105" s="9"/>
      <c r="HJ105" s="9"/>
      <c r="HK105" s="9"/>
      <c r="HL105" s="9"/>
      <c r="HM105" s="9"/>
      <c r="HN105" s="9"/>
      <c r="HO105" s="9"/>
      <c r="HP105" s="9"/>
      <c r="HQ105" s="9"/>
      <c r="HR105" s="9"/>
      <c r="HS105" s="9"/>
      <c r="HT105" s="9"/>
      <c r="HU105" s="9"/>
      <c r="HV105" s="9"/>
      <c r="HW105" s="9"/>
      <c r="HX105" s="9"/>
      <c r="HY105" s="9"/>
      <c r="HZ105" s="9"/>
      <c r="IA105" s="9"/>
      <c r="IB105" s="9"/>
      <c r="IC105" s="9"/>
      <c r="ID105" s="9"/>
      <c r="IE105" s="9"/>
      <c r="IF105" s="9"/>
      <c r="IG105" s="9"/>
      <c r="IH105" s="9"/>
      <c r="II105" s="9"/>
      <c r="IJ105" s="9"/>
      <c r="IK105" s="9"/>
      <c r="IL105" s="9"/>
      <c r="IM105" s="9"/>
      <c r="IN105" s="9"/>
    </row>
    <row r="106" spans="1:248" ht="20.25" customHeight="1">
      <c r="EJ106" s="9"/>
      <c r="EK106" s="9"/>
      <c r="FK106" s="9"/>
      <c r="FL106" s="9"/>
      <c r="FM106" s="9"/>
      <c r="FN106" s="9"/>
      <c r="FO106" s="9"/>
      <c r="FP106" s="9"/>
      <c r="FQ106" s="9"/>
      <c r="FR106" s="9"/>
      <c r="FS106" s="9"/>
      <c r="FT106" s="9"/>
      <c r="FU106" s="9"/>
      <c r="FV106" s="9"/>
      <c r="FW106" s="9"/>
      <c r="FX106" s="9"/>
      <c r="FY106" s="9"/>
      <c r="FZ106" s="9"/>
      <c r="GA106" s="9"/>
      <c r="GB106" s="9"/>
      <c r="GC106" s="9"/>
      <c r="GD106" s="9"/>
      <c r="GE106" s="9"/>
      <c r="GF106" s="9"/>
      <c r="GG106" s="9"/>
      <c r="GH106" s="9"/>
      <c r="GI106" s="9"/>
      <c r="GJ106" s="9"/>
      <c r="GK106" s="9"/>
      <c r="GL106" s="9"/>
      <c r="GM106" s="9"/>
      <c r="GN106" s="9"/>
      <c r="GO106" s="9"/>
      <c r="GP106" s="9"/>
      <c r="GQ106" s="9"/>
      <c r="GR106" s="9"/>
      <c r="GS106" s="9"/>
      <c r="GT106" s="9"/>
      <c r="GU106" s="9"/>
      <c r="GV106" s="9"/>
      <c r="GW106" s="9"/>
      <c r="GX106" s="9"/>
      <c r="GY106" s="9"/>
      <c r="GZ106" s="9"/>
      <c r="HA106" s="9"/>
      <c r="HB106" s="9"/>
      <c r="HC106" s="9"/>
      <c r="HD106" s="9"/>
      <c r="HE106" s="9"/>
      <c r="HF106" s="9"/>
      <c r="HG106" s="9"/>
      <c r="HH106" s="9"/>
      <c r="HI106" s="9"/>
      <c r="HJ106" s="9"/>
      <c r="HK106" s="9"/>
      <c r="HL106" s="9"/>
      <c r="HM106" s="9"/>
      <c r="HN106" s="9"/>
      <c r="HO106" s="9"/>
      <c r="HP106" s="9"/>
      <c r="HQ106" s="9"/>
      <c r="HR106" s="9"/>
      <c r="HS106" s="9"/>
      <c r="HT106" s="9"/>
      <c r="HU106" s="9"/>
      <c r="HV106" s="9"/>
      <c r="HW106" s="9"/>
      <c r="HX106" s="9"/>
      <c r="HY106" s="9"/>
      <c r="HZ106" s="9"/>
      <c r="IA106" s="9"/>
      <c r="IB106" s="9"/>
      <c r="IC106" s="9"/>
      <c r="ID106" s="9"/>
      <c r="IE106" s="9"/>
      <c r="IF106" s="9"/>
      <c r="IG106" s="9"/>
      <c r="IH106" s="9"/>
      <c r="II106" s="9"/>
      <c r="IJ106" s="9"/>
      <c r="IK106" s="9"/>
      <c r="IL106" s="9"/>
      <c r="IM106" s="9"/>
      <c r="IN106" s="9"/>
    </row>
    <row r="107" spans="1:248" ht="20.25" customHeight="1">
      <c r="EJ107" s="9"/>
      <c r="EK107" s="9"/>
      <c r="FK107" s="9"/>
      <c r="FL107" s="9"/>
      <c r="FM107" s="9"/>
      <c r="FN107" s="9"/>
      <c r="FO107" s="9"/>
      <c r="FP107" s="9"/>
      <c r="FQ107" s="9"/>
      <c r="FR107" s="9"/>
      <c r="FS107" s="9"/>
      <c r="FT107" s="9"/>
      <c r="FU107" s="9"/>
      <c r="FV107" s="9"/>
      <c r="FW107" s="9"/>
      <c r="FX107" s="9"/>
      <c r="FY107" s="9"/>
      <c r="FZ107" s="9"/>
      <c r="GA107" s="9"/>
      <c r="GB107" s="9"/>
      <c r="GC107" s="9"/>
      <c r="GD107" s="9"/>
      <c r="GE107" s="9"/>
      <c r="GF107" s="9"/>
      <c r="GG107" s="9"/>
      <c r="GH107" s="9"/>
      <c r="GI107" s="9"/>
      <c r="GJ107" s="9"/>
      <c r="GK107" s="9"/>
      <c r="GL107" s="9"/>
      <c r="GM107" s="9"/>
      <c r="GN107" s="9"/>
      <c r="GO107" s="9"/>
      <c r="GP107" s="9"/>
      <c r="GQ107" s="9"/>
      <c r="GR107" s="9"/>
      <c r="GS107" s="9"/>
      <c r="GT107" s="9"/>
      <c r="GU107" s="9"/>
      <c r="GV107" s="9"/>
      <c r="GW107" s="9"/>
      <c r="GX107" s="9"/>
      <c r="GY107" s="9"/>
      <c r="GZ107" s="9"/>
      <c r="HA107" s="9"/>
      <c r="HB107" s="9"/>
      <c r="HC107" s="9"/>
      <c r="HD107" s="9"/>
      <c r="HE107" s="9"/>
      <c r="HF107" s="9"/>
      <c r="HG107" s="9"/>
      <c r="HH107" s="9"/>
      <c r="HI107" s="9"/>
      <c r="HJ107" s="9"/>
      <c r="HK107" s="9"/>
      <c r="HL107" s="9"/>
      <c r="HM107" s="9"/>
      <c r="HN107" s="9"/>
      <c r="HO107" s="9"/>
      <c r="HP107" s="9"/>
      <c r="HQ107" s="9"/>
      <c r="HR107" s="9"/>
      <c r="HS107" s="9"/>
      <c r="HT107" s="9"/>
      <c r="HU107" s="9"/>
      <c r="HV107" s="9"/>
      <c r="HW107" s="9"/>
      <c r="HX107" s="9"/>
      <c r="HY107" s="9"/>
      <c r="HZ107" s="9"/>
      <c r="IA107" s="9"/>
      <c r="IB107" s="9"/>
      <c r="IC107" s="9"/>
      <c r="ID107" s="9"/>
      <c r="IE107" s="9"/>
      <c r="IF107" s="9"/>
      <c r="IG107" s="9"/>
      <c r="IH107" s="9"/>
      <c r="II107" s="9"/>
      <c r="IJ107" s="9"/>
      <c r="IK107" s="9"/>
      <c r="IL107" s="9"/>
      <c r="IM107" s="9"/>
      <c r="IN107" s="9"/>
    </row>
    <row r="108" spans="1:248" ht="20.25" customHeight="1">
      <c r="EJ108" s="9"/>
      <c r="EK108" s="9"/>
      <c r="FK108" s="9"/>
      <c r="FL108" s="9"/>
      <c r="FM108" s="9"/>
      <c r="FN108" s="9"/>
      <c r="FO108" s="9"/>
      <c r="FP108" s="9"/>
      <c r="FQ108" s="9"/>
      <c r="FR108" s="9"/>
      <c r="FS108" s="9"/>
      <c r="FT108" s="9"/>
      <c r="FU108" s="9"/>
      <c r="FV108" s="9"/>
      <c r="FW108" s="9"/>
      <c r="FX108" s="9"/>
      <c r="FY108" s="9"/>
      <c r="FZ108" s="9"/>
      <c r="GA108" s="9"/>
      <c r="GB108" s="9"/>
      <c r="GC108" s="9"/>
      <c r="GD108" s="9"/>
      <c r="GE108" s="9"/>
      <c r="GF108" s="9"/>
      <c r="GG108" s="9"/>
      <c r="GH108" s="9"/>
      <c r="GI108" s="9"/>
      <c r="GJ108" s="9"/>
      <c r="GK108" s="9"/>
      <c r="GL108" s="9"/>
      <c r="GM108" s="9"/>
      <c r="GN108" s="9"/>
      <c r="GO108" s="9"/>
      <c r="GP108" s="9"/>
      <c r="GQ108" s="9"/>
      <c r="GR108" s="9"/>
      <c r="GS108" s="9"/>
      <c r="GT108" s="9"/>
      <c r="GU108" s="9"/>
      <c r="GV108" s="9"/>
      <c r="GW108" s="9"/>
      <c r="GX108" s="9"/>
      <c r="GY108" s="9"/>
      <c r="GZ108" s="9"/>
      <c r="HA108" s="9"/>
      <c r="HB108" s="9"/>
      <c r="HC108" s="9"/>
      <c r="HD108" s="9"/>
      <c r="HE108" s="9"/>
      <c r="HF108" s="9"/>
      <c r="HG108" s="9"/>
      <c r="HH108" s="9"/>
      <c r="HI108" s="9"/>
      <c r="HJ108" s="9"/>
      <c r="HK108" s="9"/>
      <c r="HL108" s="9"/>
      <c r="HM108" s="9"/>
      <c r="HN108" s="9"/>
      <c r="HO108" s="9"/>
      <c r="HP108" s="9"/>
      <c r="HQ108" s="9"/>
      <c r="HR108" s="9"/>
      <c r="HS108" s="9"/>
      <c r="HT108" s="9"/>
      <c r="HU108" s="9"/>
      <c r="HV108" s="9"/>
      <c r="HW108" s="9"/>
      <c r="HX108" s="9"/>
      <c r="HY108" s="9"/>
      <c r="HZ108" s="9"/>
      <c r="IA108" s="9"/>
      <c r="IB108" s="9"/>
      <c r="IC108" s="9"/>
      <c r="ID108" s="9"/>
      <c r="IE108" s="9"/>
      <c r="IF108" s="9"/>
      <c r="IG108" s="9"/>
      <c r="IH108" s="9"/>
      <c r="II108" s="9"/>
      <c r="IJ108" s="9"/>
      <c r="IK108" s="9"/>
      <c r="IL108" s="9"/>
      <c r="IM108" s="9"/>
      <c r="IN108" s="9"/>
    </row>
    <row r="109" spans="1:248"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</row>
    <row r="110" spans="1:248"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</row>
    <row r="111" spans="1:248"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</row>
    <row r="112" spans="1:248"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</row>
    <row r="113" spans="2:32"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</row>
    <row r="114" spans="2:32"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</row>
    <row r="115" spans="2:32"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</row>
    <row r="116" spans="2:32"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</row>
    <row r="117" spans="2:32"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</row>
    <row r="118" spans="2:32"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</row>
    <row r="119" spans="2:32"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</row>
    <row r="120" spans="2:32"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</row>
    <row r="121" spans="2:32"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</row>
    <row r="122" spans="2:32"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</row>
    <row r="123" spans="2:32"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</row>
    <row r="124" spans="2:32"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</row>
    <row r="125" spans="2:32"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</row>
    <row r="126" spans="2:32"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</row>
    <row r="127" spans="2:32"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</row>
    <row r="128" spans="2:32"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</row>
    <row r="129" spans="2:248"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</row>
    <row r="130" spans="2:248"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</row>
    <row r="131" spans="2:248"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</row>
    <row r="132" spans="2:248"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</row>
    <row r="133" spans="2:248" ht="20.25" customHeight="1">
      <c r="EJ133" s="9"/>
      <c r="EK133" s="9"/>
      <c r="FK133" s="9"/>
      <c r="FL133" s="9"/>
      <c r="FM133" s="9"/>
      <c r="FN133" s="9"/>
      <c r="FO133" s="9"/>
      <c r="FP133" s="9"/>
      <c r="FQ133" s="9"/>
      <c r="FR133" s="9"/>
      <c r="FS133" s="9"/>
      <c r="FT133" s="9"/>
      <c r="FU133" s="9"/>
      <c r="FV133" s="9"/>
      <c r="FW133" s="9"/>
      <c r="FX133" s="9"/>
      <c r="FY133" s="9"/>
      <c r="FZ133" s="9"/>
      <c r="GA133" s="9"/>
      <c r="GB133" s="9"/>
      <c r="GC133" s="9"/>
      <c r="GD133" s="9"/>
      <c r="GE133" s="9"/>
      <c r="GF133" s="9"/>
      <c r="GG133" s="9"/>
      <c r="GH133" s="9"/>
      <c r="GI133" s="9"/>
      <c r="GJ133" s="9"/>
      <c r="GK133" s="9"/>
      <c r="GL133" s="9"/>
      <c r="GM133" s="9"/>
      <c r="GN133" s="9"/>
      <c r="GO133" s="9"/>
      <c r="GP133" s="9"/>
      <c r="GQ133" s="9"/>
      <c r="GR133" s="9"/>
      <c r="GS133" s="9"/>
      <c r="GT133" s="9"/>
      <c r="GU133" s="9"/>
      <c r="GV133" s="9"/>
      <c r="GW133" s="9"/>
      <c r="GX133" s="9"/>
      <c r="GY133" s="9"/>
      <c r="GZ133" s="9"/>
      <c r="HA133" s="9"/>
      <c r="HB133" s="9"/>
      <c r="HC133" s="9"/>
      <c r="HD133" s="9"/>
      <c r="HE133" s="9"/>
      <c r="HF133" s="9"/>
      <c r="HG133" s="9"/>
      <c r="HH133" s="9"/>
      <c r="HI133" s="9"/>
      <c r="HJ133" s="9"/>
      <c r="HK133" s="9"/>
      <c r="HL133" s="9"/>
      <c r="HM133" s="9"/>
      <c r="HN133" s="9"/>
      <c r="HO133" s="9"/>
      <c r="HP133" s="9"/>
      <c r="HQ133" s="9"/>
      <c r="HR133" s="9"/>
      <c r="HS133" s="9"/>
      <c r="HT133" s="9"/>
      <c r="HU133" s="9"/>
      <c r="HV133" s="9"/>
      <c r="HW133" s="9"/>
      <c r="HX133" s="9"/>
      <c r="HY133" s="9"/>
      <c r="HZ133" s="9"/>
      <c r="IA133" s="9"/>
      <c r="IB133" s="9"/>
      <c r="IC133" s="9"/>
      <c r="ID133" s="9"/>
      <c r="IE133" s="9"/>
      <c r="IF133" s="9"/>
      <c r="IG133" s="9"/>
      <c r="IH133" s="9"/>
      <c r="II133" s="9"/>
      <c r="IJ133" s="9"/>
      <c r="IK133" s="9"/>
      <c r="IL133" s="9"/>
      <c r="IM133" s="9"/>
      <c r="IN133" s="9"/>
    </row>
    <row r="134" spans="2:248" ht="20.25" customHeight="1">
      <c r="EJ134" s="9"/>
      <c r="EK134" s="9"/>
      <c r="FK134" s="9"/>
      <c r="FL134" s="9"/>
      <c r="FM134" s="9"/>
      <c r="FN134" s="9"/>
      <c r="FO134" s="9"/>
      <c r="FP134" s="9"/>
      <c r="FQ134" s="9"/>
      <c r="FR134" s="9"/>
      <c r="FS134" s="9"/>
      <c r="FT134" s="9"/>
      <c r="FU134" s="9"/>
      <c r="FV134" s="9"/>
      <c r="FW134" s="9"/>
      <c r="FX134" s="9"/>
      <c r="FY134" s="9"/>
      <c r="FZ134" s="9"/>
      <c r="GA134" s="9"/>
      <c r="GB134" s="9"/>
      <c r="GC134" s="9"/>
      <c r="GD134" s="9"/>
      <c r="GE134" s="9"/>
      <c r="GF134" s="9"/>
      <c r="GG134" s="9"/>
      <c r="GH134" s="9"/>
      <c r="GI134" s="9"/>
      <c r="GJ134" s="9"/>
      <c r="GK134" s="9"/>
      <c r="GL134" s="9"/>
      <c r="GM134" s="9"/>
      <c r="GN134" s="9"/>
      <c r="GO134" s="9"/>
      <c r="GP134" s="9"/>
      <c r="GQ134" s="9"/>
      <c r="GR134" s="9"/>
      <c r="GS134" s="9"/>
      <c r="GT134" s="9"/>
      <c r="GU134" s="9"/>
      <c r="GV134" s="9"/>
      <c r="GW134" s="9"/>
      <c r="GX134" s="9"/>
      <c r="GY134" s="9"/>
      <c r="GZ134" s="9"/>
      <c r="HA134" s="9"/>
      <c r="HB134" s="9"/>
      <c r="HC134" s="9"/>
      <c r="HD134" s="9"/>
      <c r="HE134" s="9"/>
      <c r="HF134" s="9"/>
      <c r="HG134" s="9"/>
      <c r="HH134" s="9"/>
      <c r="HI134" s="9"/>
      <c r="HJ134" s="9"/>
      <c r="HK134" s="9"/>
      <c r="HL134" s="9"/>
      <c r="HM134" s="9"/>
      <c r="HN134" s="9"/>
      <c r="HO134" s="9"/>
      <c r="HP134" s="9"/>
      <c r="HQ134" s="9"/>
      <c r="HR134" s="9"/>
      <c r="HS134" s="9"/>
      <c r="HT134" s="9"/>
      <c r="HU134" s="9"/>
      <c r="HV134" s="9"/>
      <c r="HW134" s="9"/>
      <c r="HX134" s="9"/>
      <c r="HY134" s="9"/>
      <c r="HZ134" s="9"/>
      <c r="IA134" s="9"/>
      <c r="IB134" s="9"/>
      <c r="IC134" s="9"/>
      <c r="ID134" s="9"/>
      <c r="IE134" s="9"/>
      <c r="IF134" s="9"/>
      <c r="IG134" s="9"/>
      <c r="IH134" s="9"/>
      <c r="II134" s="9"/>
      <c r="IJ134" s="9"/>
      <c r="IK134" s="9"/>
      <c r="IL134" s="9"/>
      <c r="IM134" s="9"/>
      <c r="IN134" s="9"/>
    </row>
    <row r="135" spans="2:248" ht="20.25" customHeight="1">
      <c r="EJ135" s="9"/>
      <c r="EK135" s="9"/>
      <c r="FK135" s="9"/>
      <c r="FL135" s="9"/>
      <c r="FM135" s="9"/>
      <c r="FN135" s="9"/>
      <c r="FO135" s="9"/>
      <c r="FP135" s="9"/>
      <c r="FQ135" s="9"/>
      <c r="FR135" s="9"/>
      <c r="FS135" s="9"/>
      <c r="FT135" s="9"/>
      <c r="FU135" s="9"/>
      <c r="FV135" s="9"/>
      <c r="FW135" s="9"/>
      <c r="FX135" s="9"/>
      <c r="FY135" s="9"/>
      <c r="FZ135" s="9"/>
      <c r="GA135" s="9"/>
      <c r="GB135" s="9"/>
      <c r="GC135" s="9"/>
      <c r="GD135" s="9"/>
      <c r="GE135" s="9"/>
      <c r="GF135" s="9"/>
      <c r="GG135" s="9"/>
      <c r="GH135" s="9"/>
      <c r="GI135" s="9"/>
      <c r="GJ135" s="9"/>
      <c r="GK135" s="9"/>
      <c r="GL135" s="9"/>
      <c r="GM135" s="9"/>
      <c r="GN135" s="9"/>
      <c r="GO135" s="9"/>
      <c r="GP135" s="9"/>
      <c r="GQ135" s="9"/>
      <c r="GR135" s="9"/>
      <c r="GS135" s="9"/>
      <c r="GT135" s="9"/>
      <c r="GU135" s="9"/>
      <c r="GV135" s="9"/>
      <c r="GW135" s="9"/>
      <c r="GX135" s="9"/>
      <c r="GY135" s="9"/>
      <c r="GZ135" s="9"/>
      <c r="HA135" s="9"/>
      <c r="HB135" s="9"/>
      <c r="HC135" s="9"/>
      <c r="HD135" s="9"/>
      <c r="HE135" s="9"/>
      <c r="HF135" s="9"/>
      <c r="HG135" s="9"/>
      <c r="HH135" s="9"/>
      <c r="HI135" s="9"/>
      <c r="HJ135" s="9"/>
      <c r="HK135" s="9"/>
      <c r="HL135" s="9"/>
      <c r="HM135" s="9"/>
      <c r="HN135" s="9"/>
      <c r="HO135" s="9"/>
      <c r="HP135" s="9"/>
      <c r="HQ135" s="9"/>
      <c r="HR135" s="9"/>
      <c r="HS135" s="9"/>
      <c r="HT135" s="9"/>
      <c r="HU135" s="9"/>
      <c r="HV135" s="9"/>
      <c r="HW135" s="9"/>
      <c r="HX135" s="9"/>
      <c r="HY135" s="9"/>
      <c r="HZ135" s="9"/>
      <c r="IA135" s="9"/>
      <c r="IB135" s="9"/>
      <c r="IC135" s="9"/>
      <c r="ID135" s="9"/>
      <c r="IE135" s="9"/>
      <c r="IF135" s="9"/>
      <c r="IG135" s="9"/>
      <c r="IH135" s="9"/>
      <c r="II135" s="9"/>
      <c r="IJ135" s="9"/>
      <c r="IK135" s="9"/>
      <c r="IL135" s="9"/>
      <c r="IM135" s="9"/>
      <c r="IN135" s="9"/>
    </row>
    <row r="136" spans="2:248" ht="20.25" customHeight="1">
      <c r="EJ136" s="9"/>
      <c r="EK136" s="9"/>
      <c r="FK136" s="9"/>
      <c r="FL136" s="9"/>
      <c r="FM136" s="9"/>
      <c r="FN136" s="9"/>
      <c r="FO136" s="9"/>
      <c r="FP136" s="9"/>
      <c r="FQ136" s="9"/>
      <c r="FR136" s="9"/>
      <c r="FS136" s="9"/>
      <c r="FT136" s="9"/>
      <c r="FU136" s="9"/>
      <c r="FV136" s="9"/>
      <c r="FW136" s="9"/>
      <c r="FX136" s="9"/>
      <c r="FY136" s="9"/>
      <c r="FZ136" s="9"/>
      <c r="GA136" s="9"/>
      <c r="GB136" s="9"/>
      <c r="GC136" s="9"/>
      <c r="GD136" s="9"/>
      <c r="GE136" s="9"/>
      <c r="GF136" s="9"/>
      <c r="GG136" s="9"/>
      <c r="GH136" s="9"/>
      <c r="GI136" s="9"/>
      <c r="GJ136" s="9"/>
      <c r="GK136" s="9"/>
      <c r="GL136" s="9"/>
      <c r="GM136" s="9"/>
      <c r="GN136" s="9"/>
      <c r="GO136" s="9"/>
      <c r="GP136" s="9"/>
      <c r="GQ136" s="9"/>
      <c r="GR136" s="9"/>
      <c r="GS136" s="9"/>
      <c r="GT136" s="9"/>
      <c r="GU136" s="9"/>
      <c r="GV136" s="9"/>
      <c r="GW136" s="9"/>
      <c r="GX136" s="9"/>
      <c r="GY136" s="9"/>
      <c r="GZ136" s="9"/>
      <c r="HA136" s="9"/>
      <c r="HB136" s="9"/>
      <c r="HC136" s="9"/>
      <c r="HD136" s="9"/>
      <c r="HE136" s="9"/>
      <c r="HF136" s="9"/>
      <c r="HG136" s="9"/>
      <c r="HH136" s="9"/>
      <c r="HI136" s="9"/>
      <c r="HJ136" s="9"/>
      <c r="HK136" s="9"/>
      <c r="HL136" s="9"/>
      <c r="HM136" s="9"/>
      <c r="HN136" s="9"/>
      <c r="HO136" s="9"/>
      <c r="HP136" s="9"/>
      <c r="HQ136" s="9"/>
      <c r="HR136" s="9"/>
      <c r="HS136" s="9"/>
      <c r="HT136" s="9"/>
      <c r="HU136" s="9"/>
      <c r="HV136" s="9"/>
      <c r="HW136" s="9"/>
      <c r="HX136" s="9"/>
      <c r="HY136" s="9"/>
      <c r="HZ136" s="9"/>
      <c r="IA136" s="9"/>
      <c r="IB136" s="9"/>
      <c r="IC136" s="9"/>
      <c r="ID136" s="9"/>
      <c r="IE136" s="9"/>
      <c r="IF136" s="9"/>
      <c r="IG136" s="9"/>
      <c r="IH136" s="9"/>
      <c r="II136" s="9"/>
      <c r="IJ136" s="9"/>
      <c r="IK136" s="9"/>
      <c r="IL136" s="9"/>
      <c r="IM136" s="9"/>
      <c r="IN136" s="9"/>
    </row>
    <row r="137" spans="2:248" ht="20.25" customHeight="1">
      <c r="EJ137" s="9"/>
      <c r="EK137" s="9"/>
      <c r="FK137" s="9"/>
      <c r="FL137" s="9"/>
      <c r="FM137" s="9"/>
      <c r="FN137" s="9"/>
      <c r="FO137" s="9"/>
      <c r="FP137" s="9"/>
      <c r="FQ137" s="9"/>
      <c r="FR137" s="9"/>
      <c r="FS137" s="9"/>
      <c r="FT137" s="9"/>
      <c r="FU137" s="9"/>
      <c r="FV137" s="9"/>
      <c r="FW137" s="9"/>
      <c r="FX137" s="9"/>
      <c r="FY137" s="9"/>
      <c r="FZ137" s="9"/>
      <c r="GA137" s="9"/>
      <c r="GB137" s="9"/>
      <c r="GC137" s="9"/>
      <c r="GD137" s="9"/>
      <c r="GE137" s="9"/>
      <c r="GF137" s="9"/>
      <c r="GG137" s="9"/>
      <c r="GH137" s="9"/>
      <c r="GI137" s="9"/>
      <c r="GJ137" s="9"/>
      <c r="GK137" s="9"/>
      <c r="GL137" s="9"/>
      <c r="GM137" s="9"/>
      <c r="GN137" s="9"/>
      <c r="GO137" s="9"/>
      <c r="GP137" s="9"/>
      <c r="GQ137" s="9"/>
      <c r="GR137" s="9"/>
      <c r="GS137" s="9"/>
      <c r="GT137" s="9"/>
      <c r="GU137" s="9"/>
      <c r="GV137" s="9"/>
      <c r="GW137" s="9"/>
      <c r="GX137" s="9"/>
      <c r="GY137" s="9"/>
      <c r="GZ137" s="9"/>
      <c r="HA137" s="9"/>
      <c r="HB137" s="9"/>
      <c r="HC137" s="9"/>
      <c r="HD137" s="9"/>
      <c r="HE137" s="9"/>
      <c r="HF137" s="9"/>
      <c r="HG137" s="9"/>
      <c r="HH137" s="9"/>
      <c r="HI137" s="9"/>
      <c r="HJ137" s="9"/>
      <c r="HK137" s="9"/>
      <c r="HL137" s="9"/>
      <c r="HM137" s="9"/>
      <c r="HN137" s="9"/>
      <c r="HO137" s="9"/>
      <c r="HP137" s="9"/>
      <c r="HQ137" s="9"/>
      <c r="HR137" s="9"/>
      <c r="HS137" s="9"/>
      <c r="HT137" s="9"/>
      <c r="HU137" s="9"/>
      <c r="HV137" s="9"/>
      <c r="HW137" s="9"/>
      <c r="HX137" s="9"/>
      <c r="HY137" s="9"/>
      <c r="HZ137" s="9"/>
      <c r="IA137" s="9"/>
      <c r="IB137" s="9"/>
      <c r="IC137" s="9"/>
      <c r="ID137" s="9"/>
      <c r="IE137" s="9"/>
      <c r="IF137" s="9"/>
      <c r="IG137" s="9"/>
      <c r="IH137" s="9"/>
      <c r="II137" s="9"/>
      <c r="IJ137" s="9"/>
      <c r="IK137" s="9"/>
      <c r="IL137" s="9"/>
      <c r="IM137" s="9"/>
      <c r="IN137" s="9"/>
    </row>
    <row r="138" spans="2:248" ht="20.25" customHeight="1">
      <c r="EJ138" s="9"/>
      <c r="EK138" s="9"/>
      <c r="FK138" s="9"/>
      <c r="FL138" s="9"/>
      <c r="FM138" s="9"/>
      <c r="FN138" s="9"/>
      <c r="FO138" s="9"/>
      <c r="FP138" s="9"/>
      <c r="FQ138" s="9"/>
      <c r="FR138" s="9"/>
      <c r="FS138" s="9"/>
      <c r="FT138" s="9"/>
      <c r="FU138" s="9"/>
      <c r="FV138" s="9"/>
      <c r="FW138" s="9"/>
      <c r="FX138" s="9"/>
      <c r="FY138" s="9"/>
      <c r="FZ138" s="9"/>
      <c r="GA138" s="9"/>
      <c r="GB138" s="9"/>
      <c r="GC138" s="9"/>
      <c r="GD138" s="9"/>
      <c r="GE138" s="9"/>
      <c r="GF138" s="9"/>
      <c r="GG138" s="9"/>
      <c r="GH138" s="9"/>
      <c r="GI138" s="9"/>
      <c r="GJ138" s="9"/>
      <c r="GK138" s="9"/>
      <c r="GL138" s="9"/>
      <c r="GM138" s="9"/>
      <c r="GN138" s="9"/>
      <c r="GO138" s="9"/>
      <c r="GP138" s="9"/>
      <c r="GQ138" s="9"/>
      <c r="GR138" s="9"/>
      <c r="GS138" s="9"/>
      <c r="GT138" s="9"/>
      <c r="GU138" s="9"/>
      <c r="GV138" s="9"/>
      <c r="GW138" s="9"/>
      <c r="GX138" s="9"/>
      <c r="GY138" s="9"/>
      <c r="GZ138" s="9"/>
      <c r="HA138" s="9"/>
      <c r="HB138" s="9"/>
      <c r="HC138" s="9"/>
      <c r="HD138" s="9"/>
      <c r="HE138" s="9"/>
      <c r="HF138" s="9"/>
      <c r="HG138" s="9"/>
      <c r="HH138" s="9"/>
      <c r="HI138" s="9"/>
      <c r="HJ138" s="9"/>
      <c r="HK138" s="9"/>
      <c r="HL138" s="9"/>
      <c r="HM138" s="9"/>
      <c r="HN138" s="9"/>
      <c r="HO138" s="9"/>
      <c r="HP138" s="9"/>
      <c r="HQ138" s="9"/>
      <c r="HR138" s="9"/>
      <c r="HS138" s="9"/>
      <c r="HT138" s="9"/>
      <c r="HU138" s="9"/>
      <c r="HV138" s="9"/>
      <c r="HW138" s="9"/>
      <c r="HX138" s="9"/>
      <c r="HY138" s="9"/>
      <c r="HZ138" s="9"/>
      <c r="IA138" s="9"/>
      <c r="IB138" s="9"/>
      <c r="IC138" s="9"/>
      <c r="ID138" s="9"/>
      <c r="IE138" s="9"/>
      <c r="IF138" s="9"/>
      <c r="IG138" s="9"/>
      <c r="IH138" s="9"/>
      <c r="II138" s="9"/>
      <c r="IJ138" s="9"/>
      <c r="IK138" s="9"/>
      <c r="IL138" s="9"/>
      <c r="IM138" s="9"/>
      <c r="IN138" s="9"/>
    </row>
    <row r="139" spans="2:248" ht="20.25" customHeight="1">
      <c r="EJ139" s="9"/>
      <c r="EK139" s="9"/>
      <c r="FK139" s="9"/>
      <c r="FL139" s="9"/>
      <c r="FM139" s="9"/>
      <c r="FN139" s="9"/>
      <c r="FO139" s="9"/>
      <c r="FP139" s="9"/>
      <c r="FQ139" s="9"/>
      <c r="FR139" s="9"/>
      <c r="FS139" s="9"/>
      <c r="FT139" s="9"/>
      <c r="FU139" s="9"/>
      <c r="FV139" s="9"/>
      <c r="FW139" s="9"/>
      <c r="FX139" s="9"/>
      <c r="FY139" s="9"/>
      <c r="FZ139" s="9"/>
      <c r="GA139" s="9"/>
      <c r="GB139" s="9"/>
      <c r="GC139" s="9"/>
      <c r="GD139" s="9"/>
      <c r="GE139" s="9"/>
      <c r="GF139" s="9"/>
      <c r="GG139" s="9"/>
      <c r="GH139" s="9"/>
      <c r="GI139" s="9"/>
      <c r="GJ139" s="9"/>
      <c r="GK139" s="9"/>
      <c r="GL139" s="9"/>
      <c r="GM139" s="9"/>
      <c r="GN139" s="9"/>
      <c r="GO139" s="9"/>
      <c r="GP139" s="9"/>
      <c r="GQ139" s="9"/>
      <c r="GR139" s="9"/>
      <c r="GS139" s="9"/>
      <c r="GT139" s="9"/>
      <c r="GU139" s="9"/>
      <c r="GV139" s="9"/>
      <c r="GW139" s="9"/>
      <c r="GX139" s="9"/>
      <c r="GY139" s="9"/>
      <c r="GZ139" s="9"/>
      <c r="HA139" s="9"/>
      <c r="HB139" s="9"/>
      <c r="HC139" s="9"/>
      <c r="HD139" s="9"/>
      <c r="HE139" s="9"/>
      <c r="HF139" s="9"/>
      <c r="HG139" s="9"/>
      <c r="HH139" s="9"/>
      <c r="HI139" s="9"/>
      <c r="HJ139" s="9"/>
      <c r="HK139" s="9"/>
      <c r="HL139" s="9"/>
      <c r="HM139" s="9"/>
      <c r="HN139" s="9"/>
      <c r="HO139" s="9"/>
      <c r="HP139" s="9"/>
      <c r="HQ139" s="9"/>
      <c r="HR139" s="9"/>
      <c r="HS139" s="9"/>
      <c r="HT139" s="9"/>
      <c r="HU139" s="9"/>
      <c r="HV139" s="9"/>
      <c r="HW139" s="9"/>
      <c r="HX139" s="9"/>
      <c r="HY139" s="9"/>
      <c r="HZ139" s="9"/>
      <c r="IA139" s="9"/>
      <c r="IB139" s="9"/>
      <c r="IC139" s="9"/>
      <c r="ID139" s="9"/>
      <c r="IE139" s="9"/>
      <c r="IF139" s="9"/>
      <c r="IG139" s="9"/>
      <c r="IH139" s="9"/>
      <c r="II139" s="9"/>
      <c r="IJ139" s="9"/>
      <c r="IK139" s="9"/>
      <c r="IL139" s="9"/>
      <c r="IM139" s="9"/>
      <c r="IN139" s="9"/>
    </row>
    <row r="140" spans="2:248" ht="20.25" customHeight="1">
      <c r="EJ140" s="9"/>
      <c r="EK140" s="9"/>
      <c r="FK140" s="9"/>
      <c r="FL140" s="9"/>
      <c r="FM140" s="9"/>
      <c r="FN140" s="9"/>
      <c r="FO140" s="9"/>
      <c r="FP140" s="9"/>
      <c r="FQ140" s="9"/>
      <c r="FR140" s="9"/>
      <c r="FS140" s="9"/>
      <c r="FT140" s="9"/>
      <c r="FU140" s="9"/>
      <c r="FV140" s="9"/>
      <c r="FW140" s="9"/>
      <c r="FX140" s="9"/>
      <c r="FY140" s="9"/>
      <c r="FZ140" s="9"/>
      <c r="GA140" s="9"/>
      <c r="GB140" s="9"/>
      <c r="GC140" s="9"/>
      <c r="GD140" s="9"/>
      <c r="GE140" s="9"/>
      <c r="GF140" s="9"/>
      <c r="GG140" s="9"/>
      <c r="GH140" s="9"/>
      <c r="GI140" s="9"/>
      <c r="GJ140" s="9"/>
      <c r="GK140" s="9"/>
      <c r="GL140" s="9"/>
      <c r="GM140" s="9"/>
      <c r="GN140" s="9"/>
      <c r="GO140" s="9"/>
      <c r="GP140" s="9"/>
      <c r="GQ140" s="9"/>
      <c r="GR140" s="9"/>
      <c r="GS140" s="9"/>
      <c r="GT140" s="9"/>
      <c r="GU140" s="9"/>
      <c r="GV140" s="9"/>
      <c r="GW140" s="9"/>
      <c r="GX140" s="9"/>
      <c r="GY140" s="9"/>
      <c r="GZ140" s="9"/>
      <c r="HA140" s="9"/>
      <c r="HB140" s="9"/>
      <c r="HC140" s="9"/>
      <c r="HD140" s="9"/>
      <c r="HE140" s="9"/>
      <c r="HF140" s="9"/>
      <c r="HG140" s="9"/>
      <c r="HH140" s="9"/>
      <c r="HI140" s="9"/>
      <c r="HJ140" s="9"/>
      <c r="HK140" s="9"/>
      <c r="HL140" s="9"/>
      <c r="HM140" s="9"/>
      <c r="HN140" s="9"/>
      <c r="HO140" s="9"/>
      <c r="HP140" s="9"/>
      <c r="HQ140" s="9"/>
      <c r="HR140" s="9"/>
      <c r="HS140" s="9"/>
      <c r="HT140" s="9"/>
      <c r="HU140" s="9"/>
      <c r="HV140" s="9"/>
      <c r="HW140" s="9"/>
      <c r="HX140" s="9"/>
      <c r="HY140" s="9"/>
      <c r="HZ140" s="9"/>
      <c r="IA140" s="9"/>
      <c r="IB140" s="9"/>
      <c r="IC140" s="9"/>
      <c r="ID140" s="9"/>
      <c r="IE140" s="9"/>
      <c r="IF140" s="9"/>
      <c r="IG140" s="9"/>
      <c r="IH140" s="9"/>
      <c r="II140" s="9"/>
      <c r="IJ140" s="9"/>
      <c r="IK140" s="9"/>
      <c r="IL140" s="9"/>
      <c r="IM140" s="9"/>
      <c r="IN140" s="9"/>
    </row>
    <row r="141" spans="2:248" ht="20.25" customHeight="1">
      <c r="EJ141" s="9"/>
      <c r="EK141" s="9"/>
      <c r="FK141" s="9"/>
      <c r="FL141" s="9"/>
      <c r="FM141" s="9"/>
      <c r="FN141" s="9"/>
      <c r="FO141" s="9"/>
      <c r="FP141" s="9"/>
      <c r="FQ141" s="9"/>
      <c r="FR141" s="9"/>
      <c r="FS141" s="9"/>
      <c r="FT141" s="9"/>
      <c r="FU141" s="9"/>
      <c r="FV141" s="9"/>
      <c r="FW141" s="9"/>
      <c r="FX141" s="9"/>
      <c r="FY141" s="9"/>
      <c r="FZ141" s="9"/>
      <c r="GA141" s="9"/>
      <c r="GB141" s="9"/>
      <c r="GC141" s="9"/>
      <c r="GD141" s="9"/>
      <c r="GE141" s="9"/>
      <c r="GF141" s="9"/>
      <c r="GG141" s="9"/>
      <c r="GH141" s="9"/>
      <c r="GI141" s="9"/>
      <c r="GJ141" s="9"/>
      <c r="GK141" s="9"/>
      <c r="GL141" s="9"/>
      <c r="GM141" s="9"/>
      <c r="GN141" s="9"/>
      <c r="GO141" s="9"/>
      <c r="GP141" s="9"/>
      <c r="GQ141" s="9"/>
      <c r="GR141" s="9"/>
      <c r="GS141" s="9"/>
      <c r="GT141" s="9"/>
      <c r="GU141" s="9"/>
      <c r="GV141" s="9"/>
      <c r="GW141" s="9"/>
      <c r="GX141" s="9"/>
      <c r="GY141" s="9"/>
      <c r="GZ141" s="9"/>
      <c r="HA141" s="9"/>
      <c r="HB141" s="9"/>
      <c r="HC141" s="9"/>
      <c r="HD141" s="9"/>
      <c r="HE141" s="9"/>
      <c r="HF141" s="9"/>
      <c r="HG141" s="9"/>
      <c r="HH141" s="9"/>
      <c r="HI141" s="9"/>
      <c r="HJ141" s="9"/>
      <c r="HK141" s="9"/>
      <c r="HL141" s="9"/>
      <c r="HM141" s="9"/>
      <c r="HN141" s="9"/>
      <c r="HO141" s="9"/>
      <c r="HP141" s="9"/>
      <c r="HQ141" s="9"/>
      <c r="HR141" s="9"/>
      <c r="HS141" s="9"/>
      <c r="HT141" s="9"/>
      <c r="HU141" s="9"/>
      <c r="HV141" s="9"/>
      <c r="HW141" s="9"/>
      <c r="HX141" s="9"/>
      <c r="HY141" s="9"/>
      <c r="HZ141" s="9"/>
      <c r="IA141" s="9"/>
      <c r="IB141" s="9"/>
      <c r="IC141" s="9"/>
      <c r="ID141" s="9"/>
      <c r="IE141" s="9"/>
      <c r="IF141" s="9"/>
      <c r="IG141" s="9"/>
      <c r="IH141" s="9"/>
      <c r="II141" s="9"/>
      <c r="IJ141" s="9"/>
      <c r="IK141" s="9"/>
      <c r="IL141" s="9"/>
      <c r="IM141" s="9"/>
      <c r="IN141" s="9"/>
    </row>
    <row r="142" spans="2:248" ht="20.25" customHeight="1">
      <c r="EJ142" s="9"/>
      <c r="EK142" s="9"/>
      <c r="FK142" s="9"/>
      <c r="FL142" s="9"/>
      <c r="FM142" s="9"/>
      <c r="FN142" s="9"/>
      <c r="FO142" s="9"/>
      <c r="FP142" s="9"/>
      <c r="FQ142" s="9"/>
      <c r="FR142" s="9"/>
      <c r="FS142" s="9"/>
      <c r="FT142" s="9"/>
      <c r="FU142" s="9"/>
      <c r="FV142" s="9"/>
      <c r="FW142" s="9"/>
      <c r="FX142" s="9"/>
      <c r="FY142" s="9"/>
      <c r="FZ142" s="9"/>
      <c r="GA142" s="9"/>
      <c r="GB142" s="9"/>
      <c r="GC142" s="9"/>
      <c r="GD142" s="9"/>
      <c r="GE142" s="9"/>
      <c r="GF142" s="9"/>
      <c r="GG142" s="9"/>
      <c r="GH142" s="9"/>
      <c r="GI142" s="9"/>
      <c r="GJ142" s="9"/>
      <c r="GK142" s="9"/>
      <c r="GL142" s="9"/>
      <c r="GM142" s="9"/>
      <c r="GN142" s="9"/>
      <c r="GO142" s="9"/>
      <c r="GP142" s="9"/>
      <c r="GQ142" s="9"/>
      <c r="GR142" s="9"/>
      <c r="GS142" s="9"/>
      <c r="GT142" s="9"/>
      <c r="GU142" s="9"/>
      <c r="GV142" s="9"/>
      <c r="GW142" s="9"/>
      <c r="GX142" s="9"/>
      <c r="GY142" s="9"/>
      <c r="GZ142" s="9"/>
      <c r="HA142" s="9"/>
      <c r="HB142" s="9"/>
      <c r="HC142" s="9"/>
      <c r="HD142" s="9"/>
      <c r="HE142" s="9"/>
      <c r="HF142" s="9"/>
      <c r="HG142" s="9"/>
      <c r="HH142" s="9"/>
      <c r="HI142" s="9"/>
      <c r="HJ142" s="9"/>
      <c r="HK142" s="9"/>
      <c r="HL142" s="9"/>
      <c r="HM142" s="9"/>
      <c r="HN142" s="9"/>
      <c r="HO142" s="9"/>
      <c r="HP142" s="9"/>
      <c r="HQ142" s="9"/>
      <c r="HR142" s="9"/>
      <c r="HS142" s="9"/>
      <c r="HT142" s="9"/>
      <c r="HU142" s="9"/>
      <c r="HV142" s="9"/>
      <c r="HW142" s="9"/>
      <c r="HX142" s="9"/>
      <c r="HY142" s="9"/>
      <c r="HZ142" s="9"/>
      <c r="IA142" s="9"/>
      <c r="IB142" s="9"/>
      <c r="IC142" s="9"/>
      <c r="ID142" s="9"/>
      <c r="IE142" s="9"/>
      <c r="IF142" s="9"/>
      <c r="IG142" s="9"/>
      <c r="IH142" s="9"/>
      <c r="II142" s="9"/>
      <c r="IJ142" s="9"/>
      <c r="IK142" s="9"/>
      <c r="IL142" s="9"/>
      <c r="IM142" s="9"/>
      <c r="IN142" s="9"/>
    </row>
    <row r="143" spans="2:248" ht="20.25" customHeight="1">
      <c r="EJ143" s="9"/>
      <c r="EK143" s="9"/>
      <c r="FK143" s="9"/>
      <c r="FL143" s="9"/>
      <c r="FM143" s="9"/>
      <c r="FN143" s="9"/>
      <c r="FO143" s="9"/>
      <c r="FP143" s="9"/>
      <c r="FQ143" s="9"/>
      <c r="FR143" s="9"/>
      <c r="FS143" s="9"/>
      <c r="FT143" s="9"/>
      <c r="FU143" s="9"/>
      <c r="FV143" s="9"/>
      <c r="FW143" s="9"/>
      <c r="FX143" s="9"/>
      <c r="FY143" s="9"/>
      <c r="FZ143" s="9"/>
      <c r="GA143" s="9"/>
      <c r="GB143" s="9"/>
      <c r="GC143" s="9"/>
      <c r="GD143" s="9"/>
      <c r="GE143" s="9"/>
      <c r="GF143" s="9"/>
      <c r="GG143" s="9"/>
      <c r="GH143" s="9"/>
      <c r="GI143" s="9"/>
      <c r="GJ143" s="9"/>
      <c r="GK143" s="9"/>
      <c r="GL143" s="9"/>
      <c r="GM143" s="9"/>
      <c r="GN143" s="9"/>
      <c r="GO143" s="9"/>
      <c r="GP143" s="9"/>
      <c r="GQ143" s="9"/>
      <c r="GR143" s="9"/>
      <c r="GS143" s="9"/>
      <c r="GT143" s="9"/>
      <c r="GU143" s="9"/>
      <c r="GV143" s="9"/>
      <c r="GW143" s="9"/>
      <c r="GX143" s="9"/>
      <c r="GY143" s="9"/>
      <c r="GZ143" s="9"/>
      <c r="HA143" s="9"/>
      <c r="HB143" s="9"/>
      <c r="HC143" s="9"/>
      <c r="HD143" s="9"/>
      <c r="HE143" s="9"/>
      <c r="HF143" s="9"/>
      <c r="HG143" s="9"/>
      <c r="HH143" s="9"/>
      <c r="HI143" s="9"/>
      <c r="HJ143" s="9"/>
      <c r="HK143" s="9"/>
      <c r="HL143" s="9"/>
      <c r="HM143" s="9"/>
      <c r="HN143" s="9"/>
      <c r="HO143" s="9"/>
      <c r="HP143" s="9"/>
      <c r="HQ143" s="9"/>
      <c r="HR143" s="9"/>
      <c r="HS143" s="9"/>
      <c r="HT143" s="9"/>
      <c r="HU143" s="9"/>
      <c r="HV143" s="9"/>
      <c r="HW143" s="9"/>
      <c r="HX143" s="9"/>
      <c r="HY143" s="9"/>
      <c r="HZ143" s="9"/>
      <c r="IA143" s="9"/>
      <c r="IB143" s="9"/>
      <c r="IC143" s="9"/>
      <c r="ID143" s="9"/>
      <c r="IE143" s="9"/>
      <c r="IF143" s="9"/>
      <c r="IG143" s="9"/>
      <c r="IH143" s="9"/>
      <c r="II143" s="9"/>
      <c r="IJ143" s="9"/>
      <c r="IK143" s="9"/>
      <c r="IL143" s="9"/>
      <c r="IM143" s="9"/>
      <c r="IN143" s="9"/>
    </row>
    <row r="144" spans="2:248" ht="20.25" customHeight="1">
      <c r="EJ144" s="9"/>
      <c r="EK144" s="9"/>
      <c r="FK144" s="9"/>
      <c r="FL144" s="9"/>
      <c r="FM144" s="9"/>
      <c r="FN144" s="9"/>
      <c r="FO144" s="9"/>
      <c r="FP144" s="9"/>
      <c r="FQ144" s="9"/>
      <c r="FR144" s="9"/>
      <c r="FS144" s="9"/>
      <c r="FT144" s="9"/>
      <c r="FU144" s="9"/>
      <c r="FV144" s="9"/>
      <c r="FW144" s="9"/>
      <c r="FX144" s="9"/>
      <c r="FY144" s="9"/>
      <c r="FZ144" s="9"/>
      <c r="GA144" s="9"/>
      <c r="GB144" s="9"/>
      <c r="GC144" s="9"/>
      <c r="GD144" s="9"/>
      <c r="GE144" s="9"/>
      <c r="GF144" s="9"/>
      <c r="GG144" s="9"/>
      <c r="GH144" s="9"/>
      <c r="GI144" s="9"/>
      <c r="GJ144" s="9"/>
      <c r="GK144" s="9"/>
      <c r="GL144" s="9"/>
      <c r="GM144" s="9"/>
      <c r="GN144" s="9"/>
      <c r="GO144" s="9"/>
      <c r="GP144" s="9"/>
      <c r="GQ144" s="9"/>
      <c r="GR144" s="9"/>
      <c r="GS144" s="9"/>
      <c r="GT144" s="9"/>
      <c r="GU144" s="9"/>
      <c r="GV144" s="9"/>
      <c r="GW144" s="9"/>
      <c r="GX144" s="9"/>
      <c r="GY144" s="9"/>
      <c r="GZ144" s="9"/>
      <c r="HA144" s="9"/>
      <c r="HB144" s="9"/>
      <c r="HC144" s="9"/>
      <c r="HD144" s="9"/>
      <c r="HE144" s="9"/>
      <c r="HF144" s="9"/>
      <c r="HG144" s="9"/>
      <c r="HH144" s="9"/>
      <c r="HI144" s="9"/>
      <c r="HJ144" s="9"/>
      <c r="HK144" s="9"/>
      <c r="HL144" s="9"/>
      <c r="HM144" s="9"/>
      <c r="HN144" s="9"/>
      <c r="HO144" s="9"/>
      <c r="HP144" s="9"/>
      <c r="HQ144" s="9"/>
      <c r="HR144" s="9"/>
      <c r="HS144" s="9"/>
      <c r="HT144" s="9"/>
      <c r="HU144" s="9"/>
      <c r="HV144" s="9"/>
      <c r="HW144" s="9"/>
      <c r="HX144" s="9"/>
      <c r="HY144" s="9"/>
      <c r="HZ144" s="9"/>
      <c r="IA144" s="9"/>
      <c r="IB144" s="9"/>
      <c r="IC144" s="9"/>
      <c r="ID144" s="9"/>
      <c r="IE144" s="9"/>
      <c r="IF144" s="9"/>
      <c r="IG144" s="9"/>
      <c r="IH144" s="9"/>
      <c r="II144" s="9"/>
      <c r="IJ144" s="9"/>
      <c r="IK144" s="9"/>
      <c r="IL144" s="9"/>
      <c r="IM144" s="9"/>
      <c r="IN144" s="9"/>
    </row>
    <row r="145" spans="140:248" ht="20.25" customHeight="1">
      <c r="EJ145" s="9"/>
      <c r="EK145" s="9"/>
      <c r="FK145" s="9"/>
      <c r="FL145" s="9"/>
      <c r="FM145" s="9"/>
      <c r="FN145" s="9"/>
      <c r="FO145" s="9"/>
      <c r="FP145" s="9"/>
      <c r="FQ145" s="9"/>
      <c r="FR145" s="9"/>
      <c r="FS145" s="9"/>
      <c r="FT145" s="9"/>
      <c r="FU145" s="9"/>
      <c r="FV145" s="9"/>
      <c r="FW145" s="9"/>
      <c r="FX145" s="9"/>
      <c r="FY145" s="9"/>
      <c r="FZ145" s="9"/>
      <c r="GA145" s="9"/>
      <c r="GB145" s="9"/>
      <c r="GC145" s="9"/>
      <c r="GD145" s="9"/>
      <c r="GE145" s="9"/>
      <c r="GF145" s="9"/>
      <c r="GG145" s="9"/>
      <c r="GH145" s="9"/>
      <c r="GI145" s="9"/>
      <c r="GJ145" s="9"/>
      <c r="GK145" s="9"/>
      <c r="GL145" s="9"/>
      <c r="GM145" s="9"/>
      <c r="GN145" s="9"/>
      <c r="GO145" s="9"/>
      <c r="GP145" s="9"/>
      <c r="GQ145" s="9"/>
      <c r="GR145" s="9"/>
      <c r="GS145" s="9"/>
      <c r="GT145" s="9"/>
      <c r="GU145" s="9"/>
      <c r="GV145" s="9"/>
      <c r="GW145" s="9"/>
      <c r="GX145" s="9"/>
      <c r="GY145" s="9"/>
      <c r="GZ145" s="9"/>
      <c r="HA145" s="9"/>
      <c r="HB145" s="9"/>
      <c r="HC145" s="9"/>
      <c r="HD145" s="9"/>
      <c r="HE145" s="9"/>
      <c r="HF145" s="9"/>
      <c r="HG145" s="9"/>
      <c r="HH145" s="9"/>
      <c r="HI145" s="9"/>
      <c r="HJ145" s="9"/>
      <c r="HK145" s="9"/>
      <c r="HL145" s="9"/>
      <c r="HM145" s="9"/>
      <c r="HN145" s="9"/>
      <c r="HO145" s="9"/>
      <c r="HP145" s="9"/>
      <c r="HQ145" s="9"/>
      <c r="HR145" s="9"/>
      <c r="HS145" s="9"/>
      <c r="HT145" s="9"/>
      <c r="HU145" s="9"/>
      <c r="HV145" s="9"/>
      <c r="HW145" s="9"/>
      <c r="HX145" s="9"/>
      <c r="HY145" s="9"/>
      <c r="HZ145" s="9"/>
      <c r="IA145" s="9"/>
      <c r="IB145" s="9"/>
      <c r="IC145" s="9"/>
      <c r="ID145" s="9"/>
      <c r="IE145" s="9"/>
      <c r="IF145" s="9"/>
      <c r="IG145" s="9"/>
      <c r="IH145" s="9"/>
      <c r="II145" s="9"/>
      <c r="IJ145" s="9"/>
      <c r="IK145" s="9"/>
      <c r="IL145" s="9"/>
      <c r="IM145" s="9"/>
      <c r="IN145" s="9"/>
    </row>
    <row r="146" spans="140:248" ht="20.25" customHeight="1">
      <c r="EJ146" s="9"/>
      <c r="EK146" s="9"/>
      <c r="FK146" s="9"/>
      <c r="FL146" s="9"/>
      <c r="FM146" s="9"/>
      <c r="FN146" s="9"/>
      <c r="FO146" s="9"/>
      <c r="FP146" s="9"/>
      <c r="FQ146" s="9"/>
      <c r="FR146" s="9"/>
      <c r="FS146" s="9"/>
      <c r="FT146" s="9"/>
      <c r="FU146" s="9"/>
      <c r="FV146" s="9"/>
      <c r="FW146" s="9"/>
      <c r="FX146" s="9"/>
      <c r="FY146" s="9"/>
      <c r="FZ146" s="9"/>
      <c r="GA146" s="9"/>
      <c r="GB146" s="9"/>
      <c r="GC146" s="9"/>
      <c r="GD146" s="9"/>
      <c r="GE146" s="9"/>
      <c r="GF146" s="9"/>
      <c r="GG146" s="9"/>
      <c r="GH146" s="9"/>
      <c r="GI146" s="9"/>
      <c r="GJ146" s="9"/>
      <c r="GK146" s="9"/>
      <c r="GL146" s="9"/>
      <c r="GM146" s="9"/>
      <c r="GN146" s="9"/>
      <c r="GO146" s="9"/>
      <c r="GP146" s="9"/>
      <c r="GQ146" s="9"/>
      <c r="GR146" s="9"/>
      <c r="GS146" s="9"/>
      <c r="GT146" s="9"/>
      <c r="GU146" s="9"/>
      <c r="GV146" s="9"/>
      <c r="GW146" s="9"/>
      <c r="GX146" s="9"/>
      <c r="GY146" s="9"/>
      <c r="GZ146" s="9"/>
      <c r="HA146" s="9"/>
      <c r="HB146" s="9"/>
      <c r="HC146" s="9"/>
      <c r="HD146" s="9"/>
      <c r="HE146" s="9"/>
      <c r="HF146" s="9"/>
      <c r="HG146" s="9"/>
      <c r="HH146" s="9"/>
      <c r="HI146" s="9"/>
      <c r="HJ146" s="9"/>
      <c r="HK146" s="9"/>
      <c r="HL146" s="9"/>
      <c r="HM146" s="9"/>
      <c r="HN146" s="9"/>
      <c r="HO146" s="9"/>
      <c r="HP146" s="9"/>
      <c r="HQ146" s="9"/>
      <c r="HR146" s="9"/>
      <c r="HS146" s="9"/>
      <c r="HT146" s="9"/>
      <c r="HU146" s="9"/>
      <c r="HV146" s="9"/>
      <c r="HW146" s="9"/>
      <c r="HX146" s="9"/>
      <c r="HY146" s="9"/>
      <c r="HZ146" s="9"/>
      <c r="IA146" s="9"/>
      <c r="IB146" s="9"/>
      <c r="IC146" s="9"/>
      <c r="ID146" s="9"/>
      <c r="IE146" s="9"/>
      <c r="IF146" s="9"/>
      <c r="IG146" s="9"/>
      <c r="IH146" s="9"/>
      <c r="II146" s="9"/>
      <c r="IJ146" s="9"/>
      <c r="IK146" s="9"/>
      <c r="IL146" s="9"/>
      <c r="IM146" s="9"/>
      <c r="IN146" s="9"/>
    </row>
    <row r="147" spans="140:248" ht="20.25" customHeight="1">
      <c r="EJ147" s="9"/>
      <c r="EK147" s="9"/>
      <c r="FK147" s="9"/>
      <c r="FL147" s="9"/>
      <c r="FM147" s="9"/>
      <c r="FN147" s="9"/>
      <c r="FO147" s="9"/>
      <c r="FP147" s="9"/>
      <c r="FQ147" s="9"/>
      <c r="FR147" s="9"/>
      <c r="FS147" s="9"/>
      <c r="FT147" s="9"/>
      <c r="FU147" s="9"/>
      <c r="FV147" s="9"/>
      <c r="FW147" s="9"/>
      <c r="FX147" s="9"/>
      <c r="FY147" s="9"/>
      <c r="FZ147" s="9"/>
      <c r="GA147" s="9"/>
      <c r="GB147" s="9"/>
      <c r="GC147" s="9"/>
      <c r="GD147" s="9"/>
      <c r="GE147" s="9"/>
      <c r="GF147" s="9"/>
      <c r="GG147" s="9"/>
      <c r="GH147" s="9"/>
      <c r="GI147" s="9"/>
      <c r="GJ147" s="9"/>
      <c r="GK147" s="9"/>
      <c r="GL147" s="9"/>
      <c r="GM147" s="9"/>
      <c r="GN147" s="9"/>
      <c r="GO147" s="9"/>
      <c r="GP147" s="9"/>
      <c r="GQ147" s="9"/>
      <c r="GR147" s="9"/>
      <c r="GS147" s="9"/>
      <c r="GT147" s="9"/>
      <c r="GU147" s="9"/>
      <c r="GV147" s="9"/>
      <c r="GW147" s="9"/>
      <c r="GX147" s="9"/>
      <c r="GY147" s="9"/>
      <c r="GZ147" s="9"/>
      <c r="HA147" s="9"/>
      <c r="HB147" s="9"/>
      <c r="HC147" s="9"/>
      <c r="HD147" s="9"/>
      <c r="HE147" s="9"/>
      <c r="HF147" s="9"/>
      <c r="HG147" s="9"/>
      <c r="HH147" s="9"/>
      <c r="HI147" s="9"/>
      <c r="HJ147" s="9"/>
      <c r="HK147" s="9"/>
      <c r="HL147" s="9"/>
      <c r="HM147" s="9"/>
      <c r="HN147" s="9"/>
      <c r="HO147" s="9"/>
      <c r="HP147" s="9"/>
      <c r="HQ147" s="9"/>
      <c r="HR147" s="9"/>
      <c r="HS147" s="9"/>
      <c r="HT147" s="9"/>
      <c r="HU147" s="9"/>
      <c r="HV147" s="9"/>
      <c r="HW147" s="9"/>
      <c r="HX147" s="9"/>
      <c r="HY147" s="9"/>
      <c r="HZ147" s="9"/>
      <c r="IA147" s="9"/>
      <c r="IB147" s="9"/>
      <c r="IC147" s="9"/>
      <c r="ID147" s="9"/>
      <c r="IE147" s="9"/>
      <c r="IF147" s="9"/>
      <c r="IG147" s="9"/>
      <c r="IH147" s="9"/>
      <c r="II147" s="9"/>
      <c r="IJ147" s="9"/>
      <c r="IK147" s="9"/>
      <c r="IL147" s="9"/>
      <c r="IM147" s="9"/>
      <c r="IN147" s="9"/>
    </row>
    <row r="148" spans="140:248" ht="20.25" customHeight="1">
      <c r="EJ148" s="9"/>
      <c r="EK148" s="9"/>
      <c r="FK148" s="9"/>
      <c r="FL148" s="9"/>
      <c r="FM148" s="9"/>
      <c r="FN148" s="9"/>
      <c r="FO148" s="9"/>
      <c r="FP148" s="9"/>
      <c r="FQ148" s="9"/>
      <c r="FR148" s="9"/>
      <c r="FS148" s="9"/>
      <c r="FT148" s="9"/>
      <c r="FU148" s="9"/>
      <c r="FV148" s="9"/>
      <c r="FW148" s="9"/>
      <c r="FX148" s="9"/>
      <c r="FY148" s="9"/>
      <c r="FZ148" s="9"/>
      <c r="GA148" s="9"/>
      <c r="GB148" s="9"/>
      <c r="GC148" s="9"/>
      <c r="GD148" s="9"/>
      <c r="GE148" s="9"/>
      <c r="GF148" s="9"/>
      <c r="GG148" s="9"/>
      <c r="GH148" s="9"/>
      <c r="GI148" s="9"/>
      <c r="GJ148" s="9"/>
      <c r="GK148" s="9"/>
      <c r="GL148" s="9"/>
      <c r="GM148" s="9"/>
      <c r="GN148" s="9"/>
      <c r="GO148" s="9"/>
      <c r="GP148" s="9"/>
      <c r="GQ148" s="9"/>
      <c r="GR148" s="9"/>
      <c r="GS148" s="9"/>
      <c r="GT148" s="9"/>
      <c r="GU148" s="9"/>
      <c r="GV148" s="9"/>
      <c r="GW148" s="9"/>
      <c r="GX148" s="9"/>
      <c r="GY148" s="9"/>
      <c r="GZ148" s="9"/>
      <c r="HA148" s="9"/>
      <c r="HB148" s="9"/>
      <c r="HC148" s="9"/>
      <c r="HD148" s="9"/>
      <c r="HE148" s="9"/>
      <c r="HF148" s="9"/>
      <c r="HG148" s="9"/>
      <c r="HH148" s="9"/>
      <c r="HI148" s="9"/>
      <c r="HJ148" s="9"/>
      <c r="HK148" s="9"/>
      <c r="HL148" s="9"/>
      <c r="HM148" s="9"/>
      <c r="HN148" s="9"/>
      <c r="HO148" s="9"/>
      <c r="HP148" s="9"/>
      <c r="HQ148" s="9"/>
      <c r="HR148" s="9"/>
      <c r="HS148" s="9"/>
      <c r="HT148" s="9"/>
      <c r="HU148" s="9"/>
      <c r="HV148" s="9"/>
      <c r="HW148" s="9"/>
      <c r="HX148" s="9"/>
      <c r="HY148" s="9"/>
      <c r="HZ148" s="9"/>
      <c r="IA148" s="9"/>
      <c r="IB148" s="9"/>
      <c r="IC148" s="9"/>
      <c r="ID148" s="9"/>
      <c r="IE148" s="9"/>
      <c r="IF148" s="9"/>
      <c r="IG148" s="9"/>
      <c r="IH148" s="9"/>
      <c r="II148" s="9"/>
      <c r="IJ148" s="9"/>
      <c r="IK148" s="9"/>
      <c r="IL148" s="9"/>
      <c r="IM148" s="9"/>
      <c r="IN148" s="9"/>
    </row>
    <row r="149" spans="140:248" ht="20.25" customHeight="1">
      <c r="EJ149" s="9"/>
      <c r="EK149" s="9"/>
      <c r="FK149" s="9"/>
      <c r="FL149" s="9"/>
      <c r="FM149" s="9"/>
      <c r="FN149" s="9"/>
      <c r="FO149" s="9"/>
      <c r="FP149" s="9"/>
      <c r="FQ149" s="9"/>
      <c r="FR149" s="9"/>
      <c r="FS149" s="9"/>
      <c r="FT149" s="9"/>
      <c r="FU149" s="9"/>
      <c r="FV149" s="9"/>
      <c r="FW149" s="9"/>
      <c r="FX149" s="9"/>
      <c r="FY149" s="9"/>
      <c r="FZ149" s="9"/>
      <c r="GA149" s="9"/>
      <c r="GB149" s="9"/>
      <c r="GC149" s="9"/>
      <c r="GD149" s="9"/>
      <c r="GE149" s="9"/>
      <c r="GF149" s="9"/>
      <c r="GG149" s="9"/>
      <c r="GH149" s="9"/>
      <c r="GI149" s="9"/>
      <c r="GJ149" s="9"/>
      <c r="GK149" s="9"/>
      <c r="GL149" s="9"/>
      <c r="GM149" s="9"/>
      <c r="GN149" s="9"/>
      <c r="GO149" s="9"/>
      <c r="GP149" s="9"/>
      <c r="GQ149" s="9"/>
      <c r="GR149" s="9"/>
      <c r="GS149" s="9"/>
      <c r="GT149" s="9"/>
      <c r="GU149" s="9"/>
      <c r="GV149" s="9"/>
      <c r="GW149" s="9"/>
      <c r="GX149" s="9"/>
      <c r="GY149" s="9"/>
      <c r="GZ149" s="9"/>
      <c r="HA149" s="9"/>
      <c r="HB149" s="9"/>
      <c r="HC149" s="9"/>
      <c r="HD149" s="9"/>
      <c r="HE149" s="9"/>
      <c r="HF149" s="9"/>
      <c r="HG149" s="9"/>
      <c r="HH149" s="9"/>
      <c r="HI149" s="9"/>
      <c r="HJ149" s="9"/>
      <c r="HK149" s="9"/>
      <c r="HL149" s="9"/>
      <c r="HM149" s="9"/>
      <c r="HN149" s="9"/>
      <c r="HO149" s="9"/>
      <c r="HP149" s="9"/>
      <c r="HQ149" s="9"/>
      <c r="HR149" s="9"/>
      <c r="HS149" s="9"/>
      <c r="HT149" s="9"/>
      <c r="HU149" s="9"/>
      <c r="HV149" s="9"/>
      <c r="HW149" s="9"/>
      <c r="HX149" s="9"/>
      <c r="HY149" s="9"/>
      <c r="HZ149" s="9"/>
      <c r="IA149" s="9"/>
      <c r="IB149" s="9"/>
      <c r="IC149" s="9"/>
      <c r="ID149" s="9"/>
      <c r="IE149" s="9"/>
      <c r="IF149" s="9"/>
      <c r="IG149" s="9"/>
      <c r="IH149" s="9"/>
      <c r="II149" s="9"/>
      <c r="IJ149" s="9"/>
      <c r="IK149" s="9"/>
      <c r="IL149" s="9"/>
      <c r="IM149" s="9"/>
      <c r="IN149" s="9"/>
    </row>
    <row r="150" spans="140:248" ht="20.25" customHeight="1">
      <c r="EJ150" s="9"/>
      <c r="EK150" s="9"/>
      <c r="FK150" s="9"/>
      <c r="FL150" s="9"/>
      <c r="FM150" s="9"/>
      <c r="FN150" s="9"/>
      <c r="FO150" s="9"/>
      <c r="FP150" s="9"/>
      <c r="FQ150" s="9"/>
      <c r="FR150" s="9"/>
      <c r="FS150" s="9"/>
      <c r="FT150" s="9"/>
      <c r="FU150" s="9"/>
      <c r="FV150" s="9"/>
      <c r="FW150" s="9"/>
      <c r="FX150" s="9"/>
      <c r="FY150" s="9"/>
      <c r="FZ150" s="9"/>
      <c r="GA150" s="9"/>
      <c r="GB150" s="9"/>
      <c r="GC150" s="9"/>
      <c r="GD150" s="9"/>
      <c r="GE150" s="9"/>
      <c r="GF150" s="9"/>
      <c r="GG150" s="9"/>
      <c r="GH150" s="9"/>
      <c r="GI150" s="9"/>
      <c r="GJ150" s="9"/>
      <c r="GK150" s="9"/>
      <c r="GL150" s="9"/>
      <c r="GM150" s="9"/>
      <c r="GN150" s="9"/>
      <c r="GO150" s="9"/>
      <c r="GP150" s="9"/>
      <c r="GQ150" s="9"/>
      <c r="GR150" s="9"/>
      <c r="GS150" s="9"/>
      <c r="GT150" s="9"/>
      <c r="GU150" s="9"/>
      <c r="GV150" s="9"/>
      <c r="GW150" s="9"/>
      <c r="GX150" s="9"/>
      <c r="GY150" s="9"/>
      <c r="GZ150" s="9"/>
      <c r="HA150" s="9"/>
      <c r="HB150" s="9"/>
      <c r="HC150" s="9"/>
      <c r="HD150" s="9"/>
      <c r="HE150" s="9"/>
      <c r="HF150" s="9"/>
      <c r="HG150" s="9"/>
      <c r="HH150" s="9"/>
      <c r="HI150" s="9"/>
      <c r="HJ150" s="9"/>
      <c r="HK150" s="9"/>
      <c r="HL150" s="9"/>
      <c r="HM150" s="9"/>
      <c r="HN150" s="9"/>
      <c r="HO150" s="9"/>
      <c r="HP150" s="9"/>
      <c r="HQ150" s="9"/>
      <c r="HR150" s="9"/>
      <c r="HS150" s="9"/>
      <c r="HT150" s="9"/>
      <c r="HU150" s="9"/>
      <c r="HV150" s="9"/>
      <c r="HW150" s="9"/>
      <c r="HX150" s="9"/>
      <c r="HY150" s="9"/>
      <c r="HZ150" s="9"/>
      <c r="IA150" s="9"/>
      <c r="IB150" s="9"/>
      <c r="IC150" s="9"/>
      <c r="ID150" s="9"/>
      <c r="IE150" s="9"/>
      <c r="IF150" s="9"/>
      <c r="IG150" s="9"/>
      <c r="IH150" s="9"/>
      <c r="II150" s="9"/>
      <c r="IJ150" s="9"/>
      <c r="IK150" s="9"/>
      <c r="IL150" s="9"/>
      <c r="IM150" s="9"/>
      <c r="IN150" s="9"/>
    </row>
    <row r="151" spans="140:248" ht="20.25" customHeight="1">
      <c r="EJ151" s="9"/>
      <c r="EK151" s="9"/>
      <c r="FK151" s="9"/>
      <c r="FL151" s="9"/>
      <c r="FM151" s="9"/>
      <c r="FN151" s="9"/>
      <c r="FO151" s="9"/>
      <c r="FP151" s="9"/>
      <c r="FQ151" s="9"/>
      <c r="FR151" s="9"/>
      <c r="FS151" s="9"/>
      <c r="FT151" s="9"/>
      <c r="FU151" s="9"/>
      <c r="FV151" s="9"/>
      <c r="FW151" s="9"/>
      <c r="FX151" s="9"/>
      <c r="FY151" s="9"/>
      <c r="FZ151" s="9"/>
      <c r="GA151" s="9"/>
      <c r="GB151" s="9"/>
      <c r="GC151" s="9"/>
      <c r="GD151" s="9"/>
      <c r="GE151" s="9"/>
      <c r="GF151" s="9"/>
      <c r="GG151" s="9"/>
      <c r="GH151" s="9"/>
      <c r="GI151" s="9"/>
      <c r="GJ151" s="9"/>
      <c r="GK151" s="9"/>
      <c r="GL151" s="9"/>
      <c r="GM151" s="9"/>
      <c r="GN151" s="9"/>
      <c r="GO151" s="9"/>
      <c r="GP151" s="9"/>
      <c r="GQ151" s="9"/>
      <c r="GR151" s="9"/>
      <c r="GS151" s="9"/>
      <c r="GT151" s="9"/>
      <c r="GU151" s="9"/>
      <c r="GV151" s="9"/>
      <c r="GW151" s="9"/>
      <c r="GX151" s="9"/>
      <c r="GY151" s="9"/>
      <c r="GZ151" s="9"/>
      <c r="HA151" s="9"/>
      <c r="HB151" s="9"/>
      <c r="HC151" s="9"/>
      <c r="HD151" s="9"/>
      <c r="HE151" s="9"/>
      <c r="HF151" s="9"/>
      <c r="HG151" s="9"/>
      <c r="HH151" s="9"/>
      <c r="HI151" s="9"/>
      <c r="HJ151" s="9"/>
      <c r="HK151" s="9"/>
      <c r="HL151" s="9"/>
      <c r="HM151" s="9"/>
      <c r="HN151" s="9"/>
      <c r="HO151" s="9"/>
      <c r="HP151" s="9"/>
      <c r="HQ151" s="9"/>
      <c r="HR151" s="9"/>
      <c r="HS151" s="9"/>
      <c r="HT151" s="9"/>
      <c r="HU151" s="9"/>
      <c r="HV151" s="9"/>
      <c r="HW151" s="9"/>
      <c r="HX151" s="9"/>
      <c r="HY151" s="9"/>
      <c r="HZ151" s="9"/>
      <c r="IA151" s="9"/>
      <c r="IB151" s="9"/>
      <c r="IC151" s="9"/>
      <c r="ID151" s="9"/>
      <c r="IE151" s="9"/>
      <c r="IF151" s="9"/>
      <c r="IG151" s="9"/>
      <c r="IH151" s="9"/>
      <c r="II151" s="9"/>
      <c r="IJ151" s="9"/>
      <c r="IK151" s="9"/>
      <c r="IL151" s="9"/>
      <c r="IM151" s="9"/>
      <c r="IN151" s="9"/>
    </row>
    <row r="152" spans="140:248" ht="20.25" customHeight="1">
      <c r="EJ152" s="9"/>
      <c r="EK152" s="9"/>
      <c r="FK152" s="9"/>
      <c r="FL152" s="9"/>
      <c r="FM152" s="9"/>
      <c r="FN152" s="9"/>
      <c r="FO152" s="9"/>
      <c r="FP152" s="9"/>
      <c r="FQ152" s="9"/>
      <c r="FR152" s="9"/>
      <c r="FS152" s="9"/>
      <c r="FT152" s="9"/>
      <c r="FU152" s="9"/>
      <c r="FV152" s="9"/>
      <c r="FW152" s="9"/>
      <c r="FX152" s="9"/>
      <c r="FY152" s="9"/>
      <c r="FZ152" s="9"/>
      <c r="GA152" s="9"/>
      <c r="GB152" s="9"/>
      <c r="GC152" s="9"/>
      <c r="GD152" s="9"/>
      <c r="GE152" s="9"/>
      <c r="GF152" s="9"/>
      <c r="GG152" s="9"/>
      <c r="GH152" s="9"/>
      <c r="GI152" s="9"/>
      <c r="GJ152" s="9"/>
      <c r="GK152" s="9"/>
      <c r="GL152" s="9"/>
      <c r="GM152" s="9"/>
      <c r="GN152" s="9"/>
      <c r="GO152" s="9"/>
      <c r="GP152" s="9"/>
      <c r="GQ152" s="9"/>
      <c r="GR152" s="9"/>
      <c r="GS152" s="9"/>
      <c r="GT152" s="9"/>
      <c r="GU152" s="9"/>
      <c r="GV152" s="9"/>
      <c r="GW152" s="9"/>
      <c r="GX152" s="9"/>
      <c r="GY152" s="9"/>
      <c r="GZ152" s="9"/>
      <c r="HA152" s="9"/>
      <c r="HB152" s="9"/>
      <c r="HC152" s="9"/>
      <c r="HD152" s="9"/>
      <c r="HE152" s="9"/>
      <c r="HF152" s="9"/>
      <c r="HG152" s="9"/>
      <c r="HH152" s="9"/>
      <c r="HI152" s="9"/>
      <c r="HJ152" s="9"/>
      <c r="HK152" s="9"/>
      <c r="HL152" s="9"/>
      <c r="HM152" s="9"/>
      <c r="HN152" s="9"/>
      <c r="HO152" s="9"/>
      <c r="HP152" s="9"/>
      <c r="HQ152" s="9"/>
      <c r="HR152" s="9"/>
      <c r="HS152" s="9"/>
      <c r="HT152" s="9"/>
      <c r="HU152" s="9"/>
      <c r="HV152" s="9"/>
      <c r="HW152" s="9"/>
      <c r="HX152" s="9"/>
      <c r="HY152" s="9"/>
      <c r="HZ152" s="9"/>
      <c r="IA152" s="9"/>
      <c r="IB152" s="9"/>
      <c r="IC152" s="9"/>
      <c r="ID152" s="9"/>
      <c r="IE152" s="9"/>
      <c r="IF152" s="9"/>
      <c r="IG152" s="9"/>
      <c r="IH152" s="9"/>
      <c r="II152" s="9"/>
      <c r="IJ152" s="9"/>
      <c r="IK152" s="9"/>
      <c r="IL152" s="9"/>
      <c r="IM152" s="9"/>
      <c r="IN152" s="9"/>
    </row>
    <row r="153" spans="140:248" ht="20.25" customHeight="1">
      <c r="EJ153" s="9"/>
      <c r="EK153" s="9"/>
      <c r="FK153" s="9"/>
      <c r="FL153" s="9"/>
      <c r="FM153" s="9"/>
      <c r="FN153" s="9"/>
      <c r="FO153" s="9"/>
      <c r="FP153" s="9"/>
      <c r="FQ153" s="9"/>
      <c r="FR153" s="9"/>
      <c r="FS153" s="9"/>
      <c r="FT153" s="9"/>
      <c r="FU153" s="9"/>
      <c r="FV153" s="9"/>
      <c r="FW153" s="9"/>
      <c r="FX153" s="9"/>
      <c r="FY153" s="9"/>
      <c r="FZ153" s="9"/>
      <c r="GA153" s="9"/>
      <c r="GB153" s="9"/>
      <c r="GC153" s="9"/>
      <c r="GD153" s="9"/>
      <c r="GE153" s="9"/>
      <c r="GF153" s="9"/>
      <c r="GG153" s="9"/>
      <c r="GH153" s="9"/>
      <c r="GI153" s="9"/>
      <c r="GJ153" s="9"/>
      <c r="GK153" s="9"/>
      <c r="GL153" s="9"/>
      <c r="GM153" s="9"/>
      <c r="GN153" s="9"/>
      <c r="GO153" s="9"/>
      <c r="GP153" s="9"/>
      <c r="GQ153" s="9"/>
      <c r="GR153" s="9"/>
      <c r="GS153" s="9"/>
      <c r="GT153" s="9"/>
      <c r="GU153" s="9"/>
      <c r="GV153" s="9"/>
      <c r="GW153" s="9"/>
      <c r="GX153" s="9"/>
      <c r="GY153" s="9"/>
      <c r="GZ153" s="9"/>
      <c r="HA153" s="9"/>
      <c r="HB153" s="9"/>
      <c r="HC153" s="9"/>
      <c r="HD153" s="9"/>
      <c r="HE153" s="9"/>
      <c r="HF153" s="9"/>
      <c r="HG153" s="9"/>
      <c r="HH153" s="9"/>
      <c r="HI153" s="9"/>
      <c r="HJ153" s="9"/>
      <c r="HK153" s="9"/>
      <c r="HL153" s="9"/>
      <c r="HM153" s="9"/>
      <c r="HN153" s="9"/>
      <c r="HO153" s="9"/>
      <c r="HP153" s="9"/>
      <c r="HQ153" s="9"/>
      <c r="HR153" s="9"/>
      <c r="HS153" s="9"/>
      <c r="HT153" s="9"/>
      <c r="HU153" s="9"/>
      <c r="HV153" s="9"/>
      <c r="HW153" s="9"/>
      <c r="HX153" s="9"/>
      <c r="HY153" s="9"/>
      <c r="HZ153" s="9"/>
      <c r="IA153" s="9"/>
      <c r="IB153" s="9"/>
      <c r="IC153" s="9"/>
      <c r="ID153" s="9"/>
      <c r="IE153" s="9"/>
      <c r="IF153" s="9"/>
      <c r="IG153" s="9"/>
      <c r="IH153" s="9"/>
      <c r="II153" s="9"/>
      <c r="IJ153" s="9"/>
      <c r="IK153" s="9"/>
      <c r="IL153" s="9"/>
      <c r="IM153" s="9"/>
      <c r="IN153" s="9"/>
    </row>
    <row r="154" spans="140:248" ht="20.25" customHeight="1"/>
    <row r="155" spans="140:248" ht="20.25" customHeight="1"/>
    <row r="156" spans="140:248" ht="20.25" customHeight="1"/>
    <row r="157" spans="140:248" ht="20.25" customHeight="1"/>
    <row r="158" spans="140:248" ht="20.25" customHeight="1"/>
    <row r="159" spans="140:248" ht="20.25" customHeight="1"/>
    <row r="160" spans="140:248" ht="20.25" customHeight="1"/>
    <row r="161" spans="33:248" ht="20.25" customHeight="1"/>
    <row r="162" spans="33:248" ht="20.25" customHeight="1"/>
    <row r="163" spans="33:248" ht="20.25" customHeight="1"/>
    <row r="164" spans="33:248" ht="20.25" customHeight="1"/>
    <row r="165" spans="33:248" ht="20.25" customHeight="1"/>
    <row r="166" spans="33:248" ht="20.25" customHeight="1"/>
    <row r="167" spans="33:248" ht="20.25" customHeight="1"/>
    <row r="168" spans="33:248" ht="20.25" customHeight="1"/>
    <row r="169" spans="33:248" s="131" customFormat="1" ht="20.25" customHeight="1"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  <c r="BB169" s="6"/>
      <c r="BC169" s="6"/>
      <c r="BD169" s="6"/>
      <c r="BE169" s="6"/>
      <c r="BF169" s="6"/>
      <c r="BG169" s="6"/>
      <c r="BH169" s="6"/>
      <c r="BI169" s="6"/>
      <c r="BJ169" s="6"/>
      <c r="BK169" s="6"/>
      <c r="BL169" s="6"/>
      <c r="BM169" s="6"/>
      <c r="BN169" s="6"/>
      <c r="BO169" s="6"/>
      <c r="BP169" s="6"/>
      <c r="BQ169" s="6"/>
      <c r="BR169" s="6"/>
      <c r="BS169" s="6"/>
      <c r="BT169" s="6"/>
      <c r="BU169" s="6"/>
      <c r="BV169" s="6"/>
      <c r="BW169" s="6"/>
      <c r="BX169" s="6"/>
      <c r="BY169" s="6"/>
      <c r="BZ169" s="6"/>
      <c r="CA169" s="6"/>
      <c r="CB169" s="6"/>
      <c r="CC169" s="6"/>
      <c r="CD169" s="6"/>
      <c r="CE169" s="6"/>
      <c r="CF169" s="6"/>
      <c r="CG169" s="6"/>
      <c r="CH169" s="6"/>
      <c r="CI169" s="6"/>
      <c r="CJ169" s="6"/>
      <c r="CK169" s="6"/>
      <c r="CL169" s="6"/>
      <c r="CM169" s="6"/>
      <c r="CN169" s="6"/>
      <c r="CO169" s="6"/>
      <c r="CP169" s="6"/>
      <c r="CQ169" s="6"/>
      <c r="CR169" s="6"/>
      <c r="CS169" s="6"/>
      <c r="CT169" s="6"/>
      <c r="CU169" s="6"/>
      <c r="CV169" s="6"/>
      <c r="CW169" s="6"/>
      <c r="CX169" s="6"/>
      <c r="CY169" s="6"/>
      <c r="CZ169" s="6"/>
      <c r="DA169" s="6"/>
      <c r="DB169" s="6"/>
      <c r="DC169" s="6"/>
      <c r="DD169" s="6"/>
      <c r="DE169" s="6"/>
      <c r="DF169" s="6"/>
      <c r="DG169" s="6"/>
      <c r="DH169" s="6"/>
      <c r="DI169" s="6"/>
      <c r="DJ169" s="6"/>
      <c r="DK169" s="6"/>
      <c r="DL169" s="6"/>
      <c r="DM169" s="6"/>
      <c r="DN169" s="6"/>
      <c r="DO169" s="6"/>
      <c r="DP169" s="6"/>
      <c r="DQ169" s="6"/>
      <c r="DR169" s="6"/>
      <c r="DS169" s="6"/>
      <c r="DT169" s="6"/>
      <c r="DU169" s="6"/>
      <c r="DV169" s="6"/>
      <c r="DW169" s="6"/>
      <c r="DX169" s="6"/>
      <c r="DY169" s="6"/>
      <c r="DZ169" s="6"/>
      <c r="EA169" s="6"/>
      <c r="EB169" s="6"/>
      <c r="EC169" s="6"/>
      <c r="ED169" s="6"/>
      <c r="EE169" s="6"/>
      <c r="EF169" s="6"/>
      <c r="EG169" s="6"/>
      <c r="EH169" s="6"/>
      <c r="EI169" s="6"/>
      <c r="EJ169" s="6"/>
      <c r="EK169" s="6"/>
      <c r="EL169" s="6"/>
      <c r="EM169" s="6"/>
      <c r="EN169" s="6"/>
      <c r="EO169" s="6"/>
      <c r="EP169" s="6"/>
      <c r="EQ169" s="6"/>
      <c r="ER169" s="6"/>
      <c r="ES169" s="6"/>
      <c r="ET169" s="6"/>
      <c r="EU169" s="6"/>
      <c r="EV169" s="6"/>
      <c r="EW169" s="6"/>
      <c r="EX169" s="6"/>
      <c r="EY169" s="6"/>
      <c r="EZ169" s="6"/>
      <c r="FA169" s="6"/>
      <c r="FB169" s="6"/>
      <c r="FC169" s="6"/>
      <c r="FD169" s="6"/>
      <c r="FE169" s="6"/>
      <c r="FF169" s="6"/>
      <c r="FG169" s="6"/>
      <c r="FH169" s="6"/>
      <c r="FI169" s="6"/>
      <c r="FJ169" s="6"/>
      <c r="FK169" s="6"/>
      <c r="FL169" s="6"/>
      <c r="FM169" s="6"/>
      <c r="FN169" s="6"/>
      <c r="FO169" s="6"/>
      <c r="FP169" s="6"/>
      <c r="FQ169" s="6"/>
      <c r="FR169" s="6"/>
      <c r="FS169" s="6"/>
      <c r="FT169" s="6"/>
      <c r="FU169" s="6"/>
      <c r="FV169" s="6"/>
      <c r="FW169" s="6"/>
      <c r="FX169" s="6"/>
      <c r="FY169" s="6"/>
      <c r="FZ169" s="6"/>
      <c r="GA169" s="6"/>
      <c r="GB169" s="6"/>
      <c r="GC169" s="6"/>
      <c r="GD169" s="6"/>
      <c r="GE169" s="6"/>
      <c r="GF169" s="6"/>
      <c r="GG169" s="6"/>
      <c r="GH169" s="6"/>
      <c r="GI169" s="6"/>
      <c r="GJ169" s="6"/>
      <c r="GK169" s="6"/>
      <c r="GL169" s="6"/>
      <c r="GM169" s="6"/>
      <c r="GN169" s="6"/>
      <c r="GO169" s="6"/>
      <c r="GP169" s="6"/>
      <c r="GQ169" s="6"/>
      <c r="GR169" s="6"/>
      <c r="GS169" s="6"/>
      <c r="GT169" s="6"/>
      <c r="GU169" s="6"/>
      <c r="GV169" s="6"/>
      <c r="GW169" s="6"/>
      <c r="GX169" s="6"/>
      <c r="GY169" s="6"/>
      <c r="GZ169" s="6"/>
      <c r="HA169" s="6"/>
      <c r="HB169" s="6"/>
      <c r="HC169" s="6"/>
      <c r="HD169" s="6"/>
      <c r="HE169" s="6"/>
      <c r="HF169" s="6"/>
      <c r="HG169" s="6"/>
      <c r="HH169" s="6"/>
      <c r="HI169" s="6"/>
      <c r="HJ169" s="6"/>
      <c r="HK169" s="6"/>
      <c r="HL169" s="6"/>
      <c r="HM169" s="6"/>
      <c r="HN169" s="6"/>
      <c r="HO169" s="6"/>
      <c r="HP169" s="6"/>
      <c r="HQ169" s="6"/>
      <c r="HR169" s="6"/>
      <c r="HS169" s="6"/>
      <c r="HT169" s="6"/>
      <c r="HU169" s="6"/>
      <c r="HV169" s="6"/>
      <c r="HW169" s="6"/>
      <c r="HX169" s="6"/>
      <c r="HY169" s="6"/>
      <c r="HZ169" s="6"/>
      <c r="IA169" s="6"/>
      <c r="IB169" s="6"/>
      <c r="IC169" s="6"/>
      <c r="ID169" s="6"/>
      <c r="IE169" s="6"/>
      <c r="IF169" s="6"/>
      <c r="IG169" s="6"/>
      <c r="IH169" s="6"/>
      <c r="II169" s="6"/>
      <c r="IJ169" s="6"/>
      <c r="IK169" s="6"/>
      <c r="IL169" s="6"/>
      <c r="IM169" s="6"/>
      <c r="IN169" s="6"/>
    </row>
    <row r="170" spans="33:248" s="131" customFormat="1" ht="20.25" customHeight="1"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6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  <c r="BN170" s="6"/>
      <c r="BO170" s="6"/>
      <c r="BP170" s="6"/>
      <c r="BQ170" s="6"/>
      <c r="BR170" s="6"/>
      <c r="BS170" s="6"/>
      <c r="BT170" s="6"/>
      <c r="BU170" s="6"/>
      <c r="BV170" s="6"/>
      <c r="BW170" s="6"/>
      <c r="BX170" s="6"/>
      <c r="BY170" s="6"/>
      <c r="BZ170" s="6"/>
      <c r="CA170" s="6"/>
      <c r="CB170" s="6"/>
      <c r="CC170" s="6"/>
      <c r="CD170" s="6"/>
      <c r="CE170" s="6"/>
      <c r="CF170" s="6"/>
      <c r="CG170" s="6"/>
      <c r="CH170" s="6"/>
      <c r="CI170" s="6"/>
      <c r="CJ170" s="6"/>
      <c r="CK170" s="6"/>
      <c r="CL170" s="6"/>
      <c r="CM170" s="6"/>
      <c r="CN170" s="6"/>
      <c r="CO170" s="6"/>
      <c r="CP170" s="6"/>
      <c r="CQ170" s="6"/>
      <c r="CR170" s="6"/>
      <c r="CS170" s="6"/>
      <c r="CT170" s="6"/>
      <c r="CU170" s="6"/>
      <c r="CV170" s="6"/>
      <c r="CW170" s="6"/>
      <c r="CX170" s="6"/>
      <c r="CY170" s="6"/>
      <c r="CZ170" s="6"/>
      <c r="DA170" s="6"/>
      <c r="DB170" s="6"/>
      <c r="DC170" s="6"/>
      <c r="DD170" s="6"/>
      <c r="DE170" s="6"/>
      <c r="DF170" s="6"/>
      <c r="DG170" s="6"/>
      <c r="DH170" s="6"/>
      <c r="DI170" s="6"/>
      <c r="DJ170" s="6"/>
      <c r="DK170" s="6"/>
      <c r="DL170" s="6"/>
      <c r="DM170" s="6"/>
      <c r="DN170" s="6"/>
      <c r="DO170" s="6"/>
      <c r="DP170" s="6"/>
      <c r="DQ170" s="6"/>
      <c r="DR170" s="6"/>
      <c r="DS170" s="6"/>
      <c r="DT170" s="6"/>
      <c r="DU170" s="6"/>
      <c r="DV170" s="6"/>
      <c r="DW170" s="6"/>
      <c r="DX170" s="6"/>
      <c r="DY170" s="6"/>
      <c r="DZ170" s="6"/>
      <c r="EA170" s="6"/>
      <c r="EB170" s="6"/>
      <c r="EC170" s="6"/>
      <c r="ED170" s="6"/>
      <c r="EE170" s="6"/>
      <c r="EF170" s="6"/>
      <c r="EG170" s="6"/>
      <c r="EH170" s="6"/>
      <c r="EI170" s="6"/>
      <c r="EJ170" s="6"/>
      <c r="EK170" s="6"/>
      <c r="EL170" s="6"/>
      <c r="EM170" s="6"/>
      <c r="EN170" s="6"/>
      <c r="EO170" s="6"/>
      <c r="EP170" s="6"/>
      <c r="EQ170" s="6"/>
      <c r="ER170" s="6"/>
      <c r="ES170" s="6"/>
      <c r="ET170" s="6"/>
      <c r="EU170" s="6"/>
      <c r="EV170" s="6"/>
      <c r="EW170" s="6"/>
      <c r="EX170" s="6"/>
      <c r="EY170" s="6"/>
      <c r="EZ170" s="6"/>
      <c r="FA170" s="6"/>
      <c r="FB170" s="6"/>
      <c r="FC170" s="6"/>
      <c r="FD170" s="6"/>
      <c r="FE170" s="6"/>
      <c r="FF170" s="6"/>
      <c r="FG170" s="6"/>
      <c r="FH170" s="6"/>
      <c r="FI170" s="6"/>
      <c r="FJ170" s="6"/>
      <c r="FK170" s="6"/>
      <c r="FL170" s="6"/>
      <c r="FM170" s="6"/>
      <c r="FN170" s="6"/>
      <c r="FO170" s="6"/>
      <c r="FP170" s="6"/>
      <c r="FQ170" s="6"/>
      <c r="FR170" s="6"/>
      <c r="FS170" s="6"/>
      <c r="FT170" s="6"/>
      <c r="FU170" s="6"/>
      <c r="FV170" s="6"/>
      <c r="FW170" s="6"/>
      <c r="FX170" s="6"/>
      <c r="FY170" s="6"/>
      <c r="FZ170" s="6"/>
      <c r="GA170" s="6"/>
      <c r="GB170" s="6"/>
      <c r="GC170" s="6"/>
      <c r="GD170" s="6"/>
      <c r="GE170" s="6"/>
      <c r="GF170" s="6"/>
      <c r="GG170" s="6"/>
      <c r="GH170" s="6"/>
      <c r="GI170" s="6"/>
      <c r="GJ170" s="6"/>
      <c r="GK170" s="6"/>
      <c r="GL170" s="6"/>
      <c r="GM170" s="6"/>
      <c r="GN170" s="6"/>
      <c r="GO170" s="6"/>
      <c r="GP170" s="6"/>
      <c r="GQ170" s="6"/>
      <c r="GR170" s="6"/>
      <c r="GS170" s="6"/>
      <c r="GT170" s="6"/>
      <c r="GU170" s="6"/>
      <c r="GV170" s="6"/>
      <c r="GW170" s="6"/>
      <c r="GX170" s="6"/>
      <c r="GY170" s="6"/>
      <c r="GZ170" s="6"/>
      <c r="HA170" s="6"/>
      <c r="HB170" s="6"/>
      <c r="HC170" s="6"/>
      <c r="HD170" s="6"/>
      <c r="HE170" s="6"/>
      <c r="HF170" s="6"/>
      <c r="HG170" s="6"/>
      <c r="HH170" s="6"/>
      <c r="HI170" s="6"/>
      <c r="HJ170" s="6"/>
      <c r="HK170" s="6"/>
      <c r="HL170" s="6"/>
      <c r="HM170" s="6"/>
      <c r="HN170" s="6"/>
      <c r="HO170" s="6"/>
      <c r="HP170" s="6"/>
      <c r="HQ170" s="6"/>
      <c r="HR170" s="6"/>
      <c r="HS170" s="6"/>
      <c r="HT170" s="6"/>
      <c r="HU170" s="6"/>
      <c r="HV170" s="6"/>
      <c r="HW170" s="6"/>
      <c r="HX170" s="6"/>
      <c r="HY170" s="6"/>
      <c r="HZ170" s="6"/>
      <c r="IA170" s="6"/>
      <c r="IB170" s="6"/>
      <c r="IC170" s="6"/>
      <c r="ID170" s="6"/>
      <c r="IE170" s="6"/>
      <c r="IF170" s="6"/>
      <c r="IG170" s="6"/>
      <c r="IH170" s="6"/>
      <c r="II170" s="6"/>
      <c r="IJ170" s="6"/>
      <c r="IK170" s="6"/>
      <c r="IL170" s="6"/>
      <c r="IM170" s="6"/>
      <c r="IN170" s="6"/>
    </row>
    <row r="171" spans="33:248" s="131" customFormat="1" ht="20.25" customHeight="1"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6"/>
      <c r="BT171" s="6"/>
      <c r="BU171" s="6"/>
      <c r="BV171" s="6"/>
      <c r="BW171" s="6"/>
      <c r="BX171" s="6"/>
      <c r="BY171" s="6"/>
      <c r="BZ171" s="6"/>
      <c r="CA171" s="6"/>
      <c r="CB171" s="6"/>
      <c r="CC171" s="6"/>
      <c r="CD171" s="6"/>
      <c r="CE171" s="6"/>
      <c r="CF171" s="6"/>
      <c r="CG171" s="6"/>
      <c r="CH171" s="6"/>
      <c r="CI171" s="6"/>
      <c r="CJ171" s="6"/>
      <c r="CK171" s="6"/>
      <c r="CL171" s="6"/>
      <c r="CM171" s="6"/>
      <c r="CN171" s="6"/>
      <c r="CO171" s="6"/>
      <c r="CP171" s="6"/>
      <c r="CQ171" s="6"/>
      <c r="CR171" s="6"/>
      <c r="CS171" s="6"/>
      <c r="CT171" s="6"/>
      <c r="CU171" s="6"/>
      <c r="CV171" s="6"/>
      <c r="CW171" s="6"/>
      <c r="CX171" s="6"/>
      <c r="CY171" s="6"/>
      <c r="CZ171" s="6"/>
      <c r="DA171" s="6"/>
      <c r="DB171" s="6"/>
      <c r="DC171" s="6"/>
      <c r="DD171" s="6"/>
      <c r="DE171" s="6"/>
      <c r="DF171" s="6"/>
      <c r="DG171" s="6"/>
      <c r="DH171" s="6"/>
      <c r="DI171" s="6"/>
      <c r="DJ171" s="6"/>
      <c r="DK171" s="6"/>
      <c r="DL171" s="6"/>
      <c r="DM171" s="6"/>
      <c r="DN171" s="6"/>
      <c r="DO171" s="6"/>
      <c r="DP171" s="6"/>
      <c r="DQ171" s="6"/>
      <c r="DR171" s="6"/>
      <c r="DS171" s="6"/>
      <c r="DT171" s="6"/>
      <c r="DU171" s="6"/>
      <c r="DV171" s="6"/>
      <c r="DW171" s="6"/>
      <c r="DX171" s="6"/>
      <c r="DY171" s="6"/>
      <c r="DZ171" s="6"/>
      <c r="EA171" s="6"/>
      <c r="EB171" s="6"/>
      <c r="EC171" s="6"/>
      <c r="ED171" s="6"/>
      <c r="EE171" s="6"/>
      <c r="EF171" s="6"/>
      <c r="EG171" s="6"/>
      <c r="EH171" s="6"/>
      <c r="EI171" s="6"/>
      <c r="EJ171" s="6"/>
      <c r="EK171" s="6"/>
      <c r="EL171" s="6"/>
      <c r="EM171" s="6"/>
      <c r="EN171" s="6"/>
      <c r="EO171" s="6"/>
      <c r="EP171" s="6"/>
      <c r="EQ171" s="6"/>
      <c r="ER171" s="6"/>
      <c r="ES171" s="6"/>
      <c r="ET171" s="6"/>
      <c r="EU171" s="6"/>
      <c r="EV171" s="6"/>
      <c r="EW171" s="6"/>
      <c r="EX171" s="6"/>
      <c r="EY171" s="6"/>
      <c r="EZ171" s="6"/>
      <c r="FA171" s="6"/>
      <c r="FB171" s="6"/>
      <c r="FC171" s="6"/>
      <c r="FD171" s="6"/>
      <c r="FE171" s="6"/>
      <c r="FF171" s="6"/>
      <c r="FG171" s="6"/>
      <c r="FH171" s="6"/>
      <c r="FI171" s="6"/>
      <c r="FJ171" s="6"/>
      <c r="FK171" s="6"/>
      <c r="FL171" s="6"/>
      <c r="FM171" s="6"/>
      <c r="FN171" s="6"/>
      <c r="FO171" s="6"/>
      <c r="FP171" s="6"/>
      <c r="FQ171" s="6"/>
      <c r="FR171" s="6"/>
      <c r="FS171" s="6"/>
      <c r="FT171" s="6"/>
      <c r="FU171" s="6"/>
      <c r="FV171" s="6"/>
      <c r="FW171" s="6"/>
      <c r="FX171" s="6"/>
      <c r="FY171" s="6"/>
      <c r="FZ171" s="6"/>
      <c r="GA171" s="6"/>
      <c r="GB171" s="6"/>
      <c r="GC171" s="6"/>
      <c r="GD171" s="6"/>
      <c r="GE171" s="6"/>
      <c r="GF171" s="6"/>
      <c r="GG171" s="6"/>
      <c r="GH171" s="6"/>
      <c r="GI171" s="6"/>
      <c r="GJ171" s="6"/>
      <c r="GK171" s="6"/>
      <c r="GL171" s="6"/>
      <c r="GM171" s="6"/>
      <c r="GN171" s="6"/>
      <c r="GO171" s="6"/>
      <c r="GP171" s="6"/>
      <c r="GQ171" s="6"/>
      <c r="GR171" s="6"/>
      <c r="GS171" s="6"/>
      <c r="GT171" s="6"/>
      <c r="GU171" s="6"/>
      <c r="GV171" s="6"/>
      <c r="GW171" s="6"/>
      <c r="GX171" s="6"/>
      <c r="GY171" s="6"/>
      <c r="GZ171" s="6"/>
      <c r="HA171" s="6"/>
      <c r="HB171" s="6"/>
      <c r="HC171" s="6"/>
      <c r="HD171" s="6"/>
      <c r="HE171" s="6"/>
      <c r="HF171" s="6"/>
      <c r="HG171" s="6"/>
      <c r="HH171" s="6"/>
      <c r="HI171" s="6"/>
      <c r="HJ171" s="6"/>
      <c r="HK171" s="6"/>
      <c r="HL171" s="6"/>
      <c r="HM171" s="6"/>
      <c r="HN171" s="6"/>
      <c r="HO171" s="6"/>
      <c r="HP171" s="6"/>
      <c r="HQ171" s="6"/>
      <c r="HR171" s="6"/>
      <c r="HS171" s="6"/>
      <c r="HT171" s="6"/>
      <c r="HU171" s="6"/>
      <c r="HV171" s="6"/>
      <c r="HW171" s="6"/>
      <c r="HX171" s="6"/>
      <c r="HY171" s="6"/>
      <c r="HZ171" s="6"/>
      <c r="IA171" s="6"/>
      <c r="IB171" s="6"/>
      <c r="IC171" s="6"/>
      <c r="ID171" s="6"/>
      <c r="IE171" s="6"/>
      <c r="IF171" s="6"/>
      <c r="IG171" s="6"/>
      <c r="IH171" s="6"/>
      <c r="II171" s="6"/>
      <c r="IJ171" s="6"/>
      <c r="IK171" s="6"/>
      <c r="IL171" s="6"/>
      <c r="IM171" s="6"/>
      <c r="IN171" s="6"/>
    </row>
    <row r="172" spans="33:248" s="131" customFormat="1" ht="20.25" customHeight="1">
      <c r="AG172" s="6"/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  <c r="AY172" s="6"/>
      <c r="AZ172" s="6"/>
      <c r="BA172" s="6"/>
      <c r="BB172" s="6"/>
      <c r="BC172" s="6"/>
      <c r="BD172" s="6"/>
      <c r="BE172" s="6"/>
      <c r="BF172" s="6"/>
      <c r="BG172" s="6"/>
      <c r="BH172" s="6"/>
      <c r="BI172" s="6"/>
      <c r="BJ172" s="6"/>
      <c r="BK172" s="6"/>
      <c r="BL172" s="6"/>
      <c r="BM172" s="6"/>
      <c r="BN172" s="6"/>
      <c r="BO172" s="6"/>
      <c r="BP172" s="6"/>
      <c r="BQ172" s="6"/>
      <c r="BR172" s="6"/>
      <c r="BS172" s="6"/>
      <c r="BT172" s="6"/>
      <c r="BU172" s="6"/>
      <c r="BV172" s="6"/>
      <c r="BW172" s="6"/>
      <c r="BX172" s="6"/>
      <c r="BY172" s="6"/>
      <c r="BZ172" s="6"/>
      <c r="CA172" s="6"/>
      <c r="CB172" s="6"/>
      <c r="CC172" s="6"/>
      <c r="CD172" s="6"/>
      <c r="CE172" s="6"/>
      <c r="CF172" s="6"/>
      <c r="CG172" s="6"/>
      <c r="CH172" s="6"/>
      <c r="CI172" s="6"/>
      <c r="CJ172" s="6"/>
      <c r="CK172" s="6"/>
      <c r="CL172" s="6"/>
      <c r="CM172" s="6"/>
      <c r="CN172" s="6"/>
      <c r="CO172" s="6"/>
      <c r="CP172" s="6"/>
      <c r="CQ172" s="6"/>
      <c r="CR172" s="6"/>
      <c r="CS172" s="6"/>
      <c r="CT172" s="6"/>
      <c r="CU172" s="6"/>
      <c r="CV172" s="6"/>
      <c r="CW172" s="6"/>
      <c r="CX172" s="6"/>
      <c r="CY172" s="6"/>
      <c r="CZ172" s="6"/>
      <c r="DA172" s="6"/>
      <c r="DB172" s="6"/>
      <c r="DC172" s="6"/>
      <c r="DD172" s="6"/>
      <c r="DE172" s="6"/>
      <c r="DF172" s="6"/>
      <c r="DG172" s="6"/>
      <c r="DH172" s="6"/>
      <c r="DI172" s="6"/>
      <c r="DJ172" s="6"/>
      <c r="DK172" s="6"/>
      <c r="DL172" s="6"/>
      <c r="DM172" s="6"/>
      <c r="DN172" s="6"/>
      <c r="DO172" s="6"/>
      <c r="DP172" s="6"/>
      <c r="DQ172" s="6"/>
      <c r="DR172" s="6"/>
      <c r="DS172" s="6"/>
      <c r="DT172" s="6"/>
      <c r="DU172" s="6"/>
      <c r="DV172" s="6"/>
      <c r="DW172" s="6"/>
      <c r="DX172" s="6"/>
      <c r="DY172" s="6"/>
      <c r="DZ172" s="6"/>
      <c r="EA172" s="6"/>
      <c r="EB172" s="6"/>
      <c r="EC172" s="6"/>
      <c r="ED172" s="6"/>
      <c r="EE172" s="6"/>
      <c r="EF172" s="6"/>
      <c r="EG172" s="6"/>
      <c r="EH172" s="6"/>
      <c r="EI172" s="6"/>
      <c r="EJ172" s="6"/>
      <c r="EK172" s="6"/>
      <c r="EL172" s="6"/>
      <c r="EM172" s="6"/>
      <c r="EN172" s="6"/>
      <c r="EO172" s="6"/>
      <c r="EP172" s="6"/>
      <c r="EQ172" s="6"/>
      <c r="ER172" s="6"/>
      <c r="ES172" s="6"/>
      <c r="ET172" s="6"/>
      <c r="EU172" s="6"/>
      <c r="EV172" s="6"/>
      <c r="EW172" s="6"/>
      <c r="EX172" s="6"/>
      <c r="EY172" s="6"/>
      <c r="EZ172" s="6"/>
      <c r="FA172" s="6"/>
      <c r="FB172" s="6"/>
      <c r="FC172" s="6"/>
      <c r="FD172" s="6"/>
      <c r="FE172" s="6"/>
      <c r="FF172" s="6"/>
      <c r="FG172" s="6"/>
      <c r="FH172" s="6"/>
      <c r="FI172" s="6"/>
      <c r="FJ172" s="6"/>
      <c r="FK172" s="6"/>
      <c r="FL172" s="6"/>
      <c r="FM172" s="6"/>
      <c r="FN172" s="6"/>
      <c r="FO172" s="6"/>
      <c r="FP172" s="6"/>
      <c r="FQ172" s="6"/>
      <c r="FR172" s="6"/>
      <c r="FS172" s="6"/>
      <c r="FT172" s="6"/>
      <c r="FU172" s="6"/>
      <c r="FV172" s="6"/>
      <c r="FW172" s="6"/>
      <c r="FX172" s="6"/>
      <c r="FY172" s="6"/>
      <c r="FZ172" s="6"/>
      <c r="GA172" s="6"/>
      <c r="GB172" s="6"/>
      <c r="GC172" s="6"/>
      <c r="GD172" s="6"/>
      <c r="GE172" s="6"/>
      <c r="GF172" s="6"/>
      <c r="GG172" s="6"/>
      <c r="GH172" s="6"/>
      <c r="GI172" s="6"/>
      <c r="GJ172" s="6"/>
      <c r="GK172" s="6"/>
      <c r="GL172" s="6"/>
      <c r="GM172" s="6"/>
      <c r="GN172" s="6"/>
      <c r="GO172" s="6"/>
      <c r="GP172" s="6"/>
      <c r="GQ172" s="6"/>
      <c r="GR172" s="6"/>
      <c r="GS172" s="6"/>
      <c r="GT172" s="6"/>
      <c r="GU172" s="6"/>
      <c r="GV172" s="6"/>
      <c r="GW172" s="6"/>
      <c r="GX172" s="6"/>
      <c r="GY172" s="6"/>
      <c r="GZ172" s="6"/>
      <c r="HA172" s="6"/>
      <c r="HB172" s="6"/>
      <c r="HC172" s="6"/>
      <c r="HD172" s="6"/>
      <c r="HE172" s="6"/>
      <c r="HF172" s="6"/>
      <c r="HG172" s="6"/>
      <c r="HH172" s="6"/>
      <c r="HI172" s="6"/>
      <c r="HJ172" s="6"/>
      <c r="HK172" s="6"/>
      <c r="HL172" s="6"/>
      <c r="HM172" s="6"/>
      <c r="HN172" s="6"/>
      <c r="HO172" s="6"/>
      <c r="HP172" s="6"/>
      <c r="HQ172" s="6"/>
      <c r="HR172" s="6"/>
      <c r="HS172" s="6"/>
      <c r="HT172" s="6"/>
      <c r="HU172" s="6"/>
      <c r="HV172" s="6"/>
      <c r="HW172" s="6"/>
      <c r="HX172" s="6"/>
      <c r="HY172" s="6"/>
      <c r="HZ172" s="6"/>
      <c r="IA172" s="6"/>
      <c r="IB172" s="6"/>
      <c r="IC172" s="6"/>
      <c r="ID172" s="6"/>
      <c r="IE172" s="6"/>
      <c r="IF172" s="6"/>
      <c r="IG172" s="6"/>
      <c r="IH172" s="6"/>
      <c r="II172" s="6"/>
      <c r="IJ172" s="6"/>
      <c r="IK172" s="6"/>
      <c r="IL172" s="6"/>
      <c r="IM172" s="6"/>
      <c r="IN172" s="6"/>
    </row>
    <row r="173" spans="33:248" s="131" customFormat="1" ht="20.25" customHeight="1">
      <c r="AG173" s="6"/>
      <c r="AH173" s="6"/>
      <c r="AI173" s="6"/>
      <c r="AJ173" s="6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  <c r="AY173" s="6"/>
      <c r="AZ173" s="6"/>
      <c r="BA173" s="6"/>
      <c r="BB173" s="6"/>
      <c r="BC173" s="6"/>
      <c r="BD173" s="6"/>
      <c r="BE173" s="6"/>
      <c r="BF173" s="6"/>
      <c r="BG173" s="6"/>
      <c r="BH173" s="6"/>
      <c r="BI173" s="6"/>
      <c r="BJ173" s="6"/>
      <c r="BK173" s="6"/>
      <c r="BL173" s="6"/>
      <c r="BM173" s="6"/>
      <c r="BN173" s="6"/>
      <c r="BO173" s="6"/>
      <c r="BP173" s="6"/>
      <c r="BQ173" s="6"/>
      <c r="BR173" s="6"/>
      <c r="BS173" s="6"/>
      <c r="BT173" s="6"/>
      <c r="BU173" s="6"/>
      <c r="BV173" s="6"/>
      <c r="BW173" s="6"/>
      <c r="BX173" s="6"/>
      <c r="BY173" s="6"/>
      <c r="BZ173" s="6"/>
      <c r="CA173" s="6"/>
      <c r="CB173" s="6"/>
      <c r="CC173" s="6"/>
      <c r="CD173" s="6"/>
      <c r="CE173" s="6"/>
      <c r="CF173" s="6"/>
      <c r="CG173" s="6"/>
      <c r="CH173" s="6"/>
      <c r="CI173" s="6"/>
      <c r="CJ173" s="6"/>
      <c r="CK173" s="6"/>
      <c r="CL173" s="6"/>
      <c r="CM173" s="6"/>
      <c r="CN173" s="6"/>
      <c r="CO173" s="6"/>
      <c r="CP173" s="6"/>
      <c r="CQ173" s="6"/>
      <c r="CR173" s="6"/>
      <c r="CS173" s="6"/>
      <c r="CT173" s="6"/>
      <c r="CU173" s="6"/>
      <c r="CV173" s="6"/>
      <c r="CW173" s="6"/>
      <c r="CX173" s="6"/>
      <c r="CY173" s="6"/>
      <c r="CZ173" s="6"/>
      <c r="DA173" s="6"/>
      <c r="DB173" s="6"/>
      <c r="DC173" s="6"/>
      <c r="DD173" s="6"/>
      <c r="DE173" s="6"/>
      <c r="DF173" s="6"/>
      <c r="DG173" s="6"/>
      <c r="DH173" s="6"/>
      <c r="DI173" s="6"/>
      <c r="DJ173" s="6"/>
      <c r="DK173" s="6"/>
      <c r="DL173" s="6"/>
      <c r="DM173" s="6"/>
      <c r="DN173" s="6"/>
      <c r="DO173" s="6"/>
      <c r="DP173" s="6"/>
      <c r="DQ173" s="6"/>
      <c r="DR173" s="6"/>
      <c r="DS173" s="6"/>
      <c r="DT173" s="6"/>
      <c r="DU173" s="6"/>
      <c r="DV173" s="6"/>
      <c r="DW173" s="6"/>
      <c r="DX173" s="6"/>
      <c r="DY173" s="6"/>
      <c r="DZ173" s="6"/>
      <c r="EA173" s="6"/>
      <c r="EB173" s="6"/>
      <c r="EC173" s="6"/>
      <c r="ED173" s="6"/>
      <c r="EE173" s="6"/>
      <c r="EF173" s="6"/>
      <c r="EG173" s="6"/>
      <c r="EH173" s="6"/>
      <c r="EI173" s="6"/>
      <c r="EJ173" s="6"/>
      <c r="EK173" s="6"/>
      <c r="EL173" s="6"/>
      <c r="EM173" s="6"/>
      <c r="EN173" s="6"/>
      <c r="EO173" s="6"/>
      <c r="EP173" s="6"/>
      <c r="EQ173" s="6"/>
      <c r="ER173" s="6"/>
      <c r="ES173" s="6"/>
      <c r="ET173" s="6"/>
      <c r="EU173" s="6"/>
      <c r="EV173" s="6"/>
      <c r="EW173" s="6"/>
      <c r="EX173" s="6"/>
      <c r="EY173" s="6"/>
      <c r="EZ173" s="6"/>
      <c r="FA173" s="6"/>
      <c r="FB173" s="6"/>
      <c r="FC173" s="6"/>
      <c r="FD173" s="6"/>
      <c r="FE173" s="6"/>
      <c r="FF173" s="6"/>
      <c r="FG173" s="6"/>
      <c r="FH173" s="6"/>
      <c r="FI173" s="6"/>
      <c r="FJ173" s="6"/>
      <c r="FK173" s="6"/>
      <c r="FL173" s="6"/>
      <c r="FM173" s="6"/>
      <c r="FN173" s="6"/>
      <c r="FO173" s="6"/>
      <c r="FP173" s="6"/>
      <c r="FQ173" s="6"/>
      <c r="FR173" s="6"/>
      <c r="FS173" s="6"/>
      <c r="FT173" s="6"/>
      <c r="FU173" s="6"/>
      <c r="FV173" s="6"/>
      <c r="FW173" s="6"/>
      <c r="FX173" s="6"/>
      <c r="FY173" s="6"/>
      <c r="FZ173" s="6"/>
      <c r="GA173" s="6"/>
      <c r="GB173" s="6"/>
      <c r="GC173" s="6"/>
      <c r="GD173" s="6"/>
      <c r="GE173" s="6"/>
      <c r="GF173" s="6"/>
      <c r="GG173" s="6"/>
      <c r="GH173" s="6"/>
      <c r="GI173" s="6"/>
      <c r="GJ173" s="6"/>
      <c r="GK173" s="6"/>
      <c r="GL173" s="6"/>
      <c r="GM173" s="6"/>
      <c r="GN173" s="6"/>
      <c r="GO173" s="6"/>
      <c r="GP173" s="6"/>
      <c r="GQ173" s="6"/>
      <c r="GR173" s="6"/>
      <c r="GS173" s="6"/>
      <c r="GT173" s="6"/>
      <c r="GU173" s="6"/>
      <c r="GV173" s="6"/>
      <c r="GW173" s="6"/>
      <c r="GX173" s="6"/>
      <c r="GY173" s="6"/>
      <c r="GZ173" s="6"/>
      <c r="HA173" s="6"/>
      <c r="HB173" s="6"/>
      <c r="HC173" s="6"/>
      <c r="HD173" s="6"/>
      <c r="HE173" s="6"/>
      <c r="HF173" s="6"/>
      <c r="HG173" s="6"/>
      <c r="HH173" s="6"/>
      <c r="HI173" s="6"/>
      <c r="HJ173" s="6"/>
      <c r="HK173" s="6"/>
      <c r="HL173" s="6"/>
      <c r="HM173" s="6"/>
      <c r="HN173" s="6"/>
      <c r="HO173" s="6"/>
      <c r="HP173" s="6"/>
      <c r="HQ173" s="6"/>
      <c r="HR173" s="6"/>
      <c r="HS173" s="6"/>
      <c r="HT173" s="6"/>
      <c r="HU173" s="6"/>
      <c r="HV173" s="6"/>
      <c r="HW173" s="6"/>
      <c r="HX173" s="6"/>
      <c r="HY173" s="6"/>
      <c r="HZ173" s="6"/>
      <c r="IA173" s="6"/>
      <c r="IB173" s="6"/>
      <c r="IC173" s="6"/>
      <c r="ID173" s="6"/>
      <c r="IE173" s="6"/>
      <c r="IF173" s="6"/>
      <c r="IG173" s="6"/>
      <c r="IH173" s="6"/>
      <c r="II173" s="6"/>
      <c r="IJ173" s="6"/>
      <c r="IK173" s="6"/>
      <c r="IL173" s="6"/>
      <c r="IM173" s="6"/>
      <c r="IN173" s="6"/>
    </row>
    <row r="174" spans="33:248" s="131" customFormat="1" ht="20.25" customHeight="1">
      <c r="AG174" s="6"/>
      <c r="AH174" s="6"/>
      <c r="AI174" s="6"/>
      <c r="AJ174" s="6"/>
      <c r="AK174" s="6"/>
      <c r="AL174" s="6"/>
      <c r="AM174" s="6"/>
      <c r="AN174" s="6"/>
      <c r="AO174" s="6"/>
      <c r="AP174" s="6"/>
      <c r="AQ174" s="6"/>
      <c r="AR174" s="6"/>
      <c r="AS174" s="6"/>
      <c r="AT174" s="6"/>
      <c r="AU174" s="6"/>
      <c r="AV174" s="6"/>
      <c r="AW174" s="6"/>
      <c r="AX174" s="6"/>
      <c r="AY174" s="6"/>
      <c r="AZ174" s="6"/>
      <c r="BA174" s="6"/>
      <c r="BB174" s="6"/>
      <c r="BC174" s="6"/>
      <c r="BD174" s="6"/>
      <c r="BE174" s="6"/>
      <c r="BF174" s="6"/>
      <c r="BG174" s="6"/>
      <c r="BH174" s="6"/>
      <c r="BI174" s="6"/>
      <c r="BJ174" s="6"/>
      <c r="BK174" s="6"/>
      <c r="BL174" s="6"/>
      <c r="BM174" s="6"/>
      <c r="BN174" s="6"/>
      <c r="BO174" s="6"/>
      <c r="BP174" s="6"/>
      <c r="BQ174" s="6"/>
      <c r="BR174" s="6"/>
      <c r="BS174" s="6"/>
      <c r="BT174" s="6"/>
      <c r="BU174" s="6"/>
      <c r="BV174" s="6"/>
      <c r="BW174" s="6"/>
      <c r="BX174" s="6"/>
      <c r="BY174" s="6"/>
      <c r="BZ174" s="6"/>
      <c r="CA174" s="6"/>
      <c r="CB174" s="6"/>
      <c r="CC174" s="6"/>
      <c r="CD174" s="6"/>
      <c r="CE174" s="6"/>
      <c r="CF174" s="6"/>
      <c r="CG174" s="6"/>
      <c r="CH174" s="6"/>
      <c r="CI174" s="6"/>
      <c r="CJ174" s="6"/>
      <c r="CK174" s="6"/>
      <c r="CL174" s="6"/>
      <c r="CM174" s="6"/>
      <c r="CN174" s="6"/>
      <c r="CO174" s="6"/>
      <c r="CP174" s="6"/>
      <c r="CQ174" s="6"/>
      <c r="CR174" s="6"/>
      <c r="CS174" s="6"/>
      <c r="CT174" s="6"/>
      <c r="CU174" s="6"/>
      <c r="CV174" s="6"/>
      <c r="CW174" s="6"/>
      <c r="CX174" s="6"/>
      <c r="CY174" s="6"/>
      <c r="CZ174" s="6"/>
      <c r="DA174" s="6"/>
      <c r="DB174" s="6"/>
      <c r="DC174" s="6"/>
      <c r="DD174" s="6"/>
      <c r="DE174" s="6"/>
      <c r="DF174" s="6"/>
      <c r="DG174" s="6"/>
      <c r="DH174" s="6"/>
      <c r="DI174" s="6"/>
      <c r="DJ174" s="6"/>
      <c r="DK174" s="6"/>
      <c r="DL174" s="6"/>
      <c r="DM174" s="6"/>
      <c r="DN174" s="6"/>
      <c r="DO174" s="6"/>
      <c r="DP174" s="6"/>
      <c r="DQ174" s="6"/>
      <c r="DR174" s="6"/>
      <c r="DS174" s="6"/>
      <c r="DT174" s="6"/>
      <c r="DU174" s="6"/>
      <c r="DV174" s="6"/>
      <c r="DW174" s="6"/>
      <c r="DX174" s="6"/>
      <c r="DY174" s="6"/>
      <c r="DZ174" s="6"/>
      <c r="EA174" s="6"/>
      <c r="EB174" s="6"/>
      <c r="EC174" s="6"/>
      <c r="ED174" s="6"/>
      <c r="EE174" s="6"/>
      <c r="EF174" s="6"/>
      <c r="EG174" s="6"/>
      <c r="EH174" s="6"/>
      <c r="EI174" s="6"/>
      <c r="EJ174" s="6"/>
      <c r="EK174" s="6"/>
      <c r="EL174" s="6"/>
      <c r="EM174" s="6"/>
      <c r="EN174" s="6"/>
      <c r="EO174" s="6"/>
      <c r="EP174" s="6"/>
      <c r="EQ174" s="6"/>
      <c r="ER174" s="6"/>
      <c r="ES174" s="6"/>
      <c r="ET174" s="6"/>
      <c r="EU174" s="6"/>
      <c r="EV174" s="6"/>
      <c r="EW174" s="6"/>
      <c r="EX174" s="6"/>
      <c r="EY174" s="6"/>
      <c r="EZ174" s="6"/>
      <c r="FA174" s="6"/>
      <c r="FB174" s="6"/>
      <c r="FC174" s="6"/>
      <c r="FD174" s="6"/>
      <c r="FE174" s="6"/>
      <c r="FF174" s="6"/>
      <c r="FG174" s="6"/>
      <c r="FH174" s="6"/>
      <c r="FI174" s="6"/>
      <c r="FJ174" s="6"/>
      <c r="FK174" s="6"/>
      <c r="FL174" s="6"/>
      <c r="FM174" s="6"/>
      <c r="FN174" s="6"/>
      <c r="FO174" s="6"/>
      <c r="FP174" s="6"/>
      <c r="FQ174" s="6"/>
      <c r="FR174" s="6"/>
      <c r="FS174" s="6"/>
      <c r="FT174" s="6"/>
      <c r="FU174" s="6"/>
      <c r="FV174" s="6"/>
      <c r="FW174" s="6"/>
      <c r="FX174" s="6"/>
      <c r="FY174" s="6"/>
      <c r="FZ174" s="6"/>
      <c r="GA174" s="6"/>
      <c r="GB174" s="6"/>
      <c r="GC174" s="6"/>
      <c r="GD174" s="6"/>
      <c r="GE174" s="6"/>
      <c r="GF174" s="6"/>
      <c r="GG174" s="6"/>
      <c r="GH174" s="6"/>
      <c r="GI174" s="6"/>
      <c r="GJ174" s="6"/>
      <c r="GK174" s="6"/>
      <c r="GL174" s="6"/>
      <c r="GM174" s="6"/>
      <c r="GN174" s="6"/>
      <c r="GO174" s="6"/>
      <c r="GP174" s="6"/>
      <c r="GQ174" s="6"/>
      <c r="GR174" s="6"/>
      <c r="GS174" s="6"/>
      <c r="GT174" s="6"/>
      <c r="GU174" s="6"/>
      <c r="GV174" s="6"/>
      <c r="GW174" s="6"/>
      <c r="GX174" s="6"/>
      <c r="GY174" s="6"/>
      <c r="GZ174" s="6"/>
      <c r="HA174" s="6"/>
      <c r="HB174" s="6"/>
      <c r="HC174" s="6"/>
      <c r="HD174" s="6"/>
      <c r="HE174" s="6"/>
      <c r="HF174" s="6"/>
      <c r="HG174" s="6"/>
      <c r="HH174" s="6"/>
      <c r="HI174" s="6"/>
      <c r="HJ174" s="6"/>
      <c r="HK174" s="6"/>
      <c r="HL174" s="6"/>
      <c r="HM174" s="6"/>
      <c r="HN174" s="6"/>
      <c r="HO174" s="6"/>
      <c r="HP174" s="6"/>
      <c r="HQ174" s="6"/>
      <c r="HR174" s="6"/>
      <c r="HS174" s="6"/>
      <c r="HT174" s="6"/>
      <c r="HU174" s="6"/>
      <c r="HV174" s="6"/>
      <c r="HW174" s="6"/>
      <c r="HX174" s="6"/>
      <c r="HY174" s="6"/>
      <c r="HZ174" s="6"/>
      <c r="IA174" s="6"/>
      <c r="IB174" s="6"/>
      <c r="IC174" s="6"/>
      <c r="ID174" s="6"/>
      <c r="IE174" s="6"/>
      <c r="IF174" s="6"/>
      <c r="IG174" s="6"/>
      <c r="IH174" s="6"/>
      <c r="II174" s="6"/>
      <c r="IJ174" s="6"/>
      <c r="IK174" s="6"/>
      <c r="IL174" s="6"/>
      <c r="IM174" s="6"/>
      <c r="IN174" s="6"/>
    </row>
    <row r="175" spans="33:248" s="131" customFormat="1" ht="20.25" customHeight="1"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  <c r="AY175" s="6"/>
      <c r="AZ175" s="6"/>
      <c r="BA175" s="6"/>
      <c r="BB175" s="6"/>
      <c r="BC175" s="6"/>
      <c r="BD175" s="6"/>
      <c r="BE175" s="6"/>
      <c r="BF175" s="6"/>
      <c r="BG175" s="6"/>
      <c r="BH175" s="6"/>
      <c r="BI175" s="6"/>
      <c r="BJ175" s="6"/>
      <c r="BK175" s="6"/>
      <c r="BL175" s="6"/>
      <c r="BM175" s="6"/>
      <c r="BN175" s="6"/>
      <c r="BO175" s="6"/>
      <c r="BP175" s="6"/>
      <c r="BQ175" s="6"/>
      <c r="BR175" s="6"/>
      <c r="BS175" s="6"/>
      <c r="BT175" s="6"/>
      <c r="BU175" s="6"/>
      <c r="BV175" s="6"/>
      <c r="BW175" s="6"/>
      <c r="BX175" s="6"/>
      <c r="BY175" s="6"/>
      <c r="BZ175" s="6"/>
      <c r="CA175" s="6"/>
      <c r="CB175" s="6"/>
      <c r="CC175" s="6"/>
      <c r="CD175" s="6"/>
      <c r="CE175" s="6"/>
      <c r="CF175" s="6"/>
      <c r="CG175" s="6"/>
      <c r="CH175" s="6"/>
      <c r="CI175" s="6"/>
      <c r="CJ175" s="6"/>
      <c r="CK175" s="6"/>
      <c r="CL175" s="6"/>
      <c r="CM175" s="6"/>
      <c r="CN175" s="6"/>
      <c r="CO175" s="6"/>
      <c r="CP175" s="6"/>
      <c r="CQ175" s="6"/>
      <c r="CR175" s="6"/>
      <c r="CS175" s="6"/>
      <c r="CT175" s="6"/>
      <c r="CU175" s="6"/>
      <c r="CV175" s="6"/>
      <c r="CW175" s="6"/>
      <c r="CX175" s="6"/>
      <c r="CY175" s="6"/>
      <c r="CZ175" s="6"/>
      <c r="DA175" s="6"/>
      <c r="DB175" s="6"/>
      <c r="DC175" s="6"/>
      <c r="DD175" s="6"/>
      <c r="DE175" s="6"/>
      <c r="DF175" s="6"/>
      <c r="DG175" s="6"/>
      <c r="DH175" s="6"/>
      <c r="DI175" s="6"/>
      <c r="DJ175" s="6"/>
      <c r="DK175" s="6"/>
      <c r="DL175" s="6"/>
      <c r="DM175" s="6"/>
      <c r="DN175" s="6"/>
      <c r="DO175" s="6"/>
      <c r="DP175" s="6"/>
      <c r="DQ175" s="6"/>
      <c r="DR175" s="6"/>
      <c r="DS175" s="6"/>
      <c r="DT175" s="6"/>
      <c r="DU175" s="6"/>
      <c r="DV175" s="6"/>
      <c r="DW175" s="6"/>
      <c r="DX175" s="6"/>
      <c r="DY175" s="6"/>
      <c r="DZ175" s="6"/>
      <c r="EA175" s="6"/>
      <c r="EB175" s="6"/>
      <c r="EC175" s="6"/>
      <c r="ED175" s="6"/>
      <c r="EE175" s="6"/>
      <c r="EF175" s="6"/>
      <c r="EG175" s="6"/>
      <c r="EH175" s="6"/>
      <c r="EI175" s="6"/>
      <c r="EJ175" s="6"/>
      <c r="EK175" s="6"/>
      <c r="EL175" s="6"/>
      <c r="EM175" s="6"/>
      <c r="EN175" s="6"/>
      <c r="EO175" s="6"/>
      <c r="EP175" s="6"/>
      <c r="EQ175" s="6"/>
      <c r="ER175" s="6"/>
      <c r="ES175" s="6"/>
      <c r="ET175" s="6"/>
      <c r="EU175" s="6"/>
      <c r="EV175" s="6"/>
      <c r="EW175" s="6"/>
      <c r="EX175" s="6"/>
      <c r="EY175" s="6"/>
      <c r="EZ175" s="6"/>
      <c r="FA175" s="6"/>
      <c r="FB175" s="6"/>
      <c r="FC175" s="6"/>
      <c r="FD175" s="6"/>
      <c r="FE175" s="6"/>
      <c r="FF175" s="6"/>
      <c r="FG175" s="6"/>
      <c r="FH175" s="6"/>
      <c r="FI175" s="6"/>
      <c r="FJ175" s="6"/>
      <c r="FK175" s="6"/>
      <c r="FL175" s="6"/>
      <c r="FM175" s="6"/>
      <c r="FN175" s="6"/>
      <c r="FO175" s="6"/>
      <c r="FP175" s="6"/>
      <c r="FQ175" s="6"/>
      <c r="FR175" s="6"/>
      <c r="FS175" s="6"/>
      <c r="FT175" s="6"/>
      <c r="FU175" s="6"/>
      <c r="FV175" s="6"/>
      <c r="FW175" s="6"/>
      <c r="FX175" s="6"/>
      <c r="FY175" s="6"/>
      <c r="FZ175" s="6"/>
      <c r="GA175" s="6"/>
      <c r="GB175" s="6"/>
      <c r="GC175" s="6"/>
      <c r="GD175" s="6"/>
      <c r="GE175" s="6"/>
      <c r="GF175" s="6"/>
      <c r="GG175" s="6"/>
      <c r="GH175" s="6"/>
      <c r="GI175" s="6"/>
      <c r="GJ175" s="6"/>
      <c r="GK175" s="6"/>
      <c r="GL175" s="6"/>
      <c r="GM175" s="6"/>
      <c r="GN175" s="6"/>
      <c r="GO175" s="6"/>
      <c r="GP175" s="6"/>
      <c r="GQ175" s="6"/>
      <c r="GR175" s="6"/>
      <c r="GS175" s="6"/>
      <c r="GT175" s="6"/>
      <c r="GU175" s="6"/>
      <c r="GV175" s="6"/>
      <c r="GW175" s="6"/>
      <c r="GX175" s="6"/>
      <c r="GY175" s="6"/>
      <c r="GZ175" s="6"/>
      <c r="HA175" s="6"/>
      <c r="HB175" s="6"/>
      <c r="HC175" s="6"/>
      <c r="HD175" s="6"/>
      <c r="HE175" s="6"/>
      <c r="HF175" s="6"/>
      <c r="HG175" s="6"/>
      <c r="HH175" s="6"/>
      <c r="HI175" s="6"/>
      <c r="HJ175" s="6"/>
      <c r="HK175" s="6"/>
      <c r="HL175" s="6"/>
      <c r="HM175" s="6"/>
      <c r="HN175" s="6"/>
      <c r="HO175" s="6"/>
      <c r="HP175" s="6"/>
      <c r="HQ175" s="6"/>
      <c r="HR175" s="6"/>
      <c r="HS175" s="6"/>
      <c r="HT175" s="6"/>
      <c r="HU175" s="6"/>
      <c r="HV175" s="6"/>
      <c r="HW175" s="6"/>
      <c r="HX175" s="6"/>
      <c r="HY175" s="6"/>
      <c r="HZ175" s="6"/>
      <c r="IA175" s="6"/>
      <c r="IB175" s="6"/>
      <c r="IC175" s="6"/>
      <c r="ID175" s="6"/>
      <c r="IE175" s="6"/>
      <c r="IF175" s="6"/>
      <c r="IG175" s="6"/>
      <c r="IH175" s="6"/>
      <c r="II175" s="6"/>
      <c r="IJ175" s="6"/>
      <c r="IK175" s="6"/>
      <c r="IL175" s="6"/>
      <c r="IM175" s="6"/>
      <c r="IN175" s="6"/>
    </row>
    <row r="176" spans="33:248" s="131" customFormat="1" ht="20.25" customHeight="1"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  <c r="AY176" s="6"/>
      <c r="AZ176" s="6"/>
      <c r="BA176" s="6"/>
      <c r="BB176" s="6"/>
      <c r="BC176" s="6"/>
      <c r="BD176" s="6"/>
      <c r="BE176" s="6"/>
      <c r="BF176" s="6"/>
      <c r="BG176" s="6"/>
      <c r="BH176" s="6"/>
      <c r="BI176" s="6"/>
      <c r="BJ176" s="6"/>
      <c r="BK176" s="6"/>
      <c r="BL176" s="6"/>
      <c r="BM176" s="6"/>
      <c r="BN176" s="6"/>
      <c r="BO176" s="6"/>
      <c r="BP176" s="6"/>
      <c r="BQ176" s="6"/>
      <c r="BR176" s="6"/>
      <c r="BS176" s="6"/>
      <c r="BT176" s="6"/>
      <c r="BU176" s="6"/>
      <c r="BV176" s="6"/>
      <c r="BW176" s="6"/>
      <c r="BX176" s="6"/>
      <c r="BY176" s="6"/>
      <c r="BZ176" s="6"/>
      <c r="CA176" s="6"/>
      <c r="CB176" s="6"/>
      <c r="CC176" s="6"/>
      <c r="CD176" s="6"/>
      <c r="CE176" s="6"/>
      <c r="CF176" s="6"/>
      <c r="CG176" s="6"/>
      <c r="CH176" s="6"/>
      <c r="CI176" s="6"/>
      <c r="CJ176" s="6"/>
      <c r="CK176" s="6"/>
      <c r="CL176" s="6"/>
      <c r="CM176" s="6"/>
      <c r="CN176" s="6"/>
      <c r="CO176" s="6"/>
      <c r="CP176" s="6"/>
      <c r="CQ176" s="6"/>
      <c r="CR176" s="6"/>
      <c r="CS176" s="6"/>
      <c r="CT176" s="6"/>
      <c r="CU176" s="6"/>
      <c r="CV176" s="6"/>
      <c r="CW176" s="6"/>
      <c r="CX176" s="6"/>
      <c r="CY176" s="6"/>
      <c r="CZ176" s="6"/>
      <c r="DA176" s="6"/>
      <c r="DB176" s="6"/>
      <c r="DC176" s="6"/>
      <c r="DD176" s="6"/>
      <c r="DE176" s="6"/>
      <c r="DF176" s="6"/>
      <c r="DG176" s="6"/>
      <c r="DH176" s="6"/>
      <c r="DI176" s="6"/>
      <c r="DJ176" s="6"/>
      <c r="DK176" s="6"/>
      <c r="DL176" s="6"/>
      <c r="DM176" s="6"/>
      <c r="DN176" s="6"/>
      <c r="DO176" s="6"/>
      <c r="DP176" s="6"/>
      <c r="DQ176" s="6"/>
      <c r="DR176" s="6"/>
      <c r="DS176" s="6"/>
      <c r="DT176" s="6"/>
      <c r="DU176" s="6"/>
      <c r="DV176" s="6"/>
      <c r="DW176" s="6"/>
      <c r="DX176" s="6"/>
      <c r="DY176" s="6"/>
      <c r="DZ176" s="6"/>
      <c r="EA176" s="6"/>
      <c r="EB176" s="6"/>
      <c r="EC176" s="6"/>
      <c r="ED176" s="6"/>
      <c r="EE176" s="6"/>
      <c r="EF176" s="6"/>
      <c r="EG176" s="6"/>
      <c r="EH176" s="6"/>
      <c r="EI176" s="6"/>
      <c r="EJ176" s="6"/>
      <c r="EK176" s="6"/>
      <c r="EL176" s="6"/>
      <c r="EM176" s="6"/>
      <c r="EN176" s="6"/>
      <c r="EO176" s="6"/>
      <c r="EP176" s="6"/>
      <c r="EQ176" s="6"/>
      <c r="ER176" s="6"/>
      <c r="ES176" s="6"/>
      <c r="ET176" s="6"/>
      <c r="EU176" s="6"/>
      <c r="EV176" s="6"/>
      <c r="EW176" s="6"/>
      <c r="EX176" s="6"/>
      <c r="EY176" s="6"/>
      <c r="EZ176" s="6"/>
      <c r="FA176" s="6"/>
      <c r="FB176" s="6"/>
      <c r="FC176" s="6"/>
      <c r="FD176" s="6"/>
      <c r="FE176" s="6"/>
      <c r="FF176" s="6"/>
      <c r="FG176" s="6"/>
      <c r="FH176" s="6"/>
      <c r="FI176" s="6"/>
      <c r="FJ176" s="6"/>
      <c r="FK176" s="6"/>
      <c r="FL176" s="6"/>
      <c r="FM176" s="6"/>
      <c r="FN176" s="6"/>
      <c r="FO176" s="6"/>
      <c r="FP176" s="6"/>
      <c r="FQ176" s="6"/>
      <c r="FR176" s="6"/>
      <c r="FS176" s="6"/>
      <c r="FT176" s="6"/>
      <c r="FU176" s="6"/>
      <c r="FV176" s="6"/>
      <c r="FW176" s="6"/>
      <c r="FX176" s="6"/>
      <c r="FY176" s="6"/>
      <c r="FZ176" s="6"/>
      <c r="GA176" s="6"/>
      <c r="GB176" s="6"/>
      <c r="GC176" s="6"/>
      <c r="GD176" s="6"/>
      <c r="GE176" s="6"/>
      <c r="GF176" s="6"/>
      <c r="GG176" s="6"/>
      <c r="GH176" s="6"/>
      <c r="GI176" s="6"/>
      <c r="GJ176" s="6"/>
      <c r="GK176" s="6"/>
      <c r="GL176" s="6"/>
      <c r="GM176" s="6"/>
      <c r="GN176" s="6"/>
      <c r="GO176" s="6"/>
      <c r="GP176" s="6"/>
      <c r="GQ176" s="6"/>
      <c r="GR176" s="6"/>
      <c r="GS176" s="6"/>
      <c r="GT176" s="6"/>
      <c r="GU176" s="6"/>
      <c r="GV176" s="6"/>
      <c r="GW176" s="6"/>
      <c r="GX176" s="6"/>
      <c r="GY176" s="6"/>
      <c r="GZ176" s="6"/>
      <c r="HA176" s="6"/>
      <c r="HB176" s="6"/>
      <c r="HC176" s="6"/>
      <c r="HD176" s="6"/>
      <c r="HE176" s="6"/>
      <c r="HF176" s="6"/>
      <c r="HG176" s="6"/>
      <c r="HH176" s="6"/>
      <c r="HI176" s="6"/>
      <c r="HJ176" s="6"/>
      <c r="HK176" s="6"/>
      <c r="HL176" s="6"/>
      <c r="HM176" s="6"/>
      <c r="HN176" s="6"/>
      <c r="HO176" s="6"/>
      <c r="HP176" s="6"/>
      <c r="HQ176" s="6"/>
      <c r="HR176" s="6"/>
      <c r="HS176" s="6"/>
      <c r="HT176" s="6"/>
      <c r="HU176" s="6"/>
      <c r="HV176" s="6"/>
      <c r="HW176" s="6"/>
      <c r="HX176" s="6"/>
      <c r="HY176" s="6"/>
      <c r="HZ176" s="6"/>
      <c r="IA176" s="6"/>
      <c r="IB176" s="6"/>
      <c r="IC176" s="6"/>
      <c r="ID176" s="6"/>
      <c r="IE176" s="6"/>
      <c r="IF176" s="6"/>
      <c r="IG176" s="6"/>
      <c r="IH176" s="6"/>
      <c r="II176" s="6"/>
      <c r="IJ176" s="6"/>
      <c r="IK176" s="6"/>
      <c r="IL176" s="6"/>
      <c r="IM176" s="6"/>
      <c r="IN176" s="6"/>
    </row>
    <row r="177" spans="33:248" s="131" customFormat="1" ht="20.25" customHeight="1"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6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  <c r="BP177" s="6"/>
      <c r="BQ177" s="6"/>
      <c r="BR177" s="6"/>
      <c r="BS177" s="6"/>
      <c r="BT177" s="6"/>
      <c r="BU177" s="6"/>
      <c r="BV177" s="6"/>
      <c r="BW177" s="6"/>
      <c r="BX177" s="6"/>
      <c r="BY177" s="6"/>
      <c r="BZ177" s="6"/>
      <c r="CA177" s="6"/>
      <c r="CB177" s="6"/>
      <c r="CC177" s="6"/>
      <c r="CD177" s="6"/>
      <c r="CE177" s="6"/>
      <c r="CF177" s="6"/>
      <c r="CG177" s="6"/>
      <c r="CH177" s="6"/>
      <c r="CI177" s="6"/>
      <c r="CJ177" s="6"/>
      <c r="CK177" s="6"/>
      <c r="CL177" s="6"/>
      <c r="CM177" s="6"/>
      <c r="CN177" s="6"/>
      <c r="CO177" s="6"/>
      <c r="CP177" s="6"/>
      <c r="CQ177" s="6"/>
      <c r="CR177" s="6"/>
      <c r="CS177" s="6"/>
      <c r="CT177" s="6"/>
      <c r="CU177" s="6"/>
      <c r="CV177" s="6"/>
      <c r="CW177" s="6"/>
      <c r="CX177" s="6"/>
      <c r="CY177" s="6"/>
      <c r="CZ177" s="6"/>
      <c r="DA177" s="6"/>
      <c r="DB177" s="6"/>
      <c r="DC177" s="6"/>
      <c r="DD177" s="6"/>
      <c r="DE177" s="6"/>
      <c r="DF177" s="6"/>
      <c r="DG177" s="6"/>
      <c r="DH177" s="6"/>
      <c r="DI177" s="6"/>
      <c r="DJ177" s="6"/>
      <c r="DK177" s="6"/>
      <c r="DL177" s="6"/>
      <c r="DM177" s="6"/>
      <c r="DN177" s="6"/>
      <c r="DO177" s="6"/>
      <c r="DP177" s="6"/>
      <c r="DQ177" s="6"/>
      <c r="DR177" s="6"/>
      <c r="DS177" s="6"/>
      <c r="DT177" s="6"/>
      <c r="DU177" s="6"/>
      <c r="DV177" s="6"/>
      <c r="DW177" s="6"/>
      <c r="DX177" s="6"/>
      <c r="DY177" s="6"/>
      <c r="DZ177" s="6"/>
      <c r="EA177" s="6"/>
      <c r="EB177" s="6"/>
      <c r="EC177" s="6"/>
      <c r="ED177" s="6"/>
      <c r="EE177" s="6"/>
      <c r="EF177" s="6"/>
      <c r="EG177" s="6"/>
      <c r="EH177" s="6"/>
      <c r="EI177" s="6"/>
      <c r="EJ177" s="6"/>
      <c r="EK177" s="6"/>
      <c r="EL177" s="6"/>
      <c r="EM177" s="6"/>
      <c r="EN177" s="6"/>
      <c r="EO177" s="6"/>
      <c r="EP177" s="6"/>
      <c r="EQ177" s="6"/>
      <c r="ER177" s="6"/>
      <c r="ES177" s="6"/>
      <c r="ET177" s="6"/>
      <c r="EU177" s="6"/>
      <c r="EV177" s="6"/>
      <c r="EW177" s="6"/>
      <c r="EX177" s="6"/>
      <c r="EY177" s="6"/>
      <c r="EZ177" s="6"/>
      <c r="FA177" s="6"/>
      <c r="FB177" s="6"/>
      <c r="FC177" s="6"/>
      <c r="FD177" s="6"/>
      <c r="FE177" s="6"/>
      <c r="FF177" s="6"/>
      <c r="FG177" s="6"/>
      <c r="FH177" s="6"/>
      <c r="FI177" s="6"/>
      <c r="FJ177" s="6"/>
      <c r="FK177" s="6"/>
      <c r="FL177" s="6"/>
      <c r="FM177" s="6"/>
      <c r="FN177" s="6"/>
      <c r="FO177" s="6"/>
      <c r="FP177" s="6"/>
      <c r="FQ177" s="6"/>
      <c r="FR177" s="6"/>
      <c r="FS177" s="6"/>
      <c r="FT177" s="6"/>
      <c r="FU177" s="6"/>
      <c r="FV177" s="6"/>
      <c r="FW177" s="6"/>
      <c r="FX177" s="6"/>
      <c r="FY177" s="6"/>
      <c r="FZ177" s="6"/>
      <c r="GA177" s="6"/>
      <c r="GB177" s="6"/>
      <c r="GC177" s="6"/>
      <c r="GD177" s="6"/>
      <c r="GE177" s="6"/>
      <c r="GF177" s="6"/>
      <c r="GG177" s="6"/>
      <c r="GH177" s="6"/>
      <c r="GI177" s="6"/>
      <c r="GJ177" s="6"/>
      <c r="GK177" s="6"/>
      <c r="GL177" s="6"/>
      <c r="GM177" s="6"/>
      <c r="GN177" s="6"/>
      <c r="GO177" s="6"/>
      <c r="GP177" s="6"/>
      <c r="GQ177" s="6"/>
      <c r="GR177" s="6"/>
      <c r="GS177" s="6"/>
      <c r="GT177" s="6"/>
      <c r="GU177" s="6"/>
      <c r="GV177" s="6"/>
      <c r="GW177" s="6"/>
      <c r="GX177" s="6"/>
      <c r="GY177" s="6"/>
      <c r="GZ177" s="6"/>
      <c r="HA177" s="6"/>
      <c r="HB177" s="6"/>
      <c r="HC177" s="6"/>
      <c r="HD177" s="6"/>
      <c r="HE177" s="6"/>
      <c r="HF177" s="6"/>
      <c r="HG177" s="6"/>
      <c r="HH177" s="6"/>
      <c r="HI177" s="6"/>
      <c r="HJ177" s="6"/>
      <c r="HK177" s="6"/>
      <c r="HL177" s="6"/>
      <c r="HM177" s="6"/>
      <c r="HN177" s="6"/>
      <c r="HO177" s="6"/>
      <c r="HP177" s="6"/>
      <c r="HQ177" s="6"/>
      <c r="HR177" s="6"/>
      <c r="HS177" s="6"/>
      <c r="HT177" s="6"/>
      <c r="HU177" s="6"/>
      <c r="HV177" s="6"/>
      <c r="HW177" s="6"/>
      <c r="HX177" s="6"/>
      <c r="HY177" s="6"/>
      <c r="HZ177" s="6"/>
      <c r="IA177" s="6"/>
      <c r="IB177" s="6"/>
      <c r="IC177" s="6"/>
      <c r="ID177" s="6"/>
      <c r="IE177" s="6"/>
      <c r="IF177" s="6"/>
      <c r="IG177" s="6"/>
      <c r="IH177" s="6"/>
      <c r="II177" s="6"/>
      <c r="IJ177" s="6"/>
      <c r="IK177" s="6"/>
      <c r="IL177" s="6"/>
      <c r="IM177" s="6"/>
      <c r="IN177" s="6"/>
    </row>
    <row r="178" spans="33:248" s="131" customFormat="1" ht="20.25" customHeight="1"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6"/>
      <c r="BQ178" s="6"/>
      <c r="BR178" s="6"/>
      <c r="BS178" s="6"/>
      <c r="BT178" s="6"/>
      <c r="BU178" s="6"/>
      <c r="BV178" s="6"/>
      <c r="BW178" s="6"/>
      <c r="BX178" s="6"/>
      <c r="BY178" s="6"/>
      <c r="BZ178" s="6"/>
      <c r="CA178" s="6"/>
      <c r="CB178" s="6"/>
      <c r="CC178" s="6"/>
      <c r="CD178" s="6"/>
      <c r="CE178" s="6"/>
      <c r="CF178" s="6"/>
      <c r="CG178" s="6"/>
      <c r="CH178" s="6"/>
      <c r="CI178" s="6"/>
      <c r="CJ178" s="6"/>
      <c r="CK178" s="6"/>
      <c r="CL178" s="6"/>
      <c r="CM178" s="6"/>
      <c r="CN178" s="6"/>
      <c r="CO178" s="6"/>
      <c r="CP178" s="6"/>
      <c r="CQ178" s="6"/>
      <c r="CR178" s="6"/>
      <c r="CS178" s="6"/>
      <c r="CT178" s="6"/>
      <c r="CU178" s="6"/>
      <c r="CV178" s="6"/>
      <c r="CW178" s="6"/>
      <c r="CX178" s="6"/>
      <c r="CY178" s="6"/>
      <c r="CZ178" s="6"/>
      <c r="DA178" s="6"/>
      <c r="DB178" s="6"/>
      <c r="DC178" s="6"/>
      <c r="DD178" s="6"/>
      <c r="DE178" s="6"/>
      <c r="DF178" s="6"/>
      <c r="DG178" s="6"/>
      <c r="DH178" s="6"/>
      <c r="DI178" s="6"/>
      <c r="DJ178" s="6"/>
      <c r="DK178" s="6"/>
      <c r="DL178" s="6"/>
      <c r="DM178" s="6"/>
      <c r="DN178" s="6"/>
      <c r="DO178" s="6"/>
      <c r="DP178" s="6"/>
      <c r="DQ178" s="6"/>
      <c r="DR178" s="6"/>
      <c r="DS178" s="6"/>
      <c r="DT178" s="6"/>
      <c r="DU178" s="6"/>
      <c r="DV178" s="6"/>
      <c r="DW178" s="6"/>
      <c r="DX178" s="6"/>
      <c r="DY178" s="6"/>
      <c r="DZ178" s="6"/>
      <c r="EA178" s="6"/>
      <c r="EB178" s="6"/>
      <c r="EC178" s="6"/>
      <c r="ED178" s="6"/>
      <c r="EE178" s="6"/>
      <c r="EF178" s="6"/>
      <c r="EG178" s="6"/>
      <c r="EH178" s="6"/>
      <c r="EI178" s="6"/>
      <c r="EJ178" s="6"/>
      <c r="EK178" s="6"/>
      <c r="EL178" s="6"/>
      <c r="EM178" s="6"/>
      <c r="EN178" s="6"/>
      <c r="EO178" s="6"/>
      <c r="EP178" s="6"/>
      <c r="EQ178" s="6"/>
      <c r="ER178" s="6"/>
      <c r="ES178" s="6"/>
      <c r="ET178" s="6"/>
      <c r="EU178" s="6"/>
      <c r="EV178" s="6"/>
      <c r="EW178" s="6"/>
      <c r="EX178" s="6"/>
      <c r="EY178" s="6"/>
      <c r="EZ178" s="6"/>
      <c r="FA178" s="6"/>
      <c r="FB178" s="6"/>
      <c r="FC178" s="6"/>
      <c r="FD178" s="6"/>
      <c r="FE178" s="6"/>
      <c r="FF178" s="6"/>
      <c r="FG178" s="6"/>
      <c r="FH178" s="6"/>
      <c r="FI178" s="6"/>
      <c r="FJ178" s="6"/>
      <c r="FK178" s="6"/>
      <c r="FL178" s="6"/>
      <c r="FM178" s="6"/>
      <c r="FN178" s="6"/>
      <c r="FO178" s="6"/>
      <c r="FP178" s="6"/>
      <c r="FQ178" s="6"/>
      <c r="FR178" s="6"/>
      <c r="FS178" s="6"/>
      <c r="FT178" s="6"/>
      <c r="FU178" s="6"/>
      <c r="FV178" s="6"/>
      <c r="FW178" s="6"/>
      <c r="FX178" s="6"/>
      <c r="FY178" s="6"/>
      <c r="FZ178" s="6"/>
      <c r="GA178" s="6"/>
      <c r="GB178" s="6"/>
      <c r="GC178" s="6"/>
      <c r="GD178" s="6"/>
      <c r="GE178" s="6"/>
      <c r="GF178" s="6"/>
      <c r="GG178" s="6"/>
      <c r="GH178" s="6"/>
      <c r="GI178" s="6"/>
      <c r="GJ178" s="6"/>
      <c r="GK178" s="6"/>
      <c r="GL178" s="6"/>
      <c r="GM178" s="6"/>
      <c r="GN178" s="6"/>
      <c r="GO178" s="6"/>
      <c r="GP178" s="6"/>
      <c r="GQ178" s="6"/>
      <c r="GR178" s="6"/>
      <c r="GS178" s="6"/>
      <c r="GT178" s="6"/>
      <c r="GU178" s="6"/>
      <c r="GV178" s="6"/>
      <c r="GW178" s="6"/>
      <c r="GX178" s="6"/>
      <c r="GY178" s="6"/>
      <c r="GZ178" s="6"/>
      <c r="HA178" s="6"/>
      <c r="HB178" s="6"/>
      <c r="HC178" s="6"/>
      <c r="HD178" s="6"/>
      <c r="HE178" s="6"/>
      <c r="HF178" s="6"/>
      <c r="HG178" s="6"/>
      <c r="HH178" s="6"/>
      <c r="HI178" s="6"/>
      <c r="HJ178" s="6"/>
      <c r="HK178" s="6"/>
      <c r="HL178" s="6"/>
      <c r="HM178" s="6"/>
      <c r="HN178" s="6"/>
      <c r="HO178" s="6"/>
      <c r="HP178" s="6"/>
      <c r="HQ178" s="6"/>
      <c r="HR178" s="6"/>
      <c r="HS178" s="6"/>
      <c r="HT178" s="6"/>
      <c r="HU178" s="6"/>
      <c r="HV178" s="6"/>
      <c r="HW178" s="6"/>
      <c r="HX178" s="6"/>
      <c r="HY178" s="6"/>
      <c r="HZ178" s="6"/>
      <c r="IA178" s="6"/>
      <c r="IB178" s="6"/>
      <c r="IC178" s="6"/>
      <c r="ID178" s="6"/>
      <c r="IE178" s="6"/>
      <c r="IF178" s="6"/>
      <c r="IG178" s="6"/>
      <c r="IH178" s="6"/>
      <c r="II178" s="6"/>
      <c r="IJ178" s="6"/>
      <c r="IK178" s="6"/>
      <c r="IL178" s="6"/>
      <c r="IM178" s="6"/>
      <c r="IN178" s="6"/>
    </row>
    <row r="179" spans="33:248" s="131" customFormat="1" ht="20.25" customHeight="1"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6"/>
      <c r="BT179" s="6"/>
      <c r="BU179" s="6"/>
      <c r="BV179" s="6"/>
      <c r="BW179" s="6"/>
      <c r="BX179" s="6"/>
      <c r="BY179" s="6"/>
      <c r="BZ179" s="6"/>
      <c r="CA179" s="6"/>
      <c r="CB179" s="6"/>
      <c r="CC179" s="6"/>
      <c r="CD179" s="6"/>
      <c r="CE179" s="6"/>
      <c r="CF179" s="6"/>
      <c r="CG179" s="6"/>
      <c r="CH179" s="6"/>
      <c r="CI179" s="6"/>
      <c r="CJ179" s="6"/>
      <c r="CK179" s="6"/>
      <c r="CL179" s="6"/>
      <c r="CM179" s="6"/>
      <c r="CN179" s="6"/>
      <c r="CO179" s="6"/>
      <c r="CP179" s="6"/>
      <c r="CQ179" s="6"/>
      <c r="CR179" s="6"/>
      <c r="CS179" s="6"/>
      <c r="CT179" s="6"/>
      <c r="CU179" s="6"/>
      <c r="CV179" s="6"/>
      <c r="CW179" s="6"/>
      <c r="CX179" s="6"/>
      <c r="CY179" s="6"/>
      <c r="CZ179" s="6"/>
      <c r="DA179" s="6"/>
      <c r="DB179" s="6"/>
      <c r="DC179" s="6"/>
      <c r="DD179" s="6"/>
      <c r="DE179" s="6"/>
      <c r="DF179" s="6"/>
      <c r="DG179" s="6"/>
      <c r="DH179" s="6"/>
      <c r="DI179" s="6"/>
      <c r="DJ179" s="6"/>
      <c r="DK179" s="6"/>
      <c r="DL179" s="6"/>
      <c r="DM179" s="6"/>
      <c r="DN179" s="6"/>
      <c r="DO179" s="6"/>
      <c r="DP179" s="6"/>
      <c r="DQ179" s="6"/>
      <c r="DR179" s="6"/>
      <c r="DS179" s="6"/>
      <c r="DT179" s="6"/>
      <c r="DU179" s="6"/>
      <c r="DV179" s="6"/>
      <c r="DW179" s="6"/>
      <c r="DX179" s="6"/>
      <c r="DY179" s="6"/>
      <c r="DZ179" s="6"/>
      <c r="EA179" s="6"/>
      <c r="EB179" s="6"/>
      <c r="EC179" s="6"/>
      <c r="ED179" s="6"/>
      <c r="EE179" s="6"/>
      <c r="EF179" s="6"/>
      <c r="EG179" s="6"/>
      <c r="EH179" s="6"/>
      <c r="EI179" s="6"/>
      <c r="EJ179" s="6"/>
      <c r="EK179" s="6"/>
      <c r="EL179" s="6"/>
      <c r="EM179" s="6"/>
      <c r="EN179" s="6"/>
      <c r="EO179" s="6"/>
      <c r="EP179" s="6"/>
      <c r="EQ179" s="6"/>
      <c r="ER179" s="6"/>
      <c r="ES179" s="6"/>
      <c r="ET179" s="6"/>
      <c r="EU179" s="6"/>
      <c r="EV179" s="6"/>
      <c r="EW179" s="6"/>
      <c r="EX179" s="6"/>
      <c r="EY179" s="6"/>
      <c r="EZ179" s="6"/>
      <c r="FA179" s="6"/>
      <c r="FB179" s="6"/>
      <c r="FC179" s="6"/>
      <c r="FD179" s="6"/>
      <c r="FE179" s="6"/>
      <c r="FF179" s="6"/>
      <c r="FG179" s="6"/>
      <c r="FH179" s="6"/>
      <c r="FI179" s="6"/>
      <c r="FJ179" s="6"/>
      <c r="FK179" s="6"/>
      <c r="FL179" s="6"/>
      <c r="FM179" s="6"/>
      <c r="FN179" s="6"/>
      <c r="FO179" s="6"/>
      <c r="FP179" s="6"/>
      <c r="FQ179" s="6"/>
      <c r="FR179" s="6"/>
      <c r="FS179" s="6"/>
      <c r="FT179" s="6"/>
      <c r="FU179" s="6"/>
      <c r="FV179" s="6"/>
      <c r="FW179" s="6"/>
      <c r="FX179" s="6"/>
      <c r="FY179" s="6"/>
      <c r="FZ179" s="6"/>
      <c r="GA179" s="6"/>
      <c r="GB179" s="6"/>
      <c r="GC179" s="6"/>
      <c r="GD179" s="6"/>
      <c r="GE179" s="6"/>
      <c r="GF179" s="6"/>
      <c r="GG179" s="6"/>
      <c r="GH179" s="6"/>
      <c r="GI179" s="6"/>
      <c r="GJ179" s="6"/>
      <c r="GK179" s="6"/>
      <c r="GL179" s="6"/>
      <c r="GM179" s="6"/>
      <c r="GN179" s="6"/>
      <c r="GO179" s="6"/>
      <c r="GP179" s="6"/>
      <c r="GQ179" s="6"/>
      <c r="GR179" s="6"/>
      <c r="GS179" s="6"/>
      <c r="GT179" s="6"/>
      <c r="GU179" s="6"/>
      <c r="GV179" s="6"/>
      <c r="GW179" s="6"/>
      <c r="GX179" s="6"/>
      <c r="GY179" s="6"/>
      <c r="GZ179" s="6"/>
      <c r="HA179" s="6"/>
      <c r="HB179" s="6"/>
      <c r="HC179" s="6"/>
      <c r="HD179" s="6"/>
      <c r="HE179" s="6"/>
      <c r="HF179" s="6"/>
      <c r="HG179" s="6"/>
      <c r="HH179" s="6"/>
      <c r="HI179" s="6"/>
      <c r="HJ179" s="6"/>
      <c r="HK179" s="6"/>
      <c r="HL179" s="6"/>
      <c r="HM179" s="6"/>
      <c r="HN179" s="6"/>
      <c r="HO179" s="6"/>
      <c r="HP179" s="6"/>
      <c r="HQ179" s="6"/>
      <c r="HR179" s="6"/>
      <c r="HS179" s="6"/>
      <c r="HT179" s="6"/>
      <c r="HU179" s="6"/>
      <c r="HV179" s="6"/>
      <c r="HW179" s="6"/>
      <c r="HX179" s="6"/>
      <c r="HY179" s="6"/>
      <c r="HZ179" s="6"/>
      <c r="IA179" s="6"/>
      <c r="IB179" s="6"/>
      <c r="IC179" s="6"/>
      <c r="ID179" s="6"/>
      <c r="IE179" s="6"/>
      <c r="IF179" s="6"/>
      <c r="IG179" s="6"/>
      <c r="IH179" s="6"/>
      <c r="II179" s="6"/>
      <c r="IJ179" s="6"/>
      <c r="IK179" s="6"/>
      <c r="IL179" s="6"/>
      <c r="IM179" s="6"/>
      <c r="IN179" s="6"/>
    </row>
    <row r="180" spans="33:248" s="131" customFormat="1" ht="20.25" customHeight="1"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  <c r="BU180" s="6"/>
      <c r="BV180" s="6"/>
      <c r="BW180" s="6"/>
      <c r="BX180" s="6"/>
      <c r="BY180" s="6"/>
      <c r="BZ180" s="6"/>
      <c r="CA180" s="6"/>
      <c r="CB180" s="6"/>
      <c r="CC180" s="6"/>
      <c r="CD180" s="6"/>
      <c r="CE180" s="6"/>
      <c r="CF180" s="6"/>
      <c r="CG180" s="6"/>
      <c r="CH180" s="6"/>
      <c r="CI180" s="6"/>
      <c r="CJ180" s="6"/>
      <c r="CK180" s="6"/>
      <c r="CL180" s="6"/>
      <c r="CM180" s="6"/>
      <c r="CN180" s="6"/>
      <c r="CO180" s="6"/>
      <c r="CP180" s="6"/>
      <c r="CQ180" s="6"/>
      <c r="CR180" s="6"/>
      <c r="CS180" s="6"/>
      <c r="CT180" s="6"/>
      <c r="CU180" s="6"/>
      <c r="CV180" s="6"/>
      <c r="CW180" s="6"/>
      <c r="CX180" s="6"/>
      <c r="CY180" s="6"/>
      <c r="CZ180" s="6"/>
      <c r="DA180" s="6"/>
      <c r="DB180" s="6"/>
      <c r="DC180" s="6"/>
      <c r="DD180" s="6"/>
      <c r="DE180" s="6"/>
      <c r="DF180" s="6"/>
      <c r="DG180" s="6"/>
      <c r="DH180" s="6"/>
      <c r="DI180" s="6"/>
      <c r="DJ180" s="6"/>
      <c r="DK180" s="6"/>
      <c r="DL180" s="6"/>
      <c r="DM180" s="6"/>
      <c r="DN180" s="6"/>
      <c r="DO180" s="6"/>
      <c r="DP180" s="6"/>
      <c r="DQ180" s="6"/>
      <c r="DR180" s="6"/>
      <c r="DS180" s="6"/>
      <c r="DT180" s="6"/>
      <c r="DU180" s="6"/>
      <c r="DV180" s="6"/>
      <c r="DW180" s="6"/>
      <c r="DX180" s="6"/>
      <c r="DY180" s="6"/>
      <c r="DZ180" s="6"/>
      <c r="EA180" s="6"/>
      <c r="EB180" s="6"/>
      <c r="EC180" s="6"/>
      <c r="ED180" s="6"/>
      <c r="EE180" s="6"/>
      <c r="EF180" s="6"/>
      <c r="EG180" s="6"/>
      <c r="EH180" s="6"/>
      <c r="EI180" s="6"/>
      <c r="EJ180" s="6"/>
      <c r="EK180" s="6"/>
      <c r="EL180" s="6"/>
      <c r="EM180" s="6"/>
      <c r="EN180" s="6"/>
      <c r="EO180" s="6"/>
      <c r="EP180" s="6"/>
      <c r="EQ180" s="6"/>
      <c r="ER180" s="6"/>
      <c r="ES180" s="6"/>
      <c r="ET180" s="6"/>
      <c r="EU180" s="6"/>
      <c r="EV180" s="6"/>
      <c r="EW180" s="6"/>
      <c r="EX180" s="6"/>
      <c r="EY180" s="6"/>
      <c r="EZ180" s="6"/>
      <c r="FA180" s="6"/>
      <c r="FB180" s="6"/>
      <c r="FC180" s="6"/>
      <c r="FD180" s="6"/>
      <c r="FE180" s="6"/>
      <c r="FF180" s="6"/>
      <c r="FG180" s="6"/>
      <c r="FH180" s="6"/>
      <c r="FI180" s="6"/>
      <c r="FJ180" s="6"/>
      <c r="FK180" s="6"/>
      <c r="FL180" s="6"/>
      <c r="FM180" s="6"/>
      <c r="FN180" s="6"/>
      <c r="FO180" s="6"/>
      <c r="FP180" s="6"/>
      <c r="FQ180" s="6"/>
      <c r="FR180" s="6"/>
      <c r="FS180" s="6"/>
      <c r="FT180" s="6"/>
      <c r="FU180" s="6"/>
      <c r="FV180" s="6"/>
      <c r="FW180" s="6"/>
      <c r="FX180" s="6"/>
      <c r="FY180" s="6"/>
      <c r="FZ180" s="6"/>
      <c r="GA180" s="6"/>
      <c r="GB180" s="6"/>
      <c r="GC180" s="6"/>
      <c r="GD180" s="6"/>
      <c r="GE180" s="6"/>
      <c r="GF180" s="6"/>
      <c r="GG180" s="6"/>
      <c r="GH180" s="6"/>
      <c r="GI180" s="6"/>
      <c r="GJ180" s="6"/>
      <c r="GK180" s="6"/>
      <c r="GL180" s="6"/>
      <c r="GM180" s="6"/>
      <c r="GN180" s="6"/>
      <c r="GO180" s="6"/>
      <c r="GP180" s="6"/>
      <c r="GQ180" s="6"/>
      <c r="GR180" s="6"/>
      <c r="GS180" s="6"/>
      <c r="GT180" s="6"/>
      <c r="GU180" s="6"/>
      <c r="GV180" s="6"/>
      <c r="GW180" s="6"/>
      <c r="GX180" s="6"/>
      <c r="GY180" s="6"/>
      <c r="GZ180" s="6"/>
      <c r="HA180" s="6"/>
      <c r="HB180" s="6"/>
      <c r="HC180" s="6"/>
      <c r="HD180" s="6"/>
      <c r="HE180" s="6"/>
      <c r="HF180" s="6"/>
      <c r="HG180" s="6"/>
      <c r="HH180" s="6"/>
      <c r="HI180" s="6"/>
      <c r="HJ180" s="6"/>
      <c r="HK180" s="6"/>
      <c r="HL180" s="6"/>
      <c r="HM180" s="6"/>
      <c r="HN180" s="6"/>
      <c r="HO180" s="6"/>
      <c r="HP180" s="6"/>
      <c r="HQ180" s="6"/>
      <c r="HR180" s="6"/>
      <c r="HS180" s="6"/>
      <c r="HT180" s="6"/>
      <c r="HU180" s="6"/>
      <c r="HV180" s="6"/>
      <c r="HW180" s="6"/>
      <c r="HX180" s="6"/>
      <c r="HY180" s="6"/>
      <c r="HZ180" s="6"/>
      <c r="IA180" s="6"/>
      <c r="IB180" s="6"/>
      <c r="IC180" s="6"/>
      <c r="ID180" s="6"/>
      <c r="IE180" s="6"/>
      <c r="IF180" s="6"/>
      <c r="IG180" s="6"/>
      <c r="IH180" s="6"/>
      <c r="II180" s="6"/>
      <c r="IJ180" s="6"/>
      <c r="IK180" s="6"/>
      <c r="IL180" s="6"/>
      <c r="IM180" s="6"/>
      <c r="IN180" s="6"/>
    </row>
    <row r="181" spans="33:248" s="131" customFormat="1" ht="20.25" customHeight="1"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  <c r="CO181" s="6"/>
      <c r="CP181" s="6"/>
      <c r="CQ181" s="6"/>
      <c r="CR181" s="6"/>
      <c r="CS181" s="6"/>
      <c r="CT181" s="6"/>
      <c r="CU181" s="6"/>
      <c r="CV181" s="6"/>
      <c r="CW181" s="6"/>
      <c r="CX181" s="6"/>
      <c r="CY181" s="6"/>
      <c r="CZ181" s="6"/>
      <c r="DA181" s="6"/>
      <c r="DB181" s="6"/>
      <c r="DC181" s="6"/>
      <c r="DD181" s="6"/>
      <c r="DE181" s="6"/>
      <c r="DF181" s="6"/>
      <c r="DG181" s="6"/>
      <c r="DH181" s="6"/>
      <c r="DI181" s="6"/>
      <c r="DJ181" s="6"/>
      <c r="DK181" s="6"/>
      <c r="DL181" s="6"/>
      <c r="DM181" s="6"/>
      <c r="DN181" s="6"/>
      <c r="DO181" s="6"/>
      <c r="DP181" s="6"/>
      <c r="DQ181" s="6"/>
      <c r="DR181" s="6"/>
      <c r="DS181" s="6"/>
      <c r="DT181" s="6"/>
      <c r="DU181" s="6"/>
      <c r="DV181" s="6"/>
      <c r="DW181" s="6"/>
      <c r="DX181" s="6"/>
      <c r="DY181" s="6"/>
      <c r="DZ181" s="6"/>
      <c r="EA181" s="6"/>
      <c r="EB181" s="6"/>
      <c r="EC181" s="6"/>
      <c r="ED181" s="6"/>
      <c r="EE181" s="6"/>
      <c r="EF181" s="6"/>
      <c r="EG181" s="6"/>
      <c r="EH181" s="6"/>
      <c r="EI181" s="6"/>
      <c r="EJ181" s="6"/>
      <c r="EK181" s="6"/>
      <c r="EL181" s="6"/>
      <c r="EM181" s="6"/>
      <c r="EN181" s="6"/>
      <c r="EO181" s="6"/>
      <c r="EP181" s="6"/>
      <c r="EQ181" s="6"/>
      <c r="ER181" s="6"/>
      <c r="ES181" s="6"/>
      <c r="ET181" s="6"/>
      <c r="EU181" s="6"/>
      <c r="EV181" s="6"/>
      <c r="EW181" s="6"/>
      <c r="EX181" s="6"/>
      <c r="EY181" s="6"/>
      <c r="EZ181" s="6"/>
      <c r="FA181" s="6"/>
      <c r="FB181" s="6"/>
      <c r="FC181" s="6"/>
      <c r="FD181" s="6"/>
      <c r="FE181" s="6"/>
      <c r="FF181" s="6"/>
      <c r="FG181" s="6"/>
      <c r="FH181" s="6"/>
      <c r="FI181" s="6"/>
      <c r="FJ181" s="6"/>
      <c r="FK181" s="6"/>
      <c r="FL181" s="6"/>
      <c r="FM181" s="6"/>
      <c r="FN181" s="6"/>
      <c r="FO181" s="6"/>
      <c r="FP181" s="6"/>
      <c r="FQ181" s="6"/>
      <c r="FR181" s="6"/>
      <c r="FS181" s="6"/>
      <c r="FT181" s="6"/>
      <c r="FU181" s="6"/>
      <c r="FV181" s="6"/>
      <c r="FW181" s="6"/>
      <c r="FX181" s="6"/>
      <c r="FY181" s="6"/>
      <c r="FZ181" s="6"/>
      <c r="GA181" s="6"/>
      <c r="GB181" s="6"/>
      <c r="GC181" s="6"/>
      <c r="GD181" s="6"/>
      <c r="GE181" s="6"/>
      <c r="GF181" s="6"/>
      <c r="GG181" s="6"/>
      <c r="GH181" s="6"/>
      <c r="GI181" s="6"/>
      <c r="GJ181" s="6"/>
      <c r="GK181" s="6"/>
      <c r="GL181" s="6"/>
      <c r="GM181" s="6"/>
      <c r="GN181" s="6"/>
      <c r="GO181" s="6"/>
      <c r="GP181" s="6"/>
      <c r="GQ181" s="6"/>
      <c r="GR181" s="6"/>
      <c r="GS181" s="6"/>
      <c r="GT181" s="6"/>
      <c r="GU181" s="6"/>
      <c r="GV181" s="6"/>
      <c r="GW181" s="6"/>
      <c r="GX181" s="6"/>
      <c r="GY181" s="6"/>
      <c r="GZ181" s="6"/>
      <c r="HA181" s="6"/>
      <c r="HB181" s="6"/>
      <c r="HC181" s="6"/>
      <c r="HD181" s="6"/>
      <c r="HE181" s="6"/>
      <c r="HF181" s="6"/>
      <c r="HG181" s="6"/>
      <c r="HH181" s="6"/>
      <c r="HI181" s="6"/>
      <c r="HJ181" s="6"/>
      <c r="HK181" s="6"/>
      <c r="HL181" s="6"/>
      <c r="HM181" s="6"/>
      <c r="HN181" s="6"/>
      <c r="HO181" s="6"/>
      <c r="HP181" s="6"/>
      <c r="HQ181" s="6"/>
      <c r="HR181" s="6"/>
      <c r="HS181" s="6"/>
      <c r="HT181" s="6"/>
      <c r="HU181" s="6"/>
      <c r="HV181" s="6"/>
      <c r="HW181" s="6"/>
      <c r="HX181" s="6"/>
      <c r="HY181" s="6"/>
      <c r="HZ181" s="6"/>
      <c r="IA181" s="6"/>
      <c r="IB181" s="6"/>
      <c r="IC181" s="6"/>
      <c r="ID181" s="6"/>
      <c r="IE181" s="6"/>
      <c r="IF181" s="6"/>
      <c r="IG181" s="6"/>
      <c r="IH181" s="6"/>
      <c r="II181" s="6"/>
      <c r="IJ181" s="6"/>
      <c r="IK181" s="6"/>
      <c r="IL181" s="6"/>
      <c r="IM181" s="6"/>
      <c r="IN181" s="6"/>
    </row>
    <row r="182" spans="33:248" s="131" customFormat="1" ht="20.25" customHeight="1"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  <c r="CO182" s="6"/>
      <c r="CP182" s="6"/>
      <c r="CQ182" s="6"/>
      <c r="CR182" s="6"/>
      <c r="CS182" s="6"/>
      <c r="CT182" s="6"/>
      <c r="CU182" s="6"/>
      <c r="CV182" s="6"/>
      <c r="CW182" s="6"/>
      <c r="CX182" s="6"/>
      <c r="CY182" s="6"/>
      <c r="CZ182" s="6"/>
      <c r="DA182" s="6"/>
      <c r="DB182" s="6"/>
      <c r="DC182" s="6"/>
      <c r="DD182" s="6"/>
      <c r="DE182" s="6"/>
      <c r="DF182" s="6"/>
      <c r="DG182" s="6"/>
      <c r="DH182" s="6"/>
      <c r="DI182" s="6"/>
      <c r="DJ182" s="6"/>
      <c r="DK182" s="6"/>
      <c r="DL182" s="6"/>
      <c r="DM182" s="6"/>
      <c r="DN182" s="6"/>
      <c r="DO182" s="6"/>
      <c r="DP182" s="6"/>
      <c r="DQ182" s="6"/>
      <c r="DR182" s="6"/>
      <c r="DS182" s="6"/>
      <c r="DT182" s="6"/>
      <c r="DU182" s="6"/>
      <c r="DV182" s="6"/>
      <c r="DW182" s="6"/>
      <c r="DX182" s="6"/>
      <c r="DY182" s="6"/>
      <c r="DZ182" s="6"/>
      <c r="EA182" s="6"/>
      <c r="EB182" s="6"/>
      <c r="EC182" s="6"/>
      <c r="ED182" s="6"/>
      <c r="EE182" s="6"/>
      <c r="EF182" s="6"/>
      <c r="EG182" s="6"/>
      <c r="EH182" s="6"/>
      <c r="EI182" s="6"/>
      <c r="EJ182" s="6"/>
      <c r="EK182" s="6"/>
      <c r="EL182" s="6"/>
      <c r="EM182" s="6"/>
      <c r="EN182" s="6"/>
      <c r="EO182" s="6"/>
      <c r="EP182" s="6"/>
      <c r="EQ182" s="6"/>
      <c r="ER182" s="6"/>
      <c r="ES182" s="6"/>
      <c r="ET182" s="6"/>
      <c r="EU182" s="6"/>
      <c r="EV182" s="6"/>
      <c r="EW182" s="6"/>
      <c r="EX182" s="6"/>
      <c r="EY182" s="6"/>
      <c r="EZ182" s="6"/>
      <c r="FA182" s="6"/>
      <c r="FB182" s="6"/>
      <c r="FC182" s="6"/>
      <c r="FD182" s="6"/>
      <c r="FE182" s="6"/>
      <c r="FF182" s="6"/>
      <c r="FG182" s="6"/>
      <c r="FH182" s="6"/>
      <c r="FI182" s="6"/>
      <c r="FJ182" s="6"/>
      <c r="FK182" s="6"/>
      <c r="FL182" s="6"/>
      <c r="FM182" s="6"/>
      <c r="FN182" s="6"/>
      <c r="FO182" s="6"/>
      <c r="FP182" s="6"/>
      <c r="FQ182" s="6"/>
      <c r="FR182" s="6"/>
      <c r="FS182" s="6"/>
      <c r="FT182" s="6"/>
      <c r="FU182" s="6"/>
      <c r="FV182" s="6"/>
      <c r="FW182" s="6"/>
      <c r="FX182" s="6"/>
      <c r="FY182" s="6"/>
      <c r="FZ182" s="6"/>
      <c r="GA182" s="6"/>
      <c r="GB182" s="6"/>
      <c r="GC182" s="6"/>
      <c r="GD182" s="6"/>
      <c r="GE182" s="6"/>
      <c r="GF182" s="6"/>
      <c r="GG182" s="6"/>
      <c r="GH182" s="6"/>
      <c r="GI182" s="6"/>
      <c r="GJ182" s="6"/>
      <c r="GK182" s="6"/>
      <c r="GL182" s="6"/>
      <c r="GM182" s="6"/>
      <c r="GN182" s="6"/>
      <c r="GO182" s="6"/>
      <c r="GP182" s="6"/>
      <c r="GQ182" s="6"/>
      <c r="GR182" s="6"/>
      <c r="GS182" s="6"/>
      <c r="GT182" s="6"/>
      <c r="GU182" s="6"/>
      <c r="GV182" s="6"/>
      <c r="GW182" s="6"/>
      <c r="GX182" s="6"/>
      <c r="GY182" s="6"/>
      <c r="GZ182" s="6"/>
      <c r="HA182" s="6"/>
      <c r="HB182" s="6"/>
      <c r="HC182" s="6"/>
      <c r="HD182" s="6"/>
      <c r="HE182" s="6"/>
      <c r="HF182" s="6"/>
      <c r="HG182" s="6"/>
      <c r="HH182" s="6"/>
      <c r="HI182" s="6"/>
      <c r="HJ182" s="6"/>
      <c r="HK182" s="6"/>
      <c r="HL182" s="6"/>
      <c r="HM182" s="6"/>
      <c r="HN182" s="6"/>
      <c r="HO182" s="6"/>
      <c r="HP182" s="6"/>
      <c r="HQ182" s="6"/>
      <c r="HR182" s="6"/>
      <c r="HS182" s="6"/>
      <c r="HT182" s="6"/>
      <c r="HU182" s="6"/>
      <c r="HV182" s="6"/>
      <c r="HW182" s="6"/>
      <c r="HX182" s="6"/>
      <c r="HY182" s="6"/>
      <c r="HZ182" s="6"/>
      <c r="IA182" s="6"/>
      <c r="IB182" s="6"/>
      <c r="IC182" s="6"/>
      <c r="ID182" s="6"/>
      <c r="IE182" s="6"/>
      <c r="IF182" s="6"/>
      <c r="IG182" s="6"/>
      <c r="IH182" s="6"/>
      <c r="II182" s="6"/>
      <c r="IJ182" s="6"/>
      <c r="IK182" s="6"/>
      <c r="IL182" s="6"/>
      <c r="IM182" s="6"/>
      <c r="IN182" s="6"/>
    </row>
    <row r="183" spans="33:248" s="131" customFormat="1" ht="20.25" customHeight="1"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  <c r="CO183" s="6"/>
      <c r="CP183" s="6"/>
      <c r="CQ183" s="6"/>
      <c r="CR183" s="6"/>
      <c r="CS183" s="6"/>
      <c r="CT183" s="6"/>
      <c r="CU183" s="6"/>
      <c r="CV183" s="6"/>
      <c r="CW183" s="6"/>
      <c r="CX183" s="6"/>
      <c r="CY183" s="6"/>
      <c r="CZ183" s="6"/>
      <c r="DA183" s="6"/>
      <c r="DB183" s="6"/>
      <c r="DC183" s="6"/>
      <c r="DD183" s="6"/>
      <c r="DE183" s="6"/>
      <c r="DF183" s="6"/>
      <c r="DG183" s="6"/>
      <c r="DH183" s="6"/>
      <c r="DI183" s="6"/>
      <c r="DJ183" s="6"/>
      <c r="DK183" s="6"/>
      <c r="DL183" s="6"/>
      <c r="DM183" s="6"/>
      <c r="DN183" s="6"/>
      <c r="DO183" s="6"/>
      <c r="DP183" s="6"/>
      <c r="DQ183" s="6"/>
      <c r="DR183" s="6"/>
      <c r="DS183" s="6"/>
      <c r="DT183" s="6"/>
      <c r="DU183" s="6"/>
      <c r="DV183" s="6"/>
      <c r="DW183" s="6"/>
      <c r="DX183" s="6"/>
      <c r="DY183" s="6"/>
      <c r="DZ183" s="6"/>
      <c r="EA183" s="6"/>
      <c r="EB183" s="6"/>
      <c r="EC183" s="6"/>
      <c r="ED183" s="6"/>
      <c r="EE183" s="6"/>
      <c r="EF183" s="6"/>
      <c r="EG183" s="6"/>
      <c r="EH183" s="6"/>
      <c r="EI183" s="6"/>
      <c r="EJ183" s="6"/>
      <c r="EK183" s="6"/>
      <c r="EL183" s="6"/>
      <c r="EM183" s="6"/>
      <c r="EN183" s="6"/>
      <c r="EO183" s="6"/>
      <c r="EP183" s="6"/>
      <c r="EQ183" s="6"/>
      <c r="ER183" s="6"/>
      <c r="ES183" s="6"/>
      <c r="ET183" s="6"/>
      <c r="EU183" s="6"/>
      <c r="EV183" s="6"/>
      <c r="EW183" s="6"/>
      <c r="EX183" s="6"/>
      <c r="EY183" s="6"/>
      <c r="EZ183" s="6"/>
      <c r="FA183" s="6"/>
      <c r="FB183" s="6"/>
      <c r="FC183" s="6"/>
      <c r="FD183" s="6"/>
      <c r="FE183" s="6"/>
      <c r="FF183" s="6"/>
      <c r="FG183" s="6"/>
      <c r="FH183" s="6"/>
      <c r="FI183" s="6"/>
      <c r="FJ183" s="6"/>
      <c r="FK183" s="6"/>
      <c r="FL183" s="6"/>
      <c r="FM183" s="6"/>
      <c r="FN183" s="6"/>
      <c r="FO183" s="6"/>
      <c r="FP183" s="6"/>
      <c r="FQ183" s="6"/>
      <c r="FR183" s="6"/>
      <c r="FS183" s="6"/>
      <c r="FT183" s="6"/>
      <c r="FU183" s="6"/>
      <c r="FV183" s="6"/>
      <c r="FW183" s="6"/>
      <c r="FX183" s="6"/>
      <c r="FY183" s="6"/>
      <c r="FZ183" s="6"/>
      <c r="GA183" s="6"/>
      <c r="GB183" s="6"/>
      <c r="GC183" s="6"/>
      <c r="GD183" s="6"/>
      <c r="GE183" s="6"/>
      <c r="GF183" s="6"/>
      <c r="GG183" s="6"/>
      <c r="GH183" s="6"/>
      <c r="GI183" s="6"/>
      <c r="GJ183" s="6"/>
      <c r="GK183" s="6"/>
      <c r="GL183" s="6"/>
      <c r="GM183" s="6"/>
      <c r="GN183" s="6"/>
      <c r="GO183" s="6"/>
      <c r="GP183" s="6"/>
      <c r="GQ183" s="6"/>
      <c r="GR183" s="6"/>
      <c r="GS183" s="6"/>
      <c r="GT183" s="6"/>
      <c r="GU183" s="6"/>
      <c r="GV183" s="6"/>
      <c r="GW183" s="6"/>
      <c r="GX183" s="6"/>
      <c r="GY183" s="6"/>
      <c r="GZ183" s="6"/>
      <c r="HA183" s="6"/>
      <c r="HB183" s="6"/>
      <c r="HC183" s="6"/>
      <c r="HD183" s="6"/>
      <c r="HE183" s="6"/>
      <c r="HF183" s="6"/>
      <c r="HG183" s="6"/>
      <c r="HH183" s="6"/>
      <c r="HI183" s="6"/>
      <c r="HJ183" s="6"/>
      <c r="HK183" s="6"/>
      <c r="HL183" s="6"/>
      <c r="HM183" s="6"/>
      <c r="HN183" s="6"/>
      <c r="HO183" s="6"/>
      <c r="HP183" s="6"/>
      <c r="HQ183" s="6"/>
      <c r="HR183" s="6"/>
      <c r="HS183" s="6"/>
      <c r="HT183" s="6"/>
      <c r="HU183" s="6"/>
      <c r="HV183" s="6"/>
      <c r="HW183" s="6"/>
      <c r="HX183" s="6"/>
      <c r="HY183" s="6"/>
      <c r="HZ183" s="6"/>
      <c r="IA183" s="6"/>
      <c r="IB183" s="6"/>
      <c r="IC183" s="6"/>
      <c r="ID183" s="6"/>
      <c r="IE183" s="6"/>
      <c r="IF183" s="6"/>
      <c r="IG183" s="6"/>
      <c r="IH183" s="6"/>
      <c r="II183" s="6"/>
      <c r="IJ183" s="6"/>
      <c r="IK183" s="6"/>
      <c r="IL183" s="6"/>
      <c r="IM183" s="6"/>
      <c r="IN183" s="6"/>
    </row>
    <row r="184" spans="33:248" s="131" customFormat="1" ht="20.25" customHeight="1"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  <c r="CO184" s="6"/>
      <c r="CP184" s="6"/>
      <c r="CQ184" s="6"/>
      <c r="CR184" s="6"/>
      <c r="CS184" s="6"/>
      <c r="CT184" s="6"/>
      <c r="CU184" s="6"/>
      <c r="CV184" s="6"/>
      <c r="CW184" s="6"/>
      <c r="CX184" s="6"/>
      <c r="CY184" s="6"/>
      <c r="CZ184" s="6"/>
      <c r="DA184" s="6"/>
      <c r="DB184" s="6"/>
      <c r="DC184" s="6"/>
      <c r="DD184" s="6"/>
      <c r="DE184" s="6"/>
      <c r="DF184" s="6"/>
      <c r="DG184" s="6"/>
      <c r="DH184" s="6"/>
      <c r="DI184" s="6"/>
      <c r="DJ184" s="6"/>
      <c r="DK184" s="6"/>
      <c r="DL184" s="6"/>
      <c r="DM184" s="6"/>
      <c r="DN184" s="6"/>
      <c r="DO184" s="6"/>
      <c r="DP184" s="6"/>
      <c r="DQ184" s="6"/>
      <c r="DR184" s="6"/>
      <c r="DS184" s="6"/>
      <c r="DT184" s="6"/>
      <c r="DU184" s="6"/>
      <c r="DV184" s="6"/>
      <c r="DW184" s="6"/>
      <c r="DX184" s="6"/>
      <c r="DY184" s="6"/>
      <c r="DZ184" s="6"/>
      <c r="EA184" s="6"/>
      <c r="EB184" s="6"/>
      <c r="EC184" s="6"/>
      <c r="ED184" s="6"/>
      <c r="EE184" s="6"/>
      <c r="EF184" s="6"/>
      <c r="EG184" s="6"/>
      <c r="EH184" s="6"/>
      <c r="EI184" s="6"/>
      <c r="EJ184" s="6"/>
      <c r="EK184" s="6"/>
      <c r="EL184" s="6"/>
      <c r="EM184" s="6"/>
      <c r="EN184" s="6"/>
      <c r="EO184" s="6"/>
      <c r="EP184" s="6"/>
      <c r="EQ184" s="6"/>
      <c r="ER184" s="6"/>
      <c r="ES184" s="6"/>
      <c r="ET184" s="6"/>
      <c r="EU184" s="6"/>
      <c r="EV184" s="6"/>
      <c r="EW184" s="6"/>
      <c r="EX184" s="6"/>
      <c r="EY184" s="6"/>
      <c r="EZ184" s="6"/>
      <c r="FA184" s="6"/>
      <c r="FB184" s="6"/>
      <c r="FC184" s="6"/>
      <c r="FD184" s="6"/>
      <c r="FE184" s="6"/>
      <c r="FF184" s="6"/>
      <c r="FG184" s="6"/>
      <c r="FH184" s="6"/>
      <c r="FI184" s="6"/>
      <c r="FJ184" s="6"/>
      <c r="FK184" s="6"/>
      <c r="FL184" s="6"/>
      <c r="FM184" s="6"/>
      <c r="FN184" s="6"/>
      <c r="FO184" s="6"/>
      <c r="FP184" s="6"/>
      <c r="FQ184" s="6"/>
      <c r="FR184" s="6"/>
      <c r="FS184" s="6"/>
      <c r="FT184" s="6"/>
      <c r="FU184" s="6"/>
      <c r="FV184" s="6"/>
      <c r="FW184" s="6"/>
      <c r="FX184" s="6"/>
      <c r="FY184" s="6"/>
      <c r="FZ184" s="6"/>
      <c r="GA184" s="6"/>
      <c r="GB184" s="6"/>
      <c r="GC184" s="6"/>
      <c r="GD184" s="6"/>
      <c r="GE184" s="6"/>
      <c r="GF184" s="6"/>
      <c r="GG184" s="6"/>
      <c r="GH184" s="6"/>
      <c r="GI184" s="6"/>
      <c r="GJ184" s="6"/>
      <c r="GK184" s="6"/>
      <c r="GL184" s="6"/>
      <c r="GM184" s="6"/>
      <c r="GN184" s="6"/>
      <c r="GO184" s="6"/>
      <c r="GP184" s="6"/>
      <c r="GQ184" s="6"/>
      <c r="GR184" s="6"/>
      <c r="GS184" s="6"/>
      <c r="GT184" s="6"/>
      <c r="GU184" s="6"/>
      <c r="GV184" s="6"/>
      <c r="GW184" s="6"/>
      <c r="GX184" s="6"/>
      <c r="GY184" s="6"/>
      <c r="GZ184" s="6"/>
      <c r="HA184" s="6"/>
      <c r="HB184" s="6"/>
      <c r="HC184" s="6"/>
      <c r="HD184" s="6"/>
      <c r="HE184" s="6"/>
      <c r="HF184" s="6"/>
      <c r="HG184" s="6"/>
      <c r="HH184" s="6"/>
      <c r="HI184" s="6"/>
      <c r="HJ184" s="6"/>
      <c r="HK184" s="6"/>
      <c r="HL184" s="6"/>
      <c r="HM184" s="6"/>
      <c r="HN184" s="6"/>
      <c r="HO184" s="6"/>
      <c r="HP184" s="6"/>
      <c r="HQ184" s="6"/>
      <c r="HR184" s="6"/>
      <c r="HS184" s="6"/>
      <c r="HT184" s="6"/>
      <c r="HU184" s="6"/>
      <c r="HV184" s="6"/>
      <c r="HW184" s="6"/>
      <c r="HX184" s="6"/>
      <c r="HY184" s="6"/>
      <c r="HZ184" s="6"/>
      <c r="IA184" s="6"/>
      <c r="IB184" s="6"/>
      <c r="IC184" s="6"/>
      <c r="ID184" s="6"/>
      <c r="IE184" s="6"/>
      <c r="IF184" s="6"/>
      <c r="IG184" s="6"/>
      <c r="IH184" s="6"/>
      <c r="II184" s="6"/>
      <c r="IJ184" s="6"/>
      <c r="IK184" s="6"/>
      <c r="IL184" s="6"/>
      <c r="IM184" s="6"/>
      <c r="IN184" s="6"/>
    </row>
    <row r="185" spans="33:248" s="131" customFormat="1" ht="20.25" customHeight="1"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  <c r="CO185" s="6"/>
      <c r="CP185" s="6"/>
      <c r="CQ185" s="6"/>
      <c r="CR185" s="6"/>
      <c r="CS185" s="6"/>
      <c r="CT185" s="6"/>
      <c r="CU185" s="6"/>
      <c r="CV185" s="6"/>
      <c r="CW185" s="6"/>
      <c r="CX185" s="6"/>
      <c r="CY185" s="6"/>
      <c r="CZ185" s="6"/>
      <c r="DA185" s="6"/>
      <c r="DB185" s="6"/>
      <c r="DC185" s="6"/>
      <c r="DD185" s="6"/>
      <c r="DE185" s="6"/>
      <c r="DF185" s="6"/>
      <c r="DG185" s="6"/>
      <c r="DH185" s="6"/>
      <c r="DI185" s="6"/>
      <c r="DJ185" s="6"/>
      <c r="DK185" s="6"/>
      <c r="DL185" s="6"/>
      <c r="DM185" s="6"/>
      <c r="DN185" s="6"/>
      <c r="DO185" s="6"/>
      <c r="DP185" s="6"/>
      <c r="DQ185" s="6"/>
      <c r="DR185" s="6"/>
      <c r="DS185" s="6"/>
      <c r="DT185" s="6"/>
      <c r="DU185" s="6"/>
      <c r="DV185" s="6"/>
      <c r="DW185" s="6"/>
      <c r="DX185" s="6"/>
      <c r="DY185" s="6"/>
      <c r="DZ185" s="6"/>
      <c r="EA185" s="6"/>
      <c r="EB185" s="6"/>
      <c r="EC185" s="6"/>
      <c r="ED185" s="6"/>
      <c r="EE185" s="6"/>
      <c r="EF185" s="6"/>
      <c r="EG185" s="6"/>
      <c r="EH185" s="6"/>
      <c r="EI185" s="6"/>
      <c r="EJ185" s="6"/>
      <c r="EK185" s="6"/>
      <c r="EL185" s="6"/>
      <c r="EM185" s="6"/>
      <c r="EN185" s="6"/>
      <c r="EO185" s="6"/>
      <c r="EP185" s="6"/>
      <c r="EQ185" s="6"/>
      <c r="ER185" s="6"/>
      <c r="ES185" s="6"/>
      <c r="ET185" s="6"/>
      <c r="EU185" s="6"/>
      <c r="EV185" s="6"/>
      <c r="EW185" s="6"/>
      <c r="EX185" s="6"/>
      <c r="EY185" s="6"/>
      <c r="EZ185" s="6"/>
      <c r="FA185" s="6"/>
      <c r="FB185" s="6"/>
      <c r="FC185" s="6"/>
      <c r="FD185" s="6"/>
      <c r="FE185" s="6"/>
      <c r="FF185" s="6"/>
      <c r="FG185" s="6"/>
      <c r="FH185" s="6"/>
      <c r="FI185" s="6"/>
      <c r="FJ185" s="6"/>
      <c r="FK185" s="6"/>
      <c r="FL185" s="6"/>
      <c r="FM185" s="6"/>
      <c r="FN185" s="6"/>
      <c r="FO185" s="6"/>
      <c r="FP185" s="6"/>
      <c r="FQ185" s="6"/>
      <c r="FR185" s="6"/>
      <c r="FS185" s="6"/>
      <c r="FT185" s="6"/>
      <c r="FU185" s="6"/>
      <c r="FV185" s="6"/>
      <c r="FW185" s="6"/>
      <c r="FX185" s="6"/>
      <c r="FY185" s="6"/>
      <c r="FZ185" s="6"/>
      <c r="GA185" s="6"/>
      <c r="GB185" s="6"/>
      <c r="GC185" s="6"/>
      <c r="GD185" s="6"/>
      <c r="GE185" s="6"/>
      <c r="GF185" s="6"/>
      <c r="GG185" s="6"/>
      <c r="GH185" s="6"/>
      <c r="GI185" s="6"/>
      <c r="GJ185" s="6"/>
      <c r="GK185" s="6"/>
      <c r="GL185" s="6"/>
      <c r="GM185" s="6"/>
      <c r="GN185" s="6"/>
      <c r="GO185" s="6"/>
      <c r="GP185" s="6"/>
      <c r="GQ185" s="6"/>
      <c r="GR185" s="6"/>
      <c r="GS185" s="6"/>
      <c r="GT185" s="6"/>
      <c r="GU185" s="6"/>
      <c r="GV185" s="6"/>
      <c r="GW185" s="6"/>
      <c r="GX185" s="6"/>
      <c r="GY185" s="6"/>
      <c r="GZ185" s="6"/>
      <c r="HA185" s="6"/>
      <c r="HB185" s="6"/>
      <c r="HC185" s="6"/>
      <c r="HD185" s="6"/>
      <c r="HE185" s="6"/>
      <c r="HF185" s="6"/>
      <c r="HG185" s="6"/>
      <c r="HH185" s="6"/>
      <c r="HI185" s="6"/>
      <c r="HJ185" s="6"/>
      <c r="HK185" s="6"/>
      <c r="HL185" s="6"/>
      <c r="HM185" s="6"/>
      <c r="HN185" s="6"/>
      <c r="HO185" s="6"/>
      <c r="HP185" s="6"/>
      <c r="HQ185" s="6"/>
      <c r="HR185" s="6"/>
      <c r="HS185" s="6"/>
      <c r="HT185" s="6"/>
      <c r="HU185" s="6"/>
      <c r="HV185" s="6"/>
      <c r="HW185" s="6"/>
      <c r="HX185" s="6"/>
      <c r="HY185" s="6"/>
      <c r="HZ185" s="6"/>
      <c r="IA185" s="6"/>
      <c r="IB185" s="6"/>
      <c r="IC185" s="6"/>
      <c r="ID185" s="6"/>
      <c r="IE185" s="6"/>
      <c r="IF185" s="6"/>
      <c r="IG185" s="6"/>
      <c r="IH185" s="6"/>
      <c r="II185" s="6"/>
      <c r="IJ185" s="6"/>
      <c r="IK185" s="6"/>
      <c r="IL185" s="6"/>
      <c r="IM185" s="6"/>
      <c r="IN185" s="6"/>
    </row>
    <row r="186" spans="33:248" s="131" customFormat="1" ht="20.25" customHeight="1"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  <c r="CO186" s="6"/>
      <c r="CP186" s="6"/>
      <c r="CQ186" s="6"/>
      <c r="CR186" s="6"/>
      <c r="CS186" s="6"/>
      <c r="CT186" s="6"/>
      <c r="CU186" s="6"/>
      <c r="CV186" s="6"/>
      <c r="CW186" s="6"/>
      <c r="CX186" s="6"/>
      <c r="CY186" s="6"/>
      <c r="CZ186" s="6"/>
      <c r="DA186" s="6"/>
      <c r="DB186" s="6"/>
      <c r="DC186" s="6"/>
      <c r="DD186" s="6"/>
      <c r="DE186" s="6"/>
      <c r="DF186" s="6"/>
      <c r="DG186" s="6"/>
      <c r="DH186" s="6"/>
      <c r="DI186" s="6"/>
      <c r="DJ186" s="6"/>
      <c r="DK186" s="6"/>
      <c r="DL186" s="6"/>
      <c r="DM186" s="6"/>
      <c r="DN186" s="6"/>
      <c r="DO186" s="6"/>
      <c r="DP186" s="6"/>
      <c r="DQ186" s="6"/>
      <c r="DR186" s="6"/>
      <c r="DS186" s="6"/>
      <c r="DT186" s="6"/>
      <c r="DU186" s="6"/>
      <c r="DV186" s="6"/>
      <c r="DW186" s="6"/>
      <c r="DX186" s="6"/>
      <c r="DY186" s="6"/>
      <c r="DZ186" s="6"/>
      <c r="EA186" s="6"/>
      <c r="EB186" s="6"/>
      <c r="EC186" s="6"/>
      <c r="ED186" s="6"/>
      <c r="EE186" s="6"/>
      <c r="EF186" s="6"/>
      <c r="EG186" s="6"/>
      <c r="EH186" s="6"/>
      <c r="EI186" s="6"/>
      <c r="EJ186" s="6"/>
      <c r="EK186" s="6"/>
      <c r="EL186" s="6"/>
      <c r="EM186" s="6"/>
      <c r="EN186" s="6"/>
      <c r="EO186" s="6"/>
      <c r="EP186" s="6"/>
      <c r="EQ186" s="6"/>
      <c r="ER186" s="6"/>
      <c r="ES186" s="6"/>
      <c r="ET186" s="6"/>
      <c r="EU186" s="6"/>
      <c r="EV186" s="6"/>
      <c r="EW186" s="6"/>
      <c r="EX186" s="6"/>
      <c r="EY186" s="6"/>
      <c r="EZ186" s="6"/>
      <c r="FA186" s="6"/>
      <c r="FB186" s="6"/>
      <c r="FC186" s="6"/>
      <c r="FD186" s="6"/>
      <c r="FE186" s="6"/>
      <c r="FF186" s="6"/>
      <c r="FG186" s="6"/>
      <c r="FH186" s="6"/>
      <c r="FI186" s="6"/>
      <c r="FJ186" s="6"/>
      <c r="FK186" s="6"/>
      <c r="FL186" s="6"/>
      <c r="FM186" s="6"/>
      <c r="FN186" s="6"/>
      <c r="FO186" s="6"/>
      <c r="FP186" s="6"/>
      <c r="FQ186" s="6"/>
      <c r="FR186" s="6"/>
      <c r="FS186" s="6"/>
      <c r="FT186" s="6"/>
      <c r="FU186" s="6"/>
      <c r="FV186" s="6"/>
      <c r="FW186" s="6"/>
      <c r="FX186" s="6"/>
      <c r="FY186" s="6"/>
      <c r="FZ186" s="6"/>
      <c r="GA186" s="6"/>
      <c r="GB186" s="6"/>
      <c r="GC186" s="6"/>
      <c r="GD186" s="6"/>
      <c r="GE186" s="6"/>
      <c r="GF186" s="6"/>
      <c r="GG186" s="6"/>
      <c r="GH186" s="6"/>
      <c r="GI186" s="6"/>
      <c r="GJ186" s="6"/>
      <c r="GK186" s="6"/>
      <c r="GL186" s="6"/>
      <c r="GM186" s="6"/>
      <c r="GN186" s="6"/>
      <c r="GO186" s="6"/>
      <c r="GP186" s="6"/>
      <c r="GQ186" s="6"/>
      <c r="GR186" s="6"/>
      <c r="GS186" s="6"/>
      <c r="GT186" s="6"/>
      <c r="GU186" s="6"/>
      <c r="GV186" s="6"/>
      <c r="GW186" s="6"/>
      <c r="GX186" s="6"/>
      <c r="GY186" s="6"/>
      <c r="GZ186" s="6"/>
      <c r="HA186" s="6"/>
      <c r="HB186" s="6"/>
      <c r="HC186" s="6"/>
      <c r="HD186" s="6"/>
      <c r="HE186" s="6"/>
      <c r="HF186" s="6"/>
      <c r="HG186" s="6"/>
      <c r="HH186" s="6"/>
      <c r="HI186" s="6"/>
      <c r="HJ186" s="6"/>
      <c r="HK186" s="6"/>
      <c r="HL186" s="6"/>
      <c r="HM186" s="6"/>
      <c r="HN186" s="6"/>
      <c r="HO186" s="6"/>
      <c r="HP186" s="6"/>
      <c r="HQ186" s="6"/>
      <c r="HR186" s="6"/>
      <c r="HS186" s="6"/>
      <c r="HT186" s="6"/>
      <c r="HU186" s="6"/>
      <c r="HV186" s="6"/>
      <c r="HW186" s="6"/>
      <c r="HX186" s="6"/>
      <c r="HY186" s="6"/>
      <c r="HZ186" s="6"/>
      <c r="IA186" s="6"/>
      <c r="IB186" s="6"/>
      <c r="IC186" s="6"/>
      <c r="ID186" s="6"/>
      <c r="IE186" s="6"/>
      <c r="IF186" s="6"/>
      <c r="IG186" s="6"/>
      <c r="IH186" s="6"/>
      <c r="II186" s="6"/>
      <c r="IJ186" s="6"/>
      <c r="IK186" s="6"/>
      <c r="IL186" s="6"/>
      <c r="IM186" s="6"/>
      <c r="IN186" s="6"/>
    </row>
    <row r="187" spans="33:248" s="131" customFormat="1" ht="20.25" customHeight="1"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  <c r="BU187" s="6"/>
      <c r="BV187" s="6"/>
      <c r="BW187" s="6"/>
      <c r="BX187" s="6"/>
      <c r="BY187" s="6"/>
      <c r="BZ187" s="6"/>
      <c r="CA187" s="6"/>
      <c r="CB187" s="6"/>
      <c r="CC187" s="6"/>
      <c r="CD187" s="6"/>
      <c r="CE187" s="6"/>
      <c r="CF187" s="6"/>
      <c r="CG187" s="6"/>
      <c r="CH187" s="6"/>
      <c r="CI187" s="6"/>
      <c r="CJ187" s="6"/>
      <c r="CK187" s="6"/>
      <c r="CL187" s="6"/>
      <c r="CM187" s="6"/>
      <c r="CN187" s="6"/>
      <c r="CO187" s="6"/>
      <c r="CP187" s="6"/>
      <c r="CQ187" s="6"/>
      <c r="CR187" s="6"/>
      <c r="CS187" s="6"/>
      <c r="CT187" s="6"/>
      <c r="CU187" s="6"/>
      <c r="CV187" s="6"/>
      <c r="CW187" s="6"/>
      <c r="CX187" s="6"/>
      <c r="CY187" s="6"/>
      <c r="CZ187" s="6"/>
      <c r="DA187" s="6"/>
      <c r="DB187" s="6"/>
      <c r="DC187" s="6"/>
      <c r="DD187" s="6"/>
      <c r="DE187" s="6"/>
      <c r="DF187" s="6"/>
      <c r="DG187" s="6"/>
      <c r="DH187" s="6"/>
      <c r="DI187" s="6"/>
      <c r="DJ187" s="6"/>
      <c r="DK187" s="6"/>
      <c r="DL187" s="6"/>
      <c r="DM187" s="6"/>
      <c r="DN187" s="6"/>
      <c r="DO187" s="6"/>
      <c r="DP187" s="6"/>
      <c r="DQ187" s="6"/>
      <c r="DR187" s="6"/>
      <c r="DS187" s="6"/>
      <c r="DT187" s="6"/>
      <c r="DU187" s="6"/>
      <c r="DV187" s="6"/>
      <c r="DW187" s="6"/>
      <c r="DX187" s="6"/>
      <c r="DY187" s="6"/>
      <c r="DZ187" s="6"/>
      <c r="EA187" s="6"/>
      <c r="EB187" s="6"/>
      <c r="EC187" s="6"/>
      <c r="ED187" s="6"/>
      <c r="EE187" s="6"/>
      <c r="EF187" s="6"/>
      <c r="EG187" s="6"/>
      <c r="EH187" s="6"/>
      <c r="EI187" s="6"/>
      <c r="EJ187" s="6"/>
      <c r="EK187" s="6"/>
      <c r="EL187" s="6"/>
      <c r="EM187" s="6"/>
      <c r="EN187" s="6"/>
      <c r="EO187" s="6"/>
      <c r="EP187" s="6"/>
      <c r="EQ187" s="6"/>
      <c r="ER187" s="6"/>
      <c r="ES187" s="6"/>
      <c r="ET187" s="6"/>
      <c r="EU187" s="6"/>
      <c r="EV187" s="6"/>
      <c r="EW187" s="6"/>
      <c r="EX187" s="6"/>
      <c r="EY187" s="6"/>
      <c r="EZ187" s="6"/>
      <c r="FA187" s="6"/>
      <c r="FB187" s="6"/>
      <c r="FC187" s="6"/>
      <c r="FD187" s="6"/>
      <c r="FE187" s="6"/>
      <c r="FF187" s="6"/>
      <c r="FG187" s="6"/>
      <c r="FH187" s="6"/>
      <c r="FI187" s="6"/>
      <c r="FJ187" s="6"/>
      <c r="FK187" s="6"/>
      <c r="FL187" s="6"/>
      <c r="FM187" s="6"/>
      <c r="FN187" s="6"/>
      <c r="FO187" s="6"/>
      <c r="FP187" s="6"/>
      <c r="FQ187" s="6"/>
      <c r="FR187" s="6"/>
      <c r="FS187" s="6"/>
      <c r="FT187" s="6"/>
      <c r="FU187" s="6"/>
      <c r="FV187" s="6"/>
      <c r="FW187" s="6"/>
      <c r="FX187" s="6"/>
      <c r="FY187" s="6"/>
      <c r="FZ187" s="6"/>
      <c r="GA187" s="6"/>
      <c r="GB187" s="6"/>
      <c r="GC187" s="6"/>
      <c r="GD187" s="6"/>
      <c r="GE187" s="6"/>
      <c r="GF187" s="6"/>
      <c r="GG187" s="6"/>
      <c r="GH187" s="6"/>
      <c r="GI187" s="6"/>
      <c r="GJ187" s="6"/>
      <c r="GK187" s="6"/>
      <c r="GL187" s="6"/>
      <c r="GM187" s="6"/>
      <c r="GN187" s="6"/>
      <c r="GO187" s="6"/>
      <c r="GP187" s="6"/>
      <c r="GQ187" s="6"/>
      <c r="GR187" s="6"/>
      <c r="GS187" s="6"/>
      <c r="GT187" s="6"/>
      <c r="GU187" s="6"/>
      <c r="GV187" s="6"/>
      <c r="GW187" s="6"/>
      <c r="GX187" s="6"/>
      <c r="GY187" s="6"/>
      <c r="GZ187" s="6"/>
      <c r="HA187" s="6"/>
      <c r="HB187" s="6"/>
      <c r="HC187" s="6"/>
      <c r="HD187" s="6"/>
      <c r="HE187" s="6"/>
      <c r="HF187" s="6"/>
      <c r="HG187" s="6"/>
      <c r="HH187" s="6"/>
      <c r="HI187" s="6"/>
      <c r="HJ187" s="6"/>
      <c r="HK187" s="6"/>
      <c r="HL187" s="6"/>
      <c r="HM187" s="6"/>
      <c r="HN187" s="6"/>
      <c r="HO187" s="6"/>
      <c r="HP187" s="6"/>
      <c r="HQ187" s="6"/>
      <c r="HR187" s="6"/>
      <c r="HS187" s="6"/>
      <c r="HT187" s="6"/>
      <c r="HU187" s="6"/>
      <c r="HV187" s="6"/>
      <c r="HW187" s="6"/>
      <c r="HX187" s="6"/>
      <c r="HY187" s="6"/>
      <c r="HZ187" s="6"/>
      <c r="IA187" s="6"/>
      <c r="IB187" s="6"/>
      <c r="IC187" s="6"/>
      <c r="ID187" s="6"/>
      <c r="IE187" s="6"/>
      <c r="IF187" s="6"/>
      <c r="IG187" s="6"/>
      <c r="IH187" s="6"/>
      <c r="II187" s="6"/>
      <c r="IJ187" s="6"/>
      <c r="IK187" s="6"/>
      <c r="IL187" s="6"/>
      <c r="IM187" s="6"/>
      <c r="IN187" s="6"/>
    </row>
    <row r="188" spans="33:248" s="131" customFormat="1" ht="20.25" customHeight="1"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  <c r="CO188" s="6"/>
      <c r="CP188" s="6"/>
      <c r="CQ188" s="6"/>
      <c r="CR188" s="6"/>
      <c r="CS188" s="6"/>
      <c r="CT188" s="6"/>
      <c r="CU188" s="6"/>
      <c r="CV188" s="6"/>
      <c r="CW188" s="6"/>
      <c r="CX188" s="6"/>
      <c r="CY188" s="6"/>
      <c r="CZ188" s="6"/>
      <c r="DA188" s="6"/>
      <c r="DB188" s="6"/>
      <c r="DC188" s="6"/>
      <c r="DD188" s="6"/>
      <c r="DE188" s="6"/>
      <c r="DF188" s="6"/>
      <c r="DG188" s="6"/>
      <c r="DH188" s="6"/>
      <c r="DI188" s="6"/>
      <c r="DJ188" s="6"/>
      <c r="DK188" s="6"/>
      <c r="DL188" s="6"/>
      <c r="DM188" s="6"/>
      <c r="DN188" s="6"/>
      <c r="DO188" s="6"/>
      <c r="DP188" s="6"/>
      <c r="DQ188" s="6"/>
      <c r="DR188" s="6"/>
      <c r="DS188" s="6"/>
      <c r="DT188" s="6"/>
      <c r="DU188" s="6"/>
      <c r="DV188" s="6"/>
      <c r="DW188" s="6"/>
      <c r="DX188" s="6"/>
      <c r="DY188" s="6"/>
      <c r="DZ188" s="6"/>
      <c r="EA188" s="6"/>
      <c r="EB188" s="6"/>
      <c r="EC188" s="6"/>
      <c r="ED188" s="6"/>
      <c r="EE188" s="6"/>
      <c r="EF188" s="6"/>
      <c r="EG188" s="6"/>
      <c r="EH188" s="6"/>
      <c r="EI188" s="6"/>
      <c r="EJ188" s="6"/>
      <c r="EK188" s="6"/>
      <c r="EL188" s="6"/>
      <c r="EM188" s="6"/>
      <c r="EN188" s="6"/>
      <c r="EO188" s="6"/>
      <c r="EP188" s="6"/>
      <c r="EQ188" s="6"/>
      <c r="ER188" s="6"/>
      <c r="ES188" s="6"/>
      <c r="ET188" s="6"/>
      <c r="EU188" s="6"/>
      <c r="EV188" s="6"/>
      <c r="EW188" s="6"/>
      <c r="EX188" s="6"/>
      <c r="EY188" s="6"/>
      <c r="EZ188" s="6"/>
      <c r="FA188" s="6"/>
      <c r="FB188" s="6"/>
      <c r="FC188" s="6"/>
      <c r="FD188" s="6"/>
      <c r="FE188" s="6"/>
      <c r="FF188" s="6"/>
      <c r="FG188" s="6"/>
      <c r="FH188" s="6"/>
      <c r="FI188" s="6"/>
      <c r="FJ188" s="6"/>
      <c r="FK188" s="6"/>
      <c r="FL188" s="6"/>
      <c r="FM188" s="6"/>
      <c r="FN188" s="6"/>
      <c r="FO188" s="6"/>
      <c r="FP188" s="6"/>
      <c r="FQ188" s="6"/>
      <c r="FR188" s="6"/>
      <c r="FS188" s="6"/>
      <c r="FT188" s="6"/>
      <c r="FU188" s="6"/>
      <c r="FV188" s="6"/>
      <c r="FW188" s="6"/>
      <c r="FX188" s="6"/>
      <c r="FY188" s="6"/>
      <c r="FZ188" s="6"/>
      <c r="GA188" s="6"/>
      <c r="GB188" s="6"/>
      <c r="GC188" s="6"/>
      <c r="GD188" s="6"/>
      <c r="GE188" s="6"/>
      <c r="GF188" s="6"/>
      <c r="GG188" s="6"/>
      <c r="GH188" s="6"/>
      <c r="GI188" s="6"/>
      <c r="GJ188" s="6"/>
      <c r="GK188" s="6"/>
      <c r="GL188" s="6"/>
      <c r="GM188" s="6"/>
      <c r="GN188" s="6"/>
      <c r="GO188" s="6"/>
      <c r="GP188" s="6"/>
      <c r="GQ188" s="6"/>
      <c r="GR188" s="6"/>
      <c r="GS188" s="6"/>
      <c r="GT188" s="6"/>
      <c r="GU188" s="6"/>
      <c r="GV188" s="6"/>
      <c r="GW188" s="6"/>
      <c r="GX188" s="6"/>
      <c r="GY188" s="6"/>
      <c r="GZ188" s="6"/>
      <c r="HA188" s="6"/>
      <c r="HB188" s="6"/>
      <c r="HC188" s="6"/>
      <c r="HD188" s="6"/>
      <c r="HE188" s="6"/>
      <c r="HF188" s="6"/>
      <c r="HG188" s="6"/>
      <c r="HH188" s="6"/>
      <c r="HI188" s="6"/>
      <c r="HJ188" s="6"/>
      <c r="HK188" s="6"/>
      <c r="HL188" s="6"/>
      <c r="HM188" s="6"/>
      <c r="HN188" s="6"/>
      <c r="HO188" s="6"/>
      <c r="HP188" s="6"/>
      <c r="HQ188" s="6"/>
      <c r="HR188" s="6"/>
      <c r="HS188" s="6"/>
      <c r="HT188" s="6"/>
      <c r="HU188" s="6"/>
      <c r="HV188" s="6"/>
      <c r="HW188" s="6"/>
      <c r="HX188" s="6"/>
      <c r="HY188" s="6"/>
      <c r="HZ188" s="6"/>
      <c r="IA188" s="6"/>
      <c r="IB188" s="6"/>
      <c r="IC188" s="6"/>
      <c r="ID188" s="6"/>
      <c r="IE188" s="6"/>
      <c r="IF188" s="6"/>
      <c r="IG188" s="6"/>
      <c r="IH188" s="6"/>
      <c r="II188" s="6"/>
      <c r="IJ188" s="6"/>
      <c r="IK188" s="6"/>
      <c r="IL188" s="6"/>
      <c r="IM188" s="6"/>
      <c r="IN188" s="6"/>
    </row>
    <row r="189" spans="33:248" s="131" customFormat="1" ht="20.25" customHeight="1"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  <c r="CO189" s="6"/>
      <c r="CP189" s="6"/>
      <c r="CQ189" s="6"/>
      <c r="CR189" s="6"/>
      <c r="CS189" s="6"/>
      <c r="CT189" s="6"/>
      <c r="CU189" s="6"/>
      <c r="CV189" s="6"/>
      <c r="CW189" s="6"/>
      <c r="CX189" s="6"/>
      <c r="CY189" s="6"/>
      <c r="CZ189" s="6"/>
      <c r="DA189" s="6"/>
      <c r="DB189" s="6"/>
      <c r="DC189" s="6"/>
      <c r="DD189" s="6"/>
      <c r="DE189" s="6"/>
      <c r="DF189" s="6"/>
      <c r="DG189" s="6"/>
      <c r="DH189" s="6"/>
      <c r="DI189" s="6"/>
      <c r="DJ189" s="6"/>
      <c r="DK189" s="6"/>
      <c r="DL189" s="6"/>
      <c r="DM189" s="6"/>
      <c r="DN189" s="6"/>
      <c r="DO189" s="6"/>
      <c r="DP189" s="6"/>
      <c r="DQ189" s="6"/>
      <c r="DR189" s="6"/>
      <c r="DS189" s="6"/>
      <c r="DT189" s="6"/>
      <c r="DU189" s="6"/>
      <c r="DV189" s="6"/>
      <c r="DW189" s="6"/>
      <c r="DX189" s="6"/>
      <c r="DY189" s="6"/>
      <c r="DZ189" s="6"/>
      <c r="EA189" s="6"/>
      <c r="EB189" s="6"/>
      <c r="EC189" s="6"/>
      <c r="ED189" s="6"/>
      <c r="EE189" s="6"/>
      <c r="EF189" s="6"/>
      <c r="EG189" s="6"/>
      <c r="EH189" s="6"/>
      <c r="EI189" s="6"/>
      <c r="EJ189" s="6"/>
      <c r="EK189" s="6"/>
      <c r="EL189" s="6"/>
      <c r="EM189" s="6"/>
      <c r="EN189" s="6"/>
      <c r="EO189" s="6"/>
      <c r="EP189" s="6"/>
      <c r="EQ189" s="6"/>
      <c r="ER189" s="6"/>
      <c r="ES189" s="6"/>
      <c r="ET189" s="6"/>
      <c r="EU189" s="6"/>
      <c r="EV189" s="6"/>
      <c r="EW189" s="6"/>
      <c r="EX189" s="6"/>
      <c r="EY189" s="6"/>
      <c r="EZ189" s="6"/>
      <c r="FA189" s="6"/>
      <c r="FB189" s="6"/>
      <c r="FC189" s="6"/>
      <c r="FD189" s="6"/>
      <c r="FE189" s="6"/>
      <c r="FF189" s="6"/>
      <c r="FG189" s="6"/>
      <c r="FH189" s="6"/>
      <c r="FI189" s="6"/>
      <c r="FJ189" s="6"/>
      <c r="FK189" s="6"/>
      <c r="FL189" s="6"/>
      <c r="FM189" s="6"/>
      <c r="FN189" s="6"/>
      <c r="FO189" s="6"/>
      <c r="FP189" s="6"/>
      <c r="FQ189" s="6"/>
      <c r="FR189" s="6"/>
      <c r="FS189" s="6"/>
      <c r="FT189" s="6"/>
      <c r="FU189" s="6"/>
      <c r="FV189" s="6"/>
      <c r="FW189" s="6"/>
      <c r="FX189" s="6"/>
      <c r="FY189" s="6"/>
      <c r="FZ189" s="6"/>
      <c r="GA189" s="6"/>
      <c r="GB189" s="6"/>
      <c r="GC189" s="6"/>
      <c r="GD189" s="6"/>
      <c r="GE189" s="6"/>
      <c r="GF189" s="6"/>
      <c r="GG189" s="6"/>
      <c r="GH189" s="6"/>
      <c r="GI189" s="6"/>
      <c r="GJ189" s="6"/>
      <c r="GK189" s="6"/>
      <c r="GL189" s="6"/>
      <c r="GM189" s="6"/>
      <c r="GN189" s="6"/>
      <c r="GO189" s="6"/>
      <c r="GP189" s="6"/>
      <c r="GQ189" s="6"/>
      <c r="GR189" s="6"/>
      <c r="GS189" s="6"/>
      <c r="GT189" s="6"/>
      <c r="GU189" s="6"/>
      <c r="GV189" s="6"/>
      <c r="GW189" s="6"/>
      <c r="GX189" s="6"/>
      <c r="GY189" s="6"/>
      <c r="GZ189" s="6"/>
      <c r="HA189" s="6"/>
      <c r="HB189" s="6"/>
      <c r="HC189" s="6"/>
      <c r="HD189" s="6"/>
      <c r="HE189" s="6"/>
      <c r="HF189" s="6"/>
      <c r="HG189" s="6"/>
      <c r="HH189" s="6"/>
      <c r="HI189" s="6"/>
      <c r="HJ189" s="6"/>
      <c r="HK189" s="6"/>
      <c r="HL189" s="6"/>
      <c r="HM189" s="6"/>
      <c r="HN189" s="6"/>
      <c r="HO189" s="6"/>
      <c r="HP189" s="6"/>
      <c r="HQ189" s="6"/>
      <c r="HR189" s="6"/>
      <c r="HS189" s="6"/>
      <c r="HT189" s="6"/>
      <c r="HU189" s="6"/>
      <c r="HV189" s="6"/>
      <c r="HW189" s="6"/>
      <c r="HX189" s="6"/>
      <c r="HY189" s="6"/>
      <c r="HZ189" s="6"/>
      <c r="IA189" s="6"/>
      <c r="IB189" s="6"/>
      <c r="IC189" s="6"/>
      <c r="ID189" s="6"/>
      <c r="IE189" s="6"/>
      <c r="IF189" s="6"/>
      <c r="IG189" s="6"/>
      <c r="IH189" s="6"/>
      <c r="II189" s="6"/>
      <c r="IJ189" s="6"/>
      <c r="IK189" s="6"/>
      <c r="IL189" s="6"/>
      <c r="IM189" s="6"/>
      <c r="IN189" s="6"/>
    </row>
    <row r="190" spans="33:248" s="131" customFormat="1" ht="20.25" customHeight="1"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  <c r="CO190" s="6"/>
      <c r="CP190" s="6"/>
      <c r="CQ190" s="6"/>
      <c r="CR190" s="6"/>
      <c r="CS190" s="6"/>
      <c r="CT190" s="6"/>
      <c r="CU190" s="6"/>
      <c r="CV190" s="6"/>
      <c r="CW190" s="6"/>
      <c r="CX190" s="6"/>
      <c r="CY190" s="6"/>
      <c r="CZ190" s="6"/>
      <c r="DA190" s="6"/>
      <c r="DB190" s="6"/>
      <c r="DC190" s="6"/>
      <c r="DD190" s="6"/>
      <c r="DE190" s="6"/>
      <c r="DF190" s="6"/>
      <c r="DG190" s="6"/>
      <c r="DH190" s="6"/>
      <c r="DI190" s="6"/>
      <c r="DJ190" s="6"/>
      <c r="DK190" s="6"/>
      <c r="DL190" s="6"/>
      <c r="DM190" s="6"/>
      <c r="DN190" s="6"/>
      <c r="DO190" s="6"/>
      <c r="DP190" s="6"/>
      <c r="DQ190" s="6"/>
      <c r="DR190" s="6"/>
      <c r="DS190" s="6"/>
      <c r="DT190" s="6"/>
      <c r="DU190" s="6"/>
      <c r="DV190" s="6"/>
      <c r="DW190" s="6"/>
      <c r="DX190" s="6"/>
      <c r="DY190" s="6"/>
      <c r="DZ190" s="6"/>
      <c r="EA190" s="6"/>
      <c r="EB190" s="6"/>
      <c r="EC190" s="6"/>
      <c r="ED190" s="6"/>
      <c r="EE190" s="6"/>
      <c r="EF190" s="6"/>
      <c r="EG190" s="6"/>
      <c r="EH190" s="6"/>
      <c r="EI190" s="6"/>
      <c r="EJ190" s="6"/>
      <c r="EK190" s="6"/>
      <c r="EL190" s="6"/>
      <c r="EM190" s="6"/>
      <c r="EN190" s="6"/>
      <c r="EO190" s="6"/>
      <c r="EP190" s="6"/>
      <c r="EQ190" s="6"/>
      <c r="ER190" s="6"/>
      <c r="ES190" s="6"/>
      <c r="ET190" s="6"/>
      <c r="EU190" s="6"/>
      <c r="EV190" s="6"/>
      <c r="EW190" s="6"/>
      <c r="EX190" s="6"/>
      <c r="EY190" s="6"/>
      <c r="EZ190" s="6"/>
      <c r="FA190" s="6"/>
      <c r="FB190" s="6"/>
      <c r="FC190" s="6"/>
      <c r="FD190" s="6"/>
      <c r="FE190" s="6"/>
      <c r="FF190" s="6"/>
      <c r="FG190" s="6"/>
      <c r="FH190" s="6"/>
      <c r="FI190" s="6"/>
      <c r="FJ190" s="6"/>
      <c r="FK190" s="6"/>
      <c r="FL190" s="6"/>
      <c r="FM190" s="6"/>
      <c r="FN190" s="6"/>
      <c r="FO190" s="6"/>
      <c r="FP190" s="6"/>
      <c r="FQ190" s="6"/>
      <c r="FR190" s="6"/>
      <c r="FS190" s="6"/>
      <c r="FT190" s="6"/>
      <c r="FU190" s="6"/>
      <c r="FV190" s="6"/>
      <c r="FW190" s="6"/>
      <c r="FX190" s="6"/>
      <c r="FY190" s="6"/>
      <c r="FZ190" s="6"/>
      <c r="GA190" s="6"/>
      <c r="GB190" s="6"/>
      <c r="GC190" s="6"/>
      <c r="GD190" s="6"/>
      <c r="GE190" s="6"/>
      <c r="GF190" s="6"/>
      <c r="GG190" s="6"/>
      <c r="GH190" s="6"/>
      <c r="GI190" s="6"/>
      <c r="GJ190" s="6"/>
      <c r="GK190" s="6"/>
      <c r="GL190" s="6"/>
      <c r="GM190" s="6"/>
      <c r="GN190" s="6"/>
      <c r="GO190" s="6"/>
      <c r="GP190" s="6"/>
      <c r="GQ190" s="6"/>
      <c r="GR190" s="6"/>
      <c r="GS190" s="6"/>
      <c r="GT190" s="6"/>
      <c r="GU190" s="6"/>
      <c r="GV190" s="6"/>
      <c r="GW190" s="6"/>
      <c r="GX190" s="6"/>
      <c r="GY190" s="6"/>
      <c r="GZ190" s="6"/>
      <c r="HA190" s="6"/>
      <c r="HB190" s="6"/>
      <c r="HC190" s="6"/>
      <c r="HD190" s="6"/>
      <c r="HE190" s="6"/>
      <c r="HF190" s="6"/>
      <c r="HG190" s="6"/>
      <c r="HH190" s="6"/>
      <c r="HI190" s="6"/>
      <c r="HJ190" s="6"/>
      <c r="HK190" s="6"/>
      <c r="HL190" s="6"/>
      <c r="HM190" s="6"/>
      <c r="HN190" s="6"/>
      <c r="HO190" s="6"/>
      <c r="HP190" s="6"/>
      <c r="HQ190" s="6"/>
      <c r="HR190" s="6"/>
      <c r="HS190" s="6"/>
      <c r="HT190" s="6"/>
      <c r="HU190" s="6"/>
      <c r="HV190" s="6"/>
      <c r="HW190" s="6"/>
      <c r="HX190" s="6"/>
      <c r="HY190" s="6"/>
      <c r="HZ190" s="6"/>
      <c r="IA190" s="6"/>
      <c r="IB190" s="6"/>
      <c r="IC190" s="6"/>
      <c r="ID190" s="6"/>
      <c r="IE190" s="6"/>
      <c r="IF190" s="6"/>
      <c r="IG190" s="6"/>
      <c r="IH190" s="6"/>
      <c r="II190" s="6"/>
      <c r="IJ190" s="6"/>
      <c r="IK190" s="6"/>
      <c r="IL190" s="6"/>
      <c r="IM190" s="6"/>
      <c r="IN190" s="6"/>
    </row>
    <row r="191" spans="33:248" s="131" customFormat="1" ht="20.25" customHeight="1"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  <c r="CO191" s="6"/>
      <c r="CP191" s="6"/>
      <c r="CQ191" s="6"/>
      <c r="CR191" s="6"/>
      <c r="CS191" s="6"/>
      <c r="CT191" s="6"/>
      <c r="CU191" s="6"/>
      <c r="CV191" s="6"/>
      <c r="CW191" s="6"/>
      <c r="CX191" s="6"/>
      <c r="CY191" s="6"/>
      <c r="CZ191" s="6"/>
      <c r="DA191" s="6"/>
      <c r="DB191" s="6"/>
      <c r="DC191" s="6"/>
      <c r="DD191" s="6"/>
      <c r="DE191" s="6"/>
      <c r="DF191" s="6"/>
      <c r="DG191" s="6"/>
      <c r="DH191" s="6"/>
      <c r="DI191" s="6"/>
      <c r="DJ191" s="6"/>
      <c r="DK191" s="6"/>
      <c r="DL191" s="6"/>
      <c r="DM191" s="6"/>
      <c r="DN191" s="6"/>
      <c r="DO191" s="6"/>
      <c r="DP191" s="6"/>
      <c r="DQ191" s="6"/>
      <c r="DR191" s="6"/>
      <c r="DS191" s="6"/>
      <c r="DT191" s="6"/>
      <c r="DU191" s="6"/>
      <c r="DV191" s="6"/>
      <c r="DW191" s="6"/>
      <c r="DX191" s="6"/>
      <c r="DY191" s="6"/>
      <c r="DZ191" s="6"/>
      <c r="EA191" s="6"/>
      <c r="EB191" s="6"/>
      <c r="EC191" s="6"/>
      <c r="ED191" s="6"/>
      <c r="EE191" s="6"/>
      <c r="EF191" s="6"/>
      <c r="EG191" s="6"/>
      <c r="EH191" s="6"/>
      <c r="EI191" s="6"/>
      <c r="EJ191" s="6"/>
      <c r="EK191" s="6"/>
      <c r="EL191" s="6"/>
      <c r="EM191" s="6"/>
      <c r="EN191" s="6"/>
      <c r="EO191" s="6"/>
      <c r="EP191" s="6"/>
      <c r="EQ191" s="6"/>
      <c r="ER191" s="6"/>
      <c r="ES191" s="6"/>
      <c r="ET191" s="6"/>
      <c r="EU191" s="6"/>
      <c r="EV191" s="6"/>
      <c r="EW191" s="6"/>
      <c r="EX191" s="6"/>
      <c r="EY191" s="6"/>
      <c r="EZ191" s="6"/>
      <c r="FA191" s="6"/>
      <c r="FB191" s="6"/>
      <c r="FC191" s="6"/>
      <c r="FD191" s="6"/>
      <c r="FE191" s="6"/>
      <c r="FF191" s="6"/>
      <c r="FG191" s="6"/>
      <c r="FH191" s="6"/>
      <c r="FI191" s="6"/>
      <c r="FJ191" s="6"/>
      <c r="FK191" s="6"/>
      <c r="FL191" s="6"/>
      <c r="FM191" s="6"/>
      <c r="FN191" s="6"/>
      <c r="FO191" s="6"/>
      <c r="FP191" s="6"/>
      <c r="FQ191" s="6"/>
      <c r="FR191" s="6"/>
      <c r="FS191" s="6"/>
      <c r="FT191" s="6"/>
      <c r="FU191" s="6"/>
      <c r="FV191" s="6"/>
      <c r="FW191" s="6"/>
      <c r="FX191" s="6"/>
      <c r="FY191" s="6"/>
      <c r="FZ191" s="6"/>
      <c r="GA191" s="6"/>
      <c r="GB191" s="6"/>
      <c r="GC191" s="6"/>
      <c r="GD191" s="6"/>
      <c r="GE191" s="6"/>
      <c r="GF191" s="6"/>
      <c r="GG191" s="6"/>
      <c r="GH191" s="6"/>
      <c r="GI191" s="6"/>
      <c r="GJ191" s="6"/>
      <c r="GK191" s="6"/>
      <c r="GL191" s="6"/>
      <c r="GM191" s="6"/>
      <c r="GN191" s="6"/>
      <c r="GO191" s="6"/>
      <c r="GP191" s="6"/>
      <c r="GQ191" s="6"/>
      <c r="GR191" s="6"/>
      <c r="GS191" s="6"/>
      <c r="GT191" s="6"/>
      <c r="GU191" s="6"/>
      <c r="GV191" s="6"/>
      <c r="GW191" s="6"/>
      <c r="GX191" s="6"/>
      <c r="GY191" s="6"/>
      <c r="GZ191" s="6"/>
      <c r="HA191" s="6"/>
      <c r="HB191" s="6"/>
      <c r="HC191" s="6"/>
      <c r="HD191" s="6"/>
      <c r="HE191" s="6"/>
      <c r="HF191" s="6"/>
      <c r="HG191" s="6"/>
      <c r="HH191" s="6"/>
      <c r="HI191" s="6"/>
      <c r="HJ191" s="6"/>
      <c r="HK191" s="6"/>
      <c r="HL191" s="6"/>
      <c r="HM191" s="6"/>
      <c r="HN191" s="6"/>
      <c r="HO191" s="6"/>
      <c r="HP191" s="6"/>
      <c r="HQ191" s="6"/>
      <c r="HR191" s="6"/>
      <c r="HS191" s="6"/>
      <c r="HT191" s="6"/>
      <c r="HU191" s="6"/>
      <c r="HV191" s="6"/>
      <c r="HW191" s="6"/>
      <c r="HX191" s="6"/>
      <c r="HY191" s="6"/>
      <c r="HZ191" s="6"/>
      <c r="IA191" s="6"/>
      <c r="IB191" s="6"/>
      <c r="IC191" s="6"/>
      <c r="ID191" s="6"/>
      <c r="IE191" s="6"/>
      <c r="IF191" s="6"/>
      <c r="IG191" s="6"/>
      <c r="IH191" s="6"/>
      <c r="II191" s="6"/>
      <c r="IJ191" s="6"/>
      <c r="IK191" s="6"/>
      <c r="IL191" s="6"/>
      <c r="IM191" s="6"/>
      <c r="IN191" s="6"/>
    </row>
    <row r="192" spans="33:248" s="131" customFormat="1" ht="20.25" customHeight="1"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  <c r="CO192" s="6"/>
      <c r="CP192" s="6"/>
      <c r="CQ192" s="6"/>
      <c r="CR192" s="6"/>
      <c r="CS192" s="6"/>
      <c r="CT192" s="6"/>
      <c r="CU192" s="6"/>
      <c r="CV192" s="6"/>
      <c r="CW192" s="6"/>
      <c r="CX192" s="6"/>
      <c r="CY192" s="6"/>
      <c r="CZ192" s="6"/>
      <c r="DA192" s="6"/>
      <c r="DB192" s="6"/>
      <c r="DC192" s="6"/>
      <c r="DD192" s="6"/>
      <c r="DE192" s="6"/>
      <c r="DF192" s="6"/>
      <c r="DG192" s="6"/>
      <c r="DH192" s="6"/>
      <c r="DI192" s="6"/>
      <c r="DJ192" s="6"/>
      <c r="DK192" s="6"/>
      <c r="DL192" s="6"/>
      <c r="DM192" s="6"/>
      <c r="DN192" s="6"/>
      <c r="DO192" s="6"/>
      <c r="DP192" s="6"/>
      <c r="DQ192" s="6"/>
      <c r="DR192" s="6"/>
      <c r="DS192" s="6"/>
      <c r="DT192" s="6"/>
      <c r="DU192" s="6"/>
      <c r="DV192" s="6"/>
      <c r="DW192" s="6"/>
      <c r="DX192" s="6"/>
      <c r="DY192" s="6"/>
      <c r="DZ192" s="6"/>
      <c r="EA192" s="6"/>
      <c r="EB192" s="6"/>
      <c r="EC192" s="6"/>
      <c r="ED192" s="6"/>
      <c r="EE192" s="6"/>
      <c r="EF192" s="6"/>
      <c r="EG192" s="6"/>
      <c r="EH192" s="6"/>
      <c r="EI192" s="6"/>
      <c r="EJ192" s="6"/>
      <c r="EK192" s="6"/>
      <c r="EL192" s="6"/>
      <c r="EM192" s="6"/>
      <c r="EN192" s="6"/>
      <c r="EO192" s="6"/>
      <c r="EP192" s="6"/>
      <c r="EQ192" s="6"/>
      <c r="ER192" s="6"/>
      <c r="ES192" s="6"/>
      <c r="ET192" s="6"/>
      <c r="EU192" s="6"/>
      <c r="EV192" s="6"/>
      <c r="EW192" s="6"/>
      <c r="EX192" s="6"/>
      <c r="EY192" s="6"/>
      <c r="EZ192" s="6"/>
      <c r="FA192" s="6"/>
      <c r="FB192" s="6"/>
      <c r="FC192" s="6"/>
      <c r="FD192" s="6"/>
      <c r="FE192" s="6"/>
      <c r="FF192" s="6"/>
      <c r="FG192" s="6"/>
      <c r="FH192" s="6"/>
      <c r="FI192" s="6"/>
      <c r="FJ192" s="6"/>
      <c r="FK192" s="6"/>
      <c r="FL192" s="6"/>
      <c r="FM192" s="6"/>
      <c r="FN192" s="6"/>
      <c r="FO192" s="6"/>
      <c r="FP192" s="6"/>
      <c r="FQ192" s="6"/>
      <c r="FR192" s="6"/>
      <c r="FS192" s="6"/>
      <c r="FT192" s="6"/>
      <c r="FU192" s="6"/>
      <c r="FV192" s="6"/>
      <c r="FW192" s="6"/>
      <c r="FX192" s="6"/>
      <c r="FY192" s="6"/>
      <c r="FZ192" s="6"/>
      <c r="GA192" s="6"/>
      <c r="GB192" s="6"/>
      <c r="GC192" s="6"/>
      <c r="GD192" s="6"/>
      <c r="GE192" s="6"/>
      <c r="GF192" s="6"/>
      <c r="GG192" s="6"/>
      <c r="GH192" s="6"/>
      <c r="GI192" s="6"/>
      <c r="GJ192" s="6"/>
      <c r="GK192" s="6"/>
      <c r="GL192" s="6"/>
      <c r="GM192" s="6"/>
      <c r="GN192" s="6"/>
      <c r="GO192" s="6"/>
      <c r="GP192" s="6"/>
      <c r="GQ192" s="6"/>
      <c r="GR192" s="6"/>
      <c r="GS192" s="6"/>
      <c r="GT192" s="6"/>
      <c r="GU192" s="6"/>
      <c r="GV192" s="6"/>
      <c r="GW192" s="6"/>
      <c r="GX192" s="6"/>
      <c r="GY192" s="6"/>
      <c r="GZ192" s="6"/>
      <c r="HA192" s="6"/>
      <c r="HB192" s="6"/>
      <c r="HC192" s="6"/>
      <c r="HD192" s="6"/>
      <c r="HE192" s="6"/>
      <c r="HF192" s="6"/>
      <c r="HG192" s="6"/>
      <c r="HH192" s="6"/>
      <c r="HI192" s="6"/>
      <c r="HJ192" s="6"/>
      <c r="HK192" s="6"/>
      <c r="HL192" s="6"/>
      <c r="HM192" s="6"/>
      <c r="HN192" s="6"/>
      <c r="HO192" s="6"/>
      <c r="HP192" s="6"/>
      <c r="HQ192" s="6"/>
      <c r="HR192" s="6"/>
      <c r="HS192" s="6"/>
      <c r="HT192" s="6"/>
      <c r="HU192" s="6"/>
      <c r="HV192" s="6"/>
      <c r="HW192" s="6"/>
      <c r="HX192" s="6"/>
      <c r="HY192" s="6"/>
      <c r="HZ192" s="6"/>
      <c r="IA192" s="6"/>
      <c r="IB192" s="6"/>
      <c r="IC192" s="6"/>
      <c r="ID192" s="6"/>
      <c r="IE192" s="6"/>
      <c r="IF192" s="6"/>
      <c r="IG192" s="6"/>
      <c r="IH192" s="6"/>
      <c r="II192" s="6"/>
      <c r="IJ192" s="6"/>
      <c r="IK192" s="6"/>
      <c r="IL192" s="6"/>
      <c r="IM192" s="6"/>
      <c r="IN192" s="6"/>
    </row>
    <row r="193" spans="33:248" s="131" customFormat="1" ht="20.25" customHeight="1"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  <c r="CO193" s="6"/>
      <c r="CP193" s="6"/>
      <c r="CQ193" s="6"/>
      <c r="CR193" s="6"/>
      <c r="CS193" s="6"/>
      <c r="CT193" s="6"/>
      <c r="CU193" s="6"/>
      <c r="CV193" s="6"/>
      <c r="CW193" s="6"/>
      <c r="CX193" s="6"/>
      <c r="CY193" s="6"/>
      <c r="CZ193" s="6"/>
      <c r="DA193" s="6"/>
      <c r="DB193" s="6"/>
      <c r="DC193" s="6"/>
      <c r="DD193" s="6"/>
      <c r="DE193" s="6"/>
      <c r="DF193" s="6"/>
      <c r="DG193" s="6"/>
      <c r="DH193" s="6"/>
      <c r="DI193" s="6"/>
      <c r="DJ193" s="6"/>
      <c r="DK193" s="6"/>
      <c r="DL193" s="6"/>
      <c r="DM193" s="6"/>
      <c r="DN193" s="6"/>
      <c r="DO193" s="6"/>
      <c r="DP193" s="6"/>
      <c r="DQ193" s="6"/>
      <c r="DR193" s="6"/>
      <c r="DS193" s="6"/>
      <c r="DT193" s="6"/>
      <c r="DU193" s="6"/>
      <c r="DV193" s="6"/>
      <c r="DW193" s="6"/>
      <c r="DX193" s="6"/>
      <c r="DY193" s="6"/>
      <c r="DZ193" s="6"/>
      <c r="EA193" s="6"/>
      <c r="EB193" s="6"/>
      <c r="EC193" s="6"/>
      <c r="ED193" s="6"/>
      <c r="EE193" s="6"/>
      <c r="EF193" s="6"/>
      <c r="EG193" s="6"/>
      <c r="EH193" s="6"/>
      <c r="EI193" s="6"/>
      <c r="EJ193" s="6"/>
      <c r="EK193" s="6"/>
      <c r="EL193" s="6"/>
      <c r="EM193" s="6"/>
      <c r="EN193" s="6"/>
      <c r="EO193" s="6"/>
      <c r="EP193" s="6"/>
      <c r="EQ193" s="6"/>
      <c r="ER193" s="6"/>
      <c r="ES193" s="6"/>
      <c r="ET193" s="6"/>
      <c r="EU193" s="6"/>
      <c r="EV193" s="6"/>
      <c r="EW193" s="6"/>
      <c r="EX193" s="6"/>
      <c r="EY193" s="6"/>
      <c r="EZ193" s="6"/>
      <c r="FA193" s="6"/>
      <c r="FB193" s="6"/>
      <c r="FC193" s="6"/>
      <c r="FD193" s="6"/>
      <c r="FE193" s="6"/>
      <c r="FF193" s="6"/>
      <c r="FG193" s="6"/>
      <c r="FH193" s="6"/>
      <c r="FI193" s="6"/>
      <c r="FJ193" s="6"/>
      <c r="FK193" s="6"/>
      <c r="FL193" s="6"/>
      <c r="FM193" s="6"/>
      <c r="FN193" s="6"/>
      <c r="FO193" s="6"/>
      <c r="FP193" s="6"/>
      <c r="FQ193" s="6"/>
      <c r="FR193" s="6"/>
      <c r="FS193" s="6"/>
      <c r="FT193" s="6"/>
      <c r="FU193" s="6"/>
      <c r="FV193" s="6"/>
      <c r="FW193" s="6"/>
      <c r="FX193" s="6"/>
      <c r="FY193" s="6"/>
      <c r="FZ193" s="6"/>
      <c r="GA193" s="6"/>
      <c r="GB193" s="6"/>
      <c r="GC193" s="6"/>
      <c r="GD193" s="6"/>
      <c r="GE193" s="6"/>
      <c r="GF193" s="6"/>
      <c r="GG193" s="6"/>
      <c r="GH193" s="6"/>
      <c r="GI193" s="6"/>
      <c r="GJ193" s="6"/>
      <c r="GK193" s="6"/>
      <c r="GL193" s="6"/>
      <c r="GM193" s="6"/>
      <c r="GN193" s="6"/>
      <c r="GO193" s="6"/>
      <c r="GP193" s="6"/>
      <c r="GQ193" s="6"/>
      <c r="GR193" s="6"/>
      <c r="GS193" s="6"/>
      <c r="GT193" s="6"/>
      <c r="GU193" s="6"/>
      <c r="GV193" s="6"/>
      <c r="GW193" s="6"/>
      <c r="GX193" s="6"/>
      <c r="GY193" s="6"/>
      <c r="GZ193" s="6"/>
      <c r="HA193" s="6"/>
      <c r="HB193" s="6"/>
      <c r="HC193" s="6"/>
      <c r="HD193" s="6"/>
      <c r="HE193" s="6"/>
      <c r="HF193" s="6"/>
      <c r="HG193" s="6"/>
      <c r="HH193" s="6"/>
      <c r="HI193" s="6"/>
      <c r="HJ193" s="6"/>
      <c r="HK193" s="6"/>
      <c r="HL193" s="6"/>
      <c r="HM193" s="6"/>
      <c r="HN193" s="6"/>
      <c r="HO193" s="6"/>
      <c r="HP193" s="6"/>
      <c r="HQ193" s="6"/>
      <c r="HR193" s="6"/>
      <c r="HS193" s="6"/>
      <c r="HT193" s="6"/>
      <c r="HU193" s="6"/>
      <c r="HV193" s="6"/>
      <c r="HW193" s="6"/>
      <c r="HX193" s="6"/>
      <c r="HY193" s="6"/>
      <c r="HZ193" s="6"/>
      <c r="IA193" s="6"/>
      <c r="IB193" s="6"/>
      <c r="IC193" s="6"/>
      <c r="ID193" s="6"/>
      <c r="IE193" s="6"/>
      <c r="IF193" s="6"/>
      <c r="IG193" s="6"/>
      <c r="IH193" s="6"/>
      <c r="II193" s="6"/>
      <c r="IJ193" s="6"/>
      <c r="IK193" s="6"/>
      <c r="IL193" s="6"/>
      <c r="IM193" s="6"/>
      <c r="IN193" s="6"/>
    </row>
    <row r="194" spans="33:248" s="131" customFormat="1" ht="20.25" customHeight="1"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  <c r="CO194" s="6"/>
      <c r="CP194" s="6"/>
      <c r="CQ194" s="6"/>
      <c r="CR194" s="6"/>
      <c r="CS194" s="6"/>
      <c r="CT194" s="6"/>
      <c r="CU194" s="6"/>
      <c r="CV194" s="6"/>
      <c r="CW194" s="6"/>
      <c r="CX194" s="6"/>
      <c r="CY194" s="6"/>
      <c r="CZ194" s="6"/>
      <c r="DA194" s="6"/>
      <c r="DB194" s="6"/>
      <c r="DC194" s="6"/>
      <c r="DD194" s="6"/>
      <c r="DE194" s="6"/>
      <c r="DF194" s="6"/>
      <c r="DG194" s="6"/>
      <c r="DH194" s="6"/>
      <c r="DI194" s="6"/>
      <c r="DJ194" s="6"/>
      <c r="DK194" s="6"/>
      <c r="DL194" s="6"/>
      <c r="DM194" s="6"/>
      <c r="DN194" s="6"/>
      <c r="DO194" s="6"/>
      <c r="DP194" s="6"/>
      <c r="DQ194" s="6"/>
      <c r="DR194" s="6"/>
      <c r="DS194" s="6"/>
      <c r="DT194" s="6"/>
      <c r="DU194" s="6"/>
      <c r="DV194" s="6"/>
      <c r="DW194" s="6"/>
      <c r="DX194" s="6"/>
      <c r="DY194" s="6"/>
      <c r="DZ194" s="6"/>
      <c r="EA194" s="6"/>
      <c r="EB194" s="6"/>
      <c r="EC194" s="6"/>
      <c r="ED194" s="6"/>
      <c r="EE194" s="6"/>
      <c r="EF194" s="6"/>
      <c r="EG194" s="6"/>
      <c r="EH194" s="6"/>
      <c r="EI194" s="6"/>
      <c r="EJ194" s="6"/>
      <c r="EK194" s="6"/>
      <c r="EL194" s="6"/>
      <c r="EM194" s="6"/>
      <c r="EN194" s="6"/>
      <c r="EO194" s="6"/>
      <c r="EP194" s="6"/>
      <c r="EQ194" s="6"/>
      <c r="ER194" s="6"/>
      <c r="ES194" s="6"/>
      <c r="ET194" s="6"/>
      <c r="EU194" s="6"/>
      <c r="EV194" s="6"/>
      <c r="EW194" s="6"/>
      <c r="EX194" s="6"/>
      <c r="EY194" s="6"/>
      <c r="EZ194" s="6"/>
      <c r="FA194" s="6"/>
      <c r="FB194" s="6"/>
      <c r="FC194" s="6"/>
      <c r="FD194" s="6"/>
      <c r="FE194" s="6"/>
      <c r="FF194" s="6"/>
      <c r="FG194" s="6"/>
      <c r="FH194" s="6"/>
      <c r="FI194" s="6"/>
      <c r="FJ194" s="6"/>
      <c r="FK194" s="6"/>
      <c r="FL194" s="6"/>
      <c r="FM194" s="6"/>
      <c r="FN194" s="6"/>
      <c r="FO194" s="6"/>
      <c r="FP194" s="6"/>
      <c r="FQ194" s="6"/>
      <c r="FR194" s="6"/>
      <c r="FS194" s="6"/>
      <c r="FT194" s="6"/>
      <c r="FU194" s="6"/>
      <c r="FV194" s="6"/>
      <c r="FW194" s="6"/>
      <c r="FX194" s="6"/>
      <c r="FY194" s="6"/>
      <c r="FZ194" s="6"/>
      <c r="GA194" s="6"/>
      <c r="GB194" s="6"/>
      <c r="GC194" s="6"/>
      <c r="GD194" s="6"/>
      <c r="GE194" s="6"/>
      <c r="GF194" s="6"/>
      <c r="GG194" s="6"/>
      <c r="GH194" s="6"/>
      <c r="GI194" s="6"/>
      <c r="GJ194" s="6"/>
      <c r="GK194" s="6"/>
      <c r="GL194" s="6"/>
      <c r="GM194" s="6"/>
      <c r="GN194" s="6"/>
      <c r="GO194" s="6"/>
      <c r="GP194" s="6"/>
      <c r="GQ194" s="6"/>
      <c r="GR194" s="6"/>
      <c r="GS194" s="6"/>
      <c r="GT194" s="6"/>
      <c r="GU194" s="6"/>
      <c r="GV194" s="6"/>
      <c r="GW194" s="6"/>
      <c r="GX194" s="6"/>
      <c r="GY194" s="6"/>
      <c r="GZ194" s="6"/>
      <c r="HA194" s="6"/>
      <c r="HB194" s="6"/>
      <c r="HC194" s="6"/>
      <c r="HD194" s="6"/>
      <c r="HE194" s="6"/>
      <c r="HF194" s="6"/>
      <c r="HG194" s="6"/>
      <c r="HH194" s="6"/>
      <c r="HI194" s="6"/>
      <c r="HJ194" s="6"/>
      <c r="HK194" s="6"/>
      <c r="HL194" s="6"/>
      <c r="HM194" s="6"/>
      <c r="HN194" s="6"/>
      <c r="HO194" s="6"/>
      <c r="HP194" s="6"/>
      <c r="HQ194" s="6"/>
      <c r="HR194" s="6"/>
      <c r="HS194" s="6"/>
      <c r="HT194" s="6"/>
      <c r="HU194" s="6"/>
      <c r="HV194" s="6"/>
      <c r="HW194" s="6"/>
      <c r="HX194" s="6"/>
      <c r="HY194" s="6"/>
      <c r="HZ194" s="6"/>
      <c r="IA194" s="6"/>
      <c r="IB194" s="6"/>
      <c r="IC194" s="6"/>
      <c r="ID194" s="6"/>
      <c r="IE194" s="6"/>
      <c r="IF194" s="6"/>
      <c r="IG194" s="6"/>
      <c r="IH194" s="6"/>
      <c r="II194" s="6"/>
      <c r="IJ194" s="6"/>
      <c r="IK194" s="6"/>
      <c r="IL194" s="6"/>
      <c r="IM194" s="6"/>
      <c r="IN194" s="6"/>
    </row>
    <row r="195" spans="33:248" s="131" customFormat="1" ht="20.25" customHeight="1"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  <c r="CO195" s="6"/>
      <c r="CP195" s="6"/>
      <c r="CQ195" s="6"/>
      <c r="CR195" s="6"/>
      <c r="CS195" s="6"/>
      <c r="CT195" s="6"/>
      <c r="CU195" s="6"/>
      <c r="CV195" s="6"/>
      <c r="CW195" s="6"/>
      <c r="CX195" s="6"/>
      <c r="CY195" s="6"/>
      <c r="CZ195" s="6"/>
      <c r="DA195" s="6"/>
      <c r="DB195" s="6"/>
      <c r="DC195" s="6"/>
      <c r="DD195" s="6"/>
      <c r="DE195" s="6"/>
      <c r="DF195" s="6"/>
      <c r="DG195" s="6"/>
      <c r="DH195" s="6"/>
      <c r="DI195" s="6"/>
      <c r="DJ195" s="6"/>
      <c r="DK195" s="6"/>
      <c r="DL195" s="6"/>
      <c r="DM195" s="6"/>
      <c r="DN195" s="6"/>
      <c r="DO195" s="6"/>
      <c r="DP195" s="6"/>
      <c r="DQ195" s="6"/>
      <c r="DR195" s="6"/>
      <c r="DS195" s="6"/>
      <c r="DT195" s="6"/>
      <c r="DU195" s="6"/>
      <c r="DV195" s="6"/>
      <c r="DW195" s="6"/>
      <c r="DX195" s="6"/>
      <c r="DY195" s="6"/>
      <c r="DZ195" s="6"/>
      <c r="EA195" s="6"/>
      <c r="EB195" s="6"/>
      <c r="EC195" s="6"/>
      <c r="ED195" s="6"/>
      <c r="EE195" s="6"/>
      <c r="EF195" s="6"/>
      <c r="EG195" s="6"/>
      <c r="EH195" s="6"/>
      <c r="EI195" s="6"/>
      <c r="EJ195" s="6"/>
      <c r="EK195" s="6"/>
      <c r="EL195" s="6"/>
      <c r="EM195" s="6"/>
      <c r="EN195" s="6"/>
      <c r="EO195" s="6"/>
      <c r="EP195" s="6"/>
      <c r="EQ195" s="6"/>
      <c r="ER195" s="6"/>
      <c r="ES195" s="6"/>
      <c r="ET195" s="6"/>
      <c r="EU195" s="6"/>
      <c r="EV195" s="6"/>
      <c r="EW195" s="6"/>
      <c r="EX195" s="6"/>
      <c r="EY195" s="6"/>
      <c r="EZ195" s="6"/>
      <c r="FA195" s="6"/>
      <c r="FB195" s="6"/>
      <c r="FC195" s="6"/>
      <c r="FD195" s="6"/>
      <c r="FE195" s="6"/>
      <c r="FF195" s="6"/>
      <c r="FG195" s="6"/>
      <c r="FH195" s="6"/>
      <c r="FI195" s="6"/>
      <c r="FJ195" s="6"/>
      <c r="FK195" s="6"/>
      <c r="FL195" s="6"/>
      <c r="FM195" s="6"/>
      <c r="FN195" s="6"/>
      <c r="FO195" s="6"/>
      <c r="FP195" s="6"/>
      <c r="FQ195" s="6"/>
      <c r="FR195" s="6"/>
      <c r="FS195" s="6"/>
      <c r="FT195" s="6"/>
      <c r="FU195" s="6"/>
      <c r="FV195" s="6"/>
      <c r="FW195" s="6"/>
      <c r="FX195" s="6"/>
      <c r="FY195" s="6"/>
      <c r="FZ195" s="6"/>
      <c r="GA195" s="6"/>
      <c r="GB195" s="6"/>
      <c r="GC195" s="6"/>
      <c r="GD195" s="6"/>
      <c r="GE195" s="6"/>
      <c r="GF195" s="6"/>
      <c r="GG195" s="6"/>
      <c r="GH195" s="6"/>
      <c r="GI195" s="6"/>
      <c r="GJ195" s="6"/>
      <c r="GK195" s="6"/>
      <c r="GL195" s="6"/>
      <c r="GM195" s="6"/>
      <c r="GN195" s="6"/>
      <c r="GO195" s="6"/>
      <c r="GP195" s="6"/>
      <c r="GQ195" s="6"/>
      <c r="GR195" s="6"/>
      <c r="GS195" s="6"/>
      <c r="GT195" s="6"/>
      <c r="GU195" s="6"/>
      <c r="GV195" s="6"/>
      <c r="GW195" s="6"/>
      <c r="GX195" s="6"/>
      <c r="GY195" s="6"/>
      <c r="GZ195" s="6"/>
      <c r="HA195" s="6"/>
      <c r="HB195" s="6"/>
      <c r="HC195" s="6"/>
      <c r="HD195" s="6"/>
      <c r="HE195" s="6"/>
      <c r="HF195" s="6"/>
      <c r="HG195" s="6"/>
      <c r="HH195" s="6"/>
      <c r="HI195" s="6"/>
      <c r="HJ195" s="6"/>
      <c r="HK195" s="6"/>
      <c r="HL195" s="6"/>
      <c r="HM195" s="6"/>
      <c r="HN195" s="6"/>
      <c r="HO195" s="6"/>
      <c r="HP195" s="6"/>
      <c r="HQ195" s="6"/>
      <c r="HR195" s="6"/>
      <c r="HS195" s="6"/>
      <c r="HT195" s="6"/>
      <c r="HU195" s="6"/>
      <c r="HV195" s="6"/>
      <c r="HW195" s="6"/>
      <c r="HX195" s="6"/>
      <c r="HY195" s="6"/>
      <c r="HZ195" s="6"/>
      <c r="IA195" s="6"/>
      <c r="IB195" s="6"/>
      <c r="IC195" s="6"/>
      <c r="ID195" s="6"/>
      <c r="IE195" s="6"/>
      <c r="IF195" s="6"/>
      <c r="IG195" s="6"/>
      <c r="IH195" s="6"/>
      <c r="II195" s="6"/>
      <c r="IJ195" s="6"/>
      <c r="IK195" s="6"/>
      <c r="IL195" s="6"/>
      <c r="IM195" s="6"/>
      <c r="IN195" s="6"/>
    </row>
    <row r="196" spans="33:248" s="131" customFormat="1" ht="20.25" customHeight="1"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  <c r="CO196" s="6"/>
      <c r="CP196" s="6"/>
      <c r="CQ196" s="6"/>
      <c r="CR196" s="6"/>
      <c r="CS196" s="6"/>
      <c r="CT196" s="6"/>
      <c r="CU196" s="6"/>
      <c r="CV196" s="6"/>
      <c r="CW196" s="6"/>
      <c r="CX196" s="6"/>
      <c r="CY196" s="6"/>
      <c r="CZ196" s="6"/>
      <c r="DA196" s="6"/>
      <c r="DB196" s="6"/>
      <c r="DC196" s="6"/>
      <c r="DD196" s="6"/>
      <c r="DE196" s="6"/>
      <c r="DF196" s="6"/>
      <c r="DG196" s="6"/>
      <c r="DH196" s="6"/>
      <c r="DI196" s="6"/>
      <c r="DJ196" s="6"/>
      <c r="DK196" s="6"/>
      <c r="DL196" s="6"/>
      <c r="DM196" s="6"/>
      <c r="DN196" s="6"/>
      <c r="DO196" s="6"/>
      <c r="DP196" s="6"/>
      <c r="DQ196" s="6"/>
      <c r="DR196" s="6"/>
      <c r="DS196" s="6"/>
      <c r="DT196" s="6"/>
      <c r="DU196" s="6"/>
      <c r="DV196" s="6"/>
      <c r="DW196" s="6"/>
      <c r="DX196" s="6"/>
      <c r="DY196" s="6"/>
      <c r="DZ196" s="6"/>
      <c r="EA196" s="6"/>
      <c r="EB196" s="6"/>
      <c r="EC196" s="6"/>
      <c r="ED196" s="6"/>
      <c r="EE196" s="6"/>
      <c r="EF196" s="6"/>
      <c r="EG196" s="6"/>
      <c r="EH196" s="6"/>
      <c r="EI196" s="6"/>
      <c r="EJ196" s="6"/>
      <c r="EK196" s="6"/>
      <c r="EL196" s="6"/>
      <c r="EM196" s="6"/>
      <c r="EN196" s="6"/>
      <c r="EO196" s="6"/>
      <c r="EP196" s="6"/>
      <c r="EQ196" s="6"/>
      <c r="ER196" s="6"/>
      <c r="ES196" s="6"/>
      <c r="ET196" s="6"/>
      <c r="EU196" s="6"/>
      <c r="EV196" s="6"/>
      <c r="EW196" s="6"/>
      <c r="EX196" s="6"/>
      <c r="EY196" s="6"/>
      <c r="EZ196" s="6"/>
      <c r="FA196" s="6"/>
      <c r="FB196" s="6"/>
      <c r="FC196" s="6"/>
      <c r="FD196" s="6"/>
      <c r="FE196" s="6"/>
      <c r="FF196" s="6"/>
      <c r="FG196" s="6"/>
      <c r="FH196" s="6"/>
      <c r="FI196" s="6"/>
      <c r="FJ196" s="6"/>
      <c r="FK196" s="6"/>
      <c r="FL196" s="6"/>
      <c r="FM196" s="6"/>
      <c r="FN196" s="6"/>
      <c r="FO196" s="6"/>
      <c r="FP196" s="6"/>
      <c r="FQ196" s="6"/>
      <c r="FR196" s="6"/>
      <c r="FS196" s="6"/>
      <c r="FT196" s="6"/>
      <c r="FU196" s="6"/>
      <c r="FV196" s="6"/>
      <c r="FW196" s="6"/>
      <c r="FX196" s="6"/>
      <c r="FY196" s="6"/>
      <c r="FZ196" s="6"/>
      <c r="GA196" s="6"/>
      <c r="GB196" s="6"/>
      <c r="GC196" s="6"/>
      <c r="GD196" s="6"/>
      <c r="GE196" s="6"/>
      <c r="GF196" s="6"/>
      <c r="GG196" s="6"/>
      <c r="GH196" s="6"/>
      <c r="GI196" s="6"/>
      <c r="GJ196" s="6"/>
      <c r="GK196" s="6"/>
      <c r="GL196" s="6"/>
      <c r="GM196" s="6"/>
      <c r="GN196" s="6"/>
      <c r="GO196" s="6"/>
      <c r="GP196" s="6"/>
      <c r="GQ196" s="6"/>
      <c r="GR196" s="6"/>
      <c r="GS196" s="6"/>
      <c r="GT196" s="6"/>
      <c r="GU196" s="6"/>
      <c r="GV196" s="6"/>
      <c r="GW196" s="6"/>
      <c r="GX196" s="6"/>
      <c r="GY196" s="6"/>
      <c r="GZ196" s="6"/>
      <c r="HA196" s="6"/>
      <c r="HB196" s="6"/>
      <c r="HC196" s="6"/>
      <c r="HD196" s="6"/>
      <c r="HE196" s="6"/>
      <c r="HF196" s="6"/>
      <c r="HG196" s="6"/>
      <c r="HH196" s="6"/>
      <c r="HI196" s="6"/>
      <c r="HJ196" s="6"/>
      <c r="HK196" s="6"/>
      <c r="HL196" s="6"/>
      <c r="HM196" s="6"/>
      <c r="HN196" s="6"/>
      <c r="HO196" s="6"/>
      <c r="HP196" s="6"/>
      <c r="HQ196" s="6"/>
      <c r="HR196" s="6"/>
      <c r="HS196" s="6"/>
      <c r="HT196" s="6"/>
      <c r="HU196" s="6"/>
      <c r="HV196" s="6"/>
      <c r="HW196" s="6"/>
      <c r="HX196" s="6"/>
      <c r="HY196" s="6"/>
      <c r="HZ196" s="6"/>
      <c r="IA196" s="6"/>
      <c r="IB196" s="6"/>
      <c r="IC196" s="6"/>
      <c r="ID196" s="6"/>
      <c r="IE196" s="6"/>
      <c r="IF196" s="6"/>
      <c r="IG196" s="6"/>
      <c r="IH196" s="6"/>
      <c r="II196" s="6"/>
      <c r="IJ196" s="6"/>
      <c r="IK196" s="6"/>
      <c r="IL196" s="6"/>
      <c r="IM196" s="6"/>
      <c r="IN196" s="6"/>
    </row>
    <row r="197" spans="33:248" s="131" customFormat="1" ht="20.25" customHeight="1"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  <c r="CO197" s="6"/>
      <c r="CP197" s="6"/>
      <c r="CQ197" s="6"/>
      <c r="CR197" s="6"/>
      <c r="CS197" s="6"/>
      <c r="CT197" s="6"/>
      <c r="CU197" s="6"/>
      <c r="CV197" s="6"/>
      <c r="CW197" s="6"/>
      <c r="CX197" s="6"/>
      <c r="CY197" s="6"/>
      <c r="CZ197" s="6"/>
      <c r="DA197" s="6"/>
      <c r="DB197" s="6"/>
      <c r="DC197" s="6"/>
      <c r="DD197" s="6"/>
      <c r="DE197" s="6"/>
      <c r="DF197" s="6"/>
      <c r="DG197" s="6"/>
      <c r="DH197" s="6"/>
      <c r="DI197" s="6"/>
      <c r="DJ197" s="6"/>
      <c r="DK197" s="6"/>
      <c r="DL197" s="6"/>
      <c r="DM197" s="6"/>
      <c r="DN197" s="6"/>
      <c r="DO197" s="6"/>
      <c r="DP197" s="6"/>
      <c r="DQ197" s="6"/>
      <c r="DR197" s="6"/>
      <c r="DS197" s="6"/>
      <c r="DT197" s="6"/>
      <c r="DU197" s="6"/>
      <c r="DV197" s="6"/>
      <c r="DW197" s="6"/>
      <c r="DX197" s="6"/>
      <c r="DY197" s="6"/>
      <c r="DZ197" s="6"/>
      <c r="EA197" s="6"/>
      <c r="EB197" s="6"/>
      <c r="EC197" s="6"/>
      <c r="ED197" s="6"/>
      <c r="EE197" s="6"/>
      <c r="EF197" s="6"/>
      <c r="EG197" s="6"/>
      <c r="EH197" s="6"/>
      <c r="EI197" s="6"/>
      <c r="EJ197" s="6"/>
      <c r="EK197" s="6"/>
      <c r="EL197" s="6"/>
      <c r="EM197" s="6"/>
      <c r="EN197" s="6"/>
      <c r="EO197" s="6"/>
      <c r="EP197" s="6"/>
      <c r="EQ197" s="6"/>
      <c r="ER197" s="6"/>
      <c r="ES197" s="6"/>
      <c r="ET197" s="6"/>
      <c r="EU197" s="6"/>
      <c r="EV197" s="6"/>
      <c r="EW197" s="6"/>
      <c r="EX197" s="6"/>
      <c r="EY197" s="6"/>
      <c r="EZ197" s="6"/>
      <c r="FA197" s="6"/>
      <c r="FB197" s="6"/>
      <c r="FC197" s="6"/>
      <c r="FD197" s="6"/>
      <c r="FE197" s="6"/>
      <c r="FF197" s="6"/>
      <c r="FG197" s="6"/>
      <c r="FH197" s="6"/>
      <c r="FI197" s="6"/>
      <c r="FJ197" s="6"/>
      <c r="FK197" s="6"/>
      <c r="FL197" s="6"/>
      <c r="FM197" s="6"/>
      <c r="FN197" s="6"/>
      <c r="FO197" s="6"/>
      <c r="FP197" s="6"/>
      <c r="FQ197" s="6"/>
      <c r="FR197" s="6"/>
      <c r="FS197" s="6"/>
      <c r="FT197" s="6"/>
      <c r="FU197" s="6"/>
      <c r="FV197" s="6"/>
      <c r="FW197" s="6"/>
      <c r="FX197" s="6"/>
      <c r="FY197" s="6"/>
      <c r="FZ197" s="6"/>
      <c r="GA197" s="6"/>
      <c r="GB197" s="6"/>
      <c r="GC197" s="6"/>
      <c r="GD197" s="6"/>
      <c r="GE197" s="6"/>
      <c r="GF197" s="6"/>
      <c r="GG197" s="6"/>
      <c r="GH197" s="6"/>
      <c r="GI197" s="6"/>
      <c r="GJ197" s="6"/>
      <c r="GK197" s="6"/>
      <c r="GL197" s="6"/>
      <c r="GM197" s="6"/>
      <c r="GN197" s="6"/>
      <c r="GO197" s="6"/>
      <c r="GP197" s="6"/>
      <c r="GQ197" s="6"/>
      <c r="GR197" s="6"/>
      <c r="GS197" s="6"/>
      <c r="GT197" s="6"/>
      <c r="GU197" s="6"/>
      <c r="GV197" s="6"/>
      <c r="GW197" s="6"/>
      <c r="GX197" s="6"/>
      <c r="GY197" s="6"/>
      <c r="GZ197" s="6"/>
      <c r="HA197" s="6"/>
      <c r="HB197" s="6"/>
      <c r="HC197" s="6"/>
      <c r="HD197" s="6"/>
      <c r="HE197" s="6"/>
      <c r="HF197" s="6"/>
      <c r="HG197" s="6"/>
      <c r="HH197" s="6"/>
      <c r="HI197" s="6"/>
      <c r="HJ197" s="6"/>
      <c r="HK197" s="6"/>
      <c r="HL197" s="6"/>
      <c r="HM197" s="6"/>
      <c r="HN197" s="6"/>
      <c r="HO197" s="6"/>
      <c r="HP197" s="6"/>
      <c r="HQ197" s="6"/>
      <c r="HR197" s="6"/>
      <c r="HS197" s="6"/>
      <c r="HT197" s="6"/>
      <c r="HU197" s="6"/>
      <c r="HV197" s="6"/>
      <c r="HW197" s="6"/>
      <c r="HX197" s="6"/>
      <c r="HY197" s="6"/>
      <c r="HZ197" s="6"/>
      <c r="IA197" s="6"/>
      <c r="IB197" s="6"/>
      <c r="IC197" s="6"/>
      <c r="ID197" s="6"/>
      <c r="IE197" s="6"/>
      <c r="IF197" s="6"/>
      <c r="IG197" s="6"/>
      <c r="IH197" s="6"/>
      <c r="II197" s="6"/>
      <c r="IJ197" s="6"/>
      <c r="IK197" s="6"/>
      <c r="IL197" s="6"/>
      <c r="IM197" s="6"/>
      <c r="IN197" s="6"/>
    </row>
    <row r="198" spans="33:248" s="131" customFormat="1" ht="20.25" customHeight="1"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  <c r="CO198" s="6"/>
      <c r="CP198" s="6"/>
      <c r="CQ198" s="6"/>
      <c r="CR198" s="6"/>
      <c r="CS198" s="6"/>
      <c r="CT198" s="6"/>
      <c r="CU198" s="6"/>
      <c r="CV198" s="6"/>
      <c r="CW198" s="6"/>
      <c r="CX198" s="6"/>
      <c r="CY198" s="6"/>
      <c r="CZ198" s="6"/>
      <c r="DA198" s="6"/>
      <c r="DB198" s="6"/>
      <c r="DC198" s="6"/>
      <c r="DD198" s="6"/>
      <c r="DE198" s="6"/>
      <c r="DF198" s="6"/>
      <c r="DG198" s="6"/>
      <c r="DH198" s="6"/>
      <c r="DI198" s="6"/>
      <c r="DJ198" s="6"/>
      <c r="DK198" s="6"/>
      <c r="DL198" s="6"/>
      <c r="DM198" s="6"/>
      <c r="DN198" s="6"/>
      <c r="DO198" s="6"/>
      <c r="DP198" s="6"/>
      <c r="DQ198" s="6"/>
      <c r="DR198" s="6"/>
      <c r="DS198" s="6"/>
      <c r="DT198" s="6"/>
      <c r="DU198" s="6"/>
      <c r="DV198" s="6"/>
      <c r="DW198" s="6"/>
      <c r="DX198" s="6"/>
      <c r="DY198" s="6"/>
      <c r="DZ198" s="6"/>
      <c r="EA198" s="6"/>
      <c r="EB198" s="6"/>
      <c r="EC198" s="6"/>
      <c r="ED198" s="6"/>
      <c r="EE198" s="6"/>
      <c r="EF198" s="6"/>
      <c r="EG198" s="6"/>
      <c r="EH198" s="6"/>
      <c r="EI198" s="6"/>
      <c r="EJ198" s="6"/>
      <c r="EK198" s="6"/>
      <c r="EL198" s="6"/>
      <c r="EM198" s="6"/>
      <c r="EN198" s="6"/>
      <c r="EO198" s="6"/>
      <c r="EP198" s="6"/>
      <c r="EQ198" s="6"/>
      <c r="ER198" s="6"/>
      <c r="ES198" s="6"/>
      <c r="ET198" s="6"/>
      <c r="EU198" s="6"/>
      <c r="EV198" s="6"/>
      <c r="EW198" s="6"/>
      <c r="EX198" s="6"/>
      <c r="EY198" s="6"/>
      <c r="EZ198" s="6"/>
      <c r="FA198" s="6"/>
      <c r="FB198" s="6"/>
      <c r="FC198" s="6"/>
      <c r="FD198" s="6"/>
      <c r="FE198" s="6"/>
      <c r="FF198" s="6"/>
      <c r="FG198" s="6"/>
      <c r="FH198" s="6"/>
      <c r="FI198" s="6"/>
      <c r="FJ198" s="6"/>
      <c r="FK198" s="6"/>
      <c r="FL198" s="6"/>
      <c r="FM198" s="6"/>
      <c r="FN198" s="6"/>
      <c r="FO198" s="6"/>
      <c r="FP198" s="6"/>
      <c r="FQ198" s="6"/>
      <c r="FR198" s="6"/>
      <c r="FS198" s="6"/>
      <c r="FT198" s="6"/>
      <c r="FU198" s="6"/>
      <c r="FV198" s="6"/>
      <c r="FW198" s="6"/>
      <c r="FX198" s="6"/>
      <c r="FY198" s="6"/>
      <c r="FZ198" s="6"/>
      <c r="GA198" s="6"/>
      <c r="GB198" s="6"/>
      <c r="GC198" s="6"/>
      <c r="GD198" s="6"/>
      <c r="GE198" s="6"/>
      <c r="GF198" s="6"/>
      <c r="GG198" s="6"/>
      <c r="GH198" s="6"/>
      <c r="GI198" s="6"/>
      <c r="GJ198" s="6"/>
      <c r="GK198" s="6"/>
      <c r="GL198" s="6"/>
      <c r="GM198" s="6"/>
      <c r="GN198" s="6"/>
      <c r="GO198" s="6"/>
      <c r="GP198" s="6"/>
      <c r="GQ198" s="6"/>
      <c r="GR198" s="6"/>
      <c r="GS198" s="6"/>
      <c r="GT198" s="6"/>
      <c r="GU198" s="6"/>
      <c r="GV198" s="6"/>
      <c r="GW198" s="6"/>
      <c r="GX198" s="6"/>
      <c r="GY198" s="6"/>
      <c r="GZ198" s="6"/>
      <c r="HA198" s="6"/>
      <c r="HB198" s="6"/>
      <c r="HC198" s="6"/>
      <c r="HD198" s="6"/>
      <c r="HE198" s="6"/>
      <c r="HF198" s="6"/>
      <c r="HG198" s="6"/>
      <c r="HH198" s="6"/>
      <c r="HI198" s="6"/>
      <c r="HJ198" s="6"/>
      <c r="HK198" s="6"/>
      <c r="HL198" s="6"/>
      <c r="HM198" s="6"/>
      <c r="HN198" s="6"/>
      <c r="HO198" s="6"/>
      <c r="HP198" s="6"/>
      <c r="HQ198" s="6"/>
      <c r="HR198" s="6"/>
      <c r="HS198" s="6"/>
      <c r="HT198" s="6"/>
      <c r="HU198" s="6"/>
      <c r="HV198" s="6"/>
      <c r="HW198" s="6"/>
      <c r="HX198" s="6"/>
      <c r="HY198" s="6"/>
      <c r="HZ198" s="6"/>
      <c r="IA198" s="6"/>
      <c r="IB198" s="6"/>
      <c r="IC198" s="6"/>
      <c r="ID198" s="6"/>
      <c r="IE198" s="6"/>
      <c r="IF198" s="6"/>
      <c r="IG198" s="6"/>
      <c r="IH198" s="6"/>
      <c r="II198" s="6"/>
      <c r="IJ198" s="6"/>
      <c r="IK198" s="6"/>
      <c r="IL198" s="6"/>
      <c r="IM198" s="6"/>
      <c r="IN198" s="6"/>
    </row>
    <row r="199" spans="33:248" s="131" customFormat="1" ht="20.25" customHeight="1"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  <c r="CO199" s="6"/>
      <c r="CP199" s="6"/>
      <c r="CQ199" s="6"/>
      <c r="CR199" s="6"/>
      <c r="CS199" s="6"/>
      <c r="CT199" s="6"/>
      <c r="CU199" s="6"/>
      <c r="CV199" s="6"/>
      <c r="CW199" s="6"/>
      <c r="CX199" s="6"/>
      <c r="CY199" s="6"/>
      <c r="CZ199" s="6"/>
      <c r="DA199" s="6"/>
      <c r="DB199" s="6"/>
      <c r="DC199" s="6"/>
      <c r="DD199" s="6"/>
      <c r="DE199" s="6"/>
      <c r="DF199" s="6"/>
      <c r="DG199" s="6"/>
      <c r="DH199" s="6"/>
      <c r="DI199" s="6"/>
      <c r="DJ199" s="6"/>
      <c r="DK199" s="6"/>
      <c r="DL199" s="6"/>
      <c r="DM199" s="6"/>
      <c r="DN199" s="6"/>
      <c r="DO199" s="6"/>
      <c r="DP199" s="6"/>
      <c r="DQ199" s="6"/>
      <c r="DR199" s="6"/>
      <c r="DS199" s="6"/>
      <c r="DT199" s="6"/>
      <c r="DU199" s="6"/>
      <c r="DV199" s="6"/>
      <c r="DW199" s="6"/>
      <c r="DX199" s="6"/>
      <c r="DY199" s="6"/>
      <c r="DZ199" s="6"/>
      <c r="EA199" s="6"/>
      <c r="EB199" s="6"/>
      <c r="EC199" s="6"/>
      <c r="ED199" s="6"/>
      <c r="EE199" s="6"/>
      <c r="EF199" s="6"/>
      <c r="EG199" s="6"/>
      <c r="EH199" s="6"/>
      <c r="EI199" s="6"/>
      <c r="EJ199" s="6"/>
      <c r="EK199" s="6"/>
      <c r="EL199" s="6"/>
      <c r="EM199" s="6"/>
      <c r="EN199" s="6"/>
      <c r="EO199" s="6"/>
      <c r="EP199" s="6"/>
      <c r="EQ199" s="6"/>
      <c r="ER199" s="6"/>
      <c r="ES199" s="6"/>
      <c r="ET199" s="6"/>
      <c r="EU199" s="6"/>
      <c r="EV199" s="6"/>
      <c r="EW199" s="6"/>
      <c r="EX199" s="6"/>
      <c r="EY199" s="6"/>
      <c r="EZ199" s="6"/>
      <c r="FA199" s="6"/>
      <c r="FB199" s="6"/>
      <c r="FC199" s="6"/>
      <c r="FD199" s="6"/>
      <c r="FE199" s="6"/>
      <c r="FF199" s="6"/>
      <c r="FG199" s="6"/>
      <c r="FH199" s="6"/>
      <c r="FI199" s="6"/>
      <c r="FJ199" s="6"/>
      <c r="FK199" s="6"/>
      <c r="FL199" s="6"/>
      <c r="FM199" s="6"/>
      <c r="FN199" s="6"/>
      <c r="FO199" s="6"/>
      <c r="FP199" s="6"/>
      <c r="FQ199" s="6"/>
      <c r="FR199" s="6"/>
      <c r="FS199" s="6"/>
      <c r="FT199" s="6"/>
      <c r="FU199" s="6"/>
      <c r="FV199" s="6"/>
      <c r="FW199" s="6"/>
      <c r="FX199" s="6"/>
      <c r="FY199" s="6"/>
      <c r="FZ199" s="6"/>
      <c r="GA199" s="6"/>
      <c r="GB199" s="6"/>
      <c r="GC199" s="6"/>
      <c r="GD199" s="6"/>
      <c r="GE199" s="6"/>
      <c r="GF199" s="6"/>
      <c r="GG199" s="6"/>
      <c r="GH199" s="6"/>
      <c r="GI199" s="6"/>
      <c r="GJ199" s="6"/>
      <c r="GK199" s="6"/>
      <c r="GL199" s="6"/>
      <c r="GM199" s="6"/>
      <c r="GN199" s="6"/>
      <c r="GO199" s="6"/>
      <c r="GP199" s="6"/>
      <c r="GQ199" s="6"/>
      <c r="GR199" s="6"/>
      <c r="GS199" s="6"/>
      <c r="GT199" s="6"/>
      <c r="GU199" s="6"/>
      <c r="GV199" s="6"/>
      <c r="GW199" s="6"/>
      <c r="GX199" s="6"/>
      <c r="GY199" s="6"/>
      <c r="GZ199" s="6"/>
      <c r="HA199" s="6"/>
      <c r="HB199" s="6"/>
      <c r="HC199" s="6"/>
      <c r="HD199" s="6"/>
      <c r="HE199" s="6"/>
      <c r="HF199" s="6"/>
      <c r="HG199" s="6"/>
      <c r="HH199" s="6"/>
      <c r="HI199" s="6"/>
      <c r="HJ199" s="6"/>
      <c r="HK199" s="6"/>
      <c r="HL199" s="6"/>
      <c r="HM199" s="6"/>
      <c r="HN199" s="6"/>
      <c r="HO199" s="6"/>
      <c r="HP199" s="6"/>
      <c r="HQ199" s="6"/>
      <c r="HR199" s="6"/>
      <c r="HS199" s="6"/>
      <c r="HT199" s="6"/>
      <c r="HU199" s="6"/>
      <c r="HV199" s="6"/>
      <c r="HW199" s="6"/>
      <c r="HX199" s="6"/>
      <c r="HY199" s="6"/>
      <c r="HZ199" s="6"/>
      <c r="IA199" s="6"/>
      <c r="IB199" s="6"/>
      <c r="IC199" s="6"/>
      <c r="ID199" s="6"/>
      <c r="IE199" s="6"/>
      <c r="IF199" s="6"/>
      <c r="IG199" s="6"/>
      <c r="IH199" s="6"/>
      <c r="II199" s="6"/>
      <c r="IJ199" s="6"/>
      <c r="IK199" s="6"/>
      <c r="IL199" s="6"/>
      <c r="IM199" s="6"/>
      <c r="IN199" s="6"/>
    </row>
    <row r="200" spans="33:248" s="131" customFormat="1" ht="20.25" customHeight="1"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  <c r="CO200" s="6"/>
      <c r="CP200" s="6"/>
      <c r="CQ200" s="6"/>
      <c r="CR200" s="6"/>
      <c r="CS200" s="6"/>
      <c r="CT200" s="6"/>
      <c r="CU200" s="6"/>
      <c r="CV200" s="6"/>
      <c r="CW200" s="6"/>
      <c r="CX200" s="6"/>
      <c r="CY200" s="6"/>
      <c r="CZ200" s="6"/>
      <c r="DA200" s="6"/>
      <c r="DB200" s="6"/>
      <c r="DC200" s="6"/>
      <c r="DD200" s="6"/>
      <c r="DE200" s="6"/>
      <c r="DF200" s="6"/>
      <c r="DG200" s="6"/>
      <c r="DH200" s="6"/>
      <c r="DI200" s="6"/>
      <c r="DJ200" s="6"/>
      <c r="DK200" s="6"/>
      <c r="DL200" s="6"/>
      <c r="DM200" s="6"/>
      <c r="DN200" s="6"/>
      <c r="DO200" s="6"/>
      <c r="DP200" s="6"/>
      <c r="DQ200" s="6"/>
      <c r="DR200" s="6"/>
      <c r="DS200" s="6"/>
      <c r="DT200" s="6"/>
      <c r="DU200" s="6"/>
      <c r="DV200" s="6"/>
      <c r="DW200" s="6"/>
      <c r="DX200" s="6"/>
      <c r="DY200" s="6"/>
      <c r="DZ200" s="6"/>
      <c r="EA200" s="6"/>
      <c r="EB200" s="6"/>
      <c r="EC200" s="6"/>
      <c r="ED200" s="6"/>
      <c r="EE200" s="6"/>
      <c r="EF200" s="6"/>
      <c r="EG200" s="6"/>
      <c r="EH200" s="6"/>
      <c r="EI200" s="6"/>
      <c r="EJ200" s="6"/>
      <c r="EK200" s="6"/>
      <c r="EL200" s="6"/>
      <c r="EM200" s="6"/>
      <c r="EN200" s="6"/>
      <c r="EO200" s="6"/>
      <c r="EP200" s="6"/>
      <c r="EQ200" s="6"/>
      <c r="ER200" s="6"/>
      <c r="ES200" s="6"/>
      <c r="ET200" s="6"/>
      <c r="EU200" s="6"/>
      <c r="EV200" s="6"/>
      <c r="EW200" s="6"/>
      <c r="EX200" s="6"/>
      <c r="EY200" s="6"/>
      <c r="EZ200" s="6"/>
      <c r="FA200" s="6"/>
      <c r="FB200" s="6"/>
      <c r="FC200" s="6"/>
      <c r="FD200" s="6"/>
      <c r="FE200" s="6"/>
      <c r="FF200" s="6"/>
      <c r="FG200" s="6"/>
      <c r="FH200" s="6"/>
      <c r="FI200" s="6"/>
      <c r="FJ200" s="6"/>
      <c r="FK200" s="6"/>
      <c r="FL200" s="6"/>
      <c r="FM200" s="6"/>
      <c r="FN200" s="6"/>
      <c r="FO200" s="6"/>
      <c r="FP200" s="6"/>
      <c r="FQ200" s="6"/>
      <c r="FR200" s="6"/>
      <c r="FS200" s="6"/>
      <c r="FT200" s="6"/>
      <c r="FU200" s="6"/>
      <c r="FV200" s="6"/>
      <c r="FW200" s="6"/>
      <c r="FX200" s="6"/>
      <c r="FY200" s="6"/>
      <c r="FZ200" s="6"/>
      <c r="GA200" s="6"/>
      <c r="GB200" s="6"/>
      <c r="GC200" s="6"/>
      <c r="GD200" s="6"/>
      <c r="GE200" s="6"/>
      <c r="GF200" s="6"/>
      <c r="GG200" s="6"/>
      <c r="GH200" s="6"/>
      <c r="GI200" s="6"/>
      <c r="GJ200" s="6"/>
      <c r="GK200" s="6"/>
      <c r="GL200" s="6"/>
      <c r="GM200" s="6"/>
      <c r="GN200" s="6"/>
      <c r="GO200" s="6"/>
      <c r="GP200" s="6"/>
      <c r="GQ200" s="6"/>
      <c r="GR200" s="6"/>
      <c r="GS200" s="6"/>
      <c r="GT200" s="6"/>
      <c r="GU200" s="6"/>
      <c r="GV200" s="6"/>
      <c r="GW200" s="6"/>
      <c r="GX200" s="6"/>
      <c r="GY200" s="6"/>
      <c r="GZ200" s="6"/>
      <c r="HA200" s="6"/>
      <c r="HB200" s="6"/>
      <c r="HC200" s="6"/>
      <c r="HD200" s="6"/>
      <c r="HE200" s="6"/>
      <c r="HF200" s="6"/>
      <c r="HG200" s="6"/>
      <c r="HH200" s="6"/>
      <c r="HI200" s="6"/>
      <c r="HJ200" s="6"/>
      <c r="HK200" s="6"/>
      <c r="HL200" s="6"/>
      <c r="HM200" s="6"/>
      <c r="HN200" s="6"/>
      <c r="HO200" s="6"/>
      <c r="HP200" s="6"/>
      <c r="HQ200" s="6"/>
      <c r="HR200" s="6"/>
      <c r="HS200" s="6"/>
      <c r="HT200" s="6"/>
      <c r="HU200" s="6"/>
      <c r="HV200" s="6"/>
      <c r="HW200" s="6"/>
      <c r="HX200" s="6"/>
      <c r="HY200" s="6"/>
      <c r="HZ200" s="6"/>
      <c r="IA200" s="6"/>
      <c r="IB200" s="6"/>
      <c r="IC200" s="6"/>
      <c r="ID200" s="6"/>
      <c r="IE200" s="6"/>
      <c r="IF200" s="6"/>
      <c r="IG200" s="6"/>
      <c r="IH200" s="6"/>
      <c r="II200" s="6"/>
      <c r="IJ200" s="6"/>
      <c r="IK200" s="6"/>
      <c r="IL200" s="6"/>
      <c r="IM200" s="6"/>
      <c r="IN200" s="6"/>
    </row>
    <row r="201" spans="33:248" s="131" customFormat="1" ht="20.25" customHeight="1"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6"/>
      <c r="BT201" s="6"/>
      <c r="BU201" s="6"/>
      <c r="BV201" s="6"/>
      <c r="BW201" s="6"/>
      <c r="BX201" s="6"/>
      <c r="BY201" s="6"/>
      <c r="BZ201" s="6"/>
      <c r="CA201" s="6"/>
      <c r="CB201" s="6"/>
      <c r="CC201" s="6"/>
      <c r="CD201" s="6"/>
      <c r="CE201" s="6"/>
      <c r="CF201" s="6"/>
      <c r="CG201" s="6"/>
      <c r="CH201" s="6"/>
      <c r="CI201" s="6"/>
      <c r="CJ201" s="6"/>
      <c r="CK201" s="6"/>
      <c r="CL201" s="6"/>
      <c r="CM201" s="6"/>
      <c r="CN201" s="6"/>
      <c r="CO201" s="6"/>
      <c r="CP201" s="6"/>
      <c r="CQ201" s="6"/>
      <c r="CR201" s="6"/>
      <c r="CS201" s="6"/>
      <c r="CT201" s="6"/>
      <c r="CU201" s="6"/>
      <c r="CV201" s="6"/>
      <c r="CW201" s="6"/>
      <c r="CX201" s="6"/>
      <c r="CY201" s="6"/>
      <c r="CZ201" s="6"/>
      <c r="DA201" s="6"/>
      <c r="DB201" s="6"/>
      <c r="DC201" s="6"/>
      <c r="DD201" s="6"/>
      <c r="DE201" s="6"/>
      <c r="DF201" s="6"/>
      <c r="DG201" s="6"/>
      <c r="DH201" s="6"/>
      <c r="DI201" s="6"/>
      <c r="DJ201" s="6"/>
      <c r="DK201" s="6"/>
      <c r="DL201" s="6"/>
      <c r="DM201" s="6"/>
      <c r="DN201" s="6"/>
      <c r="DO201" s="6"/>
      <c r="DP201" s="6"/>
      <c r="DQ201" s="6"/>
      <c r="DR201" s="6"/>
      <c r="DS201" s="6"/>
      <c r="DT201" s="6"/>
      <c r="DU201" s="6"/>
      <c r="DV201" s="6"/>
      <c r="DW201" s="6"/>
      <c r="DX201" s="6"/>
      <c r="DY201" s="6"/>
      <c r="DZ201" s="6"/>
      <c r="EA201" s="6"/>
      <c r="EB201" s="6"/>
      <c r="EC201" s="6"/>
      <c r="ED201" s="6"/>
      <c r="EE201" s="6"/>
      <c r="EF201" s="6"/>
      <c r="EG201" s="6"/>
      <c r="EH201" s="6"/>
      <c r="EI201" s="6"/>
      <c r="EJ201" s="6"/>
      <c r="EK201" s="6"/>
      <c r="EL201" s="6"/>
      <c r="EM201" s="6"/>
      <c r="EN201" s="6"/>
      <c r="EO201" s="6"/>
      <c r="EP201" s="6"/>
      <c r="EQ201" s="6"/>
      <c r="ER201" s="6"/>
      <c r="ES201" s="6"/>
      <c r="ET201" s="6"/>
      <c r="EU201" s="6"/>
      <c r="EV201" s="6"/>
      <c r="EW201" s="6"/>
      <c r="EX201" s="6"/>
      <c r="EY201" s="6"/>
      <c r="EZ201" s="6"/>
      <c r="FA201" s="6"/>
      <c r="FB201" s="6"/>
      <c r="FC201" s="6"/>
      <c r="FD201" s="6"/>
      <c r="FE201" s="6"/>
      <c r="FF201" s="6"/>
      <c r="FG201" s="6"/>
      <c r="FH201" s="6"/>
      <c r="FI201" s="6"/>
      <c r="FJ201" s="6"/>
      <c r="FK201" s="6"/>
      <c r="FL201" s="6"/>
      <c r="FM201" s="6"/>
      <c r="FN201" s="6"/>
      <c r="FO201" s="6"/>
      <c r="FP201" s="6"/>
      <c r="FQ201" s="6"/>
      <c r="FR201" s="6"/>
      <c r="FS201" s="6"/>
      <c r="FT201" s="6"/>
      <c r="FU201" s="6"/>
      <c r="FV201" s="6"/>
      <c r="FW201" s="6"/>
      <c r="FX201" s="6"/>
      <c r="FY201" s="6"/>
      <c r="FZ201" s="6"/>
      <c r="GA201" s="6"/>
      <c r="GB201" s="6"/>
      <c r="GC201" s="6"/>
      <c r="GD201" s="6"/>
      <c r="GE201" s="6"/>
      <c r="GF201" s="6"/>
      <c r="GG201" s="6"/>
      <c r="GH201" s="6"/>
      <c r="GI201" s="6"/>
      <c r="GJ201" s="6"/>
      <c r="GK201" s="6"/>
      <c r="GL201" s="6"/>
      <c r="GM201" s="6"/>
      <c r="GN201" s="6"/>
      <c r="GO201" s="6"/>
      <c r="GP201" s="6"/>
      <c r="GQ201" s="6"/>
      <c r="GR201" s="6"/>
      <c r="GS201" s="6"/>
      <c r="GT201" s="6"/>
      <c r="GU201" s="6"/>
      <c r="GV201" s="6"/>
      <c r="GW201" s="6"/>
      <c r="GX201" s="6"/>
      <c r="GY201" s="6"/>
      <c r="GZ201" s="6"/>
      <c r="HA201" s="6"/>
      <c r="HB201" s="6"/>
      <c r="HC201" s="6"/>
      <c r="HD201" s="6"/>
      <c r="HE201" s="6"/>
      <c r="HF201" s="6"/>
      <c r="HG201" s="6"/>
      <c r="HH201" s="6"/>
      <c r="HI201" s="6"/>
      <c r="HJ201" s="6"/>
      <c r="HK201" s="6"/>
      <c r="HL201" s="6"/>
      <c r="HM201" s="6"/>
      <c r="HN201" s="6"/>
      <c r="HO201" s="6"/>
      <c r="HP201" s="6"/>
      <c r="HQ201" s="6"/>
      <c r="HR201" s="6"/>
      <c r="HS201" s="6"/>
      <c r="HT201" s="6"/>
      <c r="HU201" s="6"/>
      <c r="HV201" s="6"/>
      <c r="HW201" s="6"/>
      <c r="HX201" s="6"/>
      <c r="HY201" s="6"/>
      <c r="HZ201" s="6"/>
      <c r="IA201" s="6"/>
      <c r="IB201" s="6"/>
      <c r="IC201" s="6"/>
      <c r="ID201" s="6"/>
      <c r="IE201" s="6"/>
      <c r="IF201" s="6"/>
      <c r="IG201" s="6"/>
      <c r="IH201" s="6"/>
      <c r="II201" s="6"/>
      <c r="IJ201" s="6"/>
      <c r="IK201" s="6"/>
      <c r="IL201" s="6"/>
      <c r="IM201" s="6"/>
      <c r="IN201" s="6"/>
    </row>
    <row r="202" spans="33:248" s="131" customFormat="1" ht="20.25" customHeight="1"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  <c r="BB202" s="6"/>
      <c r="BC202" s="6"/>
      <c r="BD202" s="6"/>
      <c r="BE202" s="6"/>
      <c r="BF202" s="6"/>
      <c r="BG202" s="6"/>
      <c r="BH202" s="6"/>
      <c r="BI202" s="6"/>
      <c r="BJ202" s="6"/>
      <c r="BK202" s="6"/>
      <c r="BL202" s="6"/>
      <c r="BM202" s="6"/>
      <c r="BN202" s="6"/>
      <c r="BO202" s="6"/>
      <c r="BP202" s="6"/>
      <c r="BQ202" s="6"/>
      <c r="BR202" s="6"/>
      <c r="BS202" s="6"/>
      <c r="BT202" s="6"/>
      <c r="BU202" s="6"/>
      <c r="BV202" s="6"/>
      <c r="BW202" s="6"/>
      <c r="BX202" s="6"/>
      <c r="BY202" s="6"/>
      <c r="BZ202" s="6"/>
      <c r="CA202" s="6"/>
      <c r="CB202" s="6"/>
      <c r="CC202" s="6"/>
      <c r="CD202" s="6"/>
      <c r="CE202" s="6"/>
      <c r="CF202" s="6"/>
      <c r="CG202" s="6"/>
      <c r="CH202" s="6"/>
      <c r="CI202" s="6"/>
      <c r="CJ202" s="6"/>
      <c r="CK202" s="6"/>
      <c r="CL202" s="6"/>
      <c r="CM202" s="6"/>
      <c r="CN202" s="6"/>
      <c r="CO202" s="6"/>
      <c r="CP202" s="6"/>
      <c r="CQ202" s="6"/>
      <c r="CR202" s="6"/>
      <c r="CS202" s="6"/>
      <c r="CT202" s="6"/>
      <c r="CU202" s="6"/>
      <c r="CV202" s="6"/>
      <c r="CW202" s="6"/>
      <c r="CX202" s="6"/>
      <c r="CY202" s="6"/>
      <c r="CZ202" s="6"/>
      <c r="DA202" s="6"/>
      <c r="DB202" s="6"/>
      <c r="DC202" s="6"/>
      <c r="DD202" s="6"/>
      <c r="DE202" s="6"/>
      <c r="DF202" s="6"/>
      <c r="DG202" s="6"/>
      <c r="DH202" s="6"/>
      <c r="DI202" s="6"/>
      <c r="DJ202" s="6"/>
      <c r="DK202" s="6"/>
      <c r="DL202" s="6"/>
      <c r="DM202" s="6"/>
      <c r="DN202" s="6"/>
      <c r="DO202" s="6"/>
      <c r="DP202" s="6"/>
      <c r="DQ202" s="6"/>
      <c r="DR202" s="6"/>
      <c r="DS202" s="6"/>
      <c r="DT202" s="6"/>
      <c r="DU202" s="6"/>
      <c r="DV202" s="6"/>
      <c r="DW202" s="6"/>
      <c r="DX202" s="6"/>
      <c r="DY202" s="6"/>
      <c r="DZ202" s="6"/>
      <c r="EA202" s="6"/>
      <c r="EB202" s="6"/>
      <c r="EC202" s="6"/>
      <c r="ED202" s="6"/>
      <c r="EE202" s="6"/>
      <c r="EF202" s="6"/>
      <c r="EG202" s="6"/>
      <c r="EH202" s="6"/>
      <c r="EI202" s="6"/>
      <c r="EJ202" s="6"/>
      <c r="EK202" s="6"/>
      <c r="EL202" s="6"/>
      <c r="EM202" s="6"/>
      <c r="EN202" s="6"/>
      <c r="EO202" s="6"/>
      <c r="EP202" s="6"/>
      <c r="EQ202" s="6"/>
      <c r="ER202" s="6"/>
      <c r="ES202" s="6"/>
      <c r="ET202" s="6"/>
      <c r="EU202" s="6"/>
      <c r="EV202" s="6"/>
      <c r="EW202" s="6"/>
      <c r="EX202" s="6"/>
      <c r="EY202" s="6"/>
      <c r="EZ202" s="6"/>
      <c r="FA202" s="6"/>
      <c r="FB202" s="6"/>
      <c r="FC202" s="6"/>
      <c r="FD202" s="6"/>
      <c r="FE202" s="6"/>
      <c r="FF202" s="6"/>
      <c r="FG202" s="6"/>
      <c r="FH202" s="6"/>
      <c r="FI202" s="6"/>
      <c r="FJ202" s="6"/>
      <c r="FK202" s="6"/>
      <c r="FL202" s="6"/>
      <c r="FM202" s="6"/>
      <c r="FN202" s="6"/>
      <c r="FO202" s="6"/>
      <c r="FP202" s="6"/>
      <c r="FQ202" s="6"/>
      <c r="FR202" s="6"/>
      <c r="FS202" s="6"/>
      <c r="FT202" s="6"/>
      <c r="FU202" s="6"/>
      <c r="FV202" s="6"/>
      <c r="FW202" s="6"/>
      <c r="FX202" s="6"/>
      <c r="FY202" s="6"/>
      <c r="FZ202" s="6"/>
      <c r="GA202" s="6"/>
      <c r="GB202" s="6"/>
      <c r="GC202" s="6"/>
      <c r="GD202" s="6"/>
      <c r="GE202" s="6"/>
      <c r="GF202" s="6"/>
      <c r="GG202" s="6"/>
      <c r="GH202" s="6"/>
      <c r="GI202" s="6"/>
      <c r="GJ202" s="6"/>
      <c r="GK202" s="6"/>
      <c r="GL202" s="6"/>
      <c r="GM202" s="6"/>
      <c r="GN202" s="6"/>
      <c r="GO202" s="6"/>
      <c r="GP202" s="6"/>
      <c r="GQ202" s="6"/>
      <c r="GR202" s="6"/>
      <c r="GS202" s="6"/>
      <c r="GT202" s="6"/>
      <c r="GU202" s="6"/>
      <c r="GV202" s="6"/>
      <c r="GW202" s="6"/>
      <c r="GX202" s="6"/>
      <c r="GY202" s="6"/>
      <c r="GZ202" s="6"/>
      <c r="HA202" s="6"/>
      <c r="HB202" s="6"/>
      <c r="HC202" s="6"/>
      <c r="HD202" s="6"/>
      <c r="HE202" s="6"/>
      <c r="HF202" s="6"/>
      <c r="HG202" s="6"/>
      <c r="HH202" s="6"/>
      <c r="HI202" s="6"/>
      <c r="HJ202" s="6"/>
      <c r="HK202" s="6"/>
      <c r="HL202" s="6"/>
      <c r="HM202" s="6"/>
      <c r="HN202" s="6"/>
      <c r="HO202" s="6"/>
      <c r="HP202" s="6"/>
      <c r="HQ202" s="6"/>
      <c r="HR202" s="6"/>
      <c r="HS202" s="6"/>
      <c r="HT202" s="6"/>
      <c r="HU202" s="6"/>
      <c r="HV202" s="6"/>
      <c r="HW202" s="6"/>
      <c r="HX202" s="6"/>
      <c r="HY202" s="6"/>
      <c r="HZ202" s="6"/>
      <c r="IA202" s="6"/>
      <c r="IB202" s="6"/>
      <c r="IC202" s="6"/>
      <c r="ID202" s="6"/>
      <c r="IE202" s="6"/>
      <c r="IF202" s="6"/>
      <c r="IG202" s="6"/>
      <c r="IH202" s="6"/>
      <c r="II202" s="6"/>
      <c r="IJ202" s="6"/>
      <c r="IK202" s="6"/>
      <c r="IL202" s="6"/>
      <c r="IM202" s="6"/>
      <c r="IN202" s="6"/>
    </row>
    <row r="203" spans="33:248" s="131" customFormat="1" ht="20.25" customHeight="1"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  <c r="BB203" s="6"/>
      <c r="BC203" s="6"/>
      <c r="BD203" s="6"/>
      <c r="BE203" s="6"/>
      <c r="BF203" s="6"/>
      <c r="BG203" s="6"/>
      <c r="BH203" s="6"/>
      <c r="BI203" s="6"/>
      <c r="BJ203" s="6"/>
      <c r="BK203" s="6"/>
      <c r="BL203" s="6"/>
      <c r="BM203" s="6"/>
      <c r="BN203" s="6"/>
      <c r="BO203" s="6"/>
      <c r="BP203" s="6"/>
      <c r="BQ203" s="6"/>
      <c r="BR203" s="6"/>
      <c r="BS203" s="6"/>
      <c r="BT203" s="6"/>
      <c r="BU203" s="6"/>
      <c r="BV203" s="6"/>
      <c r="BW203" s="6"/>
      <c r="BX203" s="6"/>
      <c r="BY203" s="6"/>
      <c r="BZ203" s="6"/>
      <c r="CA203" s="6"/>
      <c r="CB203" s="6"/>
      <c r="CC203" s="6"/>
      <c r="CD203" s="6"/>
      <c r="CE203" s="6"/>
      <c r="CF203" s="6"/>
      <c r="CG203" s="6"/>
      <c r="CH203" s="6"/>
      <c r="CI203" s="6"/>
      <c r="CJ203" s="6"/>
      <c r="CK203" s="6"/>
      <c r="CL203" s="6"/>
      <c r="CM203" s="6"/>
      <c r="CN203" s="6"/>
      <c r="CO203" s="6"/>
      <c r="CP203" s="6"/>
      <c r="CQ203" s="6"/>
      <c r="CR203" s="6"/>
      <c r="CS203" s="6"/>
      <c r="CT203" s="6"/>
      <c r="CU203" s="6"/>
      <c r="CV203" s="6"/>
      <c r="CW203" s="6"/>
      <c r="CX203" s="6"/>
      <c r="CY203" s="6"/>
      <c r="CZ203" s="6"/>
      <c r="DA203" s="6"/>
      <c r="DB203" s="6"/>
      <c r="DC203" s="6"/>
      <c r="DD203" s="6"/>
      <c r="DE203" s="6"/>
      <c r="DF203" s="6"/>
      <c r="DG203" s="6"/>
      <c r="DH203" s="6"/>
      <c r="DI203" s="6"/>
      <c r="DJ203" s="6"/>
      <c r="DK203" s="6"/>
      <c r="DL203" s="6"/>
      <c r="DM203" s="6"/>
      <c r="DN203" s="6"/>
      <c r="DO203" s="6"/>
      <c r="DP203" s="6"/>
      <c r="DQ203" s="6"/>
      <c r="DR203" s="6"/>
      <c r="DS203" s="6"/>
      <c r="DT203" s="6"/>
      <c r="DU203" s="6"/>
      <c r="DV203" s="6"/>
      <c r="DW203" s="6"/>
      <c r="DX203" s="6"/>
      <c r="DY203" s="6"/>
      <c r="DZ203" s="6"/>
      <c r="EA203" s="6"/>
      <c r="EB203" s="6"/>
      <c r="EC203" s="6"/>
      <c r="ED203" s="6"/>
      <c r="EE203" s="6"/>
      <c r="EF203" s="6"/>
      <c r="EG203" s="6"/>
      <c r="EH203" s="6"/>
      <c r="EI203" s="6"/>
      <c r="EJ203" s="6"/>
      <c r="EK203" s="6"/>
      <c r="EL203" s="6"/>
      <c r="EM203" s="6"/>
      <c r="EN203" s="6"/>
      <c r="EO203" s="6"/>
      <c r="EP203" s="6"/>
      <c r="EQ203" s="6"/>
      <c r="ER203" s="6"/>
      <c r="ES203" s="6"/>
      <c r="ET203" s="6"/>
      <c r="EU203" s="6"/>
      <c r="EV203" s="6"/>
      <c r="EW203" s="6"/>
      <c r="EX203" s="6"/>
      <c r="EY203" s="6"/>
      <c r="EZ203" s="6"/>
      <c r="FA203" s="6"/>
      <c r="FB203" s="6"/>
      <c r="FC203" s="6"/>
      <c r="FD203" s="6"/>
      <c r="FE203" s="6"/>
      <c r="FF203" s="6"/>
      <c r="FG203" s="6"/>
      <c r="FH203" s="6"/>
      <c r="FI203" s="6"/>
      <c r="FJ203" s="6"/>
      <c r="FK203" s="6"/>
      <c r="FL203" s="6"/>
      <c r="FM203" s="6"/>
      <c r="FN203" s="6"/>
      <c r="FO203" s="6"/>
      <c r="FP203" s="6"/>
      <c r="FQ203" s="6"/>
      <c r="FR203" s="6"/>
      <c r="FS203" s="6"/>
      <c r="FT203" s="6"/>
      <c r="FU203" s="6"/>
      <c r="FV203" s="6"/>
      <c r="FW203" s="6"/>
      <c r="FX203" s="6"/>
      <c r="FY203" s="6"/>
      <c r="FZ203" s="6"/>
      <c r="GA203" s="6"/>
      <c r="GB203" s="6"/>
      <c r="GC203" s="6"/>
      <c r="GD203" s="6"/>
      <c r="GE203" s="6"/>
      <c r="GF203" s="6"/>
      <c r="GG203" s="6"/>
      <c r="GH203" s="6"/>
      <c r="GI203" s="6"/>
      <c r="GJ203" s="6"/>
      <c r="GK203" s="6"/>
      <c r="GL203" s="6"/>
      <c r="GM203" s="6"/>
      <c r="GN203" s="6"/>
      <c r="GO203" s="6"/>
      <c r="GP203" s="6"/>
      <c r="GQ203" s="6"/>
      <c r="GR203" s="6"/>
      <c r="GS203" s="6"/>
      <c r="GT203" s="6"/>
      <c r="GU203" s="6"/>
      <c r="GV203" s="6"/>
      <c r="GW203" s="6"/>
      <c r="GX203" s="6"/>
      <c r="GY203" s="6"/>
      <c r="GZ203" s="6"/>
      <c r="HA203" s="6"/>
      <c r="HB203" s="6"/>
      <c r="HC203" s="6"/>
      <c r="HD203" s="6"/>
      <c r="HE203" s="6"/>
      <c r="HF203" s="6"/>
      <c r="HG203" s="6"/>
      <c r="HH203" s="6"/>
      <c r="HI203" s="6"/>
      <c r="HJ203" s="6"/>
      <c r="HK203" s="6"/>
      <c r="HL203" s="6"/>
      <c r="HM203" s="6"/>
      <c r="HN203" s="6"/>
      <c r="HO203" s="6"/>
      <c r="HP203" s="6"/>
      <c r="HQ203" s="6"/>
      <c r="HR203" s="6"/>
      <c r="HS203" s="6"/>
      <c r="HT203" s="6"/>
      <c r="HU203" s="6"/>
      <c r="HV203" s="6"/>
      <c r="HW203" s="6"/>
      <c r="HX203" s="6"/>
      <c r="HY203" s="6"/>
      <c r="HZ203" s="6"/>
      <c r="IA203" s="6"/>
      <c r="IB203" s="6"/>
      <c r="IC203" s="6"/>
      <c r="ID203" s="6"/>
      <c r="IE203" s="6"/>
      <c r="IF203" s="6"/>
      <c r="IG203" s="6"/>
      <c r="IH203" s="6"/>
      <c r="II203" s="6"/>
      <c r="IJ203" s="6"/>
      <c r="IK203" s="6"/>
      <c r="IL203" s="6"/>
      <c r="IM203" s="6"/>
      <c r="IN203" s="6"/>
    </row>
    <row r="204" spans="33:248" s="131" customFormat="1" ht="20.25" customHeight="1"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  <c r="BB204" s="6"/>
      <c r="BC204" s="6"/>
      <c r="BD204" s="6"/>
      <c r="BE204" s="6"/>
      <c r="BF204" s="6"/>
      <c r="BG204" s="6"/>
      <c r="BH204" s="6"/>
      <c r="BI204" s="6"/>
      <c r="BJ204" s="6"/>
      <c r="BK204" s="6"/>
      <c r="BL204" s="6"/>
      <c r="BM204" s="6"/>
      <c r="BN204" s="6"/>
      <c r="BO204" s="6"/>
      <c r="BP204" s="6"/>
      <c r="BQ204" s="6"/>
      <c r="BR204" s="6"/>
      <c r="BS204" s="6"/>
      <c r="BT204" s="6"/>
      <c r="BU204" s="6"/>
      <c r="BV204" s="6"/>
      <c r="BW204" s="6"/>
      <c r="BX204" s="6"/>
      <c r="BY204" s="6"/>
      <c r="BZ204" s="6"/>
      <c r="CA204" s="6"/>
      <c r="CB204" s="6"/>
      <c r="CC204" s="6"/>
      <c r="CD204" s="6"/>
      <c r="CE204" s="6"/>
      <c r="CF204" s="6"/>
      <c r="CG204" s="6"/>
      <c r="CH204" s="6"/>
      <c r="CI204" s="6"/>
      <c r="CJ204" s="6"/>
      <c r="CK204" s="6"/>
      <c r="CL204" s="6"/>
      <c r="CM204" s="6"/>
      <c r="CN204" s="6"/>
      <c r="CO204" s="6"/>
      <c r="CP204" s="6"/>
      <c r="CQ204" s="6"/>
      <c r="CR204" s="6"/>
      <c r="CS204" s="6"/>
      <c r="CT204" s="6"/>
      <c r="CU204" s="6"/>
      <c r="CV204" s="6"/>
      <c r="CW204" s="6"/>
      <c r="CX204" s="6"/>
      <c r="CY204" s="6"/>
      <c r="CZ204" s="6"/>
      <c r="DA204" s="6"/>
      <c r="DB204" s="6"/>
      <c r="DC204" s="6"/>
      <c r="DD204" s="6"/>
      <c r="DE204" s="6"/>
      <c r="DF204" s="6"/>
      <c r="DG204" s="6"/>
      <c r="DH204" s="6"/>
      <c r="DI204" s="6"/>
      <c r="DJ204" s="6"/>
      <c r="DK204" s="6"/>
      <c r="DL204" s="6"/>
      <c r="DM204" s="6"/>
      <c r="DN204" s="6"/>
      <c r="DO204" s="6"/>
      <c r="DP204" s="6"/>
      <c r="DQ204" s="6"/>
      <c r="DR204" s="6"/>
      <c r="DS204" s="6"/>
      <c r="DT204" s="6"/>
      <c r="DU204" s="6"/>
      <c r="DV204" s="6"/>
      <c r="DW204" s="6"/>
      <c r="DX204" s="6"/>
      <c r="DY204" s="6"/>
      <c r="DZ204" s="6"/>
      <c r="EA204" s="6"/>
      <c r="EB204" s="6"/>
      <c r="EC204" s="6"/>
      <c r="ED204" s="6"/>
      <c r="EE204" s="6"/>
      <c r="EF204" s="6"/>
      <c r="EG204" s="6"/>
      <c r="EH204" s="6"/>
      <c r="EI204" s="6"/>
      <c r="EJ204" s="6"/>
      <c r="EK204" s="6"/>
      <c r="EL204" s="6"/>
      <c r="EM204" s="6"/>
      <c r="EN204" s="6"/>
      <c r="EO204" s="6"/>
      <c r="EP204" s="6"/>
      <c r="EQ204" s="6"/>
      <c r="ER204" s="6"/>
      <c r="ES204" s="6"/>
      <c r="ET204" s="6"/>
      <c r="EU204" s="6"/>
      <c r="EV204" s="6"/>
      <c r="EW204" s="6"/>
      <c r="EX204" s="6"/>
      <c r="EY204" s="6"/>
      <c r="EZ204" s="6"/>
      <c r="FA204" s="6"/>
      <c r="FB204" s="6"/>
      <c r="FC204" s="6"/>
      <c r="FD204" s="6"/>
      <c r="FE204" s="6"/>
      <c r="FF204" s="6"/>
      <c r="FG204" s="6"/>
      <c r="FH204" s="6"/>
      <c r="FI204" s="6"/>
      <c r="FJ204" s="6"/>
      <c r="FK204" s="6"/>
      <c r="FL204" s="6"/>
      <c r="FM204" s="6"/>
      <c r="FN204" s="6"/>
      <c r="FO204" s="6"/>
      <c r="FP204" s="6"/>
      <c r="FQ204" s="6"/>
      <c r="FR204" s="6"/>
      <c r="FS204" s="6"/>
      <c r="FT204" s="6"/>
      <c r="FU204" s="6"/>
      <c r="FV204" s="6"/>
      <c r="FW204" s="6"/>
      <c r="FX204" s="6"/>
      <c r="FY204" s="6"/>
      <c r="FZ204" s="6"/>
      <c r="GA204" s="6"/>
      <c r="GB204" s="6"/>
      <c r="GC204" s="6"/>
      <c r="GD204" s="6"/>
      <c r="GE204" s="6"/>
      <c r="GF204" s="6"/>
      <c r="GG204" s="6"/>
      <c r="GH204" s="6"/>
      <c r="GI204" s="6"/>
      <c r="GJ204" s="6"/>
      <c r="GK204" s="6"/>
      <c r="GL204" s="6"/>
      <c r="GM204" s="6"/>
      <c r="GN204" s="6"/>
      <c r="GO204" s="6"/>
      <c r="GP204" s="6"/>
      <c r="GQ204" s="6"/>
      <c r="GR204" s="6"/>
      <c r="GS204" s="6"/>
      <c r="GT204" s="6"/>
      <c r="GU204" s="6"/>
      <c r="GV204" s="6"/>
      <c r="GW204" s="6"/>
      <c r="GX204" s="6"/>
      <c r="GY204" s="6"/>
      <c r="GZ204" s="6"/>
      <c r="HA204" s="6"/>
      <c r="HB204" s="6"/>
      <c r="HC204" s="6"/>
      <c r="HD204" s="6"/>
      <c r="HE204" s="6"/>
      <c r="HF204" s="6"/>
      <c r="HG204" s="6"/>
      <c r="HH204" s="6"/>
      <c r="HI204" s="6"/>
      <c r="HJ204" s="6"/>
      <c r="HK204" s="6"/>
      <c r="HL204" s="6"/>
      <c r="HM204" s="6"/>
      <c r="HN204" s="6"/>
      <c r="HO204" s="6"/>
      <c r="HP204" s="6"/>
      <c r="HQ204" s="6"/>
      <c r="HR204" s="6"/>
      <c r="HS204" s="6"/>
      <c r="HT204" s="6"/>
      <c r="HU204" s="6"/>
      <c r="HV204" s="6"/>
      <c r="HW204" s="6"/>
      <c r="HX204" s="6"/>
      <c r="HY204" s="6"/>
      <c r="HZ204" s="6"/>
      <c r="IA204" s="6"/>
      <c r="IB204" s="6"/>
      <c r="IC204" s="6"/>
      <c r="ID204" s="6"/>
      <c r="IE204" s="6"/>
      <c r="IF204" s="6"/>
      <c r="IG204" s="6"/>
      <c r="IH204" s="6"/>
      <c r="II204" s="6"/>
      <c r="IJ204" s="6"/>
      <c r="IK204" s="6"/>
      <c r="IL204" s="6"/>
      <c r="IM204" s="6"/>
      <c r="IN204" s="6"/>
    </row>
    <row r="205" spans="33:248" s="131" customFormat="1" ht="20.25" customHeight="1"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6"/>
      <c r="BT205" s="6"/>
      <c r="BU205" s="6"/>
      <c r="BV205" s="6"/>
      <c r="BW205" s="6"/>
      <c r="BX205" s="6"/>
      <c r="BY205" s="6"/>
      <c r="BZ205" s="6"/>
      <c r="CA205" s="6"/>
      <c r="CB205" s="6"/>
      <c r="CC205" s="6"/>
      <c r="CD205" s="6"/>
      <c r="CE205" s="6"/>
      <c r="CF205" s="6"/>
      <c r="CG205" s="6"/>
      <c r="CH205" s="6"/>
      <c r="CI205" s="6"/>
      <c r="CJ205" s="6"/>
      <c r="CK205" s="6"/>
      <c r="CL205" s="6"/>
      <c r="CM205" s="6"/>
      <c r="CN205" s="6"/>
      <c r="CO205" s="6"/>
      <c r="CP205" s="6"/>
      <c r="CQ205" s="6"/>
      <c r="CR205" s="6"/>
      <c r="CS205" s="6"/>
      <c r="CT205" s="6"/>
      <c r="CU205" s="6"/>
      <c r="CV205" s="6"/>
      <c r="CW205" s="6"/>
      <c r="CX205" s="6"/>
      <c r="CY205" s="6"/>
      <c r="CZ205" s="6"/>
      <c r="DA205" s="6"/>
      <c r="DB205" s="6"/>
      <c r="DC205" s="6"/>
      <c r="DD205" s="6"/>
      <c r="DE205" s="6"/>
      <c r="DF205" s="6"/>
      <c r="DG205" s="6"/>
      <c r="DH205" s="6"/>
      <c r="DI205" s="6"/>
      <c r="DJ205" s="6"/>
      <c r="DK205" s="6"/>
      <c r="DL205" s="6"/>
      <c r="DM205" s="6"/>
      <c r="DN205" s="6"/>
      <c r="DO205" s="6"/>
      <c r="DP205" s="6"/>
      <c r="DQ205" s="6"/>
      <c r="DR205" s="6"/>
      <c r="DS205" s="6"/>
      <c r="DT205" s="6"/>
      <c r="DU205" s="6"/>
      <c r="DV205" s="6"/>
      <c r="DW205" s="6"/>
      <c r="DX205" s="6"/>
      <c r="DY205" s="6"/>
      <c r="DZ205" s="6"/>
      <c r="EA205" s="6"/>
      <c r="EB205" s="6"/>
      <c r="EC205" s="6"/>
      <c r="ED205" s="6"/>
      <c r="EE205" s="6"/>
      <c r="EF205" s="6"/>
      <c r="EG205" s="6"/>
      <c r="EH205" s="6"/>
      <c r="EI205" s="6"/>
      <c r="EJ205" s="6"/>
      <c r="EK205" s="6"/>
      <c r="EL205" s="6"/>
      <c r="EM205" s="6"/>
      <c r="EN205" s="6"/>
      <c r="EO205" s="6"/>
      <c r="EP205" s="6"/>
      <c r="EQ205" s="6"/>
      <c r="ER205" s="6"/>
      <c r="ES205" s="6"/>
      <c r="ET205" s="6"/>
      <c r="EU205" s="6"/>
      <c r="EV205" s="6"/>
      <c r="EW205" s="6"/>
      <c r="EX205" s="6"/>
      <c r="EY205" s="6"/>
      <c r="EZ205" s="6"/>
      <c r="FA205" s="6"/>
      <c r="FB205" s="6"/>
      <c r="FC205" s="6"/>
      <c r="FD205" s="6"/>
      <c r="FE205" s="6"/>
      <c r="FF205" s="6"/>
      <c r="FG205" s="6"/>
      <c r="FH205" s="6"/>
      <c r="FI205" s="6"/>
      <c r="FJ205" s="6"/>
      <c r="FK205" s="6"/>
      <c r="FL205" s="6"/>
      <c r="FM205" s="6"/>
      <c r="FN205" s="6"/>
      <c r="FO205" s="6"/>
      <c r="FP205" s="6"/>
      <c r="FQ205" s="6"/>
      <c r="FR205" s="6"/>
      <c r="FS205" s="6"/>
      <c r="FT205" s="6"/>
      <c r="FU205" s="6"/>
      <c r="FV205" s="6"/>
      <c r="FW205" s="6"/>
      <c r="FX205" s="6"/>
      <c r="FY205" s="6"/>
      <c r="FZ205" s="6"/>
      <c r="GA205" s="6"/>
      <c r="GB205" s="6"/>
      <c r="GC205" s="6"/>
      <c r="GD205" s="6"/>
      <c r="GE205" s="6"/>
      <c r="GF205" s="6"/>
      <c r="GG205" s="6"/>
      <c r="GH205" s="6"/>
      <c r="GI205" s="6"/>
      <c r="GJ205" s="6"/>
      <c r="GK205" s="6"/>
      <c r="GL205" s="6"/>
      <c r="GM205" s="6"/>
      <c r="GN205" s="6"/>
      <c r="GO205" s="6"/>
      <c r="GP205" s="6"/>
      <c r="GQ205" s="6"/>
      <c r="GR205" s="6"/>
      <c r="GS205" s="6"/>
      <c r="GT205" s="6"/>
      <c r="GU205" s="6"/>
      <c r="GV205" s="6"/>
      <c r="GW205" s="6"/>
      <c r="GX205" s="6"/>
      <c r="GY205" s="6"/>
      <c r="GZ205" s="6"/>
      <c r="HA205" s="6"/>
      <c r="HB205" s="6"/>
      <c r="HC205" s="6"/>
      <c r="HD205" s="6"/>
      <c r="HE205" s="6"/>
      <c r="HF205" s="6"/>
      <c r="HG205" s="6"/>
      <c r="HH205" s="6"/>
      <c r="HI205" s="6"/>
      <c r="HJ205" s="6"/>
      <c r="HK205" s="6"/>
      <c r="HL205" s="6"/>
      <c r="HM205" s="6"/>
      <c r="HN205" s="6"/>
      <c r="HO205" s="6"/>
      <c r="HP205" s="6"/>
      <c r="HQ205" s="6"/>
      <c r="HR205" s="6"/>
      <c r="HS205" s="6"/>
      <c r="HT205" s="6"/>
      <c r="HU205" s="6"/>
      <c r="HV205" s="6"/>
      <c r="HW205" s="6"/>
      <c r="HX205" s="6"/>
      <c r="HY205" s="6"/>
      <c r="HZ205" s="6"/>
      <c r="IA205" s="6"/>
      <c r="IB205" s="6"/>
      <c r="IC205" s="6"/>
      <c r="ID205" s="6"/>
      <c r="IE205" s="6"/>
      <c r="IF205" s="6"/>
      <c r="IG205" s="6"/>
      <c r="IH205" s="6"/>
      <c r="II205" s="6"/>
      <c r="IJ205" s="6"/>
      <c r="IK205" s="6"/>
      <c r="IL205" s="6"/>
      <c r="IM205" s="6"/>
      <c r="IN205" s="6"/>
    </row>
    <row r="206" spans="33:248" s="131" customFormat="1" ht="20.25" customHeight="1"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  <c r="BB206" s="6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  <c r="BP206" s="6"/>
      <c r="BQ206" s="6"/>
      <c r="BR206" s="6"/>
      <c r="BS206" s="6"/>
      <c r="BT206" s="6"/>
      <c r="BU206" s="6"/>
      <c r="BV206" s="6"/>
      <c r="BW206" s="6"/>
      <c r="BX206" s="6"/>
      <c r="BY206" s="6"/>
      <c r="BZ206" s="6"/>
      <c r="CA206" s="6"/>
      <c r="CB206" s="6"/>
      <c r="CC206" s="6"/>
      <c r="CD206" s="6"/>
      <c r="CE206" s="6"/>
      <c r="CF206" s="6"/>
      <c r="CG206" s="6"/>
      <c r="CH206" s="6"/>
      <c r="CI206" s="6"/>
      <c r="CJ206" s="6"/>
      <c r="CK206" s="6"/>
      <c r="CL206" s="6"/>
      <c r="CM206" s="6"/>
      <c r="CN206" s="6"/>
      <c r="CO206" s="6"/>
      <c r="CP206" s="6"/>
      <c r="CQ206" s="6"/>
      <c r="CR206" s="6"/>
      <c r="CS206" s="6"/>
      <c r="CT206" s="6"/>
      <c r="CU206" s="6"/>
      <c r="CV206" s="6"/>
      <c r="CW206" s="6"/>
      <c r="CX206" s="6"/>
      <c r="CY206" s="6"/>
      <c r="CZ206" s="6"/>
      <c r="DA206" s="6"/>
      <c r="DB206" s="6"/>
      <c r="DC206" s="6"/>
      <c r="DD206" s="6"/>
      <c r="DE206" s="6"/>
      <c r="DF206" s="6"/>
      <c r="DG206" s="6"/>
      <c r="DH206" s="6"/>
      <c r="DI206" s="6"/>
      <c r="DJ206" s="6"/>
      <c r="DK206" s="6"/>
      <c r="DL206" s="6"/>
      <c r="DM206" s="6"/>
      <c r="DN206" s="6"/>
      <c r="DO206" s="6"/>
      <c r="DP206" s="6"/>
      <c r="DQ206" s="6"/>
      <c r="DR206" s="6"/>
      <c r="DS206" s="6"/>
      <c r="DT206" s="6"/>
      <c r="DU206" s="6"/>
      <c r="DV206" s="6"/>
      <c r="DW206" s="6"/>
      <c r="DX206" s="6"/>
      <c r="DY206" s="6"/>
      <c r="DZ206" s="6"/>
      <c r="EA206" s="6"/>
      <c r="EB206" s="6"/>
      <c r="EC206" s="6"/>
      <c r="ED206" s="6"/>
      <c r="EE206" s="6"/>
      <c r="EF206" s="6"/>
      <c r="EG206" s="6"/>
      <c r="EH206" s="6"/>
      <c r="EI206" s="6"/>
      <c r="EJ206" s="6"/>
      <c r="EK206" s="6"/>
      <c r="EL206" s="6"/>
      <c r="EM206" s="6"/>
      <c r="EN206" s="6"/>
      <c r="EO206" s="6"/>
      <c r="EP206" s="6"/>
      <c r="EQ206" s="6"/>
      <c r="ER206" s="6"/>
      <c r="ES206" s="6"/>
      <c r="ET206" s="6"/>
      <c r="EU206" s="6"/>
      <c r="EV206" s="6"/>
      <c r="EW206" s="6"/>
      <c r="EX206" s="6"/>
      <c r="EY206" s="6"/>
      <c r="EZ206" s="6"/>
      <c r="FA206" s="6"/>
      <c r="FB206" s="6"/>
      <c r="FC206" s="6"/>
      <c r="FD206" s="6"/>
      <c r="FE206" s="6"/>
      <c r="FF206" s="6"/>
      <c r="FG206" s="6"/>
      <c r="FH206" s="6"/>
      <c r="FI206" s="6"/>
      <c r="FJ206" s="6"/>
      <c r="FK206" s="6"/>
      <c r="FL206" s="6"/>
      <c r="FM206" s="6"/>
      <c r="FN206" s="6"/>
      <c r="FO206" s="6"/>
      <c r="FP206" s="6"/>
      <c r="FQ206" s="6"/>
      <c r="FR206" s="6"/>
      <c r="FS206" s="6"/>
      <c r="FT206" s="6"/>
      <c r="FU206" s="6"/>
      <c r="FV206" s="6"/>
      <c r="FW206" s="6"/>
      <c r="FX206" s="6"/>
      <c r="FY206" s="6"/>
      <c r="FZ206" s="6"/>
      <c r="GA206" s="6"/>
      <c r="GB206" s="6"/>
      <c r="GC206" s="6"/>
      <c r="GD206" s="6"/>
      <c r="GE206" s="6"/>
      <c r="GF206" s="6"/>
      <c r="GG206" s="6"/>
      <c r="GH206" s="6"/>
      <c r="GI206" s="6"/>
      <c r="GJ206" s="6"/>
      <c r="GK206" s="6"/>
      <c r="GL206" s="6"/>
      <c r="GM206" s="6"/>
      <c r="GN206" s="6"/>
      <c r="GO206" s="6"/>
      <c r="GP206" s="6"/>
      <c r="GQ206" s="6"/>
      <c r="GR206" s="6"/>
      <c r="GS206" s="6"/>
      <c r="GT206" s="6"/>
      <c r="GU206" s="6"/>
      <c r="GV206" s="6"/>
      <c r="GW206" s="6"/>
      <c r="GX206" s="6"/>
      <c r="GY206" s="6"/>
      <c r="GZ206" s="6"/>
      <c r="HA206" s="6"/>
      <c r="HB206" s="6"/>
      <c r="HC206" s="6"/>
      <c r="HD206" s="6"/>
      <c r="HE206" s="6"/>
      <c r="HF206" s="6"/>
      <c r="HG206" s="6"/>
      <c r="HH206" s="6"/>
      <c r="HI206" s="6"/>
      <c r="HJ206" s="6"/>
      <c r="HK206" s="6"/>
      <c r="HL206" s="6"/>
      <c r="HM206" s="6"/>
      <c r="HN206" s="6"/>
      <c r="HO206" s="6"/>
      <c r="HP206" s="6"/>
      <c r="HQ206" s="6"/>
      <c r="HR206" s="6"/>
      <c r="HS206" s="6"/>
      <c r="HT206" s="6"/>
      <c r="HU206" s="6"/>
      <c r="HV206" s="6"/>
      <c r="HW206" s="6"/>
      <c r="HX206" s="6"/>
      <c r="HY206" s="6"/>
      <c r="HZ206" s="6"/>
      <c r="IA206" s="6"/>
      <c r="IB206" s="6"/>
      <c r="IC206" s="6"/>
      <c r="ID206" s="6"/>
      <c r="IE206" s="6"/>
      <c r="IF206" s="6"/>
      <c r="IG206" s="6"/>
      <c r="IH206" s="6"/>
      <c r="II206" s="6"/>
      <c r="IJ206" s="6"/>
      <c r="IK206" s="6"/>
      <c r="IL206" s="6"/>
      <c r="IM206" s="6"/>
      <c r="IN206" s="6"/>
    </row>
    <row r="207" spans="33:248" s="131" customFormat="1" ht="20.25" customHeight="1">
      <c r="AG207" s="6"/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  <c r="BA207" s="6"/>
      <c r="BB207" s="6"/>
      <c r="BC207" s="6"/>
      <c r="BD207" s="6"/>
      <c r="BE207" s="6"/>
      <c r="BF207" s="6"/>
      <c r="BG207" s="6"/>
      <c r="BH207" s="6"/>
      <c r="BI207" s="6"/>
      <c r="BJ207" s="6"/>
      <c r="BK207" s="6"/>
      <c r="BL207" s="6"/>
      <c r="BM207" s="6"/>
      <c r="BN207" s="6"/>
      <c r="BO207" s="6"/>
      <c r="BP207" s="6"/>
      <c r="BQ207" s="6"/>
      <c r="BR207" s="6"/>
      <c r="BS207" s="6"/>
      <c r="BT207" s="6"/>
      <c r="BU207" s="6"/>
      <c r="BV207" s="6"/>
      <c r="BW207" s="6"/>
      <c r="BX207" s="6"/>
      <c r="BY207" s="6"/>
      <c r="BZ207" s="6"/>
      <c r="CA207" s="6"/>
      <c r="CB207" s="6"/>
      <c r="CC207" s="6"/>
      <c r="CD207" s="6"/>
      <c r="CE207" s="6"/>
      <c r="CF207" s="6"/>
      <c r="CG207" s="6"/>
      <c r="CH207" s="6"/>
      <c r="CI207" s="6"/>
      <c r="CJ207" s="6"/>
      <c r="CK207" s="6"/>
      <c r="CL207" s="6"/>
      <c r="CM207" s="6"/>
      <c r="CN207" s="6"/>
      <c r="CO207" s="6"/>
      <c r="CP207" s="6"/>
      <c r="CQ207" s="6"/>
      <c r="CR207" s="6"/>
      <c r="CS207" s="6"/>
      <c r="CT207" s="6"/>
      <c r="CU207" s="6"/>
      <c r="CV207" s="6"/>
      <c r="CW207" s="6"/>
      <c r="CX207" s="6"/>
      <c r="CY207" s="6"/>
      <c r="CZ207" s="6"/>
      <c r="DA207" s="6"/>
      <c r="DB207" s="6"/>
      <c r="DC207" s="6"/>
      <c r="DD207" s="6"/>
      <c r="DE207" s="6"/>
      <c r="DF207" s="6"/>
      <c r="DG207" s="6"/>
      <c r="DH207" s="6"/>
      <c r="DI207" s="6"/>
      <c r="DJ207" s="6"/>
      <c r="DK207" s="6"/>
      <c r="DL207" s="6"/>
      <c r="DM207" s="6"/>
      <c r="DN207" s="6"/>
      <c r="DO207" s="6"/>
      <c r="DP207" s="6"/>
      <c r="DQ207" s="6"/>
      <c r="DR207" s="6"/>
      <c r="DS207" s="6"/>
      <c r="DT207" s="6"/>
      <c r="DU207" s="6"/>
      <c r="DV207" s="6"/>
      <c r="DW207" s="6"/>
      <c r="DX207" s="6"/>
      <c r="DY207" s="6"/>
      <c r="DZ207" s="6"/>
      <c r="EA207" s="6"/>
      <c r="EB207" s="6"/>
      <c r="EC207" s="6"/>
      <c r="ED207" s="6"/>
      <c r="EE207" s="6"/>
      <c r="EF207" s="6"/>
      <c r="EG207" s="6"/>
      <c r="EH207" s="6"/>
      <c r="EI207" s="6"/>
      <c r="EJ207" s="6"/>
      <c r="EK207" s="6"/>
      <c r="EL207" s="6"/>
      <c r="EM207" s="6"/>
      <c r="EN207" s="6"/>
      <c r="EO207" s="6"/>
      <c r="EP207" s="6"/>
      <c r="EQ207" s="6"/>
      <c r="ER207" s="6"/>
      <c r="ES207" s="6"/>
      <c r="ET207" s="6"/>
      <c r="EU207" s="6"/>
      <c r="EV207" s="6"/>
      <c r="EW207" s="6"/>
      <c r="EX207" s="6"/>
      <c r="EY207" s="6"/>
      <c r="EZ207" s="6"/>
      <c r="FA207" s="6"/>
      <c r="FB207" s="6"/>
      <c r="FC207" s="6"/>
      <c r="FD207" s="6"/>
      <c r="FE207" s="6"/>
      <c r="FF207" s="6"/>
      <c r="FG207" s="6"/>
      <c r="FH207" s="6"/>
      <c r="FI207" s="6"/>
      <c r="FJ207" s="6"/>
      <c r="FK207" s="6"/>
      <c r="FL207" s="6"/>
      <c r="FM207" s="6"/>
      <c r="FN207" s="6"/>
      <c r="FO207" s="6"/>
      <c r="FP207" s="6"/>
      <c r="FQ207" s="6"/>
      <c r="FR207" s="6"/>
      <c r="FS207" s="6"/>
      <c r="FT207" s="6"/>
      <c r="FU207" s="6"/>
      <c r="FV207" s="6"/>
      <c r="FW207" s="6"/>
      <c r="FX207" s="6"/>
      <c r="FY207" s="6"/>
      <c r="FZ207" s="6"/>
      <c r="GA207" s="6"/>
      <c r="GB207" s="6"/>
      <c r="GC207" s="6"/>
      <c r="GD207" s="6"/>
      <c r="GE207" s="6"/>
      <c r="GF207" s="6"/>
      <c r="GG207" s="6"/>
      <c r="GH207" s="6"/>
      <c r="GI207" s="6"/>
      <c r="GJ207" s="6"/>
      <c r="GK207" s="6"/>
      <c r="GL207" s="6"/>
      <c r="GM207" s="6"/>
      <c r="GN207" s="6"/>
      <c r="GO207" s="6"/>
      <c r="GP207" s="6"/>
      <c r="GQ207" s="6"/>
      <c r="GR207" s="6"/>
      <c r="GS207" s="6"/>
      <c r="GT207" s="6"/>
      <c r="GU207" s="6"/>
      <c r="GV207" s="6"/>
      <c r="GW207" s="6"/>
      <c r="GX207" s="6"/>
      <c r="GY207" s="6"/>
      <c r="GZ207" s="6"/>
      <c r="HA207" s="6"/>
      <c r="HB207" s="6"/>
      <c r="HC207" s="6"/>
      <c r="HD207" s="6"/>
      <c r="HE207" s="6"/>
      <c r="HF207" s="6"/>
      <c r="HG207" s="6"/>
      <c r="HH207" s="6"/>
      <c r="HI207" s="6"/>
      <c r="HJ207" s="6"/>
      <c r="HK207" s="6"/>
      <c r="HL207" s="6"/>
      <c r="HM207" s="6"/>
      <c r="HN207" s="6"/>
      <c r="HO207" s="6"/>
      <c r="HP207" s="6"/>
      <c r="HQ207" s="6"/>
      <c r="HR207" s="6"/>
      <c r="HS207" s="6"/>
      <c r="HT207" s="6"/>
      <c r="HU207" s="6"/>
      <c r="HV207" s="6"/>
      <c r="HW207" s="6"/>
      <c r="HX207" s="6"/>
      <c r="HY207" s="6"/>
      <c r="HZ207" s="6"/>
      <c r="IA207" s="6"/>
      <c r="IB207" s="6"/>
      <c r="IC207" s="6"/>
      <c r="ID207" s="6"/>
      <c r="IE207" s="6"/>
      <c r="IF207" s="6"/>
      <c r="IG207" s="6"/>
      <c r="IH207" s="6"/>
      <c r="II207" s="6"/>
      <c r="IJ207" s="6"/>
      <c r="IK207" s="6"/>
      <c r="IL207" s="6"/>
      <c r="IM207" s="6"/>
      <c r="IN207" s="6"/>
    </row>
    <row r="208" spans="33:248" s="131" customFormat="1" ht="20.25" customHeight="1"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6"/>
      <c r="BT208" s="6"/>
      <c r="BU208" s="6"/>
      <c r="BV208" s="6"/>
      <c r="BW208" s="6"/>
      <c r="BX208" s="6"/>
      <c r="BY208" s="6"/>
      <c r="BZ208" s="6"/>
      <c r="CA208" s="6"/>
      <c r="CB208" s="6"/>
      <c r="CC208" s="6"/>
      <c r="CD208" s="6"/>
      <c r="CE208" s="6"/>
      <c r="CF208" s="6"/>
      <c r="CG208" s="6"/>
      <c r="CH208" s="6"/>
      <c r="CI208" s="6"/>
      <c r="CJ208" s="6"/>
      <c r="CK208" s="6"/>
      <c r="CL208" s="6"/>
      <c r="CM208" s="6"/>
      <c r="CN208" s="6"/>
      <c r="CO208" s="6"/>
      <c r="CP208" s="6"/>
      <c r="CQ208" s="6"/>
      <c r="CR208" s="6"/>
      <c r="CS208" s="6"/>
      <c r="CT208" s="6"/>
      <c r="CU208" s="6"/>
      <c r="CV208" s="6"/>
      <c r="CW208" s="6"/>
      <c r="CX208" s="6"/>
      <c r="CY208" s="6"/>
      <c r="CZ208" s="6"/>
      <c r="DA208" s="6"/>
      <c r="DB208" s="6"/>
      <c r="DC208" s="6"/>
      <c r="DD208" s="6"/>
      <c r="DE208" s="6"/>
      <c r="DF208" s="6"/>
      <c r="DG208" s="6"/>
      <c r="DH208" s="6"/>
      <c r="DI208" s="6"/>
      <c r="DJ208" s="6"/>
      <c r="DK208" s="6"/>
      <c r="DL208" s="6"/>
      <c r="DM208" s="6"/>
      <c r="DN208" s="6"/>
      <c r="DO208" s="6"/>
      <c r="DP208" s="6"/>
      <c r="DQ208" s="6"/>
      <c r="DR208" s="6"/>
      <c r="DS208" s="6"/>
      <c r="DT208" s="6"/>
      <c r="DU208" s="6"/>
      <c r="DV208" s="6"/>
      <c r="DW208" s="6"/>
      <c r="DX208" s="6"/>
      <c r="DY208" s="6"/>
      <c r="DZ208" s="6"/>
      <c r="EA208" s="6"/>
      <c r="EB208" s="6"/>
      <c r="EC208" s="6"/>
      <c r="ED208" s="6"/>
      <c r="EE208" s="6"/>
      <c r="EF208" s="6"/>
      <c r="EG208" s="6"/>
      <c r="EH208" s="6"/>
      <c r="EI208" s="6"/>
      <c r="EJ208" s="6"/>
      <c r="EK208" s="6"/>
      <c r="EL208" s="6"/>
      <c r="EM208" s="6"/>
      <c r="EN208" s="6"/>
      <c r="EO208" s="6"/>
      <c r="EP208" s="6"/>
      <c r="EQ208" s="6"/>
      <c r="ER208" s="6"/>
      <c r="ES208" s="6"/>
      <c r="ET208" s="6"/>
      <c r="EU208" s="6"/>
      <c r="EV208" s="6"/>
      <c r="EW208" s="6"/>
      <c r="EX208" s="6"/>
      <c r="EY208" s="6"/>
      <c r="EZ208" s="6"/>
      <c r="FA208" s="6"/>
      <c r="FB208" s="6"/>
      <c r="FC208" s="6"/>
      <c r="FD208" s="6"/>
      <c r="FE208" s="6"/>
      <c r="FF208" s="6"/>
      <c r="FG208" s="6"/>
      <c r="FH208" s="6"/>
      <c r="FI208" s="6"/>
      <c r="FJ208" s="6"/>
      <c r="FK208" s="6"/>
      <c r="FL208" s="6"/>
      <c r="FM208" s="6"/>
      <c r="FN208" s="6"/>
      <c r="FO208" s="6"/>
      <c r="FP208" s="6"/>
      <c r="FQ208" s="6"/>
      <c r="FR208" s="6"/>
      <c r="FS208" s="6"/>
      <c r="FT208" s="6"/>
      <c r="FU208" s="6"/>
      <c r="FV208" s="6"/>
      <c r="FW208" s="6"/>
      <c r="FX208" s="6"/>
      <c r="FY208" s="6"/>
      <c r="FZ208" s="6"/>
      <c r="GA208" s="6"/>
      <c r="GB208" s="6"/>
      <c r="GC208" s="6"/>
      <c r="GD208" s="6"/>
      <c r="GE208" s="6"/>
      <c r="GF208" s="6"/>
      <c r="GG208" s="6"/>
      <c r="GH208" s="6"/>
      <c r="GI208" s="6"/>
      <c r="GJ208" s="6"/>
      <c r="GK208" s="6"/>
      <c r="GL208" s="6"/>
      <c r="GM208" s="6"/>
      <c r="GN208" s="6"/>
      <c r="GO208" s="6"/>
      <c r="GP208" s="6"/>
      <c r="GQ208" s="6"/>
      <c r="GR208" s="6"/>
      <c r="GS208" s="6"/>
      <c r="GT208" s="6"/>
      <c r="GU208" s="6"/>
      <c r="GV208" s="6"/>
      <c r="GW208" s="6"/>
      <c r="GX208" s="6"/>
      <c r="GY208" s="6"/>
      <c r="GZ208" s="6"/>
      <c r="HA208" s="6"/>
      <c r="HB208" s="6"/>
      <c r="HC208" s="6"/>
      <c r="HD208" s="6"/>
      <c r="HE208" s="6"/>
      <c r="HF208" s="6"/>
      <c r="HG208" s="6"/>
      <c r="HH208" s="6"/>
      <c r="HI208" s="6"/>
      <c r="HJ208" s="6"/>
      <c r="HK208" s="6"/>
      <c r="HL208" s="6"/>
      <c r="HM208" s="6"/>
      <c r="HN208" s="6"/>
      <c r="HO208" s="6"/>
      <c r="HP208" s="6"/>
      <c r="HQ208" s="6"/>
      <c r="HR208" s="6"/>
      <c r="HS208" s="6"/>
      <c r="HT208" s="6"/>
      <c r="HU208" s="6"/>
      <c r="HV208" s="6"/>
      <c r="HW208" s="6"/>
      <c r="HX208" s="6"/>
      <c r="HY208" s="6"/>
      <c r="HZ208" s="6"/>
      <c r="IA208" s="6"/>
      <c r="IB208" s="6"/>
      <c r="IC208" s="6"/>
      <c r="ID208" s="6"/>
      <c r="IE208" s="6"/>
      <c r="IF208" s="6"/>
      <c r="IG208" s="6"/>
      <c r="IH208" s="6"/>
      <c r="II208" s="6"/>
      <c r="IJ208" s="6"/>
      <c r="IK208" s="6"/>
      <c r="IL208" s="6"/>
      <c r="IM208" s="6"/>
      <c r="IN208" s="6"/>
    </row>
    <row r="209" spans="33:248" s="131" customFormat="1" ht="20.25" customHeight="1"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  <c r="AZ209" s="6"/>
      <c r="BA209" s="6"/>
      <c r="BB209" s="6"/>
      <c r="BC209" s="6"/>
      <c r="BD209" s="6"/>
      <c r="BE209" s="6"/>
      <c r="BF209" s="6"/>
      <c r="BG209" s="6"/>
      <c r="BH209" s="6"/>
      <c r="BI209" s="6"/>
      <c r="BJ209" s="6"/>
      <c r="BK209" s="6"/>
      <c r="BL209" s="6"/>
      <c r="BM209" s="6"/>
      <c r="BN209" s="6"/>
      <c r="BO209" s="6"/>
      <c r="BP209" s="6"/>
      <c r="BQ209" s="6"/>
      <c r="BR209" s="6"/>
      <c r="BS209" s="6"/>
      <c r="BT209" s="6"/>
      <c r="BU209" s="6"/>
      <c r="BV209" s="6"/>
      <c r="BW209" s="6"/>
      <c r="BX209" s="6"/>
      <c r="BY209" s="6"/>
      <c r="BZ209" s="6"/>
      <c r="CA209" s="6"/>
      <c r="CB209" s="6"/>
      <c r="CC209" s="6"/>
      <c r="CD209" s="6"/>
      <c r="CE209" s="6"/>
      <c r="CF209" s="6"/>
      <c r="CG209" s="6"/>
      <c r="CH209" s="6"/>
      <c r="CI209" s="6"/>
      <c r="CJ209" s="6"/>
      <c r="CK209" s="6"/>
      <c r="CL209" s="6"/>
      <c r="CM209" s="6"/>
      <c r="CN209" s="6"/>
      <c r="CO209" s="6"/>
      <c r="CP209" s="6"/>
      <c r="CQ209" s="6"/>
      <c r="CR209" s="6"/>
      <c r="CS209" s="6"/>
      <c r="CT209" s="6"/>
      <c r="CU209" s="6"/>
      <c r="CV209" s="6"/>
      <c r="CW209" s="6"/>
      <c r="CX209" s="6"/>
      <c r="CY209" s="6"/>
      <c r="CZ209" s="6"/>
      <c r="DA209" s="6"/>
      <c r="DB209" s="6"/>
      <c r="DC209" s="6"/>
      <c r="DD209" s="6"/>
      <c r="DE209" s="6"/>
      <c r="DF209" s="6"/>
      <c r="DG209" s="6"/>
      <c r="DH209" s="6"/>
      <c r="DI209" s="6"/>
      <c r="DJ209" s="6"/>
      <c r="DK209" s="6"/>
      <c r="DL209" s="6"/>
      <c r="DM209" s="6"/>
      <c r="DN209" s="6"/>
      <c r="DO209" s="6"/>
      <c r="DP209" s="6"/>
      <c r="DQ209" s="6"/>
      <c r="DR209" s="6"/>
      <c r="DS209" s="6"/>
      <c r="DT209" s="6"/>
      <c r="DU209" s="6"/>
      <c r="DV209" s="6"/>
      <c r="DW209" s="6"/>
      <c r="DX209" s="6"/>
      <c r="DY209" s="6"/>
      <c r="DZ209" s="6"/>
      <c r="EA209" s="6"/>
      <c r="EB209" s="6"/>
      <c r="EC209" s="6"/>
      <c r="ED209" s="6"/>
      <c r="EE209" s="6"/>
      <c r="EF209" s="6"/>
      <c r="EG209" s="6"/>
      <c r="EH209" s="6"/>
      <c r="EI209" s="6"/>
      <c r="EJ209" s="6"/>
      <c r="EK209" s="6"/>
      <c r="EL209" s="6"/>
      <c r="EM209" s="6"/>
      <c r="EN209" s="6"/>
      <c r="EO209" s="6"/>
      <c r="EP209" s="6"/>
      <c r="EQ209" s="6"/>
      <c r="ER209" s="6"/>
      <c r="ES209" s="6"/>
      <c r="ET209" s="6"/>
      <c r="EU209" s="6"/>
      <c r="EV209" s="6"/>
      <c r="EW209" s="6"/>
      <c r="EX209" s="6"/>
      <c r="EY209" s="6"/>
      <c r="EZ209" s="6"/>
      <c r="FA209" s="6"/>
      <c r="FB209" s="6"/>
      <c r="FC209" s="6"/>
      <c r="FD209" s="6"/>
      <c r="FE209" s="6"/>
      <c r="FF209" s="6"/>
      <c r="FG209" s="6"/>
      <c r="FH209" s="6"/>
      <c r="FI209" s="6"/>
      <c r="FJ209" s="6"/>
      <c r="FK209" s="6"/>
      <c r="FL209" s="6"/>
      <c r="FM209" s="6"/>
      <c r="FN209" s="6"/>
      <c r="FO209" s="6"/>
      <c r="FP209" s="6"/>
      <c r="FQ209" s="6"/>
      <c r="FR209" s="6"/>
      <c r="FS209" s="6"/>
      <c r="FT209" s="6"/>
      <c r="FU209" s="6"/>
      <c r="FV209" s="6"/>
      <c r="FW209" s="6"/>
      <c r="FX209" s="6"/>
      <c r="FY209" s="6"/>
      <c r="FZ209" s="6"/>
      <c r="GA209" s="6"/>
      <c r="GB209" s="6"/>
      <c r="GC209" s="6"/>
      <c r="GD209" s="6"/>
      <c r="GE209" s="6"/>
      <c r="GF209" s="6"/>
      <c r="GG209" s="6"/>
      <c r="GH209" s="6"/>
      <c r="GI209" s="6"/>
      <c r="GJ209" s="6"/>
      <c r="GK209" s="6"/>
      <c r="GL209" s="6"/>
      <c r="GM209" s="6"/>
      <c r="GN209" s="6"/>
      <c r="GO209" s="6"/>
      <c r="GP209" s="6"/>
      <c r="GQ209" s="6"/>
      <c r="GR209" s="6"/>
      <c r="GS209" s="6"/>
      <c r="GT209" s="6"/>
      <c r="GU209" s="6"/>
      <c r="GV209" s="6"/>
      <c r="GW209" s="6"/>
      <c r="GX209" s="6"/>
      <c r="GY209" s="6"/>
      <c r="GZ209" s="6"/>
      <c r="HA209" s="6"/>
      <c r="HB209" s="6"/>
      <c r="HC209" s="6"/>
      <c r="HD209" s="6"/>
      <c r="HE209" s="6"/>
      <c r="HF209" s="6"/>
      <c r="HG209" s="6"/>
      <c r="HH209" s="6"/>
      <c r="HI209" s="6"/>
      <c r="HJ209" s="6"/>
      <c r="HK209" s="6"/>
      <c r="HL209" s="6"/>
      <c r="HM209" s="6"/>
      <c r="HN209" s="6"/>
      <c r="HO209" s="6"/>
      <c r="HP209" s="6"/>
      <c r="HQ209" s="6"/>
      <c r="HR209" s="6"/>
      <c r="HS209" s="6"/>
      <c r="HT209" s="6"/>
      <c r="HU209" s="6"/>
      <c r="HV209" s="6"/>
      <c r="HW209" s="6"/>
      <c r="HX209" s="6"/>
      <c r="HY209" s="6"/>
      <c r="HZ209" s="6"/>
      <c r="IA209" s="6"/>
      <c r="IB209" s="6"/>
      <c r="IC209" s="6"/>
      <c r="ID209" s="6"/>
      <c r="IE209" s="6"/>
      <c r="IF209" s="6"/>
      <c r="IG209" s="6"/>
      <c r="IH209" s="6"/>
      <c r="II209" s="6"/>
      <c r="IJ209" s="6"/>
      <c r="IK209" s="6"/>
      <c r="IL209" s="6"/>
      <c r="IM209" s="6"/>
      <c r="IN209" s="6"/>
    </row>
    <row r="210" spans="33:248" s="131" customFormat="1" ht="20.25" customHeight="1">
      <c r="AG210" s="6"/>
      <c r="AH210" s="6"/>
      <c r="AI210" s="6"/>
      <c r="AJ210" s="6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  <c r="AZ210" s="6"/>
      <c r="BA210" s="6"/>
      <c r="BB210" s="6"/>
      <c r="BC210" s="6"/>
      <c r="BD210" s="6"/>
      <c r="BE210" s="6"/>
      <c r="BF210" s="6"/>
      <c r="BG210" s="6"/>
      <c r="BH210" s="6"/>
      <c r="BI210" s="6"/>
      <c r="BJ210" s="6"/>
      <c r="BK210" s="6"/>
      <c r="BL210" s="6"/>
      <c r="BM210" s="6"/>
      <c r="BN210" s="6"/>
      <c r="BO210" s="6"/>
      <c r="BP210" s="6"/>
      <c r="BQ210" s="6"/>
      <c r="BR210" s="6"/>
      <c r="BS210" s="6"/>
      <c r="BT210" s="6"/>
      <c r="BU210" s="6"/>
      <c r="BV210" s="6"/>
      <c r="BW210" s="6"/>
      <c r="BX210" s="6"/>
      <c r="BY210" s="6"/>
      <c r="BZ210" s="6"/>
      <c r="CA210" s="6"/>
      <c r="CB210" s="6"/>
      <c r="CC210" s="6"/>
      <c r="CD210" s="6"/>
      <c r="CE210" s="6"/>
      <c r="CF210" s="6"/>
      <c r="CG210" s="6"/>
      <c r="CH210" s="6"/>
      <c r="CI210" s="6"/>
      <c r="CJ210" s="6"/>
      <c r="CK210" s="6"/>
      <c r="CL210" s="6"/>
      <c r="CM210" s="6"/>
      <c r="CN210" s="6"/>
      <c r="CO210" s="6"/>
      <c r="CP210" s="6"/>
      <c r="CQ210" s="6"/>
      <c r="CR210" s="6"/>
      <c r="CS210" s="6"/>
      <c r="CT210" s="6"/>
      <c r="CU210" s="6"/>
      <c r="CV210" s="6"/>
      <c r="CW210" s="6"/>
      <c r="CX210" s="6"/>
      <c r="CY210" s="6"/>
      <c r="CZ210" s="6"/>
      <c r="DA210" s="6"/>
      <c r="DB210" s="6"/>
      <c r="DC210" s="6"/>
      <c r="DD210" s="6"/>
      <c r="DE210" s="6"/>
      <c r="DF210" s="6"/>
      <c r="DG210" s="6"/>
      <c r="DH210" s="6"/>
      <c r="DI210" s="6"/>
      <c r="DJ210" s="6"/>
      <c r="DK210" s="6"/>
      <c r="DL210" s="6"/>
      <c r="DM210" s="6"/>
      <c r="DN210" s="6"/>
      <c r="DO210" s="6"/>
      <c r="DP210" s="6"/>
      <c r="DQ210" s="6"/>
      <c r="DR210" s="6"/>
      <c r="DS210" s="6"/>
      <c r="DT210" s="6"/>
      <c r="DU210" s="6"/>
      <c r="DV210" s="6"/>
      <c r="DW210" s="6"/>
      <c r="DX210" s="6"/>
      <c r="DY210" s="6"/>
      <c r="DZ210" s="6"/>
      <c r="EA210" s="6"/>
      <c r="EB210" s="6"/>
      <c r="EC210" s="6"/>
      <c r="ED210" s="6"/>
      <c r="EE210" s="6"/>
      <c r="EF210" s="6"/>
      <c r="EG210" s="6"/>
      <c r="EH210" s="6"/>
      <c r="EI210" s="6"/>
      <c r="EJ210" s="6"/>
      <c r="EK210" s="6"/>
      <c r="EL210" s="6"/>
      <c r="EM210" s="6"/>
      <c r="EN210" s="6"/>
      <c r="EO210" s="6"/>
      <c r="EP210" s="6"/>
      <c r="EQ210" s="6"/>
      <c r="ER210" s="6"/>
      <c r="ES210" s="6"/>
      <c r="ET210" s="6"/>
      <c r="EU210" s="6"/>
      <c r="EV210" s="6"/>
      <c r="EW210" s="6"/>
      <c r="EX210" s="6"/>
      <c r="EY210" s="6"/>
      <c r="EZ210" s="6"/>
      <c r="FA210" s="6"/>
      <c r="FB210" s="6"/>
      <c r="FC210" s="6"/>
      <c r="FD210" s="6"/>
      <c r="FE210" s="6"/>
      <c r="FF210" s="6"/>
      <c r="FG210" s="6"/>
      <c r="FH210" s="6"/>
      <c r="FI210" s="6"/>
      <c r="FJ210" s="6"/>
      <c r="FK210" s="6"/>
      <c r="FL210" s="6"/>
      <c r="FM210" s="6"/>
      <c r="FN210" s="6"/>
      <c r="FO210" s="6"/>
      <c r="FP210" s="6"/>
      <c r="FQ210" s="6"/>
      <c r="FR210" s="6"/>
      <c r="FS210" s="6"/>
      <c r="FT210" s="6"/>
      <c r="FU210" s="6"/>
      <c r="FV210" s="6"/>
      <c r="FW210" s="6"/>
      <c r="FX210" s="6"/>
      <c r="FY210" s="6"/>
      <c r="FZ210" s="6"/>
      <c r="GA210" s="6"/>
      <c r="GB210" s="6"/>
      <c r="GC210" s="6"/>
      <c r="GD210" s="6"/>
      <c r="GE210" s="6"/>
      <c r="GF210" s="6"/>
      <c r="GG210" s="6"/>
      <c r="GH210" s="6"/>
      <c r="GI210" s="6"/>
      <c r="GJ210" s="6"/>
      <c r="GK210" s="6"/>
      <c r="GL210" s="6"/>
      <c r="GM210" s="6"/>
      <c r="GN210" s="6"/>
      <c r="GO210" s="6"/>
      <c r="GP210" s="6"/>
      <c r="GQ210" s="6"/>
      <c r="GR210" s="6"/>
      <c r="GS210" s="6"/>
      <c r="GT210" s="6"/>
      <c r="GU210" s="6"/>
      <c r="GV210" s="6"/>
      <c r="GW210" s="6"/>
      <c r="GX210" s="6"/>
      <c r="GY210" s="6"/>
      <c r="GZ210" s="6"/>
      <c r="HA210" s="6"/>
      <c r="HB210" s="6"/>
      <c r="HC210" s="6"/>
      <c r="HD210" s="6"/>
      <c r="HE210" s="6"/>
      <c r="HF210" s="6"/>
      <c r="HG210" s="6"/>
      <c r="HH210" s="6"/>
      <c r="HI210" s="6"/>
      <c r="HJ210" s="6"/>
      <c r="HK210" s="6"/>
      <c r="HL210" s="6"/>
      <c r="HM210" s="6"/>
      <c r="HN210" s="6"/>
      <c r="HO210" s="6"/>
      <c r="HP210" s="6"/>
      <c r="HQ210" s="6"/>
      <c r="HR210" s="6"/>
      <c r="HS210" s="6"/>
      <c r="HT210" s="6"/>
      <c r="HU210" s="6"/>
      <c r="HV210" s="6"/>
      <c r="HW210" s="6"/>
      <c r="HX210" s="6"/>
      <c r="HY210" s="6"/>
      <c r="HZ210" s="6"/>
      <c r="IA210" s="6"/>
      <c r="IB210" s="6"/>
      <c r="IC210" s="6"/>
      <c r="ID210" s="6"/>
      <c r="IE210" s="6"/>
      <c r="IF210" s="6"/>
      <c r="IG210" s="6"/>
      <c r="IH210" s="6"/>
      <c r="II210" s="6"/>
      <c r="IJ210" s="6"/>
      <c r="IK210" s="6"/>
      <c r="IL210" s="6"/>
      <c r="IM210" s="6"/>
      <c r="IN210" s="6"/>
    </row>
    <row r="211" spans="33:248" s="131" customFormat="1" ht="20.25" customHeight="1">
      <c r="AG211" s="6"/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  <c r="AZ211" s="6"/>
      <c r="BA211" s="6"/>
      <c r="BB211" s="6"/>
      <c r="BC211" s="6"/>
      <c r="BD211" s="6"/>
      <c r="BE211" s="6"/>
      <c r="BF211" s="6"/>
      <c r="BG211" s="6"/>
      <c r="BH211" s="6"/>
      <c r="BI211" s="6"/>
      <c r="BJ211" s="6"/>
      <c r="BK211" s="6"/>
      <c r="BL211" s="6"/>
      <c r="BM211" s="6"/>
      <c r="BN211" s="6"/>
      <c r="BO211" s="6"/>
      <c r="BP211" s="6"/>
      <c r="BQ211" s="6"/>
      <c r="BR211" s="6"/>
      <c r="BS211" s="6"/>
      <c r="BT211" s="6"/>
      <c r="BU211" s="6"/>
      <c r="BV211" s="6"/>
      <c r="BW211" s="6"/>
      <c r="BX211" s="6"/>
      <c r="BY211" s="6"/>
      <c r="BZ211" s="6"/>
      <c r="CA211" s="6"/>
      <c r="CB211" s="6"/>
      <c r="CC211" s="6"/>
      <c r="CD211" s="6"/>
      <c r="CE211" s="6"/>
      <c r="CF211" s="6"/>
      <c r="CG211" s="6"/>
      <c r="CH211" s="6"/>
      <c r="CI211" s="6"/>
      <c r="CJ211" s="6"/>
      <c r="CK211" s="6"/>
      <c r="CL211" s="6"/>
      <c r="CM211" s="6"/>
      <c r="CN211" s="6"/>
      <c r="CO211" s="6"/>
      <c r="CP211" s="6"/>
      <c r="CQ211" s="6"/>
      <c r="CR211" s="6"/>
      <c r="CS211" s="6"/>
      <c r="CT211" s="6"/>
      <c r="CU211" s="6"/>
      <c r="CV211" s="6"/>
      <c r="CW211" s="6"/>
      <c r="CX211" s="6"/>
      <c r="CY211" s="6"/>
      <c r="CZ211" s="6"/>
      <c r="DA211" s="6"/>
      <c r="DB211" s="6"/>
      <c r="DC211" s="6"/>
      <c r="DD211" s="6"/>
      <c r="DE211" s="6"/>
      <c r="DF211" s="6"/>
      <c r="DG211" s="6"/>
      <c r="DH211" s="6"/>
      <c r="DI211" s="6"/>
      <c r="DJ211" s="6"/>
      <c r="DK211" s="6"/>
      <c r="DL211" s="6"/>
      <c r="DM211" s="6"/>
      <c r="DN211" s="6"/>
      <c r="DO211" s="6"/>
      <c r="DP211" s="6"/>
      <c r="DQ211" s="6"/>
      <c r="DR211" s="6"/>
      <c r="DS211" s="6"/>
      <c r="DT211" s="6"/>
      <c r="DU211" s="6"/>
      <c r="DV211" s="6"/>
      <c r="DW211" s="6"/>
      <c r="DX211" s="6"/>
      <c r="DY211" s="6"/>
      <c r="DZ211" s="6"/>
      <c r="EA211" s="6"/>
      <c r="EB211" s="6"/>
      <c r="EC211" s="6"/>
      <c r="ED211" s="6"/>
      <c r="EE211" s="6"/>
      <c r="EF211" s="6"/>
      <c r="EG211" s="6"/>
      <c r="EH211" s="6"/>
      <c r="EI211" s="6"/>
      <c r="EJ211" s="6"/>
      <c r="EK211" s="6"/>
      <c r="EL211" s="6"/>
      <c r="EM211" s="6"/>
      <c r="EN211" s="6"/>
      <c r="EO211" s="6"/>
      <c r="EP211" s="6"/>
      <c r="EQ211" s="6"/>
      <c r="ER211" s="6"/>
      <c r="ES211" s="6"/>
      <c r="ET211" s="6"/>
      <c r="EU211" s="6"/>
      <c r="EV211" s="6"/>
      <c r="EW211" s="6"/>
      <c r="EX211" s="6"/>
      <c r="EY211" s="6"/>
      <c r="EZ211" s="6"/>
      <c r="FA211" s="6"/>
      <c r="FB211" s="6"/>
      <c r="FC211" s="6"/>
      <c r="FD211" s="6"/>
      <c r="FE211" s="6"/>
      <c r="FF211" s="6"/>
      <c r="FG211" s="6"/>
      <c r="FH211" s="6"/>
      <c r="FI211" s="6"/>
      <c r="FJ211" s="6"/>
      <c r="FK211" s="6"/>
      <c r="FL211" s="6"/>
      <c r="FM211" s="6"/>
      <c r="FN211" s="6"/>
      <c r="FO211" s="6"/>
      <c r="FP211" s="6"/>
      <c r="FQ211" s="6"/>
      <c r="FR211" s="6"/>
      <c r="FS211" s="6"/>
      <c r="FT211" s="6"/>
      <c r="FU211" s="6"/>
      <c r="FV211" s="6"/>
      <c r="FW211" s="6"/>
      <c r="FX211" s="6"/>
      <c r="FY211" s="6"/>
      <c r="FZ211" s="6"/>
      <c r="GA211" s="6"/>
      <c r="GB211" s="6"/>
      <c r="GC211" s="6"/>
      <c r="GD211" s="6"/>
      <c r="GE211" s="6"/>
      <c r="GF211" s="6"/>
      <c r="GG211" s="6"/>
      <c r="GH211" s="6"/>
      <c r="GI211" s="6"/>
      <c r="GJ211" s="6"/>
      <c r="GK211" s="6"/>
      <c r="GL211" s="6"/>
      <c r="GM211" s="6"/>
      <c r="GN211" s="6"/>
      <c r="GO211" s="6"/>
      <c r="GP211" s="6"/>
      <c r="GQ211" s="6"/>
      <c r="GR211" s="6"/>
      <c r="GS211" s="6"/>
      <c r="GT211" s="6"/>
      <c r="GU211" s="6"/>
      <c r="GV211" s="6"/>
      <c r="GW211" s="6"/>
      <c r="GX211" s="6"/>
      <c r="GY211" s="6"/>
      <c r="GZ211" s="6"/>
      <c r="HA211" s="6"/>
      <c r="HB211" s="6"/>
      <c r="HC211" s="6"/>
      <c r="HD211" s="6"/>
      <c r="HE211" s="6"/>
      <c r="HF211" s="6"/>
      <c r="HG211" s="6"/>
      <c r="HH211" s="6"/>
      <c r="HI211" s="6"/>
      <c r="HJ211" s="6"/>
      <c r="HK211" s="6"/>
      <c r="HL211" s="6"/>
      <c r="HM211" s="6"/>
      <c r="HN211" s="6"/>
      <c r="HO211" s="6"/>
      <c r="HP211" s="6"/>
      <c r="HQ211" s="6"/>
      <c r="HR211" s="6"/>
      <c r="HS211" s="6"/>
      <c r="HT211" s="6"/>
      <c r="HU211" s="6"/>
      <c r="HV211" s="6"/>
      <c r="HW211" s="6"/>
      <c r="HX211" s="6"/>
      <c r="HY211" s="6"/>
      <c r="HZ211" s="6"/>
      <c r="IA211" s="6"/>
      <c r="IB211" s="6"/>
      <c r="IC211" s="6"/>
      <c r="ID211" s="6"/>
      <c r="IE211" s="6"/>
      <c r="IF211" s="6"/>
      <c r="IG211" s="6"/>
      <c r="IH211" s="6"/>
      <c r="II211" s="6"/>
      <c r="IJ211" s="6"/>
      <c r="IK211" s="6"/>
      <c r="IL211" s="6"/>
      <c r="IM211" s="6"/>
      <c r="IN211" s="6"/>
    </row>
    <row r="212" spans="33:248" s="131" customFormat="1" ht="20.25" customHeight="1">
      <c r="AG212" s="6"/>
      <c r="AH212" s="6"/>
      <c r="AI212" s="6"/>
      <c r="AJ212" s="6"/>
      <c r="AK212" s="6"/>
      <c r="AL212" s="6"/>
      <c r="AM212" s="6"/>
      <c r="AN212" s="6"/>
      <c r="AO212" s="6"/>
      <c r="AP212" s="6"/>
      <c r="AQ212" s="6"/>
      <c r="AR212" s="6"/>
      <c r="AS212" s="6"/>
      <c r="AT212" s="6"/>
      <c r="AU212" s="6"/>
      <c r="AV212" s="6"/>
      <c r="AW212" s="6"/>
      <c r="AX212" s="6"/>
      <c r="AY212" s="6"/>
      <c r="AZ212" s="6"/>
      <c r="BA212" s="6"/>
      <c r="BB212" s="6"/>
      <c r="BC212" s="6"/>
      <c r="BD212" s="6"/>
      <c r="BE212" s="6"/>
      <c r="BF212" s="6"/>
      <c r="BG212" s="6"/>
      <c r="BH212" s="6"/>
      <c r="BI212" s="6"/>
      <c r="BJ212" s="6"/>
      <c r="BK212" s="6"/>
      <c r="BL212" s="6"/>
      <c r="BM212" s="6"/>
      <c r="BN212" s="6"/>
      <c r="BO212" s="6"/>
      <c r="BP212" s="6"/>
      <c r="BQ212" s="6"/>
      <c r="BR212" s="6"/>
      <c r="BS212" s="6"/>
      <c r="BT212" s="6"/>
      <c r="BU212" s="6"/>
      <c r="BV212" s="6"/>
      <c r="BW212" s="6"/>
      <c r="BX212" s="6"/>
      <c r="BY212" s="6"/>
      <c r="BZ212" s="6"/>
      <c r="CA212" s="6"/>
      <c r="CB212" s="6"/>
      <c r="CC212" s="6"/>
      <c r="CD212" s="6"/>
      <c r="CE212" s="6"/>
      <c r="CF212" s="6"/>
      <c r="CG212" s="6"/>
      <c r="CH212" s="6"/>
      <c r="CI212" s="6"/>
      <c r="CJ212" s="6"/>
      <c r="CK212" s="6"/>
      <c r="CL212" s="6"/>
      <c r="CM212" s="6"/>
      <c r="CN212" s="6"/>
      <c r="CO212" s="6"/>
      <c r="CP212" s="6"/>
      <c r="CQ212" s="6"/>
      <c r="CR212" s="6"/>
      <c r="CS212" s="6"/>
      <c r="CT212" s="6"/>
      <c r="CU212" s="6"/>
      <c r="CV212" s="6"/>
      <c r="CW212" s="6"/>
      <c r="CX212" s="6"/>
      <c r="CY212" s="6"/>
      <c r="CZ212" s="6"/>
      <c r="DA212" s="6"/>
      <c r="DB212" s="6"/>
      <c r="DC212" s="6"/>
      <c r="DD212" s="6"/>
      <c r="DE212" s="6"/>
      <c r="DF212" s="6"/>
      <c r="DG212" s="6"/>
      <c r="DH212" s="6"/>
      <c r="DI212" s="6"/>
      <c r="DJ212" s="6"/>
      <c r="DK212" s="6"/>
      <c r="DL212" s="6"/>
      <c r="DM212" s="6"/>
      <c r="DN212" s="6"/>
      <c r="DO212" s="6"/>
      <c r="DP212" s="6"/>
      <c r="DQ212" s="6"/>
      <c r="DR212" s="6"/>
      <c r="DS212" s="6"/>
      <c r="DT212" s="6"/>
      <c r="DU212" s="6"/>
      <c r="DV212" s="6"/>
      <c r="DW212" s="6"/>
      <c r="DX212" s="6"/>
      <c r="DY212" s="6"/>
      <c r="DZ212" s="6"/>
      <c r="EA212" s="6"/>
      <c r="EB212" s="6"/>
      <c r="EC212" s="6"/>
      <c r="ED212" s="6"/>
      <c r="EE212" s="6"/>
      <c r="EF212" s="6"/>
      <c r="EG212" s="6"/>
      <c r="EH212" s="6"/>
      <c r="EI212" s="6"/>
      <c r="EJ212" s="6"/>
      <c r="EK212" s="6"/>
      <c r="EL212" s="6"/>
      <c r="EM212" s="6"/>
      <c r="EN212" s="6"/>
      <c r="EO212" s="6"/>
      <c r="EP212" s="6"/>
      <c r="EQ212" s="6"/>
      <c r="ER212" s="6"/>
      <c r="ES212" s="6"/>
      <c r="ET212" s="6"/>
      <c r="EU212" s="6"/>
      <c r="EV212" s="6"/>
      <c r="EW212" s="6"/>
      <c r="EX212" s="6"/>
      <c r="EY212" s="6"/>
      <c r="EZ212" s="6"/>
      <c r="FA212" s="6"/>
      <c r="FB212" s="6"/>
      <c r="FC212" s="6"/>
      <c r="FD212" s="6"/>
      <c r="FE212" s="6"/>
      <c r="FF212" s="6"/>
      <c r="FG212" s="6"/>
      <c r="FH212" s="6"/>
      <c r="FI212" s="6"/>
      <c r="FJ212" s="6"/>
      <c r="FK212" s="6"/>
      <c r="FL212" s="6"/>
      <c r="FM212" s="6"/>
      <c r="FN212" s="6"/>
      <c r="FO212" s="6"/>
      <c r="FP212" s="6"/>
      <c r="FQ212" s="6"/>
      <c r="FR212" s="6"/>
      <c r="FS212" s="6"/>
      <c r="FT212" s="6"/>
      <c r="FU212" s="6"/>
      <c r="FV212" s="6"/>
      <c r="FW212" s="6"/>
      <c r="FX212" s="6"/>
      <c r="FY212" s="6"/>
      <c r="FZ212" s="6"/>
      <c r="GA212" s="6"/>
      <c r="GB212" s="6"/>
      <c r="GC212" s="6"/>
      <c r="GD212" s="6"/>
      <c r="GE212" s="6"/>
      <c r="GF212" s="6"/>
      <c r="GG212" s="6"/>
      <c r="GH212" s="6"/>
      <c r="GI212" s="6"/>
      <c r="GJ212" s="6"/>
      <c r="GK212" s="6"/>
      <c r="GL212" s="6"/>
      <c r="GM212" s="6"/>
      <c r="GN212" s="6"/>
      <c r="GO212" s="6"/>
      <c r="GP212" s="6"/>
      <c r="GQ212" s="6"/>
      <c r="GR212" s="6"/>
      <c r="GS212" s="6"/>
      <c r="GT212" s="6"/>
      <c r="GU212" s="6"/>
      <c r="GV212" s="6"/>
      <c r="GW212" s="6"/>
      <c r="GX212" s="6"/>
      <c r="GY212" s="6"/>
      <c r="GZ212" s="6"/>
      <c r="HA212" s="6"/>
      <c r="HB212" s="6"/>
      <c r="HC212" s="6"/>
      <c r="HD212" s="6"/>
      <c r="HE212" s="6"/>
      <c r="HF212" s="6"/>
      <c r="HG212" s="6"/>
      <c r="HH212" s="6"/>
      <c r="HI212" s="6"/>
      <c r="HJ212" s="6"/>
      <c r="HK212" s="6"/>
      <c r="HL212" s="6"/>
      <c r="HM212" s="6"/>
      <c r="HN212" s="6"/>
      <c r="HO212" s="6"/>
      <c r="HP212" s="6"/>
      <c r="HQ212" s="6"/>
      <c r="HR212" s="6"/>
      <c r="HS212" s="6"/>
      <c r="HT212" s="6"/>
      <c r="HU212" s="6"/>
      <c r="HV212" s="6"/>
      <c r="HW212" s="6"/>
      <c r="HX212" s="6"/>
      <c r="HY212" s="6"/>
      <c r="HZ212" s="6"/>
      <c r="IA212" s="6"/>
      <c r="IB212" s="6"/>
      <c r="IC212" s="6"/>
      <c r="ID212" s="6"/>
      <c r="IE212" s="6"/>
      <c r="IF212" s="6"/>
      <c r="IG212" s="6"/>
      <c r="IH212" s="6"/>
      <c r="II212" s="6"/>
      <c r="IJ212" s="6"/>
      <c r="IK212" s="6"/>
      <c r="IL212" s="6"/>
      <c r="IM212" s="6"/>
      <c r="IN212" s="6"/>
    </row>
    <row r="213" spans="33:248" s="131" customFormat="1" ht="20.25" customHeight="1">
      <c r="AG213" s="6"/>
      <c r="AH213" s="6"/>
      <c r="AI213" s="6"/>
      <c r="AJ213" s="6"/>
      <c r="AK213" s="6"/>
      <c r="AL213" s="6"/>
      <c r="AM213" s="6"/>
      <c r="AN213" s="6"/>
      <c r="AO213" s="6"/>
      <c r="AP213" s="6"/>
      <c r="AQ213" s="6"/>
      <c r="AR213" s="6"/>
      <c r="AS213" s="6"/>
      <c r="AT213" s="6"/>
      <c r="AU213" s="6"/>
      <c r="AV213" s="6"/>
      <c r="AW213" s="6"/>
      <c r="AX213" s="6"/>
      <c r="AY213" s="6"/>
      <c r="AZ213" s="6"/>
      <c r="BA213" s="6"/>
      <c r="BB213" s="6"/>
      <c r="BC213" s="6"/>
      <c r="BD213" s="6"/>
      <c r="BE213" s="6"/>
      <c r="BF213" s="6"/>
      <c r="BG213" s="6"/>
      <c r="BH213" s="6"/>
      <c r="BI213" s="6"/>
      <c r="BJ213" s="6"/>
      <c r="BK213" s="6"/>
      <c r="BL213" s="6"/>
      <c r="BM213" s="6"/>
      <c r="BN213" s="6"/>
      <c r="BO213" s="6"/>
      <c r="BP213" s="6"/>
      <c r="BQ213" s="6"/>
      <c r="BR213" s="6"/>
      <c r="BS213" s="6"/>
      <c r="BT213" s="6"/>
      <c r="BU213" s="6"/>
      <c r="BV213" s="6"/>
      <c r="BW213" s="6"/>
      <c r="BX213" s="6"/>
      <c r="BY213" s="6"/>
      <c r="BZ213" s="6"/>
      <c r="CA213" s="6"/>
      <c r="CB213" s="6"/>
      <c r="CC213" s="6"/>
      <c r="CD213" s="6"/>
      <c r="CE213" s="6"/>
      <c r="CF213" s="6"/>
      <c r="CG213" s="6"/>
      <c r="CH213" s="6"/>
      <c r="CI213" s="6"/>
      <c r="CJ213" s="6"/>
      <c r="CK213" s="6"/>
      <c r="CL213" s="6"/>
      <c r="CM213" s="6"/>
      <c r="CN213" s="6"/>
      <c r="CO213" s="6"/>
      <c r="CP213" s="6"/>
      <c r="CQ213" s="6"/>
      <c r="CR213" s="6"/>
      <c r="CS213" s="6"/>
      <c r="CT213" s="6"/>
      <c r="CU213" s="6"/>
      <c r="CV213" s="6"/>
      <c r="CW213" s="6"/>
      <c r="CX213" s="6"/>
      <c r="CY213" s="6"/>
      <c r="CZ213" s="6"/>
      <c r="DA213" s="6"/>
      <c r="DB213" s="6"/>
      <c r="DC213" s="6"/>
      <c r="DD213" s="6"/>
      <c r="DE213" s="6"/>
      <c r="DF213" s="6"/>
      <c r="DG213" s="6"/>
      <c r="DH213" s="6"/>
      <c r="DI213" s="6"/>
      <c r="DJ213" s="6"/>
      <c r="DK213" s="6"/>
      <c r="DL213" s="6"/>
      <c r="DM213" s="6"/>
      <c r="DN213" s="6"/>
      <c r="DO213" s="6"/>
      <c r="DP213" s="6"/>
      <c r="DQ213" s="6"/>
      <c r="DR213" s="6"/>
      <c r="DS213" s="6"/>
      <c r="DT213" s="6"/>
      <c r="DU213" s="6"/>
      <c r="DV213" s="6"/>
      <c r="DW213" s="6"/>
      <c r="DX213" s="6"/>
      <c r="DY213" s="6"/>
      <c r="DZ213" s="6"/>
      <c r="EA213" s="6"/>
      <c r="EB213" s="6"/>
      <c r="EC213" s="6"/>
      <c r="ED213" s="6"/>
      <c r="EE213" s="6"/>
      <c r="EF213" s="6"/>
      <c r="EG213" s="6"/>
      <c r="EH213" s="6"/>
      <c r="EI213" s="6"/>
      <c r="EJ213" s="6"/>
      <c r="EK213" s="6"/>
      <c r="EL213" s="6"/>
      <c r="EM213" s="6"/>
      <c r="EN213" s="6"/>
      <c r="EO213" s="6"/>
      <c r="EP213" s="6"/>
      <c r="EQ213" s="6"/>
      <c r="ER213" s="6"/>
      <c r="ES213" s="6"/>
      <c r="ET213" s="6"/>
      <c r="EU213" s="6"/>
      <c r="EV213" s="6"/>
      <c r="EW213" s="6"/>
      <c r="EX213" s="6"/>
      <c r="EY213" s="6"/>
      <c r="EZ213" s="6"/>
      <c r="FA213" s="6"/>
      <c r="FB213" s="6"/>
      <c r="FC213" s="6"/>
      <c r="FD213" s="6"/>
      <c r="FE213" s="6"/>
      <c r="FF213" s="6"/>
      <c r="FG213" s="6"/>
      <c r="FH213" s="6"/>
      <c r="FI213" s="6"/>
      <c r="FJ213" s="6"/>
      <c r="FK213" s="6"/>
      <c r="FL213" s="6"/>
      <c r="FM213" s="6"/>
      <c r="FN213" s="6"/>
      <c r="FO213" s="6"/>
      <c r="FP213" s="6"/>
      <c r="FQ213" s="6"/>
      <c r="FR213" s="6"/>
      <c r="FS213" s="6"/>
      <c r="FT213" s="6"/>
      <c r="FU213" s="6"/>
      <c r="FV213" s="6"/>
      <c r="FW213" s="6"/>
      <c r="FX213" s="6"/>
      <c r="FY213" s="6"/>
      <c r="FZ213" s="6"/>
      <c r="GA213" s="6"/>
      <c r="GB213" s="6"/>
      <c r="GC213" s="6"/>
      <c r="GD213" s="6"/>
      <c r="GE213" s="6"/>
      <c r="GF213" s="6"/>
      <c r="GG213" s="6"/>
      <c r="GH213" s="6"/>
      <c r="GI213" s="6"/>
      <c r="GJ213" s="6"/>
      <c r="GK213" s="6"/>
      <c r="GL213" s="6"/>
      <c r="GM213" s="6"/>
      <c r="GN213" s="6"/>
      <c r="GO213" s="6"/>
      <c r="GP213" s="6"/>
      <c r="GQ213" s="6"/>
      <c r="GR213" s="6"/>
      <c r="GS213" s="6"/>
      <c r="GT213" s="6"/>
      <c r="GU213" s="6"/>
      <c r="GV213" s="6"/>
      <c r="GW213" s="6"/>
      <c r="GX213" s="6"/>
      <c r="GY213" s="6"/>
      <c r="GZ213" s="6"/>
      <c r="HA213" s="6"/>
      <c r="HB213" s="6"/>
      <c r="HC213" s="6"/>
      <c r="HD213" s="6"/>
      <c r="HE213" s="6"/>
      <c r="HF213" s="6"/>
      <c r="HG213" s="6"/>
      <c r="HH213" s="6"/>
      <c r="HI213" s="6"/>
      <c r="HJ213" s="6"/>
      <c r="HK213" s="6"/>
      <c r="HL213" s="6"/>
      <c r="HM213" s="6"/>
      <c r="HN213" s="6"/>
      <c r="HO213" s="6"/>
      <c r="HP213" s="6"/>
      <c r="HQ213" s="6"/>
      <c r="HR213" s="6"/>
      <c r="HS213" s="6"/>
      <c r="HT213" s="6"/>
      <c r="HU213" s="6"/>
      <c r="HV213" s="6"/>
      <c r="HW213" s="6"/>
      <c r="HX213" s="6"/>
      <c r="HY213" s="6"/>
      <c r="HZ213" s="6"/>
      <c r="IA213" s="6"/>
      <c r="IB213" s="6"/>
      <c r="IC213" s="6"/>
      <c r="ID213" s="6"/>
      <c r="IE213" s="6"/>
      <c r="IF213" s="6"/>
      <c r="IG213" s="6"/>
      <c r="IH213" s="6"/>
      <c r="II213" s="6"/>
      <c r="IJ213" s="6"/>
      <c r="IK213" s="6"/>
      <c r="IL213" s="6"/>
      <c r="IM213" s="6"/>
      <c r="IN213" s="6"/>
    </row>
    <row r="214" spans="33:248" s="131" customFormat="1" ht="20.25" customHeight="1">
      <c r="AG214" s="6"/>
      <c r="AH214" s="6"/>
      <c r="AI214" s="6"/>
      <c r="AJ214" s="6"/>
      <c r="AK214" s="6"/>
      <c r="AL214" s="6"/>
      <c r="AM214" s="6"/>
      <c r="AN214" s="6"/>
      <c r="AO214" s="6"/>
      <c r="AP214" s="6"/>
      <c r="AQ214" s="6"/>
      <c r="AR214" s="6"/>
      <c r="AS214" s="6"/>
      <c r="AT214" s="6"/>
      <c r="AU214" s="6"/>
      <c r="AV214" s="6"/>
      <c r="AW214" s="6"/>
      <c r="AX214" s="6"/>
      <c r="AY214" s="6"/>
      <c r="AZ214" s="6"/>
      <c r="BA214" s="6"/>
      <c r="BB214" s="6"/>
      <c r="BC214" s="6"/>
      <c r="BD214" s="6"/>
      <c r="BE214" s="6"/>
      <c r="BF214" s="6"/>
      <c r="BG214" s="6"/>
      <c r="BH214" s="6"/>
      <c r="BI214" s="6"/>
      <c r="BJ214" s="6"/>
      <c r="BK214" s="6"/>
      <c r="BL214" s="6"/>
      <c r="BM214" s="6"/>
      <c r="BN214" s="6"/>
      <c r="BO214" s="6"/>
      <c r="BP214" s="6"/>
      <c r="BQ214" s="6"/>
      <c r="BR214" s="6"/>
      <c r="BS214" s="6"/>
      <c r="BT214" s="6"/>
      <c r="BU214" s="6"/>
      <c r="BV214" s="6"/>
      <c r="BW214" s="6"/>
      <c r="BX214" s="6"/>
      <c r="BY214" s="6"/>
      <c r="BZ214" s="6"/>
      <c r="CA214" s="6"/>
      <c r="CB214" s="6"/>
      <c r="CC214" s="6"/>
      <c r="CD214" s="6"/>
      <c r="CE214" s="6"/>
      <c r="CF214" s="6"/>
      <c r="CG214" s="6"/>
      <c r="CH214" s="6"/>
      <c r="CI214" s="6"/>
      <c r="CJ214" s="6"/>
      <c r="CK214" s="6"/>
      <c r="CL214" s="6"/>
      <c r="CM214" s="6"/>
      <c r="CN214" s="6"/>
      <c r="CO214" s="6"/>
      <c r="CP214" s="6"/>
      <c r="CQ214" s="6"/>
      <c r="CR214" s="6"/>
      <c r="CS214" s="6"/>
      <c r="CT214" s="6"/>
      <c r="CU214" s="6"/>
      <c r="CV214" s="6"/>
      <c r="CW214" s="6"/>
      <c r="CX214" s="6"/>
      <c r="CY214" s="6"/>
      <c r="CZ214" s="6"/>
      <c r="DA214" s="6"/>
      <c r="DB214" s="6"/>
      <c r="DC214" s="6"/>
      <c r="DD214" s="6"/>
      <c r="DE214" s="6"/>
      <c r="DF214" s="6"/>
      <c r="DG214" s="6"/>
      <c r="DH214" s="6"/>
      <c r="DI214" s="6"/>
      <c r="DJ214" s="6"/>
      <c r="DK214" s="6"/>
      <c r="DL214" s="6"/>
      <c r="DM214" s="6"/>
      <c r="DN214" s="6"/>
      <c r="DO214" s="6"/>
      <c r="DP214" s="6"/>
      <c r="DQ214" s="6"/>
      <c r="DR214" s="6"/>
      <c r="DS214" s="6"/>
      <c r="DT214" s="6"/>
      <c r="DU214" s="6"/>
      <c r="DV214" s="6"/>
      <c r="DW214" s="6"/>
      <c r="DX214" s="6"/>
      <c r="DY214" s="6"/>
      <c r="DZ214" s="6"/>
      <c r="EA214" s="6"/>
      <c r="EB214" s="6"/>
      <c r="EC214" s="6"/>
      <c r="ED214" s="6"/>
      <c r="EE214" s="6"/>
      <c r="EF214" s="6"/>
      <c r="EG214" s="6"/>
      <c r="EH214" s="6"/>
      <c r="EI214" s="6"/>
      <c r="EJ214" s="6"/>
      <c r="EK214" s="6"/>
      <c r="EL214" s="6"/>
      <c r="EM214" s="6"/>
      <c r="EN214" s="6"/>
      <c r="EO214" s="6"/>
      <c r="EP214" s="6"/>
      <c r="EQ214" s="6"/>
      <c r="ER214" s="6"/>
      <c r="ES214" s="6"/>
      <c r="ET214" s="6"/>
      <c r="EU214" s="6"/>
      <c r="EV214" s="6"/>
      <c r="EW214" s="6"/>
      <c r="EX214" s="6"/>
      <c r="EY214" s="6"/>
      <c r="EZ214" s="6"/>
      <c r="FA214" s="6"/>
      <c r="FB214" s="6"/>
      <c r="FC214" s="6"/>
      <c r="FD214" s="6"/>
      <c r="FE214" s="6"/>
      <c r="FF214" s="6"/>
      <c r="FG214" s="6"/>
      <c r="FH214" s="6"/>
      <c r="FI214" s="6"/>
      <c r="FJ214" s="6"/>
      <c r="FK214" s="6"/>
      <c r="FL214" s="6"/>
      <c r="FM214" s="6"/>
      <c r="FN214" s="6"/>
      <c r="FO214" s="6"/>
      <c r="FP214" s="6"/>
      <c r="FQ214" s="6"/>
      <c r="FR214" s="6"/>
      <c r="FS214" s="6"/>
      <c r="FT214" s="6"/>
      <c r="FU214" s="6"/>
      <c r="FV214" s="6"/>
      <c r="FW214" s="6"/>
      <c r="FX214" s="6"/>
      <c r="FY214" s="6"/>
      <c r="FZ214" s="6"/>
      <c r="GA214" s="6"/>
      <c r="GB214" s="6"/>
      <c r="GC214" s="6"/>
      <c r="GD214" s="6"/>
      <c r="GE214" s="6"/>
      <c r="GF214" s="6"/>
      <c r="GG214" s="6"/>
      <c r="GH214" s="6"/>
      <c r="GI214" s="6"/>
      <c r="GJ214" s="6"/>
      <c r="GK214" s="6"/>
      <c r="GL214" s="6"/>
      <c r="GM214" s="6"/>
      <c r="GN214" s="6"/>
      <c r="GO214" s="6"/>
      <c r="GP214" s="6"/>
      <c r="GQ214" s="6"/>
      <c r="GR214" s="6"/>
      <c r="GS214" s="6"/>
      <c r="GT214" s="6"/>
      <c r="GU214" s="6"/>
      <c r="GV214" s="6"/>
      <c r="GW214" s="6"/>
      <c r="GX214" s="6"/>
      <c r="GY214" s="6"/>
      <c r="GZ214" s="6"/>
      <c r="HA214" s="6"/>
      <c r="HB214" s="6"/>
      <c r="HC214" s="6"/>
      <c r="HD214" s="6"/>
      <c r="HE214" s="6"/>
      <c r="HF214" s="6"/>
      <c r="HG214" s="6"/>
      <c r="HH214" s="6"/>
      <c r="HI214" s="6"/>
      <c r="HJ214" s="6"/>
      <c r="HK214" s="6"/>
      <c r="HL214" s="6"/>
      <c r="HM214" s="6"/>
      <c r="HN214" s="6"/>
      <c r="HO214" s="6"/>
      <c r="HP214" s="6"/>
      <c r="HQ214" s="6"/>
      <c r="HR214" s="6"/>
      <c r="HS214" s="6"/>
      <c r="HT214" s="6"/>
      <c r="HU214" s="6"/>
      <c r="HV214" s="6"/>
      <c r="HW214" s="6"/>
      <c r="HX214" s="6"/>
      <c r="HY214" s="6"/>
      <c r="HZ214" s="6"/>
      <c r="IA214" s="6"/>
      <c r="IB214" s="6"/>
      <c r="IC214" s="6"/>
      <c r="ID214" s="6"/>
      <c r="IE214" s="6"/>
      <c r="IF214" s="6"/>
      <c r="IG214" s="6"/>
      <c r="IH214" s="6"/>
      <c r="II214" s="6"/>
      <c r="IJ214" s="6"/>
      <c r="IK214" s="6"/>
      <c r="IL214" s="6"/>
      <c r="IM214" s="6"/>
      <c r="IN214" s="6"/>
    </row>
    <row r="215" spans="33:248" s="131" customFormat="1" ht="20.25" customHeight="1">
      <c r="AG215" s="6"/>
      <c r="AH215" s="6"/>
      <c r="AI215" s="6"/>
      <c r="AJ215" s="6"/>
      <c r="AK215" s="6"/>
      <c r="AL215" s="6"/>
      <c r="AM215" s="6"/>
      <c r="AN215" s="6"/>
      <c r="AO215" s="6"/>
      <c r="AP215" s="6"/>
      <c r="AQ215" s="6"/>
      <c r="AR215" s="6"/>
      <c r="AS215" s="6"/>
      <c r="AT215" s="6"/>
      <c r="AU215" s="6"/>
      <c r="AV215" s="6"/>
      <c r="AW215" s="6"/>
      <c r="AX215" s="6"/>
      <c r="AY215" s="6"/>
      <c r="AZ215" s="6"/>
      <c r="BA215" s="6"/>
      <c r="BB215" s="6"/>
      <c r="BC215" s="6"/>
      <c r="BD215" s="6"/>
      <c r="BE215" s="6"/>
      <c r="BF215" s="6"/>
      <c r="BG215" s="6"/>
      <c r="BH215" s="6"/>
      <c r="BI215" s="6"/>
      <c r="BJ215" s="6"/>
      <c r="BK215" s="6"/>
      <c r="BL215" s="6"/>
      <c r="BM215" s="6"/>
      <c r="BN215" s="6"/>
      <c r="BO215" s="6"/>
      <c r="BP215" s="6"/>
      <c r="BQ215" s="6"/>
      <c r="BR215" s="6"/>
      <c r="BS215" s="6"/>
      <c r="BT215" s="6"/>
      <c r="BU215" s="6"/>
      <c r="BV215" s="6"/>
      <c r="BW215" s="6"/>
      <c r="BX215" s="6"/>
      <c r="BY215" s="6"/>
      <c r="BZ215" s="6"/>
      <c r="CA215" s="6"/>
      <c r="CB215" s="6"/>
      <c r="CC215" s="6"/>
      <c r="CD215" s="6"/>
      <c r="CE215" s="6"/>
      <c r="CF215" s="6"/>
      <c r="CG215" s="6"/>
      <c r="CH215" s="6"/>
      <c r="CI215" s="6"/>
      <c r="CJ215" s="6"/>
      <c r="CK215" s="6"/>
      <c r="CL215" s="6"/>
      <c r="CM215" s="6"/>
      <c r="CN215" s="6"/>
      <c r="CO215" s="6"/>
      <c r="CP215" s="6"/>
      <c r="CQ215" s="6"/>
      <c r="CR215" s="6"/>
      <c r="CS215" s="6"/>
      <c r="CT215" s="6"/>
      <c r="CU215" s="6"/>
      <c r="CV215" s="6"/>
      <c r="CW215" s="6"/>
      <c r="CX215" s="6"/>
      <c r="CY215" s="6"/>
      <c r="CZ215" s="6"/>
      <c r="DA215" s="6"/>
      <c r="DB215" s="6"/>
      <c r="DC215" s="6"/>
      <c r="DD215" s="6"/>
      <c r="DE215" s="6"/>
      <c r="DF215" s="6"/>
      <c r="DG215" s="6"/>
      <c r="DH215" s="6"/>
      <c r="DI215" s="6"/>
      <c r="DJ215" s="6"/>
      <c r="DK215" s="6"/>
      <c r="DL215" s="6"/>
      <c r="DM215" s="6"/>
      <c r="DN215" s="6"/>
      <c r="DO215" s="6"/>
      <c r="DP215" s="6"/>
      <c r="DQ215" s="6"/>
      <c r="DR215" s="6"/>
      <c r="DS215" s="6"/>
      <c r="DT215" s="6"/>
      <c r="DU215" s="6"/>
      <c r="DV215" s="6"/>
      <c r="DW215" s="6"/>
      <c r="DX215" s="6"/>
      <c r="DY215" s="6"/>
      <c r="DZ215" s="6"/>
      <c r="EA215" s="6"/>
      <c r="EB215" s="6"/>
      <c r="EC215" s="6"/>
      <c r="ED215" s="6"/>
      <c r="EE215" s="6"/>
      <c r="EF215" s="6"/>
      <c r="EG215" s="6"/>
      <c r="EH215" s="6"/>
      <c r="EI215" s="6"/>
      <c r="EJ215" s="6"/>
      <c r="EK215" s="6"/>
      <c r="EL215" s="6"/>
      <c r="EM215" s="6"/>
      <c r="EN215" s="6"/>
      <c r="EO215" s="6"/>
      <c r="EP215" s="6"/>
      <c r="EQ215" s="6"/>
      <c r="ER215" s="6"/>
      <c r="ES215" s="6"/>
      <c r="ET215" s="6"/>
      <c r="EU215" s="6"/>
      <c r="EV215" s="6"/>
      <c r="EW215" s="6"/>
      <c r="EX215" s="6"/>
      <c r="EY215" s="6"/>
      <c r="EZ215" s="6"/>
      <c r="FA215" s="6"/>
      <c r="FB215" s="6"/>
      <c r="FC215" s="6"/>
      <c r="FD215" s="6"/>
      <c r="FE215" s="6"/>
      <c r="FF215" s="6"/>
      <c r="FG215" s="6"/>
      <c r="FH215" s="6"/>
      <c r="FI215" s="6"/>
      <c r="FJ215" s="6"/>
      <c r="FK215" s="6"/>
      <c r="FL215" s="6"/>
      <c r="FM215" s="6"/>
      <c r="FN215" s="6"/>
      <c r="FO215" s="6"/>
      <c r="FP215" s="6"/>
      <c r="FQ215" s="6"/>
      <c r="FR215" s="6"/>
      <c r="FS215" s="6"/>
      <c r="FT215" s="6"/>
      <c r="FU215" s="6"/>
      <c r="FV215" s="6"/>
      <c r="FW215" s="6"/>
      <c r="FX215" s="6"/>
      <c r="FY215" s="6"/>
      <c r="FZ215" s="6"/>
      <c r="GA215" s="6"/>
      <c r="GB215" s="6"/>
      <c r="GC215" s="6"/>
      <c r="GD215" s="6"/>
      <c r="GE215" s="6"/>
      <c r="GF215" s="6"/>
      <c r="GG215" s="6"/>
      <c r="GH215" s="6"/>
      <c r="GI215" s="6"/>
      <c r="GJ215" s="6"/>
      <c r="GK215" s="6"/>
      <c r="GL215" s="6"/>
      <c r="GM215" s="6"/>
      <c r="GN215" s="6"/>
      <c r="GO215" s="6"/>
      <c r="GP215" s="6"/>
      <c r="GQ215" s="6"/>
      <c r="GR215" s="6"/>
      <c r="GS215" s="6"/>
      <c r="GT215" s="6"/>
      <c r="GU215" s="6"/>
      <c r="GV215" s="6"/>
      <c r="GW215" s="6"/>
      <c r="GX215" s="6"/>
      <c r="GY215" s="6"/>
      <c r="GZ215" s="6"/>
      <c r="HA215" s="6"/>
      <c r="HB215" s="6"/>
      <c r="HC215" s="6"/>
      <c r="HD215" s="6"/>
      <c r="HE215" s="6"/>
      <c r="HF215" s="6"/>
      <c r="HG215" s="6"/>
      <c r="HH215" s="6"/>
      <c r="HI215" s="6"/>
      <c r="HJ215" s="6"/>
      <c r="HK215" s="6"/>
      <c r="HL215" s="6"/>
      <c r="HM215" s="6"/>
      <c r="HN215" s="6"/>
      <c r="HO215" s="6"/>
      <c r="HP215" s="6"/>
      <c r="HQ215" s="6"/>
      <c r="HR215" s="6"/>
      <c r="HS215" s="6"/>
      <c r="HT215" s="6"/>
      <c r="HU215" s="6"/>
      <c r="HV215" s="6"/>
      <c r="HW215" s="6"/>
      <c r="HX215" s="6"/>
      <c r="HY215" s="6"/>
      <c r="HZ215" s="6"/>
      <c r="IA215" s="6"/>
      <c r="IB215" s="6"/>
      <c r="IC215" s="6"/>
      <c r="ID215" s="6"/>
      <c r="IE215" s="6"/>
      <c r="IF215" s="6"/>
      <c r="IG215" s="6"/>
      <c r="IH215" s="6"/>
      <c r="II215" s="6"/>
      <c r="IJ215" s="6"/>
      <c r="IK215" s="6"/>
      <c r="IL215" s="6"/>
      <c r="IM215" s="6"/>
      <c r="IN215" s="6"/>
    </row>
    <row r="216" spans="33:248" s="131" customFormat="1" ht="20.25" customHeight="1">
      <c r="AG216" s="6"/>
      <c r="AH216" s="6"/>
      <c r="AI216" s="6"/>
      <c r="AJ216" s="6"/>
      <c r="AK216" s="6"/>
      <c r="AL216" s="6"/>
      <c r="AM216" s="6"/>
      <c r="AN216" s="6"/>
      <c r="AO216" s="6"/>
      <c r="AP216" s="6"/>
      <c r="AQ216" s="6"/>
      <c r="AR216" s="6"/>
      <c r="AS216" s="6"/>
      <c r="AT216" s="6"/>
      <c r="AU216" s="6"/>
      <c r="AV216" s="6"/>
      <c r="AW216" s="6"/>
      <c r="AX216" s="6"/>
      <c r="AY216" s="6"/>
      <c r="AZ216" s="6"/>
      <c r="BA216" s="6"/>
      <c r="BB216" s="6"/>
      <c r="BC216" s="6"/>
      <c r="BD216" s="6"/>
      <c r="BE216" s="6"/>
      <c r="BF216" s="6"/>
      <c r="BG216" s="6"/>
      <c r="BH216" s="6"/>
      <c r="BI216" s="6"/>
      <c r="BJ216" s="6"/>
      <c r="BK216" s="6"/>
      <c r="BL216" s="6"/>
      <c r="BM216" s="6"/>
      <c r="BN216" s="6"/>
      <c r="BO216" s="6"/>
      <c r="BP216" s="6"/>
      <c r="BQ216" s="6"/>
      <c r="BR216" s="6"/>
      <c r="BS216" s="6"/>
      <c r="BT216" s="6"/>
      <c r="BU216" s="6"/>
      <c r="BV216" s="6"/>
      <c r="BW216" s="6"/>
      <c r="BX216" s="6"/>
      <c r="BY216" s="6"/>
      <c r="BZ216" s="6"/>
      <c r="CA216" s="6"/>
      <c r="CB216" s="6"/>
      <c r="CC216" s="6"/>
      <c r="CD216" s="6"/>
      <c r="CE216" s="6"/>
      <c r="CF216" s="6"/>
      <c r="CG216" s="6"/>
      <c r="CH216" s="6"/>
      <c r="CI216" s="6"/>
      <c r="CJ216" s="6"/>
      <c r="CK216" s="6"/>
      <c r="CL216" s="6"/>
      <c r="CM216" s="6"/>
      <c r="CN216" s="6"/>
      <c r="CO216" s="6"/>
      <c r="CP216" s="6"/>
      <c r="CQ216" s="6"/>
      <c r="CR216" s="6"/>
      <c r="CS216" s="6"/>
      <c r="CT216" s="6"/>
      <c r="CU216" s="6"/>
      <c r="CV216" s="6"/>
      <c r="CW216" s="6"/>
      <c r="CX216" s="6"/>
      <c r="CY216" s="6"/>
      <c r="CZ216" s="6"/>
      <c r="DA216" s="6"/>
      <c r="DB216" s="6"/>
      <c r="DC216" s="6"/>
      <c r="DD216" s="6"/>
      <c r="DE216" s="6"/>
      <c r="DF216" s="6"/>
      <c r="DG216" s="6"/>
      <c r="DH216" s="6"/>
      <c r="DI216" s="6"/>
      <c r="DJ216" s="6"/>
      <c r="DK216" s="6"/>
      <c r="DL216" s="6"/>
      <c r="DM216" s="6"/>
      <c r="DN216" s="6"/>
      <c r="DO216" s="6"/>
      <c r="DP216" s="6"/>
      <c r="DQ216" s="6"/>
      <c r="DR216" s="6"/>
      <c r="DS216" s="6"/>
      <c r="DT216" s="6"/>
      <c r="DU216" s="6"/>
      <c r="DV216" s="6"/>
      <c r="DW216" s="6"/>
      <c r="DX216" s="6"/>
      <c r="DY216" s="6"/>
      <c r="DZ216" s="6"/>
      <c r="EA216" s="6"/>
      <c r="EB216" s="6"/>
      <c r="EC216" s="6"/>
      <c r="ED216" s="6"/>
      <c r="EE216" s="6"/>
      <c r="EF216" s="6"/>
      <c r="EG216" s="6"/>
      <c r="EH216" s="6"/>
      <c r="EI216" s="6"/>
      <c r="EJ216" s="6"/>
      <c r="EK216" s="6"/>
      <c r="EL216" s="6"/>
      <c r="EM216" s="6"/>
      <c r="EN216" s="6"/>
      <c r="EO216" s="6"/>
      <c r="EP216" s="6"/>
      <c r="EQ216" s="6"/>
      <c r="ER216" s="6"/>
      <c r="ES216" s="6"/>
      <c r="ET216" s="6"/>
      <c r="EU216" s="6"/>
      <c r="EV216" s="6"/>
      <c r="EW216" s="6"/>
      <c r="EX216" s="6"/>
      <c r="EY216" s="6"/>
      <c r="EZ216" s="6"/>
      <c r="FA216" s="6"/>
      <c r="FB216" s="6"/>
      <c r="FC216" s="6"/>
      <c r="FD216" s="6"/>
      <c r="FE216" s="6"/>
      <c r="FF216" s="6"/>
      <c r="FG216" s="6"/>
      <c r="FH216" s="6"/>
      <c r="FI216" s="6"/>
      <c r="FJ216" s="6"/>
      <c r="FK216" s="6"/>
      <c r="FL216" s="6"/>
      <c r="FM216" s="6"/>
      <c r="FN216" s="6"/>
      <c r="FO216" s="6"/>
      <c r="FP216" s="6"/>
      <c r="FQ216" s="6"/>
      <c r="FR216" s="6"/>
      <c r="FS216" s="6"/>
      <c r="FT216" s="6"/>
      <c r="FU216" s="6"/>
      <c r="FV216" s="6"/>
      <c r="FW216" s="6"/>
      <c r="FX216" s="6"/>
      <c r="FY216" s="6"/>
      <c r="FZ216" s="6"/>
      <c r="GA216" s="6"/>
      <c r="GB216" s="6"/>
      <c r="GC216" s="6"/>
      <c r="GD216" s="6"/>
      <c r="GE216" s="6"/>
      <c r="GF216" s="6"/>
      <c r="GG216" s="6"/>
      <c r="GH216" s="6"/>
      <c r="GI216" s="6"/>
      <c r="GJ216" s="6"/>
      <c r="GK216" s="6"/>
      <c r="GL216" s="6"/>
      <c r="GM216" s="6"/>
      <c r="GN216" s="6"/>
      <c r="GO216" s="6"/>
      <c r="GP216" s="6"/>
      <c r="GQ216" s="6"/>
      <c r="GR216" s="6"/>
      <c r="GS216" s="6"/>
      <c r="GT216" s="6"/>
      <c r="GU216" s="6"/>
      <c r="GV216" s="6"/>
      <c r="GW216" s="6"/>
      <c r="GX216" s="6"/>
      <c r="GY216" s="6"/>
      <c r="GZ216" s="6"/>
      <c r="HA216" s="6"/>
      <c r="HB216" s="6"/>
      <c r="HC216" s="6"/>
      <c r="HD216" s="6"/>
      <c r="HE216" s="6"/>
      <c r="HF216" s="6"/>
      <c r="HG216" s="6"/>
      <c r="HH216" s="6"/>
      <c r="HI216" s="6"/>
      <c r="HJ216" s="6"/>
      <c r="HK216" s="6"/>
      <c r="HL216" s="6"/>
      <c r="HM216" s="6"/>
      <c r="HN216" s="6"/>
      <c r="HO216" s="6"/>
      <c r="HP216" s="6"/>
      <c r="HQ216" s="6"/>
      <c r="HR216" s="6"/>
      <c r="HS216" s="6"/>
      <c r="HT216" s="6"/>
      <c r="HU216" s="6"/>
      <c r="HV216" s="6"/>
      <c r="HW216" s="6"/>
      <c r="HX216" s="6"/>
      <c r="HY216" s="6"/>
      <c r="HZ216" s="6"/>
      <c r="IA216" s="6"/>
      <c r="IB216" s="6"/>
      <c r="IC216" s="6"/>
      <c r="ID216" s="6"/>
      <c r="IE216" s="6"/>
      <c r="IF216" s="6"/>
      <c r="IG216" s="6"/>
      <c r="IH216" s="6"/>
      <c r="II216" s="6"/>
      <c r="IJ216" s="6"/>
      <c r="IK216" s="6"/>
      <c r="IL216" s="6"/>
      <c r="IM216" s="6"/>
      <c r="IN216" s="6"/>
    </row>
    <row r="217" spans="33:248" s="131" customFormat="1" ht="20.25" customHeight="1">
      <c r="AG217" s="6"/>
      <c r="AH217" s="6"/>
      <c r="AI217" s="6"/>
      <c r="AJ217" s="6"/>
      <c r="AK217" s="6"/>
      <c r="AL217" s="6"/>
      <c r="AM217" s="6"/>
      <c r="AN217" s="6"/>
      <c r="AO217" s="6"/>
      <c r="AP217" s="6"/>
      <c r="AQ217" s="6"/>
      <c r="AR217" s="6"/>
      <c r="AS217" s="6"/>
      <c r="AT217" s="6"/>
      <c r="AU217" s="6"/>
      <c r="AV217" s="6"/>
      <c r="AW217" s="6"/>
      <c r="AX217" s="6"/>
      <c r="AY217" s="6"/>
      <c r="AZ217" s="6"/>
      <c r="BA217" s="6"/>
      <c r="BB217" s="6"/>
      <c r="BC217" s="6"/>
      <c r="BD217" s="6"/>
      <c r="BE217" s="6"/>
      <c r="BF217" s="6"/>
      <c r="BG217" s="6"/>
      <c r="BH217" s="6"/>
      <c r="BI217" s="6"/>
      <c r="BJ217" s="6"/>
      <c r="BK217" s="6"/>
      <c r="BL217" s="6"/>
      <c r="BM217" s="6"/>
      <c r="BN217" s="6"/>
      <c r="BO217" s="6"/>
      <c r="BP217" s="6"/>
      <c r="BQ217" s="6"/>
      <c r="BR217" s="6"/>
      <c r="BS217" s="6"/>
      <c r="BT217" s="6"/>
      <c r="BU217" s="6"/>
      <c r="BV217" s="6"/>
      <c r="BW217" s="6"/>
      <c r="BX217" s="6"/>
      <c r="BY217" s="6"/>
      <c r="BZ217" s="6"/>
      <c r="CA217" s="6"/>
      <c r="CB217" s="6"/>
      <c r="CC217" s="6"/>
      <c r="CD217" s="6"/>
      <c r="CE217" s="6"/>
      <c r="CF217" s="6"/>
      <c r="CG217" s="6"/>
      <c r="CH217" s="6"/>
      <c r="CI217" s="6"/>
      <c r="CJ217" s="6"/>
      <c r="CK217" s="6"/>
      <c r="CL217" s="6"/>
      <c r="CM217" s="6"/>
      <c r="CN217" s="6"/>
      <c r="CO217" s="6"/>
      <c r="CP217" s="6"/>
      <c r="CQ217" s="6"/>
      <c r="CR217" s="6"/>
      <c r="CS217" s="6"/>
      <c r="CT217" s="6"/>
      <c r="CU217" s="6"/>
      <c r="CV217" s="6"/>
      <c r="CW217" s="6"/>
      <c r="CX217" s="6"/>
      <c r="CY217" s="6"/>
      <c r="CZ217" s="6"/>
      <c r="DA217" s="6"/>
      <c r="DB217" s="6"/>
      <c r="DC217" s="6"/>
      <c r="DD217" s="6"/>
      <c r="DE217" s="6"/>
      <c r="DF217" s="6"/>
      <c r="DG217" s="6"/>
      <c r="DH217" s="6"/>
      <c r="DI217" s="6"/>
      <c r="DJ217" s="6"/>
      <c r="DK217" s="6"/>
      <c r="DL217" s="6"/>
      <c r="DM217" s="6"/>
      <c r="DN217" s="6"/>
      <c r="DO217" s="6"/>
      <c r="DP217" s="6"/>
      <c r="DQ217" s="6"/>
      <c r="DR217" s="6"/>
      <c r="DS217" s="6"/>
      <c r="DT217" s="6"/>
      <c r="DU217" s="6"/>
      <c r="DV217" s="6"/>
      <c r="DW217" s="6"/>
      <c r="DX217" s="6"/>
      <c r="DY217" s="6"/>
      <c r="DZ217" s="6"/>
      <c r="EA217" s="6"/>
      <c r="EB217" s="6"/>
      <c r="EC217" s="6"/>
      <c r="ED217" s="6"/>
      <c r="EE217" s="6"/>
      <c r="EF217" s="6"/>
      <c r="EG217" s="6"/>
      <c r="EH217" s="6"/>
      <c r="EI217" s="6"/>
      <c r="EJ217" s="6"/>
      <c r="EK217" s="6"/>
      <c r="EL217" s="6"/>
      <c r="EM217" s="6"/>
      <c r="EN217" s="6"/>
      <c r="EO217" s="6"/>
      <c r="EP217" s="6"/>
      <c r="EQ217" s="6"/>
      <c r="ER217" s="6"/>
      <c r="ES217" s="6"/>
      <c r="ET217" s="6"/>
      <c r="EU217" s="6"/>
      <c r="EV217" s="6"/>
      <c r="EW217" s="6"/>
      <c r="EX217" s="6"/>
      <c r="EY217" s="6"/>
      <c r="EZ217" s="6"/>
      <c r="FA217" s="6"/>
      <c r="FB217" s="6"/>
      <c r="FC217" s="6"/>
      <c r="FD217" s="6"/>
      <c r="FE217" s="6"/>
      <c r="FF217" s="6"/>
      <c r="FG217" s="6"/>
      <c r="FH217" s="6"/>
      <c r="FI217" s="6"/>
      <c r="FJ217" s="6"/>
      <c r="FK217" s="6"/>
      <c r="FL217" s="6"/>
      <c r="FM217" s="6"/>
      <c r="FN217" s="6"/>
      <c r="FO217" s="6"/>
      <c r="FP217" s="6"/>
      <c r="FQ217" s="6"/>
      <c r="FR217" s="6"/>
      <c r="FS217" s="6"/>
      <c r="FT217" s="6"/>
      <c r="FU217" s="6"/>
      <c r="FV217" s="6"/>
      <c r="FW217" s="6"/>
      <c r="FX217" s="6"/>
      <c r="FY217" s="6"/>
      <c r="FZ217" s="6"/>
      <c r="GA217" s="6"/>
      <c r="GB217" s="6"/>
      <c r="GC217" s="6"/>
      <c r="GD217" s="6"/>
      <c r="GE217" s="6"/>
      <c r="GF217" s="6"/>
      <c r="GG217" s="6"/>
      <c r="GH217" s="6"/>
      <c r="GI217" s="6"/>
      <c r="GJ217" s="6"/>
      <c r="GK217" s="6"/>
      <c r="GL217" s="6"/>
      <c r="GM217" s="6"/>
      <c r="GN217" s="6"/>
      <c r="GO217" s="6"/>
      <c r="GP217" s="6"/>
      <c r="GQ217" s="6"/>
      <c r="GR217" s="6"/>
      <c r="GS217" s="6"/>
      <c r="GT217" s="6"/>
      <c r="GU217" s="6"/>
      <c r="GV217" s="6"/>
      <c r="GW217" s="6"/>
      <c r="GX217" s="6"/>
      <c r="GY217" s="6"/>
      <c r="GZ217" s="6"/>
      <c r="HA217" s="6"/>
      <c r="HB217" s="6"/>
      <c r="HC217" s="6"/>
      <c r="HD217" s="6"/>
      <c r="HE217" s="6"/>
      <c r="HF217" s="6"/>
      <c r="HG217" s="6"/>
      <c r="HH217" s="6"/>
      <c r="HI217" s="6"/>
      <c r="HJ217" s="6"/>
      <c r="HK217" s="6"/>
      <c r="HL217" s="6"/>
      <c r="HM217" s="6"/>
      <c r="HN217" s="6"/>
      <c r="HO217" s="6"/>
      <c r="HP217" s="6"/>
      <c r="HQ217" s="6"/>
      <c r="HR217" s="6"/>
      <c r="HS217" s="6"/>
      <c r="HT217" s="6"/>
      <c r="HU217" s="6"/>
      <c r="HV217" s="6"/>
      <c r="HW217" s="6"/>
      <c r="HX217" s="6"/>
      <c r="HY217" s="6"/>
      <c r="HZ217" s="6"/>
      <c r="IA217" s="6"/>
      <c r="IB217" s="6"/>
      <c r="IC217" s="6"/>
      <c r="ID217" s="6"/>
      <c r="IE217" s="6"/>
      <c r="IF217" s="6"/>
      <c r="IG217" s="6"/>
      <c r="IH217" s="6"/>
      <c r="II217" s="6"/>
      <c r="IJ217" s="6"/>
      <c r="IK217" s="6"/>
      <c r="IL217" s="6"/>
      <c r="IM217" s="6"/>
      <c r="IN217" s="6"/>
    </row>
    <row r="218" spans="33:248" s="131" customFormat="1" ht="20.25" customHeight="1">
      <c r="AG218" s="6"/>
      <c r="AH218" s="6"/>
      <c r="AI218" s="6"/>
      <c r="AJ218" s="6"/>
      <c r="AK218" s="6"/>
      <c r="AL218" s="6"/>
      <c r="AM218" s="6"/>
      <c r="AN218" s="6"/>
      <c r="AO218" s="6"/>
      <c r="AP218" s="6"/>
      <c r="AQ218" s="6"/>
      <c r="AR218" s="6"/>
      <c r="AS218" s="6"/>
      <c r="AT218" s="6"/>
      <c r="AU218" s="6"/>
      <c r="AV218" s="6"/>
      <c r="AW218" s="6"/>
      <c r="AX218" s="6"/>
      <c r="AY218" s="6"/>
      <c r="AZ218" s="6"/>
      <c r="BA218" s="6"/>
      <c r="BB218" s="6"/>
      <c r="BC218" s="6"/>
      <c r="BD218" s="6"/>
      <c r="BE218" s="6"/>
      <c r="BF218" s="6"/>
      <c r="BG218" s="6"/>
      <c r="BH218" s="6"/>
      <c r="BI218" s="6"/>
      <c r="BJ218" s="6"/>
      <c r="BK218" s="6"/>
      <c r="BL218" s="6"/>
      <c r="BM218" s="6"/>
      <c r="BN218" s="6"/>
      <c r="BO218" s="6"/>
      <c r="BP218" s="6"/>
      <c r="BQ218" s="6"/>
      <c r="BR218" s="6"/>
      <c r="BS218" s="6"/>
      <c r="BT218" s="6"/>
      <c r="BU218" s="6"/>
      <c r="BV218" s="6"/>
      <c r="BW218" s="6"/>
      <c r="BX218" s="6"/>
      <c r="BY218" s="6"/>
      <c r="BZ218" s="6"/>
      <c r="CA218" s="6"/>
      <c r="CB218" s="6"/>
      <c r="CC218" s="6"/>
      <c r="CD218" s="6"/>
      <c r="CE218" s="6"/>
      <c r="CF218" s="6"/>
      <c r="CG218" s="6"/>
      <c r="CH218" s="6"/>
      <c r="CI218" s="6"/>
      <c r="CJ218" s="6"/>
      <c r="CK218" s="6"/>
      <c r="CL218" s="6"/>
      <c r="CM218" s="6"/>
      <c r="CN218" s="6"/>
      <c r="CO218" s="6"/>
      <c r="CP218" s="6"/>
      <c r="CQ218" s="6"/>
      <c r="CR218" s="6"/>
      <c r="CS218" s="6"/>
      <c r="CT218" s="6"/>
      <c r="CU218" s="6"/>
      <c r="CV218" s="6"/>
      <c r="CW218" s="6"/>
      <c r="CX218" s="6"/>
      <c r="CY218" s="6"/>
      <c r="CZ218" s="6"/>
      <c r="DA218" s="6"/>
      <c r="DB218" s="6"/>
      <c r="DC218" s="6"/>
      <c r="DD218" s="6"/>
      <c r="DE218" s="6"/>
      <c r="DF218" s="6"/>
      <c r="DG218" s="6"/>
      <c r="DH218" s="6"/>
      <c r="DI218" s="6"/>
      <c r="DJ218" s="6"/>
      <c r="DK218" s="6"/>
      <c r="DL218" s="6"/>
      <c r="DM218" s="6"/>
      <c r="DN218" s="6"/>
      <c r="DO218" s="6"/>
      <c r="DP218" s="6"/>
      <c r="DQ218" s="6"/>
      <c r="DR218" s="6"/>
      <c r="DS218" s="6"/>
      <c r="DT218" s="6"/>
      <c r="DU218" s="6"/>
      <c r="DV218" s="6"/>
      <c r="DW218" s="6"/>
      <c r="DX218" s="6"/>
      <c r="DY218" s="6"/>
      <c r="DZ218" s="6"/>
      <c r="EA218" s="6"/>
      <c r="EB218" s="6"/>
      <c r="EC218" s="6"/>
      <c r="ED218" s="6"/>
      <c r="EE218" s="6"/>
      <c r="EF218" s="6"/>
      <c r="EG218" s="6"/>
      <c r="EH218" s="6"/>
      <c r="EI218" s="6"/>
      <c r="EJ218" s="6"/>
      <c r="EK218" s="6"/>
      <c r="EL218" s="6"/>
      <c r="EM218" s="6"/>
      <c r="EN218" s="6"/>
      <c r="EO218" s="6"/>
      <c r="EP218" s="6"/>
      <c r="EQ218" s="6"/>
      <c r="ER218" s="6"/>
      <c r="ES218" s="6"/>
      <c r="ET218" s="6"/>
      <c r="EU218" s="6"/>
      <c r="EV218" s="6"/>
      <c r="EW218" s="6"/>
      <c r="EX218" s="6"/>
      <c r="EY218" s="6"/>
      <c r="EZ218" s="6"/>
      <c r="FA218" s="6"/>
      <c r="FB218" s="6"/>
      <c r="FC218" s="6"/>
      <c r="FD218" s="6"/>
      <c r="FE218" s="6"/>
      <c r="FF218" s="6"/>
      <c r="FG218" s="6"/>
      <c r="FH218" s="6"/>
      <c r="FI218" s="6"/>
      <c r="FJ218" s="6"/>
      <c r="FK218" s="6"/>
      <c r="FL218" s="6"/>
      <c r="FM218" s="6"/>
      <c r="FN218" s="6"/>
      <c r="FO218" s="6"/>
      <c r="FP218" s="6"/>
      <c r="FQ218" s="6"/>
      <c r="FR218" s="6"/>
      <c r="FS218" s="6"/>
      <c r="FT218" s="6"/>
      <c r="FU218" s="6"/>
      <c r="FV218" s="6"/>
      <c r="FW218" s="6"/>
      <c r="FX218" s="6"/>
      <c r="FY218" s="6"/>
      <c r="FZ218" s="6"/>
      <c r="GA218" s="6"/>
      <c r="GB218" s="6"/>
      <c r="GC218" s="6"/>
      <c r="GD218" s="6"/>
      <c r="GE218" s="6"/>
      <c r="GF218" s="6"/>
      <c r="GG218" s="6"/>
      <c r="GH218" s="6"/>
      <c r="GI218" s="6"/>
      <c r="GJ218" s="6"/>
      <c r="GK218" s="6"/>
      <c r="GL218" s="6"/>
      <c r="GM218" s="6"/>
      <c r="GN218" s="6"/>
      <c r="GO218" s="6"/>
      <c r="GP218" s="6"/>
      <c r="GQ218" s="6"/>
      <c r="GR218" s="6"/>
      <c r="GS218" s="6"/>
      <c r="GT218" s="6"/>
      <c r="GU218" s="6"/>
      <c r="GV218" s="6"/>
      <c r="GW218" s="6"/>
      <c r="GX218" s="6"/>
      <c r="GY218" s="6"/>
      <c r="GZ218" s="6"/>
      <c r="HA218" s="6"/>
      <c r="HB218" s="6"/>
      <c r="HC218" s="6"/>
      <c r="HD218" s="6"/>
      <c r="HE218" s="6"/>
      <c r="HF218" s="6"/>
      <c r="HG218" s="6"/>
      <c r="HH218" s="6"/>
      <c r="HI218" s="6"/>
      <c r="HJ218" s="6"/>
      <c r="HK218" s="6"/>
      <c r="HL218" s="6"/>
      <c r="HM218" s="6"/>
      <c r="HN218" s="6"/>
      <c r="HO218" s="6"/>
      <c r="HP218" s="6"/>
      <c r="HQ218" s="6"/>
      <c r="HR218" s="6"/>
      <c r="HS218" s="6"/>
      <c r="HT218" s="6"/>
      <c r="HU218" s="6"/>
      <c r="HV218" s="6"/>
      <c r="HW218" s="6"/>
      <c r="HX218" s="6"/>
      <c r="HY218" s="6"/>
      <c r="HZ218" s="6"/>
      <c r="IA218" s="6"/>
      <c r="IB218" s="6"/>
      <c r="IC218" s="6"/>
      <c r="ID218" s="6"/>
      <c r="IE218" s="6"/>
      <c r="IF218" s="6"/>
      <c r="IG218" s="6"/>
      <c r="IH218" s="6"/>
      <c r="II218" s="6"/>
      <c r="IJ218" s="6"/>
      <c r="IK218" s="6"/>
      <c r="IL218" s="6"/>
      <c r="IM218" s="6"/>
      <c r="IN218" s="6"/>
    </row>
    <row r="219" spans="33:248" s="131" customFormat="1" ht="20.25" customHeight="1">
      <c r="AG219" s="6"/>
      <c r="AH219" s="6"/>
      <c r="AI219" s="6"/>
      <c r="AJ219" s="6"/>
      <c r="AK219" s="6"/>
      <c r="AL219" s="6"/>
      <c r="AM219" s="6"/>
      <c r="AN219" s="6"/>
      <c r="AO219" s="6"/>
      <c r="AP219" s="6"/>
      <c r="AQ219" s="6"/>
      <c r="AR219" s="6"/>
      <c r="AS219" s="6"/>
      <c r="AT219" s="6"/>
      <c r="AU219" s="6"/>
      <c r="AV219" s="6"/>
      <c r="AW219" s="6"/>
      <c r="AX219" s="6"/>
      <c r="AY219" s="6"/>
      <c r="AZ219" s="6"/>
      <c r="BA219" s="6"/>
      <c r="BB219" s="6"/>
      <c r="BC219" s="6"/>
      <c r="BD219" s="6"/>
      <c r="BE219" s="6"/>
      <c r="BF219" s="6"/>
      <c r="BG219" s="6"/>
      <c r="BH219" s="6"/>
      <c r="BI219" s="6"/>
      <c r="BJ219" s="6"/>
      <c r="BK219" s="6"/>
      <c r="BL219" s="6"/>
      <c r="BM219" s="6"/>
      <c r="BN219" s="6"/>
      <c r="BO219" s="6"/>
      <c r="BP219" s="6"/>
      <c r="BQ219" s="6"/>
      <c r="BR219" s="6"/>
      <c r="BS219" s="6"/>
      <c r="BT219" s="6"/>
      <c r="BU219" s="6"/>
      <c r="BV219" s="6"/>
      <c r="BW219" s="6"/>
      <c r="BX219" s="6"/>
      <c r="BY219" s="6"/>
      <c r="BZ219" s="6"/>
      <c r="CA219" s="6"/>
      <c r="CB219" s="6"/>
      <c r="CC219" s="6"/>
      <c r="CD219" s="6"/>
      <c r="CE219" s="6"/>
      <c r="CF219" s="6"/>
      <c r="CG219" s="6"/>
      <c r="CH219" s="6"/>
      <c r="CI219" s="6"/>
      <c r="CJ219" s="6"/>
      <c r="CK219" s="6"/>
      <c r="CL219" s="6"/>
      <c r="CM219" s="6"/>
      <c r="CN219" s="6"/>
      <c r="CO219" s="6"/>
      <c r="CP219" s="6"/>
      <c r="CQ219" s="6"/>
      <c r="CR219" s="6"/>
      <c r="CS219" s="6"/>
      <c r="CT219" s="6"/>
      <c r="CU219" s="6"/>
      <c r="CV219" s="6"/>
      <c r="CW219" s="6"/>
      <c r="CX219" s="6"/>
      <c r="CY219" s="6"/>
      <c r="CZ219" s="6"/>
      <c r="DA219" s="6"/>
      <c r="DB219" s="6"/>
      <c r="DC219" s="6"/>
      <c r="DD219" s="6"/>
      <c r="DE219" s="6"/>
      <c r="DF219" s="6"/>
      <c r="DG219" s="6"/>
      <c r="DH219" s="6"/>
      <c r="DI219" s="6"/>
      <c r="DJ219" s="6"/>
      <c r="DK219" s="6"/>
      <c r="DL219" s="6"/>
      <c r="DM219" s="6"/>
      <c r="DN219" s="6"/>
      <c r="DO219" s="6"/>
      <c r="DP219" s="6"/>
      <c r="DQ219" s="6"/>
      <c r="DR219" s="6"/>
      <c r="DS219" s="6"/>
      <c r="DT219" s="6"/>
      <c r="DU219" s="6"/>
      <c r="DV219" s="6"/>
      <c r="DW219" s="6"/>
      <c r="DX219" s="6"/>
      <c r="DY219" s="6"/>
      <c r="DZ219" s="6"/>
      <c r="EA219" s="6"/>
      <c r="EB219" s="6"/>
      <c r="EC219" s="6"/>
      <c r="ED219" s="6"/>
      <c r="EE219" s="6"/>
      <c r="EF219" s="6"/>
      <c r="EG219" s="6"/>
      <c r="EH219" s="6"/>
      <c r="EI219" s="6"/>
      <c r="EJ219" s="6"/>
      <c r="EK219" s="6"/>
      <c r="EL219" s="6"/>
      <c r="EM219" s="6"/>
      <c r="EN219" s="6"/>
      <c r="EO219" s="6"/>
      <c r="EP219" s="6"/>
      <c r="EQ219" s="6"/>
      <c r="ER219" s="6"/>
      <c r="ES219" s="6"/>
      <c r="ET219" s="6"/>
      <c r="EU219" s="6"/>
      <c r="EV219" s="6"/>
      <c r="EW219" s="6"/>
      <c r="EX219" s="6"/>
      <c r="EY219" s="6"/>
      <c r="EZ219" s="6"/>
      <c r="FA219" s="6"/>
      <c r="FB219" s="6"/>
      <c r="FC219" s="6"/>
      <c r="FD219" s="6"/>
      <c r="FE219" s="6"/>
      <c r="FF219" s="6"/>
      <c r="FG219" s="6"/>
      <c r="FH219" s="6"/>
      <c r="FI219" s="6"/>
      <c r="FJ219" s="6"/>
      <c r="FK219" s="6"/>
      <c r="FL219" s="6"/>
      <c r="FM219" s="6"/>
      <c r="FN219" s="6"/>
      <c r="FO219" s="6"/>
      <c r="FP219" s="6"/>
      <c r="FQ219" s="6"/>
      <c r="FR219" s="6"/>
      <c r="FS219" s="6"/>
      <c r="FT219" s="6"/>
      <c r="FU219" s="6"/>
      <c r="FV219" s="6"/>
      <c r="FW219" s="6"/>
      <c r="FX219" s="6"/>
      <c r="FY219" s="6"/>
      <c r="FZ219" s="6"/>
      <c r="GA219" s="6"/>
      <c r="GB219" s="6"/>
      <c r="GC219" s="6"/>
      <c r="GD219" s="6"/>
      <c r="GE219" s="6"/>
      <c r="GF219" s="6"/>
      <c r="GG219" s="6"/>
      <c r="GH219" s="6"/>
      <c r="GI219" s="6"/>
      <c r="GJ219" s="6"/>
      <c r="GK219" s="6"/>
      <c r="GL219" s="6"/>
      <c r="GM219" s="6"/>
      <c r="GN219" s="6"/>
      <c r="GO219" s="6"/>
      <c r="GP219" s="6"/>
      <c r="GQ219" s="6"/>
      <c r="GR219" s="6"/>
      <c r="GS219" s="6"/>
      <c r="GT219" s="6"/>
      <c r="GU219" s="6"/>
      <c r="GV219" s="6"/>
      <c r="GW219" s="6"/>
      <c r="GX219" s="6"/>
      <c r="GY219" s="6"/>
      <c r="GZ219" s="6"/>
      <c r="HA219" s="6"/>
      <c r="HB219" s="6"/>
      <c r="HC219" s="6"/>
      <c r="HD219" s="6"/>
      <c r="HE219" s="6"/>
      <c r="HF219" s="6"/>
      <c r="HG219" s="6"/>
      <c r="HH219" s="6"/>
      <c r="HI219" s="6"/>
      <c r="HJ219" s="6"/>
      <c r="HK219" s="6"/>
      <c r="HL219" s="6"/>
      <c r="HM219" s="6"/>
      <c r="HN219" s="6"/>
      <c r="HO219" s="6"/>
      <c r="HP219" s="6"/>
      <c r="HQ219" s="6"/>
      <c r="HR219" s="6"/>
      <c r="HS219" s="6"/>
      <c r="HT219" s="6"/>
      <c r="HU219" s="6"/>
      <c r="HV219" s="6"/>
      <c r="HW219" s="6"/>
      <c r="HX219" s="6"/>
      <c r="HY219" s="6"/>
      <c r="HZ219" s="6"/>
      <c r="IA219" s="6"/>
      <c r="IB219" s="6"/>
      <c r="IC219" s="6"/>
      <c r="ID219" s="6"/>
      <c r="IE219" s="6"/>
      <c r="IF219" s="6"/>
      <c r="IG219" s="6"/>
      <c r="IH219" s="6"/>
      <c r="II219" s="6"/>
      <c r="IJ219" s="6"/>
      <c r="IK219" s="6"/>
      <c r="IL219" s="6"/>
      <c r="IM219" s="6"/>
      <c r="IN219" s="6"/>
    </row>
    <row r="220" spans="33:248" s="131" customFormat="1" ht="20.25" customHeight="1">
      <c r="AG220" s="6"/>
      <c r="AH220" s="6"/>
      <c r="AI220" s="6"/>
      <c r="AJ220" s="6"/>
      <c r="AK220" s="6"/>
      <c r="AL220" s="6"/>
      <c r="AM220" s="6"/>
      <c r="AN220" s="6"/>
      <c r="AO220" s="6"/>
      <c r="AP220" s="6"/>
      <c r="AQ220" s="6"/>
      <c r="AR220" s="6"/>
      <c r="AS220" s="6"/>
      <c r="AT220" s="6"/>
      <c r="AU220" s="6"/>
      <c r="AV220" s="6"/>
      <c r="AW220" s="6"/>
      <c r="AX220" s="6"/>
      <c r="AY220" s="6"/>
      <c r="AZ220" s="6"/>
      <c r="BA220" s="6"/>
      <c r="BB220" s="6"/>
      <c r="BC220" s="6"/>
      <c r="BD220" s="6"/>
      <c r="BE220" s="6"/>
      <c r="BF220" s="6"/>
      <c r="BG220" s="6"/>
      <c r="BH220" s="6"/>
      <c r="BI220" s="6"/>
      <c r="BJ220" s="6"/>
      <c r="BK220" s="6"/>
      <c r="BL220" s="6"/>
      <c r="BM220" s="6"/>
      <c r="BN220" s="6"/>
      <c r="BO220" s="6"/>
      <c r="BP220" s="6"/>
      <c r="BQ220" s="6"/>
      <c r="BR220" s="6"/>
      <c r="BS220" s="6"/>
      <c r="BT220" s="6"/>
      <c r="BU220" s="6"/>
      <c r="BV220" s="6"/>
      <c r="BW220" s="6"/>
      <c r="BX220" s="6"/>
      <c r="BY220" s="6"/>
      <c r="BZ220" s="6"/>
      <c r="CA220" s="6"/>
      <c r="CB220" s="6"/>
      <c r="CC220" s="6"/>
      <c r="CD220" s="6"/>
      <c r="CE220" s="6"/>
      <c r="CF220" s="6"/>
      <c r="CG220" s="6"/>
      <c r="CH220" s="6"/>
      <c r="CI220" s="6"/>
      <c r="CJ220" s="6"/>
      <c r="CK220" s="6"/>
      <c r="CL220" s="6"/>
      <c r="CM220" s="6"/>
      <c r="CN220" s="6"/>
      <c r="CO220" s="6"/>
      <c r="CP220" s="6"/>
      <c r="CQ220" s="6"/>
      <c r="CR220" s="6"/>
      <c r="CS220" s="6"/>
      <c r="CT220" s="6"/>
      <c r="CU220" s="6"/>
      <c r="CV220" s="6"/>
      <c r="CW220" s="6"/>
      <c r="CX220" s="6"/>
      <c r="CY220" s="6"/>
      <c r="CZ220" s="6"/>
      <c r="DA220" s="6"/>
      <c r="DB220" s="6"/>
      <c r="DC220" s="6"/>
      <c r="DD220" s="6"/>
      <c r="DE220" s="6"/>
      <c r="DF220" s="6"/>
      <c r="DG220" s="6"/>
      <c r="DH220" s="6"/>
      <c r="DI220" s="6"/>
      <c r="DJ220" s="6"/>
      <c r="DK220" s="6"/>
      <c r="DL220" s="6"/>
      <c r="DM220" s="6"/>
      <c r="DN220" s="6"/>
      <c r="DO220" s="6"/>
      <c r="DP220" s="6"/>
      <c r="DQ220" s="6"/>
      <c r="DR220" s="6"/>
      <c r="DS220" s="6"/>
      <c r="DT220" s="6"/>
      <c r="DU220" s="6"/>
      <c r="DV220" s="6"/>
      <c r="DW220" s="6"/>
      <c r="DX220" s="6"/>
      <c r="DY220" s="6"/>
      <c r="DZ220" s="6"/>
      <c r="EA220" s="6"/>
      <c r="EB220" s="6"/>
      <c r="EC220" s="6"/>
      <c r="ED220" s="6"/>
      <c r="EE220" s="6"/>
      <c r="EF220" s="6"/>
      <c r="EG220" s="6"/>
      <c r="EH220" s="6"/>
      <c r="EI220" s="6"/>
      <c r="EJ220" s="6"/>
      <c r="EK220" s="6"/>
      <c r="EL220" s="6"/>
      <c r="EM220" s="6"/>
      <c r="EN220" s="6"/>
      <c r="EO220" s="6"/>
      <c r="EP220" s="6"/>
      <c r="EQ220" s="6"/>
      <c r="ER220" s="6"/>
      <c r="ES220" s="6"/>
      <c r="ET220" s="6"/>
      <c r="EU220" s="6"/>
      <c r="EV220" s="6"/>
      <c r="EW220" s="6"/>
      <c r="EX220" s="6"/>
      <c r="EY220" s="6"/>
      <c r="EZ220" s="6"/>
      <c r="FA220" s="6"/>
      <c r="FB220" s="6"/>
      <c r="FC220" s="6"/>
      <c r="FD220" s="6"/>
      <c r="FE220" s="6"/>
      <c r="FF220" s="6"/>
      <c r="FG220" s="6"/>
      <c r="FH220" s="6"/>
      <c r="FI220" s="6"/>
      <c r="FJ220" s="6"/>
      <c r="FK220" s="6"/>
      <c r="FL220" s="6"/>
      <c r="FM220" s="6"/>
      <c r="FN220" s="6"/>
      <c r="FO220" s="6"/>
      <c r="FP220" s="6"/>
      <c r="FQ220" s="6"/>
      <c r="FR220" s="6"/>
      <c r="FS220" s="6"/>
      <c r="FT220" s="6"/>
      <c r="FU220" s="6"/>
      <c r="FV220" s="6"/>
      <c r="FW220" s="6"/>
      <c r="FX220" s="6"/>
      <c r="FY220" s="6"/>
      <c r="FZ220" s="6"/>
      <c r="GA220" s="6"/>
      <c r="GB220" s="6"/>
      <c r="GC220" s="6"/>
      <c r="GD220" s="6"/>
      <c r="GE220" s="6"/>
      <c r="GF220" s="6"/>
      <c r="GG220" s="6"/>
      <c r="GH220" s="6"/>
      <c r="GI220" s="6"/>
      <c r="GJ220" s="6"/>
      <c r="GK220" s="6"/>
      <c r="GL220" s="6"/>
      <c r="GM220" s="6"/>
      <c r="GN220" s="6"/>
      <c r="GO220" s="6"/>
      <c r="GP220" s="6"/>
      <c r="GQ220" s="6"/>
      <c r="GR220" s="6"/>
      <c r="GS220" s="6"/>
      <c r="GT220" s="6"/>
      <c r="GU220" s="6"/>
      <c r="GV220" s="6"/>
      <c r="GW220" s="6"/>
      <c r="GX220" s="6"/>
      <c r="GY220" s="6"/>
      <c r="GZ220" s="6"/>
      <c r="HA220" s="6"/>
      <c r="HB220" s="6"/>
      <c r="HC220" s="6"/>
      <c r="HD220" s="6"/>
      <c r="HE220" s="6"/>
      <c r="HF220" s="6"/>
      <c r="HG220" s="6"/>
      <c r="HH220" s="6"/>
      <c r="HI220" s="6"/>
      <c r="HJ220" s="6"/>
      <c r="HK220" s="6"/>
      <c r="HL220" s="6"/>
      <c r="HM220" s="6"/>
      <c r="HN220" s="6"/>
      <c r="HO220" s="6"/>
      <c r="HP220" s="6"/>
      <c r="HQ220" s="6"/>
      <c r="HR220" s="6"/>
      <c r="HS220" s="6"/>
      <c r="HT220" s="6"/>
      <c r="HU220" s="6"/>
      <c r="HV220" s="6"/>
      <c r="HW220" s="6"/>
      <c r="HX220" s="6"/>
      <c r="HY220" s="6"/>
      <c r="HZ220" s="6"/>
      <c r="IA220" s="6"/>
      <c r="IB220" s="6"/>
      <c r="IC220" s="6"/>
      <c r="ID220" s="6"/>
      <c r="IE220" s="6"/>
      <c r="IF220" s="6"/>
      <c r="IG220" s="6"/>
      <c r="IH220" s="6"/>
      <c r="II220" s="6"/>
      <c r="IJ220" s="6"/>
      <c r="IK220" s="6"/>
      <c r="IL220" s="6"/>
      <c r="IM220" s="6"/>
      <c r="IN220" s="6"/>
    </row>
    <row r="221" spans="33:248" s="131" customFormat="1" ht="20.25" customHeight="1">
      <c r="AG221" s="6"/>
      <c r="AH221" s="6"/>
      <c r="AI221" s="6"/>
      <c r="AJ221" s="6"/>
      <c r="AK221" s="6"/>
      <c r="AL221" s="6"/>
      <c r="AM221" s="6"/>
      <c r="AN221" s="6"/>
      <c r="AO221" s="6"/>
      <c r="AP221" s="6"/>
      <c r="AQ221" s="6"/>
      <c r="AR221" s="6"/>
      <c r="AS221" s="6"/>
      <c r="AT221" s="6"/>
      <c r="AU221" s="6"/>
      <c r="AV221" s="6"/>
      <c r="AW221" s="6"/>
      <c r="AX221" s="6"/>
      <c r="AY221" s="6"/>
      <c r="AZ221" s="6"/>
      <c r="BA221" s="6"/>
      <c r="BB221" s="6"/>
      <c r="BC221" s="6"/>
      <c r="BD221" s="6"/>
      <c r="BE221" s="6"/>
      <c r="BF221" s="6"/>
      <c r="BG221" s="6"/>
      <c r="BH221" s="6"/>
      <c r="BI221" s="6"/>
      <c r="BJ221" s="6"/>
      <c r="BK221" s="6"/>
      <c r="BL221" s="6"/>
      <c r="BM221" s="6"/>
      <c r="BN221" s="6"/>
      <c r="BO221" s="6"/>
      <c r="BP221" s="6"/>
      <c r="BQ221" s="6"/>
      <c r="BR221" s="6"/>
      <c r="BS221" s="6"/>
      <c r="BT221" s="6"/>
      <c r="BU221" s="6"/>
      <c r="BV221" s="6"/>
      <c r="BW221" s="6"/>
      <c r="BX221" s="6"/>
      <c r="BY221" s="6"/>
      <c r="BZ221" s="6"/>
      <c r="CA221" s="6"/>
      <c r="CB221" s="6"/>
      <c r="CC221" s="6"/>
      <c r="CD221" s="6"/>
      <c r="CE221" s="6"/>
      <c r="CF221" s="6"/>
      <c r="CG221" s="6"/>
      <c r="CH221" s="6"/>
      <c r="CI221" s="6"/>
      <c r="CJ221" s="6"/>
      <c r="CK221" s="6"/>
      <c r="CL221" s="6"/>
      <c r="CM221" s="6"/>
      <c r="CN221" s="6"/>
      <c r="CO221" s="6"/>
      <c r="CP221" s="6"/>
      <c r="CQ221" s="6"/>
      <c r="CR221" s="6"/>
      <c r="CS221" s="6"/>
      <c r="CT221" s="6"/>
      <c r="CU221" s="6"/>
      <c r="CV221" s="6"/>
      <c r="CW221" s="6"/>
      <c r="CX221" s="6"/>
      <c r="CY221" s="6"/>
      <c r="CZ221" s="6"/>
      <c r="DA221" s="6"/>
      <c r="DB221" s="6"/>
      <c r="DC221" s="6"/>
      <c r="DD221" s="6"/>
      <c r="DE221" s="6"/>
      <c r="DF221" s="6"/>
      <c r="DG221" s="6"/>
      <c r="DH221" s="6"/>
      <c r="DI221" s="6"/>
      <c r="DJ221" s="6"/>
      <c r="DK221" s="6"/>
      <c r="DL221" s="6"/>
      <c r="DM221" s="6"/>
      <c r="DN221" s="6"/>
      <c r="DO221" s="6"/>
      <c r="DP221" s="6"/>
      <c r="DQ221" s="6"/>
      <c r="DR221" s="6"/>
      <c r="DS221" s="6"/>
      <c r="DT221" s="6"/>
      <c r="DU221" s="6"/>
      <c r="DV221" s="6"/>
      <c r="DW221" s="6"/>
      <c r="DX221" s="6"/>
      <c r="DY221" s="6"/>
      <c r="DZ221" s="6"/>
      <c r="EA221" s="6"/>
      <c r="EB221" s="6"/>
      <c r="EC221" s="6"/>
      <c r="ED221" s="6"/>
      <c r="EE221" s="6"/>
      <c r="EF221" s="6"/>
      <c r="EG221" s="6"/>
      <c r="EH221" s="6"/>
      <c r="EI221" s="6"/>
      <c r="EJ221" s="6"/>
      <c r="EK221" s="6"/>
      <c r="EL221" s="6"/>
      <c r="EM221" s="6"/>
      <c r="EN221" s="6"/>
      <c r="EO221" s="6"/>
      <c r="EP221" s="6"/>
      <c r="EQ221" s="6"/>
      <c r="ER221" s="6"/>
      <c r="ES221" s="6"/>
      <c r="ET221" s="6"/>
      <c r="EU221" s="6"/>
      <c r="EV221" s="6"/>
      <c r="EW221" s="6"/>
      <c r="EX221" s="6"/>
      <c r="EY221" s="6"/>
      <c r="EZ221" s="6"/>
      <c r="FA221" s="6"/>
      <c r="FB221" s="6"/>
      <c r="FC221" s="6"/>
      <c r="FD221" s="6"/>
      <c r="FE221" s="6"/>
      <c r="FF221" s="6"/>
      <c r="FG221" s="6"/>
      <c r="FH221" s="6"/>
      <c r="FI221" s="6"/>
      <c r="FJ221" s="6"/>
      <c r="FK221" s="6"/>
      <c r="FL221" s="6"/>
      <c r="FM221" s="6"/>
      <c r="FN221" s="6"/>
      <c r="FO221" s="6"/>
      <c r="FP221" s="6"/>
      <c r="FQ221" s="6"/>
      <c r="FR221" s="6"/>
      <c r="FS221" s="6"/>
      <c r="FT221" s="6"/>
      <c r="FU221" s="6"/>
      <c r="FV221" s="6"/>
      <c r="FW221" s="6"/>
      <c r="FX221" s="6"/>
      <c r="FY221" s="6"/>
      <c r="FZ221" s="6"/>
      <c r="GA221" s="6"/>
      <c r="GB221" s="6"/>
      <c r="GC221" s="6"/>
      <c r="GD221" s="6"/>
      <c r="GE221" s="6"/>
      <c r="GF221" s="6"/>
      <c r="GG221" s="6"/>
      <c r="GH221" s="6"/>
      <c r="GI221" s="6"/>
      <c r="GJ221" s="6"/>
      <c r="GK221" s="6"/>
      <c r="GL221" s="6"/>
      <c r="GM221" s="6"/>
      <c r="GN221" s="6"/>
      <c r="GO221" s="6"/>
      <c r="GP221" s="6"/>
      <c r="GQ221" s="6"/>
      <c r="GR221" s="6"/>
      <c r="GS221" s="6"/>
      <c r="GT221" s="6"/>
      <c r="GU221" s="6"/>
      <c r="GV221" s="6"/>
      <c r="GW221" s="6"/>
      <c r="GX221" s="6"/>
      <c r="GY221" s="6"/>
      <c r="GZ221" s="6"/>
      <c r="HA221" s="6"/>
      <c r="HB221" s="6"/>
      <c r="HC221" s="6"/>
      <c r="HD221" s="6"/>
      <c r="HE221" s="6"/>
      <c r="HF221" s="6"/>
      <c r="HG221" s="6"/>
      <c r="HH221" s="6"/>
      <c r="HI221" s="6"/>
      <c r="HJ221" s="6"/>
      <c r="HK221" s="6"/>
      <c r="HL221" s="6"/>
      <c r="HM221" s="6"/>
      <c r="HN221" s="6"/>
      <c r="HO221" s="6"/>
      <c r="HP221" s="6"/>
      <c r="HQ221" s="6"/>
      <c r="HR221" s="6"/>
      <c r="HS221" s="6"/>
      <c r="HT221" s="6"/>
      <c r="HU221" s="6"/>
      <c r="HV221" s="6"/>
      <c r="HW221" s="6"/>
      <c r="HX221" s="6"/>
      <c r="HY221" s="6"/>
      <c r="HZ221" s="6"/>
      <c r="IA221" s="6"/>
      <c r="IB221" s="6"/>
      <c r="IC221" s="6"/>
      <c r="ID221" s="6"/>
      <c r="IE221" s="6"/>
      <c r="IF221" s="6"/>
      <c r="IG221" s="6"/>
      <c r="IH221" s="6"/>
      <c r="II221" s="6"/>
      <c r="IJ221" s="6"/>
      <c r="IK221" s="6"/>
      <c r="IL221" s="6"/>
      <c r="IM221" s="6"/>
      <c r="IN221" s="6"/>
    </row>
    <row r="222" spans="33:248" s="131" customFormat="1" ht="20.25" customHeight="1">
      <c r="AG222" s="6"/>
      <c r="AH222" s="6"/>
      <c r="AI222" s="6"/>
      <c r="AJ222" s="6"/>
      <c r="AK222" s="6"/>
      <c r="AL222" s="6"/>
      <c r="AM222" s="6"/>
      <c r="AN222" s="6"/>
      <c r="AO222" s="6"/>
      <c r="AP222" s="6"/>
      <c r="AQ222" s="6"/>
      <c r="AR222" s="6"/>
      <c r="AS222" s="6"/>
      <c r="AT222" s="6"/>
      <c r="AU222" s="6"/>
      <c r="AV222" s="6"/>
      <c r="AW222" s="6"/>
      <c r="AX222" s="6"/>
      <c r="AY222" s="6"/>
      <c r="AZ222" s="6"/>
      <c r="BA222" s="6"/>
      <c r="BB222" s="6"/>
      <c r="BC222" s="6"/>
      <c r="BD222" s="6"/>
      <c r="BE222" s="6"/>
      <c r="BF222" s="6"/>
      <c r="BG222" s="6"/>
      <c r="BH222" s="6"/>
      <c r="BI222" s="6"/>
      <c r="BJ222" s="6"/>
      <c r="BK222" s="6"/>
      <c r="BL222" s="6"/>
      <c r="BM222" s="6"/>
      <c r="BN222" s="6"/>
      <c r="BO222" s="6"/>
      <c r="BP222" s="6"/>
      <c r="BQ222" s="6"/>
      <c r="BR222" s="6"/>
      <c r="BS222" s="6"/>
      <c r="BT222" s="6"/>
      <c r="BU222" s="6"/>
      <c r="BV222" s="6"/>
      <c r="BW222" s="6"/>
      <c r="BX222" s="6"/>
      <c r="BY222" s="6"/>
      <c r="BZ222" s="6"/>
      <c r="CA222" s="6"/>
      <c r="CB222" s="6"/>
      <c r="CC222" s="6"/>
      <c r="CD222" s="6"/>
      <c r="CE222" s="6"/>
      <c r="CF222" s="6"/>
      <c r="CG222" s="6"/>
      <c r="CH222" s="6"/>
      <c r="CI222" s="6"/>
      <c r="CJ222" s="6"/>
      <c r="CK222" s="6"/>
      <c r="CL222" s="6"/>
      <c r="CM222" s="6"/>
      <c r="CN222" s="6"/>
      <c r="CO222" s="6"/>
      <c r="CP222" s="6"/>
      <c r="CQ222" s="6"/>
      <c r="CR222" s="6"/>
      <c r="CS222" s="6"/>
      <c r="CT222" s="6"/>
      <c r="CU222" s="6"/>
      <c r="CV222" s="6"/>
      <c r="CW222" s="6"/>
      <c r="CX222" s="6"/>
      <c r="CY222" s="6"/>
      <c r="CZ222" s="6"/>
      <c r="DA222" s="6"/>
      <c r="DB222" s="6"/>
      <c r="DC222" s="6"/>
      <c r="DD222" s="6"/>
      <c r="DE222" s="6"/>
      <c r="DF222" s="6"/>
      <c r="DG222" s="6"/>
      <c r="DH222" s="6"/>
      <c r="DI222" s="6"/>
      <c r="DJ222" s="6"/>
      <c r="DK222" s="6"/>
      <c r="DL222" s="6"/>
      <c r="DM222" s="6"/>
      <c r="DN222" s="6"/>
      <c r="DO222" s="6"/>
      <c r="DP222" s="6"/>
      <c r="DQ222" s="6"/>
      <c r="DR222" s="6"/>
      <c r="DS222" s="6"/>
      <c r="DT222" s="6"/>
      <c r="DU222" s="6"/>
      <c r="DV222" s="6"/>
      <c r="DW222" s="6"/>
      <c r="DX222" s="6"/>
      <c r="DY222" s="6"/>
      <c r="DZ222" s="6"/>
      <c r="EA222" s="6"/>
      <c r="EB222" s="6"/>
      <c r="EC222" s="6"/>
      <c r="ED222" s="6"/>
      <c r="EE222" s="6"/>
      <c r="EF222" s="6"/>
      <c r="EG222" s="6"/>
      <c r="EH222" s="6"/>
      <c r="EI222" s="6"/>
      <c r="EJ222" s="6"/>
      <c r="EK222" s="6"/>
      <c r="EL222" s="6"/>
      <c r="EM222" s="6"/>
      <c r="EN222" s="6"/>
      <c r="EO222" s="6"/>
      <c r="EP222" s="6"/>
      <c r="EQ222" s="6"/>
      <c r="ER222" s="6"/>
      <c r="ES222" s="6"/>
      <c r="ET222" s="6"/>
      <c r="EU222" s="6"/>
      <c r="EV222" s="6"/>
      <c r="EW222" s="6"/>
      <c r="EX222" s="6"/>
      <c r="EY222" s="6"/>
      <c r="EZ222" s="6"/>
      <c r="FA222" s="6"/>
      <c r="FB222" s="6"/>
      <c r="FC222" s="6"/>
      <c r="FD222" s="6"/>
      <c r="FE222" s="6"/>
      <c r="FF222" s="6"/>
      <c r="FG222" s="6"/>
      <c r="FH222" s="6"/>
      <c r="FI222" s="6"/>
      <c r="FJ222" s="6"/>
      <c r="FK222" s="6"/>
      <c r="FL222" s="6"/>
      <c r="FM222" s="6"/>
      <c r="FN222" s="6"/>
      <c r="FO222" s="6"/>
      <c r="FP222" s="6"/>
      <c r="FQ222" s="6"/>
      <c r="FR222" s="6"/>
      <c r="FS222" s="6"/>
      <c r="FT222" s="6"/>
      <c r="FU222" s="6"/>
      <c r="FV222" s="6"/>
      <c r="FW222" s="6"/>
      <c r="FX222" s="6"/>
      <c r="FY222" s="6"/>
      <c r="FZ222" s="6"/>
      <c r="GA222" s="6"/>
      <c r="GB222" s="6"/>
      <c r="GC222" s="6"/>
      <c r="GD222" s="6"/>
      <c r="GE222" s="6"/>
      <c r="GF222" s="6"/>
      <c r="GG222" s="6"/>
      <c r="GH222" s="6"/>
      <c r="GI222" s="6"/>
      <c r="GJ222" s="6"/>
      <c r="GK222" s="6"/>
      <c r="GL222" s="6"/>
      <c r="GM222" s="6"/>
      <c r="GN222" s="6"/>
      <c r="GO222" s="6"/>
      <c r="GP222" s="6"/>
      <c r="GQ222" s="6"/>
      <c r="GR222" s="6"/>
      <c r="GS222" s="6"/>
      <c r="GT222" s="6"/>
      <c r="GU222" s="6"/>
      <c r="GV222" s="6"/>
      <c r="GW222" s="6"/>
      <c r="GX222" s="6"/>
      <c r="GY222" s="6"/>
      <c r="GZ222" s="6"/>
      <c r="HA222" s="6"/>
      <c r="HB222" s="6"/>
      <c r="HC222" s="6"/>
      <c r="HD222" s="6"/>
      <c r="HE222" s="6"/>
      <c r="HF222" s="6"/>
      <c r="HG222" s="6"/>
      <c r="HH222" s="6"/>
      <c r="HI222" s="6"/>
      <c r="HJ222" s="6"/>
      <c r="HK222" s="6"/>
      <c r="HL222" s="6"/>
      <c r="HM222" s="6"/>
      <c r="HN222" s="6"/>
      <c r="HO222" s="6"/>
      <c r="HP222" s="6"/>
      <c r="HQ222" s="6"/>
      <c r="HR222" s="6"/>
      <c r="HS222" s="6"/>
      <c r="HT222" s="6"/>
      <c r="HU222" s="6"/>
      <c r="HV222" s="6"/>
      <c r="HW222" s="6"/>
      <c r="HX222" s="6"/>
      <c r="HY222" s="6"/>
      <c r="HZ222" s="6"/>
      <c r="IA222" s="6"/>
      <c r="IB222" s="6"/>
      <c r="IC222" s="6"/>
      <c r="ID222" s="6"/>
      <c r="IE222" s="6"/>
      <c r="IF222" s="6"/>
      <c r="IG222" s="6"/>
      <c r="IH222" s="6"/>
      <c r="II222" s="6"/>
      <c r="IJ222" s="6"/>
      <c r="IK222" s="6"/>
      <c r="IL222" s="6"/>
      <c r="IM222" s="6"/>
      <c r="IN222" s="6"/>
    </row>
    <row r="223" spans="33:248" s="131" customFormat="1" ht="20.25" customHeight="1">
      <c r="AG223" s="6"/>
      <c r="AH223" s="6"/>
      <c r="AI223" s="6"/>
      <c r="AJ223" s="6"/>
      <c r="AK223" s="6"/>
      <c r="AL223" s="6"/>
      <c r="AM223" s="6"/>
      <c r="AN223" s="6"/>
      <c r="AO223" s="6"/>
      <c r="AP223" s="6"/>
      <c r="AQ223" s="6"/>
      <c r="AR223" s="6"/>
      <c r="AS223" s="6"/>
      <c r="AT223" s="6"/>
      <c r="AU223" s="6"/>
      <c r="AV223" s="6"/>
      <c r="AW223" s="6"/>
      <c r="AX223" s="6"/>
      <c r="AY223" s="6"/>
      <c r="AZ223" s="6"/>
      <c r="BA223" s="6"/>
      <c r="BB223" s="6"/>
      <c r="BC223" s="6"/>
      <c r="BD223" s="6"/>
      <c r="BE223" s="6"/>
      <c r="BF223" s="6"/>
      <c r="BG223" s="6"/>
      <c r="BH223" s="6"/>
      <c r="BI223" s="6"/>
      <c r="BJ223" s="6"/>
      <c r="BK223" s="6"/>
      <c r="BL223" s="6"/>
      <c r="BM223" s="6"/>
      <c r="BN223" s="6"/>
      <c r="BO223" s="6"/>
      <c r="BP223" s="6"/>
      <c r="BQ223" s="6"/>
      <c r="BR223" s="6"/>
      <c r="BS223" s="6"/>
      <c r="BT223" s="6"/>
      <c r="BU223" s="6"/>
      <c r="BV223" s="6"/>
      <c r="BW223" s="6"/>
      <c r="BX223" s="6"/>
      <c r="BY223" s="6"/>
      <c r="BZ223" s="6"/>
      <c r="CA223" s="6"/>
      <c r="CB223" s="6"/>
      <c r="CC223" s="6"/>
      <c r="CD223" s="6"/>
      <c r="CE223" s="6"/>
      <c r="CF223" s="6"/>
      <c r="CG223" s="6"/>
      <c r="CH223" s="6"/>
      <c r="CI223" s="6"/>
      <c r="CJ223" s="6"/>
      <c r="CK223" s="6"/>
      <c r="CL223" s="6"/>
      <c r="CM223" s="6"/>
      <c r="CN223" s="6"/>
      <c r="CO223" s="6"/>
      <c r="CP223" s="6"/>
      <c r="CQ223" s="6"/>
      <c r="CR223" s="6"/>
      <c r="CS223" s="6"/>
      <c r="CT223" s="6"/>
      <c r="CU223" s="6"/>
      <c r="CV223" s="6"/>
      <c r="CW223" s="6"/>
      <c r="CX223" s="6"/>
      <c r="CY223" s="6"/>
      <c r="CZ223" s="6"/>
      <c r="DA223" s="6"/>
      <c r="DB223" s="6"/>
      <c r="DC223" s="6"/>
      <c r="DD223" s="6"/>
      <c r="DE223" s="6"/>
      <c r="DF223" s="6"/>
      <c r="DG223" s="6"/>
      <c r="DH223" s="6"/>
      <c r="DI223" s="6"/>
      <c r="DJ223" s="6"/>
      <c r="DK223" s="6"/>
      <c r="DL223" s="6"/>
      <c r="DM223" s="6"/>
      <c r="DN223" s="6"/>
      <c r="DO223" s="6"/>
      <c r="DP223" s="6"/>
      <c r="DQ223" s="6"/>
      <c r="DR223" s="6"/>
      <c r="DS223" s="6"/>
      <c r="DT223" s="6"/>
      <c r="DU223" s="6"/>
      <c r="DV223" s="6"/>
      <c r="DW223" s="6"/>
      <c r="DX223" s="6"/>
      <c r="DY223" s="6"/>
      <c r="DZ223" s="6"/>
      <c r="EA223" s="6"/>
      <c r="EB223" s="6"/>
      <c r="EC223" s="6"/>
      <c r="ED223" s="6"/>
      <c r="EE223" s="6"/>
      <c r="EF223" s="6"/>
      <c r="EG223" s="6"/>
      <c r="EH223" s="6"/>
      <c r="EI223" s="6"/>
      <c r="EJ223" s="6"/>
      <c r="EK223" s="6"/>
      <c r="EL223" s="6"/>
      <c r="EM223" s="6"/>
      <c r="EN223" s="6"/>
      <c r="EO223" s="6"/>
      <c r="EP223" s="6"/>
      <c r="EQ223" s="6"/>
      <c r="ER223" s="6"/>
      <c r="ES223" s="6"/>
      <c r="ET223" s="6"/>
      <c r="EU223" s="6"/>
      <c r="EV223" s="6"/>
      <c r="EW223" s="6"/>
      <c r="EX223" s="6"/>
      <c r="EY223" s="6"/>
      <c r="EZ223" s="6"/>
      <c r="FA223" s="6"/>
      <c r="FB223" s="6"/>
      <c r="FC223" s="6"/>
      <c r="FD223" s="6"/>
      <c r="FE223" s="6"/>
      <c r="FF223" s="6"/>
      <c r="FG223" s="6"/>
      <c r="FH223" s="6"/>
      <c r="FI223" s="6"/>
      <c r="FJ223" s="6"/>
      <c r="FK223" s="6"/>
      <c r="FL223" s="6"/>
      <c r="FM223" s="6"/>
      <c r="FN223" s="6"/>
      <c r="FO223" s="6"/>
      <c r="FP223" s="6"/>
      <c r="FQ223" s="6"/>
      <c r="FR223" s="6"/>
      <c r="FS223" s="6"/>
      <c r="FT223" s="6"/>
      <c r="FU223" s="6"/>
      <c r="FV223" s="6"/>
      <c r="FW223" s="6"/>
      <c r="FX223" s="6"/>
      <c r="FY223" s="6"/>
      <c r="FZ223" s="6"/>
      <c r="GA223" s="6"/>
      <c r="GB223" s="6"/>
      <c r="GC223" s="6"/>
      <c r="GD223" s="6"/>
      <c r="GE223" s="6"/>
      <c r="GF223" s="6"/>
      <c r="GG223" s="6"/>
      <c r="GH223" s="6"/>
      <c r="GI223" s="6"/>
      <c r="GJ223" s="6"/>
      <c r="GK223" s="6"/>
      <c r="GL223" s="6"/>
      <c r="GM223" s="6"/>
      <c r="GN223" s="6"/>
      <c r="GO223" s="6"/>
      <c r="GP223" s="6"/>
      <c r="GQ223" s="6"/>
      <c r="GR223" s="6"/>
      <c r="GS223" s="6"/>
      <c r="GT223" s="6"/>
      <c r="GU223" s="6"/>
      <c r="GV223" s="6"/>
      <c r="GW223" s="6"/>
      <c r="GX223" s="6"/>
      <c r="GY223" s="6"/>
      <c r="GZ223" s="6"/>
      <c r="HA223" s="6"/>
      <c r="HB223" s="6"/>
      <c r="HC223" s="6"/>
      <c r="HD223" s="6"/>
      <c r="HE223" s="6"/>
      <c r="HF223" s="6"/>
      <c r="HG223" s="6"/>
      <c r="HH223" s="6"/>
      <c r="HI223" s="6"/>
      <c r="HJ223" s="6"/>
      <c r="HK223" s="6"/>
      <c r="HL223" s="6"/>
      <c r="HM223" s="6"/>
      <c r="HN223" s="6"/>
      <c r="HO223" s="6"/>
      <c r="HP223" s="6"/>
      <c r="HQ223" s="6"/>
      <c r="HR223" s="6"/>
      <c r="HS223" s="6"/>
      <c r="HT223" s="6"/>
      <c r="HU223" s="6"/>
      <c r="HV223" s="6"/>
      <c r="HW223" s="6"/>
      <c r="HX223" s="6"/>
      <c r="HY223" s="6"/>
      <c r="HZ223" s="6"/>
      <c r="IA223" s="6"/>
      <c r="IB223" s="6"/>
      <c r="IC223" s="6"/>
      <c r="ID223" s="6"/>
      <c r="IE223" s="6"/>
      <c r="IF223" s="6"/>
      <c r="IG223" s="6"/>
      <c r="IH223" s="6"/>
      <c r="II223" s="6"/>
      <c r="IJ223" s="6"/>
      <c r="IK223" s="6"/>
      <c r="IL223" s="6"/>
      <c r="IM223" s="6"/>
      <c r="IN223" s="6"/>
    </row>
    <row r="224" spans="33:248" s="131" customFormat="1" ht="20.25" customHeight="1">
      <c r="AG224" s="6"/>
      <c r="AH224" s="6"/>
      <c r="AI224" s="6"/>
      <c r="AJ224" s="6"/>
      <c r="AK224" s="6"/>
      <c r="AL224" s="6"/>
      <c r="AM224" s="6"/>
      <c r="AN224" s="6"/>
      <c r="AO224" s="6"/>
      <c r="AP224" s="6"/>
      <c r="AQ224" s="6"/>
      <c r="AR224" s="6"/>
      <c r="AS224" s="6"/>
      <c r="AT224" s="6"/>
      <c r="AU224" s="6"/>
      <c r="AV224" s="6"/>
      <c r="AW224" s="6"/>
      <c r="AX224" s="6"/>
      <c r="AY224" s="6"/>
      <c r="AZ224" s="6"/>
      <c r="BA224" s="6"/>
      <c r="BB224" s="6"/>
      <c r="BC224" s="6"/>
      <c r="BD224" s="6"/>
      <c r="BE224" s="6"/>
      <c r="BF224" s="6"/>
      <c r="BG224" s="6"/>
      <c r="BH224" s="6"/>
      <c r="BI224" s="6"/>
      <c r="BJ224" s="6"/>
      <c r="BK224" s="6"/>
      <c r="BL224" s="6"/>
      <c r="BM224" s="6"/>
      <c r="BN224" s="6"/>
      <c r="BO224" s="6"/>
      <c r="BP224" s="6"/>
      <c r="BQ224" s="6"/>
      <c r="BR224" s="6"/>
      <c r="BS224" s="6"/>
      <c r="BT224" s="6"/>
      <c r="BU224" s="6"/>
      <c r="BV224" s="6"/>
      <c r="BW224" s="6"/>
      <c r="BX224" s="6"/>
      <c r="BY224" s="6"/>
      <c r="BZ224" s="6"/>
      <c r="CA224" s="6"/>
      <c r="CB224" s="6"/>
      <c r="CC224" s="6"/>
      <c r="CD224" s="6"/>
      <c r="CE224" s="6"/>
      <c r="CF224" s="6"/>
      <c r="CG224" s="6"/>
      <c r="CH224" s="6"/>
      <c r="CI224" s="6"/>
      <c r="CJ224" s="6"/>
      <c r="CK224" s="6"/>
      <c r="CL224" s="6"/>
      <c r="CM224" s="6"/>
      <c r="CN224" s="6"/>
      <c r="CO224" s="6"/>
      <c r="CP224" s="6"/>
      <c r="CQ224" s="6"/>
      <c r="CR224" s="6"/>
      <c r="CS224" s="6"/>
      <c r="CT224" s="6"/>
      <c r="CU224" s="6"/>
      <c r="CV224" s="6"/>
      <c r="CW224" s="6"/>
      <c r="CX224" s="6"/>
      <c r="CY224" s="6"/>
      <c r="CZ224" s="6"/>
      <c r="DA224" s="6"/>
      <c r="DB224" s="6"/>
      <c r="DC224" s="6"/>
      <c r="DD224" s="6"/>
      <c r="DE224" s="6"/>
      <c r="DF224" s="6"/>
      <c r="DG224" s="6"/>
      <c r="DH224" s="6"/>
      <c r="DI224" s="6"/>
      <c r="DJ224" s="6"/>
      <c r="DK224" s="6"/>
      <c r="DL224" s="6"/>
      <c r="DM224" s="6"/>
      <c r="DN224" s="6"/>
      <c r="DO224" s="6"/>
      <c r="DP224" s="6"/>
      <c r="DQ224" s="6"/>
      <c r="DR224" s="6"/>
      <c r="DS224" s="6"/>
      <c r="DT224" s="6"/>
      <c r="DU224" s="6"/>
      <c r="DV224" s="6"/>
      <c r="DW224" s="6"/>
      <c r="DX224" s="6"/>
      <c r="DY224" s="6"/>
      <c r="DZ224" s="6"/>
      <c r="EA224" s="6"/>
      <c r="EB224" s="6"/>
      <c r="EC224" s="6"/>
      <c r="ED224" s="6"/>
      <c r="EE224" s="6"/>
      <c r="EF224" s="6"/>
      <c r="EG224" s="6"/>
      <c r="EH224" s="6"/>
      <c r="EI224" s="6"/>
      <c r="EJ224" s="6"/>
      <c r="EK224" s="6"/>
      <c r="EL224" s="6"/>
      <c r="EM224" s="6"/>
      <c r="EN224" s="6"/>
      <c r="EO224" s="6"/>
      <c r="EP224" s="6"/>
      <c r="EQ224" s="6"/>
      <c r="ER224" s="6"/>
      <c r="ES224" s="6"/>
      <c r="ET224" s="6"/>
      <c r="EU224" s="6"/>
      <c r="EV224" s="6"/>
      <c r="EW224" s="6"/>
      <c r="EX224" s="6"/>
      <c r="EY224" s="6"/>
      <c r="EZ224" s="6"/>
      <c r="FA224" s="6"/>
      <c r="FB224" s="6"/>
      <c r="FC224" s="6"/>
      <c r="FD224" s="6"/>
      <c r="FE224" s="6"/>
      <c r="FF224" s="6"/>
      <c r="FG224" s="6"/>
      <c r="FH224" s="6"/>
      <c r="FI224" s="6"/>
      <c r="FJ224" s="6"/>
      <c r="FK224" s="6"/>
      <c r="FL224" s="6"/>
      <c r="FM224" s="6"/>
      <c r="FN224" s="6"/>
      <c r="FO224" s="6"/>
      <c r="FP224" s="6"/>
      <c r="FQ224" s="6"/>
      <c r="FR224" s="6"/>
      <c r="FS224" s="6"/>
      <c r="FT224" s="6"/>
      <c r="FU224" s="6"/>
      <c r="FV224" s="6"/>
      <c r="FW224" s="6"/>
      <c r="FX224" s="6"/>
      <c r="FY224" s="6"/>
      <c r="FZ224" s="6"/>
      <c r="GA224" s="6"/>
      <c r="GB224" s="6"/>
      <c r="GC224" s="6"/>
      <c r="GD224" s="6"/>
      <c r="GE224" s="6"/>
      <c r="GF224" s="6"/>
      <c r="GG224" s="6"/>
      <c r="GH224" s="6"/>
      <c r="GI224" s="6"/>
      <c r="GJ224" s="6"/>
      <c r="GK224" s="6"/>
      <c r="GL224" s="6"/>
      <c r="GM224" s="6"/>
      <c r="GN224" s="6"/>
      <c r="GO224" s="6"/>
      <c r="GP224" s="6"/>
      <c r="GQ224" s="6"/>
      <c r="GR224" s="6"/>
      <c r="GS224" s="6"/>
      <c r="GT224" s="6"/>
      <c r="GU224" s="6"/>
      <c r="GV224" s="6"/>
      <c r="GW224" s="6"/>
      <c r="GX224" s="6"/>
      <c r="GY224" s="6"/>
      <c r="GZ224" s="6"/>
      <c r="HA224" s="6"/>
      <c r="HB224" s="6"/>
      <c r="HC224" s="6"/>
      <c r="HD224" s="6"/>
      <c r="HE224" s="6"/>
      <c r="HF224" s="6"/>
      <c r="HG224" s="6"/>
      <c r="HH224" s="6"/>
      <c r="HI224" s="6"/>
      <c r="HJ224" s="6"/>
      <c r="HK224" s="6"/>
      <c r="HL224" s="6"/>
      <c r="HM224" s="6"/>
      <c r="HN224" s="6"/>
      <c r="HO224" s="6"/>
      <c r="HP224" s="6"/>
      <c r="HQ224" s="6"/>
      <c r="HR224" s="6"/>
      <c r="HS224" s="6"/>
      <c r="HT224" s="6"/>
      <c r="HU224" s="6"/>
      <c r="HV224" s="6"/>
      <c r="HW224" s="6"/>
      <c r="HX224" s="6"/>
      <c r="HY224" s="6"/>
      <c r="HZ224" s="6"/>
      <c r="IA224" s="6"/>
      <c r="IB224" s="6"/>
      <c r="IC224" s="6"/>
      <c r="ID224" s="6"/>
      <c r="IE224" s="6"/>
      <c r="IF224" s="6"/>
      <c r="IG224" s="6"/>
      <c r="IH224" s="6"/>
      <c r="II224" s="6"/>
      <c r="IJ224" s="6"/>
      <c r="IK224" s="6"/>
      <c r="IL224" s="6"/>
      <c r="IM224" s="6"/>
      <c r="IN224" s="6"/>
    </row>
    <row r="225" spans="33:248" s="131" customFormat="1" ht="20.25" customHeight="1">
      <c r="AG225" s="6"/>
      <c r="AH225" s="6"/>
      <c r="AI225" s="6"/>
      <c r="AJ225" s="6"/>
      <c r="AK225" s="6"/>
      <c r="AL225" s="6"/>
      <c r="AM225" s="6"/>
      <c r="AN225" s="6"/>
      <c r="AO225" s="6"/>
      <c r="AP225" s="6"/>
      <c r="AQ225" s="6"/>
      <c r="AR225" s="6"/>
      <c r="AS225" s="6"/>
      <c r="AT225" s="6"/>
      <c r="AU225" s="6"/>
      <c r="AV225" s="6"/>
      <c r="AW225" s="6"/>
      <c r="AX225" s="6"/>
      <c r="AY225" s="6"/>
      <c r="AZ225" s="6"/>
      <c r="BA225" s="6"/>
      <c r="BB225" s="6"/>
      <c r="BC225" s="6"/>
      <c r="BD225" s="6"/>
      <c r="BE225" s="6"/>
      <c r="BF225" s="6"/>
      <c r="BG225" s="6"/>
      <c r="BH225" s="6"/>
      <c r="BI225" s="6"/>
      <c r="BJ225" s="6"/>
      <c r="BK225" s="6"/>
      <c r="BL225" s="6"/>
      <c r="BM225" s="6"/>
      <c r="BN225" s="6"/>
      <c r="BO225" s="6"/>
      <c r="BP225" s="6"/>
      <c r="BQ225" s="6"/>
      <c r="BR225" s="6"/>
      <c r="BS225" s="6"/>
      <c r="BT225" s="6"/>
      <c r="BU225" s="6"/>
      <c r="BV225" s="6"/>
      <c r="BW225" s="6"/>
      <c r="BX225" s="6"/>
      <c r="BY225" s="6"/>
      <c r="BZ225" s="6"/>
      <c r="CA225" s="6"/>
      <c r="CB225" s="6"/>
      <c r="CC225" s="6"/>
      <c r="CD225" s="6"/>
      <c r="CE225" s="6"/>
      <c r="CF225" s="6"/>
      <c r="CG225" s="6"/>
      <c r="CH225" s="6"/>
      <c r="CI225" s="6"/>
      <c r="CJ225" s="6"/>
      <c r="CK225" s="6"/>
      <c r="CL225" s="6"/>
      <c r="CM225" s="6"/>
      <c r="CN225" s="6"/>
      <c r="CO225" s="6"/>
      <c r="CP225" s="6"/>
      <c r="CQ225" s="6"/>
      <c r="CR225" s="6"/>
      <c r="CS225" s="6"/>
      <c r="CT225" s="6"/>
      <c r="CU225" s="6"/>
      <c r="CV225" s="6"/>
      <c r="CW225" s="6"/>
      <c r="CX225" s="6"/>
      <c r="CY225" s="6"/>
      <c r="CZ225" s="6"/>
      <c r="DA225" s="6"/>
      <c r="DB225" s="6"/>
      <c r="DC225" s="6"/>
      <c r="DD225" s="6"/>
      <c r="DE225" s="6"/>
      <c r="DF225" s="6"/>
      <c r="DG225" s="6"/>
      <c r="DH225" s="6"/>
      <c r="DI225" s="6"/>
      <c r="DJ225" s="6"/>
      <c r="DK225" s="6"/>
      <c r="DL225" s="6"/>
      <c r="DM225" s="6"/>
      <c r="DN225" s="6"/>
      <c r="DO225" s="6"/>
      <c r="DP225" s="6"/>
      <c r="DQ225" s="6"/>
      <c r="DR225" s="6"/>
      <c r="DS225" s="6"/>
      <c r="DT225" s="6"/>
      <c r="DU225" s="6"/>
      <c r="DV225" s="6"/>
      <c r="DW225" s="6"/>
      <c r="DX225" s="6"/>
      <c r="DY225" s="6"/>
      <c r="DZ225" s="6"/>
      <c r="EA225" s="6"/>
      <c r="EB225" s="6"/>
      <c r="EC225" s="6"/>
      <c r="ED225" s="6"/>
      <c r="EE225" s="6"/>
      <c r="EF225" s="6"/>
      <c r="EG225" s="6"/>
      <c r="EH225" s="6"/>
      <c r="EI225" s="6"/>
      <c r="EJ225" s="6"/>
      <c r="EK225" s="6"/>
      <c r="EL225" s="6"/>
      <c r="EM225" s="6"/>
      <c r="EN225" s="6"/>
      <c r="EO225" s="6"/>
      <c r="EP225" s="6"/>
      <c r="EQ225" s="6"/>
      <c r="ER225" s="6"/>
      <c r="ES225" s="6"/>
      <c r="ET225" s="6"/>
      <c r="EU225" s="6"/>
      <c r="EV225" s="6"/>
      <c r="EW225" s="6"/>
      <c r="EX225" s="6"/>
      <c r="EY225" s="6"/>
      <c r="EZ225" s="6"/>
      <c r="FA225" s="6"/>
      <c r="FB225" s="6"/>
      <c r="FC225" s="6"/>
      <c r="FD225" s="6"/>
      <c r="FE225" s="6"/>
      <c r="FF225" s="6"/>
      <c r="FG225" s="6"/>
      <c r="FH225" s="6"/>
      <c r="FI225" s="6"/>
      <c r="FJ225" s="6"/>
      <c r="FK225" s="6"/>
      <c r="FL225" s="6"/>
      <c r="FM225" s="6"/>
      <c r="FN225" s="6"/>
      <c r="FO225" s="6"/>
      <c r="FP225" s="6"/>
      <c r="FQ225" s="6"/>
      <c r="FR225" s="6"/>
      <c r="FS225" s="6"/>
      <c r="FT225" s="6"/>
      <c r="FU225" s="6"/>
      <c r="FV225" s="6"/>
      <c r="FW225" s="6"/>
      <c r="FX225" s="6"/>
      <c r="FY225" s="6"/>
      <c r="FZ225" s="6"/>
      <c r="GA225" s="6"/>
      <c r="GB225" s="6"/>
      <c r="GC225" s="6"/>
      <c r="GD225" s="6"/>
      <c r="GE225" s="6"/>
      <c r="GF225" s="6"/>
      <c r="GG225" s="6"/>
      <c r="GH225" s="6"/>
      <c r="GI225" s="6"/>
      <c r="GJ225" s="6"/>
      <c r="GK225" s="6"/>
      <c r="GL225" s="6"/>
      <c r="GM225" s="6"/>
      <c r="GN225" s="6"/>
      <c r="GO225" s="6"/>
      <c r="GP225" s="6"/>
      <c r="GQ225" s="6"/>
      <c r="GR225" s="6"/>
      <c r="GS225" s="6"/>
      <c r="GT225" s="6"/>
      <c r="GU225" s="6"/>
      <c r="GV225" s="6"/>
      <c r="GW225" s="6"/>
      <c r="GX225" s="6"/>
      <c r="GY225" s="6"/>
      <c r="GZ225" s="6"/>
      <c r="HA225" s="6"/>
      <c r="HB225" s="6"/>
      <c r="HC225" s="6"/>
      <c r="HD225" s="6"/>
      <c r="HE225" s="6"/>
      <c r="HF225" s="6"/>
      <c r="HG225" s="6"/>
      <c r="HH225" s="6"/>
      <c r="HI225" s="6"/>
      <c r="HJ225" s="6"/>
      <c r="HK225" s="6"/>
      <c r="HL225" s="6"/>
      <c r="HM225" s="6"/>
      <c r="HN225" s="6"/>
      <c r="HO225" s="6"/>
      <c r="HP225" s="6"/>
      <c r="HQ225" s="6"/>
      <c r="HR225" s="6"/>
      <c r="HS225" s="6"/>
      <c r="HT225" s="6"/>
      <c r="HU225" s="6"/>
      <c r="HV225" s="6"/>
      <c r="HW225" s="6"/>
      <c r="HX225" s="6"/>
      <c r="HY225" s="6"/>
      <c r="HZ225" s="6"/>
      <c r="IA225" s="6"/>
      <c r="IB225" s="6"/>
      <c r="IC225" s="6"/>
      <c r="ID225" s="6"/>
      <c r="IE225" s="6"/>
      <c r="IF225" s="6"/>
      <c r="IG225" s="6"/>
      <c r="IH225" s="6"/>
      <c r="II225" s="6"/>
      <c r="IJ225" s="6"/>
      <c r="IK225" s="6"/>
      <c r="IL225" s="6"/>
      <c r="IM225" s="6"/>
      <c r="IN225" s="6"/>
    </row>
    <row r="226" spans="33:248" s="131" customFormat="1" ht="20.25" customHeight="1">
      <c r="AG226" s="6"/>
      <c r="AH226" s="6"/>
      <c r="AI226" s="6"/>
      <c r="AJ226" s="6"/>
      <c r="AK226" s="6"/>
      <c r="AL226" s="6"/>
      <c r="AM226" s="6"/>
      <c r="AN226" s="6"/>
      <c r="AO226" s="6"/>
      <c r="AP226" s="6"/>
      <c r="AQ226" s="6"/>
      <c r="AR226" s="6"/>
      <c r="AS226" s="6"/>
      <c r="AT226" s="6"/>
      <c r="AU226" s="6"/>
      <c r="AV226" s="6"/>
      <c r="AW226" s="6"/>
      <c r="AX226" s="6"/>
      <c r="AY226" s="6"/>
      <c r="AZ226" s="6"/>
      <c r="BA226" s="6"/>
      <c r="BB226" s="6"/>
      <c r="BC226" s="6"/>
      <c r="BD226" s="6"/>
      <c r="BE226" s="6"/>
      <c r="BF226" s="6"/>
      <c r="BG226" s="6"/>
      <c r="BH226" s="6"/>
      <c r="BI226" s="6"/>
      <c r="BJ226" s="6"/>
      <c r="BK226" s="6"/>
      <c r="BL226" s="6"/>
      <c r="BM226" s="6"/>
      <c r="BN226" s="6"/>
      <c r="BO226" s="6"/>
      <c r="BP226" s="6"/>
      <c r="BQ226" s="6"/>
      <c r="BR226" s="6"/>
      <c r="BS226" s="6"/>
      <c r="BT226" s="6"/>
      <c r="BU226" s="6"/>
      <c r="BV226" s="6"/>
      <c r="BW226" s="6"/>
      <c r="BX226" s="6"/>
      <c r="BY226" s="6"/>
      <c r="BZ226" s="6"/>
      <c r="CA226" s="6"/>
      <c r="CB226" s="6"/>
      <c r="CC226" s="6"/>
      <c r="CD226" s="6"/>
      <c r="CE226" s="6"/>
      <c r="CF226" s="6"/>
      <c r="CG226" s="6"/>
      <c r="CH226" s="6"/>
      <c r="CI226" s="6"/>
      <c r="CJ226" s="6"/>
      <c r="CK226" s="6"/>
      <c r="CL226" s="6"/>
      <c r="CM226" s="6"/>
      <c r="CN226" s="6"/>
      <c r="CO226" s="6"/>
      <c r="CP226" s="6"/>
      <c r="CQ226" s="6"/>
      <c r="CR226" s="6"/>
      <c r="CS226" s="6"/>
      <c r="CT226" s="6"/>
      <c r="CU226" s="6"/>
      <c r="CV226" s="6"/>
      <c r="CW226" s="6"/>
      <c r="CX226" s="6"/>
      <c r="CY226" s="6"/>
      <c r="CZ226" s="6"/>
      <c r="DA226" s="6"/>
      <c r="DB226" s="6"/>
      <c r="DC226" s="6"/>
      <c r="DD226" s="6"/>
      <c r="DE226" s="6"/>
      <c r="DF226" s="6"/>
      <c r="DG226" s="6"/>
      <c r="DH226" s="6"/>
      <c r="DI226" s="6"/>
      <c r="DJ226" s="6"/>
      <c r="DK226" s="6"/>
      <c r="DL226" s="6"/>
      <c r="DM226" s="6"/>
      <c r="DN226" s="6"/>
      <c r="DO226" s="6"/>
      <c r="DP226" s="6"/>
      <c r="DQ226" s="6"/>
      <c r="DR226" s="6"/>
      <c r="DS226" s="6"/>
      <c r="DT226" s="6"/>
      <c r="DU226" s="6"/>
      <c r="DV226" s="6"/>
      <c r="DW226" s="6"/>
      <c r="DX226" s="6"/>
      <c r="DY226" s="6"/>
      <c r="DZ226" s="6"/>
      <c r="EA226" s="6"/>
      <c r="EB226" s="6"/>
      <c r="EC226" s="6"/>
      <c r="ED226" s="6"/>
      <c r="EE226" s="6"/>
      <c r="EF226" s="6"/>
      <c r="EG226" s="6"/>
      <c r="EH226" s="6"/>
      <c r="EI226" s="6"/>
      <c r="EJ226" s="6"/>
      <c r="EK226" s="6"/>
      <c r="EL226" s="6"/>
      <c r="EM226" s="6"/>
      <c r="EN226" s="6"/>
      <c r="EO226" s="6"/>
      <c r="EP226" s="6"/>
      <c r="EQ226" s="6"/>
      <c r="ER226" s="6"/>
      <c r="ES226" s="6"/>
      <c r="ET226" s="6"/>
      <c r="EU226" s="6"/>
      <c r="EV226" s="6"/>
      <c r="EW226" s="6"/>
      <c r="EX226" s="6"/>
      <c r="EY226" s="6"/>
      <c r="EZ226" s="6"/>
      <c r="FA226" s="6"/>
      <c r="FB226" s="6"/>
      <c r="FC226" s="6"/>
      <c r="FD226" s="6"/>
      <c r="FE226" s="6"/>
      <c r="FF226" s="6"/>
      <c r="FG226" s="6"/>
      <c r="FH226" s="6"/>
      <c r="FI226" s="6"/>
      <c r="FJ226" s="6"/>
      <c r="FK226" s="6"/>
      <c r="FL226" s="6"/>
      <c r="FM226" s="6"/>
      <c r="FN226" s="6"/>
      <c r="FO226" s="6"/>
      <c r="FP226" s="6"/>
      <c r="FQ226" s="6"/>
      <c r="FR226" s="6"/>
      <c r="FS226" s="6"/>
      <c r="FT226" s="6"/>
      <c r="FU226" s="6"/>
      <c r="FV226" s="6"/>
      <c r="FW226" s="6"/>
      <c r="FX226" s="6"/>
      <c r="FY226" s="6"/>
      <c r="FZ226" s="6"/>
      <c r="GA226" s="6"/>
      <c r="GB226" s="6"/>
      <c r="GC226" s="6"/>
      <c r="GD226" s="6"/>
      <c r="GE226" s="6"/>
      <c r="GF226" s="6"/>
      <c r="GG226" s="6"/>
      <c r="GH226" s="6"/>
      <c r="GI226" s="6"/>
      <c r="GJ226" s="6"/>
      <c r="GK226" s="6"/>
      <c r="GL226" s="6"/>
      <c r="GM226" s="6"/>
      <c r="GN226" s="6"/>
      <c r="GO226" s="6"/>
      <c r="GP226" s="6"/>
      <c r="GQ226" s="6"/>
      <c r="GR226" s="6"/>
      <c r="GS226" s="6"/>
      <c r="GT226" s="6"/>
      <c r="GU226" s="6"/>
      <c r="GV226" s="6"/>
      <c r="GW226" s="6"/>
      <c r="GX226" s="6"/>
      <c r="GY226" s="6"/>
      <c r="GZ226" s="6"/>
      <c r="HA226" s="6"/>
      <c r="HB226" s="6"/>
      <c r="HC226" s="6"/>
      <c r="HD226" s="6"/>
      <c r="HE226" s="6"/>
      <c r="HF226" s="6"/>
      <c r="HG226" s="6"/>
      <c r="HH226" s="6"/>
      <c r="HI226" s="6"/>
      <c r="HJ226" s="6"/>
      <c r="HK226" s="6"/>
      <c r="HL226" s="6"/>
      <c r="HM226" s="6"/>
      <c r="HN226" s="6"/>
      <c r="HO226" s="6"/>
      <c r="HP226" s="6"/>
      <c r="HQ226" s="6"/>
      <c r="HR226" s="6"/>
      <c r="HS226" s="6"/>
      <c r="HT226" s="6"/>
      <c r="HU226" s="6"/>
      <c r="HV226" s="6"/>
      <c r="HW226" s="6"/>
      <c r="HX226" s="6"/>
      <c r="HY226" s="6"/>
      <c r="HZ226" s="6"/>
      <c r="IA226" s="6"/>
      <c r="IB226" s="6"/>
      <c r="IC226" s="6"/>
      <c r="ID226" s="6"/>
      <c r="IE226" s="6"/>
      <c r="IF226" s="6"/>
      <c r="IG226" s="6"/>
      <c r="IH226" s="6"/>
      <c r="II226" s="6"/>
      <c r="IJ226" s="6"/>
      <c r="IK226" s="6"/>
      <c r="IL226" s="6"/>
      <c r="IM226" s="6"/>
      <c r="IN226" s="6"/>
    </row>
    <row r="227" spans="33:248" s="131" customFormat="1" ht="20.25" customHeight="1">
      <c r="AG227" s="6"/>
      <c r="AH227" s="6"/>
      <c r="AI227" s="6"/>
      <c r="AJ227" s="6"/>
      <c r="AK227" s="6"/>
      <c r="AL227" s="6"/>
      <c r="AM227" s="6"/>
      <c r="AN227" s="6"/>
      <c r="AO227" s="6"/>
      <c r="AP227" s="6"/>
      <c r="AQ227" s="6"/>
      <c r="AR227" s="6"/>
      <c r="AS227" s="6"/>
      <c r="AT227" s="6"/>
      <c r="AU227" s="6"/>
      <c r="AV227" s="6"/>
      <c r="AW227" s="6"/>
      <c r="AX227" s="6"/>
      <c r="AY227" s="6"/>
      <c r="AZ227" s="6"/>
      <c r="BA227" s="6"/>
      <c r="BB227" s="6"/>
      <c r="BC227" s="6"/>
      <c r="BD227" s="6"/>
      <c r="BE227" s="6"/>
      <c r="BF227" s="6"/>
      <c r="BG227" s="6"/>
      <c r="BH227" s="6"/>
      <c r="BI227" s="6"/>
      <c r="BJ227" s="6"/>
      <c r="BK227" s="6"/>
      <c r="BL227" s="6"/>
      <c r="BM227" s="6"/>
      <c r="BN227" s="6"/>
      <c r="BO227" s="6"/>
      <c r="BP227" s="6"/>
      <c r="BQ227" s="6"/>
      <c r="BR227" s="6"/>
      <c r="BS227" s="6"/>
      <c r="BT227" s="6"/>
      <c r="BU227" s="6"/>
      <c r="BV227" s="6"/>
      <c r="BW227" s="6"/>
      <c r="BX227" s="6"/>
      <c r="BY227" s="6"/>
      <c r="BZ227" s="6"/>
      <c r="CA227" s="6"/>
      <c r="CB227" s="6"/>
      <c r="CC227" s="6"/>
      <c r="CD227" s="6"/>
      <c r="CE227" s="6"/>
      <c r="CF227" s="6"/>
      <c r="CG227" s="6"/>
      <c r="CH227" s="6"/>
      <c r="CI227" s="6"/>
      <c r="CJ227" s="6"/>
      <c r="CK227" s="6"/>
      <c r="CL227" s="6"/>
      <c r="CM227" s="6"/>
      <c r="CN227" s="6"/>
      <c r="CO227" s="6"/>
      <c r="CP227" s="6"/>
      <c r="CQ227" s="6"/>
      <c r="CR227" s="6"/>
      <c r="CS227" s="6"/>
      <c r="CT227" s="6"/>
      <c r="CU227" s="6"/>
      <c r="CV227" s="6"/>
      <c r="CW227" s="6"/>
      <c r="CX227" s="6"/>
      <c r="CY227" s="6"/>
      <c r="CZ227" s="6"/>
      <c r="DA227" s="6"/>
      <c r="DB227" s="6"/>
      <c r="DC227" s="6"/>
      <c r="DD227" s="6"/>
      <c r="DE227" s="6"/>
      <c r="DF227" s="6"/>
      <c r="DG227" s="6"/>
      <c r="DH227" s="6"/>
      <c r="DI227" s="6"/>
      <c r="DJ227" s="6"/>
      <c r="DK227" s="6"/>
      <c r="DL227" s="6"/>
      <c r="DM227" s="6"/>
      <c r="DN227" s="6"/>
      <c r="DO227" s="6"/>
      <c r="DP227" s="6"/>
      <c r="DQ227" s="6"/>
      <c r="DR227" s="6"/>
      <c r="DS227" s="6"/>
      <c r="DT227" s="6"/>
      <c r="DU227" s="6"/>
      <c r="DV227" s="6"/>
      <c r="DW227" s="6"/>
      <c r="DX227" s="6"/>
      <c r="DY227" s="6"/>
      <c r="DZ227" s="6"/>
      <c r="EA227" s="6"/>
      <c r="EB227" s="6"/>
      <c r="EC227" s="6"/>
      <c r="ED227" s="6"/>
      <c r="EE227" s="6"/>
      <c r="EF227" s="6"/>
      <c r="EG227" s="6"/>
      <c r="EH227" s="6"/>
      <c r="EI227" s="6"/>
      <c r="EJ227" s="6"/>
      <c r="EK227" s="6"/>
      <c r="EL227" s="6"/>
      <c r="EM227" s="6"/>
      <c r="EN227" s="6"/>
      <c r="EO227" s="6"/>
      <c r="EP227" s="6"/>
      <c r="EQ227" s="6"/>
      <c r="ER227" s="6"/>
      <c r="ES227" s="6"/>
      <c r="ET227" s="6"/>
      <c r="EU227" s="6"/>
      <c r="EV227" s="6"/>
      <c r="EW227" s="6"/>
      <c r="EX227" s="6"/>
      <c r="EY227" s="6"/>
      <c r="EZ227" s="6"/>
      <c r="FA227" s="6"/>
      <c r="FB227" s="6"/>
      <c r="FC227" s="6"/>
      <c r="FD227" s="6"/>
      <c r="FE227" s="6"/>
      <c r="FF227" s="6"/>
      <c r="FG227" s="6"/>
      <c r="FH227" s="6"/>
      <c r="FI227" s="6"/>
      <c r="FJ227" s="6"/>
      <c r="FK227" s="6"/>
      <c r="FL227" s="6"/>
      <c r="FM227" s="6"/>
      <c r="FN227" s="6"/>
      <c r="FO227" s="6"/>
      <c r="FP227" s="6"/>
      <c r="FQ227" s="6"/>
      <c r="FR227" s="6"/>
      <c r="FS227" s="6"/>
      <c r="FT227" s="6"/>
      <c r="FU227" s="6"/>
      <c r="FV227" s="6"/>
      <c r="FW227" s="6"/>
      <c r="FX227" s="6"/>
      <c r="FY227" s="6"/>
      <c r="FZ227" s="6"/>
      <c r="GA227" s="6"/>
      <c r="GB227" s="6"/>
      <c r="GC227" s="6"/>
      <c r="GD227" s="6"/>
      <c r="GE227" s="6"/>
      <c r="GF227" s="6"/>
      <c r="GG227" s="6"/>
      <c r="GH227" s="6"/>
      <c r="GI227" s="6"/>
      <c r="GJ227" s="6"/>
      <c r="GK227" s="6"/>
      <c r="GL227" s="6"/>
      <c r="GM227" s="6"/>
      <c r="GN227" s="6"/>
      <c r="GO227" s="6"/>
      <c r="GP227" s="6"/>
      <c r="GQ227" s="6"/>
      <c r="GR227" s="6"/>
      <c r="GS227" s="6"/>
      <c r="GT227" s="6"/>
      <c r="GU227" s="6"/>
      <c r="GV227" s="6"/>
      <c r="GW227" s="6"/>
      <c r="GX227" s="6"/>
      <c r="GY227" s="6"/>
      <c r="GZ227" s="6"/>
      <c r="HA227" s="6"/>
      <c r="HB227" s="6"/>
      <c r="HC227" s="6"/>
      <c r="HD227" s="6"/>
      <c r="HE227" s="6"/>
      <c r="HF227" s="6"/>
      <c r="HG227" s="6"/>
      <c r="HH227" s="6"/>
      <c r="HI227" s="6"/>
      <c r="HJ227" s="6"/>
      <c r="HK227" s="6"/>
      <c r="HL227" s="6"/>
      <c r="HM227" s="6"/>
      <c r="HN227" s="6"/>
      <c r="HO227" s="6"/>
      <c r="HP227" s="6"/>
      <c r="HQ227" s="6"/>
      <c r="HR227" s="6"/>
      <c r="HS227" s="6"/>
      <c r="HT227" s="6"/>
      <c r="HU227" s="6"/>
      <c r="HV227" s="6"/>
      <c r="HW227" s="6"/>
      <c r="HX227" s="6"/>
      <c r="HY227" s="6"/>
      <c r="HZ227" s="6"/>
      <c r="IA227" s="6"/>
      <c r="IB227" s="6"/>
      <c r="IC227" s="6"/>
      <c r="ID227" s="6"/>
      <c r="IE227" s="6"/>
      <c r="IF227" s="6"/>
      <c r="IG227" s="6"/>
      <c r="IH227" s="6"/>
      <c r="II227" s="6"/>
      <c r="IJ227" s="6"/>
      <c r="IK227" s="6"/>
      <c r="IL227" s="6"/>
      <c r="IM227" s="6"/>
      <c r="IN227" s="6"/>
    </row>
    <row r="228" spans="33:248" s="131" customFormat="1" ht="20.25" customHeight="1">
      <c r="AG228" s="6"/>
      <c r="AH228" s="6"/>
      <c r="AI228" s="6"/>
      <c r="AJ228" s="6"/>
      <c r="AK228" s="6"/>
      <c r="AL228" s="6"/>
      <c r="AM228" s="6"/>
      <c r="AN228" s="6"/>
      <c r="AO228" s="6"/>
      <c r="AP228" s="6"/>
      <c r="AQ228" s="6"/>
      <c r="AR228" s="6"/>
      <c r="AS228" s="6"/>
      <c r="AT228" s="6"/>
      <c r="AU228" s="6"/>
      <c r="AV228" s="6"/>
      <c r="AW228" s="6"/>
      <c r="AX228" s="6"/>
      <c r="AY228" s="6"/>
      <c r="AZ228" s="6"/>
      <c r="BA228" s="6"/>
      <c r="BB228" s="6"/>
      <c r="BC228" s="6"/>
      <c r="BD228" s="6"/>
      <c r="BE228" s="6"/>
      <c r="BF228" s="6"/>
      <c r="BG228" s="6"/>
      <c r="BH228" s="6"/>
      <c r="BI228" s="6"/>
      <c r="BJ228" s="6"/>
      <c r="BK228" s="6"/>
      <c r="BL228" s="6"/>
      <c r="BM228" s="6"/>
      <c r="BN228" s="6"/>
      <c r="BO228" s="6"/>
      <c r="BP228" s="6"/>
      <c r="BQ228" s="6"/>
      <c r="BR228" s="6"/>
      <c r="BS228" s="6"/>
      <c r="BT228" s="6"/>
      <c r="BU228" s="6"/>
      <c r="BV228" s="6"/>
      <c r="BW228" s="6"/>
      <c r="BX228" s="6"/>
      <c r="BY228" s="6"/>
      <c r="BZ228" s="6"/>
      <c r="CA228" s="6"/>
      <c r="CB228" s="6"/>
      <c r="CC228" s="6"/>
      <c r="CD228" s="6"/>
      <c r="CE228" s="6"/>
      <c r="CF228" s="6"/>
      <c r="CG228" s="6"/>
      <c r="CH228" s="6"/>
      <c r="CI228" s="6"/>
      <c r="CJ228" s="6"/>
      <c r="CK228" s="6"/>
      <c r="CL228" s="6"/>
      <c r="CM228" s="6"/>
      <c r="CN228" s="6"/>
      <c r="CO228" s="6"/>
      <c r="CP228" s="6"/>
      <c r="CQ228" s="6"/>
      <c r="CR228" s="6"/>
      <c r="CS228" s="6"/>
      <c r="CT228" s="6"/>
      <c r="CU228" s="6"/>
      <c r="CV228" s="6"/>
      <c r="CW228" s="6"/>
      <c r="CX228" s="6"/>
      <c r="CY228" s="6"/>
      <c r="CZ228" s="6"/>
      <c r="DA228" s="6"/>
      <c r="DB228" s="6"/>
      <c r="DC228" s="6"/>
      <c r="DD228" s="6"/>
      <c r="DE228" s="6"/>
      <c r="DF228" s="6"/>
      <c r="DG228" s="6"/>
      <c r="DH228" s="6"/>
      <c r="DI228" s="6"/>
      <c r="DJ228" s="6"/>
      <c r="DK228" s="6"/>
      <c r="DL228" s="6"/>
      <c r="DM228" s="6"/>
      <c r="DN228" s="6"/>
      <c r="DO228" s="6"/>
      <c r="DP228" s="6"/>
      <c r="DQ228" s="6"/>
      <c r="DR228" s="6"/>
      <c r="DS228" s="6"/>
      <c r="DT228" s="6"/>
      <c r="DU228" s="6"/>
      <c r="DV228" s="6"/>
      <c r="DW228" s="6"/>
      <c r="DX228" s="6"/>
      <c r="DY228" s="6"/>
      <c r="DZ228" s="6"/>
      <c r="EA228" s="6"/>
      <c r="EB228" s="6"/>
      <c r="EC228" s="6"/>
      <c r="ED228" s="6"/>
      <c r="EE228" s="6"/>
      <c r="EF228" s="6"/>
      <c r="EG228" s="6"/>
      <c r="EH228" s="6"/>
      <c r="EI228" s="6"/>
      <c r="EJ228" s="6"/>
      <c r="EK228" s="6"/>
      <c r="EL228" s="6"/>
      <c r="EM228" s="6"/>
      <c r="EN228" s="6"/>
      <c r="EO228" s="6"/>
      <c r="EP228" s="6"/>
      <c r="EQ228" s="6"/>
      <c r="ER228" s="6"/>
      <c r="ES228" s="6"/>
      <c r="ET228" s="6"/>
      <c r="EU228" s="6"/>
      <c r="EV228" s="6"/>
      <c r="EW228" s="6"/>
      <c r="EX228" s="6"/>
      <c r="EY228" s="6"/>
      <c r="EZ228" s="6"/>
      <c r="FA228" s="6"/>
      <c r="FB228" s="6"/>
      <c r="FC228" s="6"/>
      <c r="FD228" s="6"/>
      <c r="FE228" s="6"/>
      <c r="FF228" s="6"/>
      <c r="FG228" s="6"/>
      <c r="FH228" s="6"/>
      <c r="FI228" s="6"/>
      <c r="FJ228" s="6"/>
      <c r="FK228" s="6"/>
      <c r="FL228" s="6"/>
      <c r="FM228" s="6"/>
      <c r="FN228" s="6"/>
      <c r="FO228" s="6"/>
      <c r="FP228" s="6"/>
      <c r="FQ228" s="6"/>
      <c r="FR228" s="6"/>
      <c r="FS228" s="6"/>
      <c r="FT228" s="6"/>
      <c r="FU228" s="6"/>
      <c r="FV228" s="6"/>
      <c r="FW228" s="6"/>
      <c r="FX228" s="6"/>
      <c r="FY228" s="6"/>
      <c r="FZ228" s="6"/>
      <c r="GA228" s="6"/>
      <c r="GB228" s="6"/>
      <c r="GC228" s="6"/>
      <c r="GD228" s="6"/>
      <c r="GE228" s="6"/>
      <c r="GF228" s="6"/>
      <c r="GG228" s="6"/>
      <c r="GH228" s="6"/>
      <c r="GI228" s="6"/>
      <c r="GJ228" s="6"/>
      <c r="GK228" s="6"/>
      <c r="GL228" s="6"/>
      <c r="GM228" s="6"/>
      <c r="GN228" s="6"/>
      <c r="GO228" s="6"/>
      <c r="GP228" s="6"/>
      <c r="GQ228" s="6"/>
      <c r="GR228" s="6"/>
      <c r="GS228" s="6"/>
      <c r="GT228" s="6"/>
      <c r="GU228" s="6"/>
      <c r="GV228" s="6"/>
      <c r="GW228" s="6"/>
      <c r="GX228" s="6"/>
      <c r="GY228" s="6"/>
      <c r="GZ228" s="6"/>
      <c r="HA228" s="6"/>
      <c r="HB228" s="6"/>
      <c r="HC228" s="6"/>
      <c r="HD228" s="6"/>
      <c r="HE228" s="6"/>
      <c r="HF228" s="6"/>
      <c r="HG228" s="6"/>
      <c r="HH228" s="6"/>
      <c r="HI228" s="6"/>
      <c r="HJ228" s="6"/>
      <c r="HK228" s="6"/>
      <c r="HL228" s="6"/>
      <c r="HM228" s="6"/>
      <c r="HN228" s="6"/>
      <c r="HO228" s="6"/>
      <c r="HP228" s="6"/>
      <c r="HQ228" s="6"/>
      <c r="HR228" s="6"/>
      <c r="HS228" s="6"/>
      <c r="HT228" s="6"/>
      <c r="HU228" s="6"/>
      <c r="HV228" s="6"/>
      <c r="HW228" s="6"/>
      <c r="HX228" s="6"/>
      <c r="HY228" s="6"/>
      <c r="HZ228" s="6"/>
      <c r="IA228" s="6"/>
      <c r="IB228" s="6"/>
      <c r="IC228" s="6"/>
      <c r="ID228" s="6"/>
      <c r="IE228" s="6"/>
      <c r="IF228" s="6"/>
      <c r="IG228" s="6"/>
      <c r="IH228" s="6"/>
      <c r="II228" s="6"/>
      <c r="IJ228" s="6"/>
      <c r="IK228" s="6"/>
      <c r="IL228" s="6"/>
      <c r="IM228" s="6"/>
      <c r="IN228" s="6"/>
    </row>
    <row r="229" spans="33:248" s="131" customFormat="1" ht="20.25" customHeight="1">
      <c r="AG229" s="6"/>
      <c r="AH229" s="6"/>
      <c r="AI229" s="6"/>
      <c r="AJ229" s="6"/>
      <c r="AK229" s="6"/>
      <c r="AL229" s="6"/>
      <c r="AM229" s="6"/>
      <c r="AN229" s="6"/>
      <c r="AO229" s="6"/>
      <c r="AP229" s="6"/>
      <c r="AQ229" s="6"/>
      <c r="AR229" s="6"/>
      <c r="AS229" s="6"/>
      <c r="AT229" s="6"/>
      <c r="AU229" s="6"/>
      <c r="AV229" s="6"/>
      <c r="AW229" s="6"/>
      <c r="AX229" s="6"/>
      <c r="AY229" s="6"/>
      <c r="AZ229" s="6"/>
      <c r="BA229" s="6"/>
      <c r="BB229" s="6"/>
      <c r="BC229" s="6"/>
      <c r="BD229" s="6"/>
      <c r="BE229" s="6"/>
      <c r="BF229" s="6"/>
      <c r="BG229" s="6"/>
      <c r="BH229" s="6"/>
      <c r="BI229" s="6"/>
      <c r="BJ229" s="6"/>
      <c r="BK229" s="6"/>
      <c r="BL229" s="6"/>
      <c r="BM229" s="6"/>
      <c r="BN229" s="6"/>
      <c r="BO229" s="6"/>
      <c r="BP229" s="6"/>
      <c r="BQ229" s="6"/>
      <c r="BR229" s="6"/>
      <c r="BS229" s="6"/>
      <c r="BT229" s="6"/>
      <c r="BU229" s="6"/>
      <c r="BV229" s="6"/>
      <c r="BW229" s="6"/>
      <c r="BX229" s="6"/>
      <c r="BY229" s="6"/>
      <c r="BZ229" s="6"/>
      <c r="CA229" s="6"/>
      <c r="CB229" s="6"/>
      <c r="CC229" s="6"/>
      <c r="CD229" s="6"/>
      <c r="CE229" s="6"/>
      <c r="CF229" s="6"/>
      <c r="CG229" s="6"/>
      <c r="CH229" s="6"/>
      <c r="CI229" s="6"/>
      <c r="CJ229" s="6"/>
      <c r="CK229" s="6"/>
      <c r="CL229" s="6"/>
      <c r="CM229" s="6"/>
      <c r="CN229" s="6"/>
      <c r="CO229" s="6"/>
      <c r="CP229" s="6"/>
      <c r="CQ229" s="6"/>
      <c r="CR229" s="6"/>
      <c r="CS229" s="6"/>
      <c r="CT229" s="6"/>
      <c r="CU229" s="6"/>
      <c r="CV229" s="6"/>
      <c r="CW229" s="6"/>
      <c r="CX229" s="6"/>
      <c r="CY229" s="6"/>
      <c r="CZ229" s="6"/>
      <c r="DA229" s="6"/>
      <c r="DB229" s="6"/>
      <c r="DC229" s="6"/>
      <c r="DD229" s="6"/>
      <c r="DE229" s="6"/>
      <c r="DF229" s="6"/>
      <c r="DG229" s="6"/>
      <c r="DH229" s="6"/>
      <c r="DI229" s="6"/>
      <c r="DJ229" s="6"/>
      <c r="DK229" s="6"/>
      <c r="DL229" s="6"/>
      <c r="DM229" s="6"/>
      <c r="DN229" s="6"/>
      <c r="DO229" s="6"/>
      <c r="DP229" s="6"/>
      <c r="DQ229" s="6"/>
      <c r="DR229" s="6"/>
      <c r="DS229" s="6"/>
      <c r="DT229" s="6"/>
      <c r="DU229" s="6"/>
      <c r="DV229" s="6"/>
      <c r="DW229" s="6"/>
      <c r="DX229" s="6"/>
      <c r="DY229" s="6"/>
      <c r="DZ229" s="6"/>
      <c r="EA229" s="6"/>
      <c r="EB229" s="6"/>
      <c r="EC229" s="6"/>
      <c r="ED229" s="6"/>
      <c r="EE229" s="6"/>
      <c r="EF229" s="6"/>
      <c r="EG229" s="6"/>
      <c r="EH229" s="6"/>
      <c r="EI229" s="6"/>
      <c r="EJ229" s="6"/>
      <c r="EK229" s="6"/>
      <c r="EL229" s="6"/>
      <c r="EM229" s="6"/>
      <c r="EN229" s="6"/>
      <c r="EO229" s="6"/>
      <c r="EP229" s="6"/>
      <c r="EQ229" s="6"/>
      <c r="ER229" s="6"/>
      <c r="ES229" s="6"/>
      <c r="ET229" s="6"/>
      <c r="EU229" s="6"/>
      <c r="EV229" s="6"/>
      <c r="EW229" s="6"/>
      <c r="EX229" s="6"/>
      <c r="EY229" s="6"/>
      <c r="EZ229" s="6"/>
      <c r="FA229" s="6"/>
      <c r="FB229" s="6"/>
      <c r="FC229" s="6"/>
      <c r="FD229" s="6"/>
      <c r="FE229" s="6"/>
      <c r="FF229" s="6"/>
      <c r="FG229" s="6"/>
      <c r="FH229" s="6"/>
      <c r="FI229" s="6"/>
      <c r="FJ229" s="6"/>
      <c r="FK229" s="6"/>
      <c r="FL229" s="6"/>
      <c r="FM229" s="6"/>
      <c r="FN229" s="6"/>
      <c r="FO229" s="6"/>
      <c r="FP229" s="6"/>
      <c r="FQ229" s="6"/>
      <c r="FR229" s="6"/>
      <c r="FS229" s="6"/>
      <c r="FT229" s="6"/>
      <c r="FU229" s="6"/>
      <c r="FV229" s="6"/>
      <c r="FW229" s="6"/>
      <c r="FX229" s="6"/>
      <c r="FY229" s="6"/>
      <c r="FZ229" s="6"/>
      <c r="GA229" s="6"/>
      <c r="GB229" s="6"/>
      <c r="GC229" s="6"/>
      <c r="GD229" s="6"/>
      <c r="GE229" s="6"/>
      <c r="GF229" s="6"/>
      <c r="GG229" s="6"/>
      <c r="GH229" s="6"/>
      <c r="GI229" s="6"/>
      <c r="GJ229" s="6"/>
      <c r="GK229" s="6"/>
      <c r="GL229" s="6"/>
      <c r="GM229" s="6"/>
      <c r="GN229" s="6"/>
      <c r="GO229" s="6"/>
      <c r="GP229" s="6"/>
      <c r="GQ229" s="6"/>
      <c r="GR229" s="6"/>
      <c r="GS229" s="6"/>
      <c r="GT229" s="6"/>
      <c r="GU229" s="6"/>
      <c r="GV229" s="6"/>
      <c r="GW229" s="6"/>
      <c r="GX229" s="6"/>
      <c r="GY229" s="6"/>
      <c r="GZ229" s="6"/>
      <c r="HA229" s="6"/>
      <c r="HB229" s="6"/>
      <c r="HC229" s="6"/>
      <c r="HD229" s="6"/>
      <c r="HE229" s="6"/>
      <c r="HF229" s="6"/>
      <c r="HG229" s="6"/>
      <c r="HH229" s="6"/>
      <c r="HI229" s="6"/>
      <c r="HJ229" s="6"/>
      <c r="HK229" s="6"/>
      <c r="HL229" s="6"/>
      <c r="HM229" s="6"/>
      <c r="HN229" s="6"/>
      <c r="HO229" s="6"/>
      <c r="HP229" s="6"/>
      <c r="HQ229" s="6"/>
      <c r="HR229" s="6"/>
      <c r="HS229" s="6"/>
      <c r="HT229" s="6"/>
      <c r="HU229" s="6"/>
      <c r="HV229" s="6"/>
      <c r="HW229" s="6"/>
      <c r="HX229" s="6"/>
      <c r="HY229" s="6"/>
      <c r="HZ229" s="6"/>
      <c r="IA229" s="6"/>
      <c r="IB229" s="6"/>
      <c r="IC229" s="6"/>
      <c r="ID229" s="6"/>
      <c r="IE229" s="6"/>
      <c r="IF229" s="6"/>
      <c r="IG229" s="6"/>
      <c r="IH229" s="6"/>
      <c r="II229" s="6"/>
      <c r="IJ229" s="6"/>
      <c r="IK229" s="6"/>
      <c r="IL229" s="6"/>
      <c r="IM229" s="6"/>
      <c r="IN229" s="6"/>
    </row>
    <row r="230" spans="33:248" s="131" customFormat="1" ht="20.25" customHeight="1">
      <c r="AG230" s="6"/>
      <c r="AH230" s="6"/>
      <c r="AI230" s="6"/>
      <c r="AJ230" s="6"/>
      <c r="AK230" s="6"/>
      <c r="AL230" s="6"/>
      <c r="AM230" s="6"/>
      <c r="AN230" s="6"/>
      <c r="AO230" s="6"/>
      <c r="AP230" s="6"/>
      <c r="AQ230" s="6"/>
      <c r="AR230" s="6"/>
      <c r="AS230" s="6"/>
      <c r="AT230" s="6"/>
      <c r="AU230" s="6"/>
      <c r="AV230" s="6"/>
      <c r="AW230" s="6"/>
      <c r="AX230" s="6"/>
      <c r="AY230" s="6"/>
      <c r="AZ230" s="6"/>
      <c r="BA230" s="6"/>
      <c r="BB230" s="6"/>
      <c r="BC230" s="6"/>
      <c r="BD230" s="6"/>
      <c r="BE230" s="6"/>
      <c r="BF230" s="6"/>
      <c r="BG230" s="6"/>
      <c r="BH230" s="6"/>
      <c r="BI230" s="6"/>
      <c r="BJ230" s="6"/>
      <c r="BK230" s="6"/>
      <c r="BL230" s="6"/>
      <c r="BM230" s="6"/>
      <c r="BN230" s="6"/>
      <c r="BO230" s="6"/>
      <c r="BP230" s="6"/>
      <c r="BQ230" s="6"/>
      <c r="BR230" s="6"/>
      <c r="BS230" s="6"/>
      <c r="BT230" s="6"/>
      <c r="BU230" s="6"/>
      <c r="BV230" s="6"/>
      <c r="BW230" s="6"/>
      <c r="BX230" s="6"/>
      <c r="BY230" s="6"/>
      <c r="BZ230" s="6"/>
      <c r="CA230" s="6"/>
      <c r="CB230" s="6"/>
      <c r="CC230" s="6"/>
      <c r="CD230" s="6"/>
      <c r="CE230" s="6"/>
      <c r="CF230" s="6"/>
      <c r="CG230" s="6"/>
      <c r="CH230" s="6"/>
      <c r="CI230" s="6"/>
      <c r="CJ230" s="6"/>
      <c r="CK230" s="6"/>
      <c r="CL230" s="6"/>
      <c r="CM230" s="6"/>
      <c r="CN230" s="6"/>
      <c r="CO230" s="6"/>
      <c r="CP230" s="6"/>
      <c r="CQ230" s="6"/>
      <c r="CR230" s="6"/>
      <c r="CS230" s="6"/>
      <c r="CT230" s="6"/>
      <c r="CU230" s="6"/>
      <c r="CV230" s="6"/>
      <c r="CW230" s="6"/>
      <c r="CX230" s="6"/>
      <c r="CY230" s="6"/>
      <c r="CZ230" s="6"/>
      <c r="DA230" s="6"/>
      <c r="DB230" s="6"/>
      <c r="DC230" s="6"/>
      <c r="DD230" s="6"/>
      <c r="DE230" s="6"/>
      <c r="DF230" s="6"/>
      <c r="DG230" s="6"/>
      <c r="DH230" s="6"/>
      <c r="DI230" s="6"/>
      <c r="DJ230" s="6"/>
      <c r="DK230" s="6"/>
      <c r="DL230" s="6"/>
      <c r="DM230" s="6"/>
      <c r="DN230" s="6"/>
      <c r="DO230" s="6"/>
      <c r="DP230" s="6"/>
      <c r="DQ230" s="6"/>
      <c r="DR230" s="6"/>
      <c r="DS230" s="6"/>
      <c r="DT230" s="6"/>
      <c r="DU230" s="6"/>
      <c r="DV230" s="6"/>
      <c r="DW230" s="6"/>
      <c r="DX230" s="6"/>
      <c r="DY230" s="6"/>
      <c r="DZ230" s="6"/>
      <c r="EA230" s="6"/>
      <c r="EB230" s="6"/>
      <c r="EC230" s="6"/>
      <c r="ED230" s="6"/>
      <c r="EE230" s="6"/>
      <c r="EF230" s="6"/>
      <c r="EG230" s="6"/>
      <c r="EH230" s="6"/>
      <c r="EI230" s="6"/>
      <c r="EJ230" s="6"/>
      <c r="EK230" s="6"/>
      <c r="EL230" s="6"/>
      <c r="EM230" s="6"/>
      <c r="EN230" s="6"/>
      <c r="EO230" s="6"/>
      <c r="EP230" s="6"/>
      <c r="EQ230" s="6"/>
      <c r="ER230" s="6"/>
      <c r="ES230" s="6"/>
      <c r="ET230" s="6"/>
      <c r="EU230" s="6"/>
      <c r="EV230" s="6"/>
      <c r="EW230" s="6"/>
      <c r="EX230" s="6"/>
      <c r="EY230" s="6"/>
      <c r="EZ230" s="6"/>
      <c r="FA230" s="6"/>
      <c r="FB230" s="6"/>
      <c r="FC230" s="6"/>
      <c r="FD230" s="6"/>
      <c r="FE230" s="6"/>
      <c r="FF230" s="6"/>
      <c r="FG230" s="6"/>
      <c r="FH230" s="6"/>
      <c r="FI230" s="6"/>
      <c r="FJ230" s="6"/>
      <c r="FK230" s="6"/>
      <c r="FL230" s="6"/>
      <c r="FM230" s="6"/>
      <c r="FN230" s="6"/>
      <c r="FO230" s="6"/>
      <c r="FP230" s="6"/>
      <c r="FQ230" s="6"/>
      <c r="FR230" s="6"/>
      <c r="FS230" s="6"/>
      <c r="FT230" s="6"/>
      <c r="FU230" s="6"/>
      <c r="FV230" s="6"/>
      <c r="FW230" s="6"/>
      <c r="FX230" s="6"/>
      <c r="FY230" s="6"/>
      <c r="FZ230" s="6"/>
      <c r="GA230" s="6"/>
      <c r="GB230" s="6"/>
      <c r="GC230" s="6"/>
      <c r="GD230" s="6"/>
      <c r="GE230" s="6"/>
      <c r="GF230" s="6"/>
      <c r="GG230" s="6"/>
      <c r="GH230" s="6"/>
      <c r="GI230" s="6"/>
      <c r="GJ230" s="6"/>
      <c r="GK230" s="6"/>
      <c r="GL230" s="6"/>
      <c r="GM230" s="6"/>
      <c r="GN230" s="6"/>
      <c r="GO230" s="6"/>
      <c r="GP230" s="6"/>
      <c r="GQ230" s="6"/>
      <c r="GR230" s="6"/>
      <c r="GS230" s="6"/>
      <c r="GT230" s="6"/>
      <c r="GU230" s="6"/>
      <c r="GV230" s="6"/>
      <c r="GW230" s="6"/>
      <c r="GX230" s="6"/>
      <c r="GY230" s="6"/>
      <c r="GZ230" s="6"/>
      <c r="HA230" s="6"/>
      <c r="HB230" s="6"/>
      <c r="HC230" s="6"/>
      <c r="HD230" s="6"/>
      <c r="HE230" s="6"/>
      <c r="HF230" s="6"/>
      <c r="HG230" s="6"/>
      <c r="HH230" s="6"/>
      <c r="HI230" s="6"/>
      <c r="HJ230" s="6"/>
      <c r="HK230" s="6"/>
      <c r="HL230" s="6"/>
      <c r="HM230" s="6"/>
      <c r="HN230" s="6"/>
      <c r="HO230" s="6"/>
      <c r="HP230" s="6"/>
      <c r="HQ230" s="6"/>
      <c r="HR230" s="6"/>
      <c r="HS230" s="6"/>
      <c r="HT230" s="6"/>
      <c r="HU230" s="6"/>
      <c r="HV230" s="6"/>
      <c r="HW230" s="6"/>
      <c r="HX230" s="6"/>
      <c r="HY230" s="6"/>
      <c r="HZ230" s="6"/>
      <c r="IA230" s="6"/>
      <c r="IB230" s="6"/>
      <c r="IC230" s="6"/>
      <c r="ID230" s="6"/>
      <c r="IE230" s="6"/>
      <c r="IF230" s="6"/>
      <c r="IG230" s="6"/>
      <c r="IH230" s="6"/>
      <c r="II230" s="6"/>
      <c r="IJ230" s="6"/>
      <c r="IK230" s="6"/>
      <c r="IL230" s="6"/>
      <c r="IM230" s="6"/>
      <c r="IN230" s="6"/>
    </row>
    <row r="231" spans="33:248" s="131" customFormat="1" ht="20.25" customHeight="1">
      <c r="AG231" s="6"/>
      <c r="AH231" s="6"/>
      <c r="AI231" s="6"/>
      <c r="AJ231" s="6"/>
      <c r="AK231" s="6"/>
      <c r="AL231" s="6"/>
      <c r="AM231" s="6"/>
      <c r="AN231" s="6"/>
      <c r="AO231" s="6"/>
      <c r="AP231" s="6"/>
      <c r="AQ231" s="6"/>
      <c r="AR231" s="6"/>
      <c r="AS231" s="6"/>
      <c r="AT231" s="6"/>
      <c r="AU231" s="6"/>
      <c r="AV231" s="6"/>
      <c r="AW231" s="6"/>
      <c r="AX231" s="6"/>
      <c r="AY231" s="6"/>
      <c r="AZ231" s="6"/>
      <c r="BA231" s="6"/>
      <c r="BB231" s="6"/>
      <c r="BC231" s="6"/>
      <c r="BD231" s="6"/>
      <c r="BE231" s="6"/>
      <c r="BF231" s="6"/>
      <c r="BG231" s="6"/>
      <c r="BH231" s="6"/>
      <c r="BI231" s="6"/>
      <c r="BJ231" s="6"/>
      <c r="BK231" s="6"/>
      <c r="BL231" s="6"/>
      <c r="BM231" s="6"/>
      <c r="BN231" s="6"/>
      <c r="BO231" s="6"/>
      <c r="BP231" s="6"/>
      <c r="BQ231" s="6"/>
      <c r="BR231" s="6"/>
      <c r="BS231" s="6"/>
      <c r="BT231" s="6"/>
      <c r="BU231" s="6"/>
      <c r="BV231" s="6"/>
      <c r="BW231" s="6"/>
      <c r="BX231" s="6"/>
      <c r="BY231" s="6"/>
      <c r="BZ231" s="6"/>
      <c r="CA231" s="6"/>
      <c r="CB231" s="6"/>
      <c r="CC231" s="6"/>
      <c r="CD231" s="6"/>
      <c r="CE231" s="6"/>
      <c r="CF231" s="6"/>
      <c r="CG231" s="6"/>
      <c r="CH231" s="6"/>
      <c r="CI231" s="6"/>
      <c r="CJ231" s="6"/>
      <c r="CK231" s="6"/>
      <c r="CL231" s="6"/>
      <c r="CM231" s="6"/>
      <c r="CN231" s="6"/>
      <c r="CO231" s="6"/>
      <c r="CP231" s="6"/>
      <c r="CQ231" s="6"/>
      <c r="CR231" s="6"/>
      <c r="CS231" s="6"/>
      <c r="CT231" s="6"/>
      <c r="CU231" s="6"/>
      <c r="CV231" s="6"/>
      <c r="CW231" s="6"/>
      <c r="CX231" s="6"/>
      <c r="CY231" s="6"/>
      <c r="CZ231" s="6"/>
      <c r="DA231" s="6"/>
      <c r="DB231" s="6"/>
      <c r="DC231" s="6"/>
      <c r="DD231" s="6"/>
      <c r="DE231" s="6"/>
      <c r="DF231" s="6"/>
      <c r="DG231" s="6"/>
      <c r="DH231" s="6"/>
      <c r="DI231" s="6"/>
      <c r="DJ231" s="6"/>
      <c r="DK231" s="6"/>
      <c r="DL231" s="6"/>
      <c r="DM231" s="6"/>
      <c r="DN231" s="6"/>
      <c r="DO231" s="6"/>
      <c r="DP231" s="6"/>
      <c r="DQ231" s="6"/>
      <c r="DR231" s="6"/>
      <c r="DS231" s="6"/>
      <c r="DT231" s="6"/>
      <c r="DU231" s="6"/>
      <c r="DV231" s="6"/>
      <c r="DW231" s="6"/>
      <c r="DX231" s="6"/>
      <c r="DY231" s="6"/>
      <c r="DZ231" s="6"/>
      <c r="EA231" s="6"/>
      <c r="EB231" s="6"/>
      <c r="EC231" s="6"/>
      <c r="ED231" s="6"/>
      <c r="EE231" s="6"/>
      <c r="EF231" s="6"/>
      <c r="EG231" s="6"/>
      <c r="EH231" s="6"/>
      <c r="EI231" s="6"/>
      <c r="EJ231" s="6"/>
      <c r="EK231" s="6"/>
      <c r="EL231" s="6"/>
      <c r="EM231" s="6"/>
      <c r="EN231" s="6"/>
      <c r="EO231" s="6"/>
      <c r="EP231" s="6"/>
      <c r="EQ231" s="6"/>
      <c r="ER231" s="6"/>
      <c r="ES231" s="6"/>
      <c r="ET231" s="6"/>
      <c r="EU231" s="6"/>
      <c r="EV231" s="6"/>
      <c r="EW231" s="6"/>
      <c r="EX231" s="6"/>
      <c r="EY231" s="6"/>
      <c r="EZ231" s="6"/>
      <c r="FA231" s="6"/>
      <c r="FB231" s="6"/>
      <c r="FC231" s="6"/>
      <c r="FD231" s="6"/>
      <c r="FE231" s="6"/>
      <c r="FF231" s="6"/>
      <c r="FG231" s="6"/>
      <c r="FH231" s="6"/>
      <c r="FI231" s="6"/>
      <c r="FJ231" s="6"/>
      <c r="FK231" s="6"/>
      <c r="FL231" s="6"/>
      <c r="FM231" s="6"/>
      <c r="FN231" s="6"/>
      <c r="FO231" s="6"/>
      <c r="FP231" s="6"/>
      <c r="FQ231" s="6"/>
      <c r="FR231" s="6"/>
      <c r="FS231" s="6"/>
      <c r="FT231" s="6"/>
      <c r="FU231" s="6"/>
      <c r="FV231" s="6"/>
      <c r="FW231" s="6"/>
      <c r="FX231" s="6"/>
      <c r="FY231" s="6"/>
      <c r="FZ231" s="6"/>
      <c r="GA231" s="6"/>
      <c r="GB231" s="6"/>
      <c r="GC231" s="6"/>
      <c r="GD231" s="6"/>
      <c r="GE231" s="6"/>
      <c r="GF231" s="6"/>
      <c r="GG231" s="6"/>
      <c r="GH231" s="6"/>
      <c r="GI231" s="6"/>
      <c r="GJ231" s="6"/>
      <c r="GK231" s="6"/>
      <c r="GL231" s="6"/>
      <c r="GM231" s="6"/>
      <c r="GN231" s="6"/>
      <c r="GO231" s="6"/>
      <c r="GP231" s="6"/>
      <c r="GQ231" s="6"/>
      <c r="GR231" s="6"/>
      <c r="GS231" s="6"/>
      <c r="GT231" s="6"/>
      <c r="GU231" s="6"/>
      <c r="GV231" s="6"/>
      <c r="GW231" s="6"/>
      <c r="GX231" s="6"/>
      <c r="GY231" s="6"/>
      <c r="GZ231" s="6"/>
      <c r="HA231" s="6"/>
      <c r="HB231" s="6"/>
      <c r="HC231" s="6"/>
      <c r="HD231" s="6"/>
      <c r="HE231" s="6"/>
      <c r="HF231" s="6"/>
      <c r="HG231" s="6"/>
      <c r="HH231" s="6"/>
      <c r="HI231" s="6"/>
      <c r="HJ231" s="6"/>
      <c r="HK231" s="6"/>
      <c r="HL231" s="6"/>
      <c r="HM231" s="6"/>
      <c r="HN231" s="6"/>
      <c r="HO231" s="6"/>
      <c r="HP231" s="6"/>
      <c r="HQ231" s="6"/>
      <c r="HR231" s="6"/>
      <c r="HS231" s="6"/>
      <c r="HT231" s="6"/>
      <c r="HU231" s="6"/>
      <c r="HV231" s="6"/>
      <c r="HW231" s="6"/>
      <c r="HX231" s="6"/>
      <c r="HY231" s="6"/>
      <c r="HZ231" s="6"/>
      <c r="IA231" s="6"/>
      <c r="IB231" s="6"/>
      <c r="IC231" s="6"/>
      <c r="ID231" s="6"/>
      <c r="IE231" s="6"/>
      <c r="IF231" s="6"/>
      <c r="IG231" s="6"/>
      <c r="IH231" s="6"/>
      <c r="II231" s="6"/>
      <c r="IJ231" s="6"/>
      <c r="IK231" s="6"/>
      <c r="IL231" s="6"/>
      <c r="IM231" s="6"/>
      <c r="IN231" s="6"/>
    </row>
    <row r="232" spans="33:248" s="131" customFormat="1" ht="20.25" customHeight="1">
      <c r="AG232" s="6"/>
      <c r="AH232" s="6"/>
      <c r="AI232" s="6"/>
      <c r="AJ232" s="6"/>
      <c r="AK232" s="6"/>
      <c r="AL232" s="6"/>
      <c r="AM232" s="6"/>
      <c r="AN232" s="6"/>
      <c r="AO232" s="6"/>
      <c r="AP232" s="6"/>
      <c r="AQ232" s="6"/>
      <c r="AR232" s="6"/>
      <c r="AS232" s="6"/>
      <c r="AT232" s="6"/>
      <c r="AU232" s="6"/>
      <c r="AV232" s="6"/>
      <c r="AW232" s="6"/>
      <c r="AX232" s="6"/>
      <c r="AY232" s="6"/>
      <c r="AZ232" s="6"/>
      <c r="BA232" s="6"/>
      <c r="BB232" s="6"/>
      <c r="BC232" s="6"/>
      <c r="BD232" s="6"/>
      <c r="BE232" s="6"/>
      <c r="BF232" s="6"/>
      <c r="BG232" s="6"/>
      <c r="BH232" s="6"/>
      <c r="BI232" s="6"/>
      <c r="BJ232" s="6"/>
      <c r="BK232" s="6"/>
      <c r="BL232" s="6"/>
      <c r="BM232" s="6"/>
      <c r="BN232" s="6"/>
      <c r="BO232" s="6"/>
      <c r="BP232" s="6"/>
      <c r="BQ232" s="6"/>
      <c r="BR232" s="6"/>
      <c r="BS232" s="6"/>
      <c r="BT232" s="6"/>
      <c r="BU232" s="6"/>
      <c r="BV232" s="6"/>
      <c r="BW232" s="6"/>
      <c r="BX232" s="6"/>
      <c r="BY232" s="6"/>
      <c r="BZ232" s="6"/>
      <c r="CA232" s="6"/>
      <c r="CB232" s="6"/>
      <c r="CC232" s="6"/>
      <c r="CD232" s="6"/>
      <c r="CE232" s="6"/>
      <c r="CF232" s="6"/>
      <c r="CG232" s="6"/>
      <c r="CH232" s="6"/>
      <c r="CI232" s="6"/>
      <c r="CJ232" s="6"/>
      <c r="CK232" s="6"/>
      <c r="CL232" s="6"/>
      <c r="CM232" s="6"/>
      <c r="CN232" s="6"/>
      <c r="CO232" s="6"/>
      <c r="CP232" s="6"/>
      <c r="CQ232" s="6"/>
      <c r="CR232" s="6"/>
      <c r="CS232" s="6"/>
      <c r="CT232" s="6"/>
      <c r="CU232" s="6"/>
      <c r="CV232" s="6"/>
      <c r="CW232" s="6"/>
      <c r="CX232" s="6"/>
      <c r="CY232" s="6"/>
      <c r="CZ232" s="6"/>
      <c r="DA232" s="6"/>
      <c r="DB232" s="6"/>
      <c r="DC232" s="6"/>
      <c r="DD232" s="6"/>
      <c r="DE232" s="6"/>
      <c r="DF232" s="6"/>
      <c r="DG232" s="6"/>
      <c r="DH232" s="6"/>
      <c r="DI232" s="6"/>
      <c r="DJ232" s="6"/>
      <c r="DK232" s="6"/>
      <c r="DL232" s="6"/>
      <c r="DM232" s="6"/>
      <c r="DN232" s="6"/>
      <c r="DO232" s="6"/>
      <c r="DP232" s="6"/>
      <c r="DQ232" s="6"/>
      <c r="DR232" s="6"/>
      <c r="DS232" s="6"/>
      <c r="DT232" s="6"/>
      <c r="DU232" s="6"/>
      <c r="DV232" s="6"/>
      <c r="DW232" s="6"/>
      <c r="DX232" s="6"/>
      <c r="DY232" s="6"/>
      <c r="DZ232" s="6"/>
      <c r="EA232" s="6"/>
      <c r="EB232" s="6"/>
      <c r="EC232" s="6"/>
      <c r="ED232" s="6"/>
      <c r="EE232" s="6"/>
      <c r="EF232" s="6"/>
      <c r="EG232" s="6"/>
      <c r="EH232" s="6"/>
      <c r="EI232" s="6"/>
      <c r="EJ232" s="6"/>
      <c r="EK232" s="6"/>
      <c r="EL232" s="6"/>
      <c r="EM232" s="6"/>
      <c r="EN232" s="6"/>
      <c r="EO232" s="6"/>
      <c r="EP232" s="6"/>
      <c r="EQ232" s="6"/>
      <c r="ER232" s="6"/>
      <c r="ES232" s="6"/>
      <c r="ET232" s="6"/>
      <c r="EU232" s="6"/>
      <c r="EV232" s="6"/>
      <c r="EW232" s="6"/>
      <c r="EX232" s="6"/>
      <c r="EY232" s="6"/>
      <c r="EZ232" s="6"/>
      <c r="FA232" s="6"/>
      <c r="FB232" s="6"/>
      <c r="FC232" s="6"/>
      <c r="FD232" s="6"/>
      <c r="FE232" s="6"/>
      <c r="FF232" s="6"/>
      <c r="FG232" s="6"/>
      <c r="FH232" s="6"/>
      <c r="FI232" s="6"/>
      <c r="FJ232" s="6"/>
      <c r="FK232" s="6"/>
      <c r="FL232" s="6"/>
      <c r="FM232" s="6"/>
      <c r="FN232" s="6"/>
      <c r="FO232" s="6"/>
      <c r="FP232" s="6"/>
      <c r="FQ232" s="6"/>
      <c r="FR232" s="6"/>
      <c r="FS232" s="6"/>
      <c r="FT232" s="6"/>
      <c r="FU232" s="6"/>
      <c r="FV232" s="6"/>
      <c r="FW232" s="6"/>
      <c r="FX232" s="6"/>
      <c r="FY232" s="6"/>
      <c r="FZ232" s="6"/>
      <c r="GA232" s="6"/>
      <c r="GB232" s="6"/>
      <c r="GC232" s="6"/>
      <c r="GD232" s="6"/>
      <c r="GE232" s="6"/>
      <c r="GF232" s="6"/>
      <c r="GG232" s="6"/>
      <c r="GH232" s="6"/>
      <c r="GI232" s="6"/>
      <c r="GJ232" s="6"/>
      <c r="GK232" s="6"/>
      <c r="GL232" s="6"/>
      <c r="GM232" s="6"/>
      <c r="GN232" s="6"/>
      <c r="GO232" s="6"/>
      <c r="GP232" s="6"/>
      <c r="GQ232" s="6"/>
      <c r="GR232" s="6"/>
      <c r="GS232" s="6"/>
      <c r="GT232" s="6"/>
      <c r="GU232" s="6"/>
      <c r="GV232" s="6"/>
      <c r="GW232" s="6"/>
      <c r="GX232" s="6"/>
      <c r="GY232" s="6"/>
      <c r="GZ232" s="6"/>
      <c r="HA232" s="6"/>
      <c r="HB232" s="6"/>
      <c r="HC232" s="6"/>
      <c r="HD232" s="6"/>
      <c r="HE232" s="6"/>
      <c r="HF232" s="6"/>
      <c r="HG232" s="6"/>
      <c r="HH232" s="6"/>
      <c r="HI232" s="6"/>
      <c r="HJ232" s="6"/>
      <c r="HK232" s="6"/>
      <c r="HL232" s="6"/>
      <c r="HM232" s="6"/>
      <c r="HN232" s="6"/>
      <c r="HO232" s="6"/>
      <c r="HP232" s="6"/>
      <c r="HQ232" s="6"/>
      <c r="HR232" s="6"/>
      <c r="HS232" s="6"/>
      <c r="HT232" s="6"/>
      <c r="HU232" s="6"/>
      <c r="HV232" s="6"/>
      <c r="HW232" s="6"/>
      <c r="HX232" s="6"/>
      <c r="HY232" s="6"/>
      <c r="HZ232" s="6"/>
      <c r="IA232" s="6"/>
      <c r="IB232" s="6"/>
      <c r="IC232" s="6"/>
      <c r="ID232" s="6"/>
      <c r="IE232" s="6"/>
      <c r="IF232" s="6"/>
      <c r="IG232" s="6"/>
      <c r="IH232" s="6"/>
      <c r="II232" s="6"/>
      <c r="IJ232" s="6"/>
      <c r="IK232" s="6"/>
      <c r="IL232" s="6"/>
      <c r="IM232" s="6"/>
      <c r="IN232" s="6"/>
    </row>
    <row r="233" spans="33:248" s="131" customFormat="1" ht="20.25" customHeight="1">
      <c r="AG233" s="6"/>
      <c r="AH233" s="6"/>
      <c r="AI233" s="6"/>
      <c r="AJ233" s="6"/>
      <c r="AK233" s="6"/>
      <c r="AL233" s="6"/>
      <c r="AM233" s="6"/>
      <c r="AN233" s="6"/>
      <c r="AO233" s="6"/>
      <c r="AP233" s="6"/>
      <c r="AQ233" s="6"/>
      <c r="AR233" s="6"/>
      <c r="AS233" s="6"/>
      <c r="AT233" s="6"/>
      <c r="AU233" s="6"/>
      <c r="AV233" s="6"/>
      <c r="AW233" s="6"/>
      <c r="AX233" s="6"/>
      <c r="AY233" s="6"/>
      <c r="AZ233" s="6"/>
      <c r="BA233" s="6"/>
      <c r="BB233" s="6"/>
      <c r="BC233" s="6"/>
      <c r="BD233" s="6"/>
      <c r="BE233" s="6"/>
      <c r="BF233" s="6"/>
      <c r="BG233" s="6"/>
      <c r="BH233" s="6"/>
      <c r="BI233" s="6"/>
      <c r="BJ233" s="6"/>
      <c r="BK233" s="6"/>
      <c r="BL233" s="6"/>
      <c r="BM233" s="6"/>
      <c r="BN233" s="6"/>
      <c r="BO233" s="6"/>
      <c r="BP233" s="6"/>
      <c r="BQ233" s="6"/>
      <c r="BR233" s="6"/>
      <c r="BS233" s="6"/>
      <c r="BT233" s="6"/>
      <c r="BU233" s="6"/>
      <c r="BV233" s="6"/>
      <c r="BW233" s="6"/>
      <c r="BX233" s="6"/>
      <c r="BY233" s="6"/>
      <c r="BZ233" s="6"/>
      <c r="CA233" s="6"/>
      <c r="CB233" s="6"/>
      <c r="CC233" s="6"/>
      <c r="CD233" s="6"/>
      <c r="CE233" s="6"/>
      <c r="CF233" s="6"/>
      <c r="CG233" s="6"/>
      <c r="CH233" s="6"/>
      <c r="CI233" s="6"/>
      <c r="CJ233" s="6"/>
      <c r="CK233" s="6"/>
      <c r="CL233" s="6"/>
      <c r="CM233" s="6"/>
      <c r="CN233" s="6"/>
      <c r="CO233" s="6"/>
      <c r="CP233" s="6"/>
      <c r="CQ233" s="6"/>
      <c r="CR233" s="6"/>
      <c r="CS233" s="6"/>
      <c r="CT233" s="6"/>
      <c r="CU233" s="6"/>
      <c r="CV233" s="6"/>
      <c r="CW233" s="6"/>
      <c r="CX233" s="6"/>
      <c r="CY233" s="6"/>
      <c r="CZ233" s="6"/>
      <c r="DA233" s="6"/>
      <c r="DB233" s="6"/>
      <c r="DC233" s="6"/>
      <c r="DD233" s="6"/>
      <c r="DE233" s="6"/>
      <c r="DF233" s="6"/>
      <c r="DG233" s="6"/>
      <c r="DH233" s="6"/>
      <c r="DI233" s="6"/>
      <c r="DJ233" s="6"/>
      <c r="DK233" s="6"/>
      <c r="DL233" s="6"/>
      <c r="DM233" s="6"/>
      <c r="DN233" s="6"/>
      <c r="DO233" s="6"/>
      <c r="DP233" s="6"/>
      <c r="DQ233" s="6"/>
      <c r="DR233" s="6"/>
      <c r="DS233" s="6"/>
      <c r="DT233" s="6"/>
      <c r="DU233" s="6"/>
      <c r="DV233" s="6"/>
      <c r="DW233" s="6"/>
      <c r="DX233" s="6"/>
      <c r="DY233" s="6"/>
      <c r="DZ233" s="6"/>
      <c r="EA233" s="6"/>
      <c r="EB233" s="6"/>
      <c r="EC233" s="6"/>
      <c r="ED233" s="6"/>
      <c r="EE233" s="6"/>
      <c r="EF233" s="6"/>
      <c r="EG233" s="6"/>
      <c r="EH233" s="6"/>
      <c r="EI233" s="6"/>
      <c r="EJ233" s="6"/>
      <c r="EK233" s="6"/>
      <c r="EL233" s="6"/>
      <c r="EM233" s="6"/>
      <c r="EN233" s="6"/>
      <c r="EO233" s="6"/>
      <c r="EP233" s="6"/>
      <c r="EQ233" s="6"/>
      <c r="ER233" s="6"/>
      <c r="ES233" s="6"/>
      <c r="ET233" s="6"/>
      <c r="EU233" s="6"/>
      <c r="EV233" s="6"/>
      <c r="EW233" s="6"/>
      <c r="EX233" s="6"/>
      <c r="EY233" s="6"/>
      <c r="EZ233" s="6"/>
      <c r="FA233" s="6"/>
      <c r="FB233" s="6"/>
      <c r="FC233" s="6"/>
      <c r="FD233" s="6"/>
      <c r="FE233" s="6"/>
      <c r="FF233" s="6"/>
      <c r="FG233" s="6"/>
      <c r="FH233" s="6"/>
      <c r="FI233" s="6"/>
      <c r="FJ233" s="6"/>
      <c r="FK233" s="6"/>
      <c r="FL233" s="6"/>
      <c r="FM233" s="6"/>
      <c r="FN233" s="6"/>
      <c r="FO233" s="6"/>
      <c r="FP233" s="6"/>
      <c r="FQ233" s="6"/>
      <c r="FR233" s="6"/>
      <c r="FS233" s="6"/>
      <c r="FT233" s="6"/>
      <c r="FU233" s="6"/>
      <c r="FV233" s="6"/>
      <c r="FW233" s="6"/>
      <c r="FX233" s="6"/>
      <c r="FY233" s="6"/>
      <c r="FZ233" s="6"/>
      <c r="GA233" s="6"/>
      <c r="GB233" s="6"/>
      <c r="GC233" s="6"/>
      <c r="GD233" s="6"/>
      <c r="GE233" s="6"/>
      <c r="GF233" s="6"/>
      <c r="GG233" s="6"/>
      <c r="GH233" s="6"/>
      <c r="GI233" s="6"/>
      <c r="GJ233" s="6"/>
      <c r="GK233" s="6"/>
      <c r="GL233" s="6"/>
      <c r="GM233" s="6"/>
      <c r="GN233" s="6"/>
      <c r="GO233" s="6"/>
      <c r="GP233" s="6"/>
      <c r="GQ233" s="6"/>
      <c r="GR233" s="6"/>
      <c r="GS233" s="6"/>
      <c r="GT233" s="6"/>
      <c r="GU233" s="6"/>
      <c r="GV233" s="6"/>
      <c r="GW233" s="6"/>
      <c r="GX233" s="6"/>
      <c r="GY233" s="6"/>
      <c r="GZ233" s="6"/>
      <c r="HA233" s="6"/>
      <c r="HB233" s="6"/>
      <c r="HC233" s="6"/>
      <c r="HD233" s="6"/>
      <c r="HE233" s="6"/>
      <c r="HF233" s="6"/>
      <c r="HG233" s="6"/>
      <c r="HH233" s="6"/>
      <c r="HI233" s="6"/>
      <c r="HJ233" s="6"/>
      <c r="HK233" s="6"/>
      <c r="HL233" s="6"/>
      <c r="HM233" s="6"/>
      <c r="HN233" s="6"/>
      <c r="HO233" s="6"/>
      <c r="HP233" s="6"/>
      <c r="HQ233" s="6"/>
      <c r="HR233" s="6"/>
      <c r="HS233" s="6"/>
      <c r="HT233" s="6"/>
      <c r="HU233" s="6"/>
      <c r="HV233" s="6"/>
      <c r="HW233" s="6"/>
      <c r="HX233" s="6"/>
      <c r="HY233" s="6"/>
      <c r="HZ233" s="6"/>
      <c r="IA233" s="6"/>
      <c r="IB233" s="6"/>
      <c r="IC233" s="6"/>
      <c r="ID233" s="6"/>
      <c r="IE233" s="6"/>
      <c r="IF233" s="6"/>
      <c r="IG233" s="6"/>
      <c r="IH233" s="6"/>
      <c r="II233" s="6"/>
      <c r="IJ233" s="6"/>
      <c r="IK233" s="6"/>
      <c r="IL233" s="6"/>
      <c r="IM233" s="6"/>
      <c r="IN233" s="6"/>
    </row>
    <row r="234" spans="33:248" s="131" customFormat="1" ht="20.25" customHeight="1">
      <c r="AG234" s="6"/>
      <c r="AH234" s="6"/>
      <c r="AI234" s="6"/>
      <c r="AJ234" s="6"/>
      <c r="AK234" s="6"/>
      <c r="AL234" s="6"/>
      <c r="AM234" s="6"/>
      <c r="AN234" s="6"/>
      <c r="AO234" s="6"/>
      <c r="AP234" s="6"/>
      <c r="AQ234" s="6"/>
      <c r="AR234" s="6"/>
      <c r="AS234" s="6"/>
      <c r="AT234" s="6"/>
      <c r="AU234" s="6"/>
      <c r="AV234" s="6"/>
      <c r="AW234" s="6"/>
      <c r="AX234" s="6"/>
      <c r="AY234" s="6"/>
      <c r="AZ234" s="6"/>
      <c r="BA234" s="6"/>
      <c r="BB234" s="6"/>
      <c r="BC234" s="6"/>
      <c r="BD234" s="6"/>
      <c r="BE234" s="6"/>
      <c r="BF234" s="6"/>
      <c r="BG234" s="6"/>
      <c r="BH234" s="6"/>
      <c r="BI234" s="6"/>
      <c r="BJ234" s="6"/>
      <c r="BK234" s="6"/>
      <c r="BL234" s="6"/>
      <c r="BM234" s="6"/>
      <c r="BN234" s="6"/>
      <c r="BO234" s="6"/>
      <c r="BP234" s="6"/>
      <c r="BQ234" s="6"/>
      <c r="BR234" s="6"/>
      <c r="BS234" s="6"/>
      <c r="BT234" s="6"/>
      <c r="BU234" s="6"/>
      <c r="BV234" s="6"/>
      <c r="BW234" s="6"/>
      <c r="BX234" s="6"/>
      <c r="BY234" s="6"/>
      <c r="BZ234" s="6"/>
      <c r="CA234" s="6"/>
      <c r="CB234" s="6"/>
      <c r="CC234" s="6"/>
      <c r="CD234" s="6"/>
      <c r="CE234" s="6"/>
      <c r="CF234" s="6"/>
      <c r="CG234" s="6"/>
      <c r="CH234" s="6"/>
      <c r="CI234" s="6"/>
      <c r="CJ234" s="6"/>
      <c r="CK234" s="6"/>
      <c r="CL234" s="6"/>
      <c r="CM234" s="6"/>
      <c r="CN234" s="6"/>
      <c r="CO234" s="6"/>
      <c r="CP234" s="6"/>
      <c r="CQ234" s="6"/>
      <c r="CR234" s="6"/>
      <c r="CS234" s="6"/>
      <c r="CT234" s="6"/>
      <c r="CU234" s="6"/>
      <c r="CV234" s="6"/>
      <c r="CW234" s="6"/>
      <c r="CX234" s="6"/>
      <c r="CY234" s="6"/>
      <c r="CZ234" s="6"/>
      <c r="DA234" s="6"/>
      <c r="DB234" s="6"/>
      <c r="DC234" s="6"/>
      <c r="DD234" s="6"/>
      <c r="DE234" s="6"/>
      <c r="DF234" s="6"/>
      <c r="DG234" s="6"/>
      <c r="DH234" s="6"/>
      <c r="DI234" s="6"/>
      <c r="DJ234" s="6"/>
      <c r="DK234" s="6"/>
      <c r="DL234" s="6"/>
      <c r="DM234" s="6"/>
      <c r="DN234" s="6"/>
      <c r="DO234" s="6"/>
      <c r="DP234" s="6"/>
      <c r="DQ234" s="6"/>
      <c r="DR234" s="6"/>
      <c r="DS234" s="6"/>
      <c r="DT234" s="6"/>
      <c r="DU234" s="6"/>
      <c r="DV234" s="6"/>
      <c r="DW234" s="6"/>
      <c r="DX234" s="6"/>
      <c r="DY234" s="6"/>
      <c r="DZ234" s="6"/>
      <c r="EA234" s="6"/>
      <c r="EB234" s="6"/>
      <c r="EC234" s="6"/>
      <c r="ED234" s="6"/>
      <c r="EE234" s="6"/>
      <c r="EF234" s="6"/>
      <c r="EG234" s="6"/>
      <c r="EH234" s="6"/>
      <c r="EI234" s="6"/>
      <c r="EJ234" s="6"/>
      <c r="EK234" s="6"/>
      <c r="EL234" s="6"/>
      <c r="EM234" s="6"/>
      <c r="EN234" s="6"/>
      <c r="EO234" s="6"/>
      <c r="EP234" s="6"/>
      <c r="EQ234" s="6"/>
      <c r="ER234" s="6"/>
      <c r="ES234" s="6"/>
      <c r="ET234" s="6"/>
      <c r="EU234" s="6"/>
      <c r="EV234" s="6"/>
      <c r="EW234" s="6"/>
      <c r="EX234" s="6"/>
      <c r="EY234" s="6"/>
      <c r="EZ234" s="6"/>
      <c r="FA234" s="6"/>
      <c r="FB234" s="6"/>
      <c r="FC234" s="6"/>
      <c r="FD234" s="6"/>
      <c r="FE234" s="6"/>
      <c r="FF234" s="6"/>
      <c r="FG234" s="6"/>
      <c r="FH234" s="6"/>
      <c r="FI234" s="6"/>
      <c r="FJ234" s="6"/>
      <c r="FK234" s="6"/>
      <c r="FL234" s="6"/>
      <c r="FM234" s="6"/>
      <c r="FN234" s="6"/>
      <c r="FO234" s="6"/>
      <c r="FP234" s="6"/>
      <c r="FQ234" s="6"/>
      <c r="FR234" s="6"/>
      <c r="FS234" s="6"/>
      <c r="FT234" s="6"/>
      <c r="FU234" s="6"/>
      <c r="FV234" s="6"/>
      <c r="FW234" s="6"/>
      <c r="FX234" s="6"/>
      <c r="FY234" s="6"/>
      <c r="FZ234" s="6"/>
      <c r="GA234" s="6"/>
      <c r="GB234" s="6"/>
      <c r="GC234" s="6"/>
      <c r="GD234" s="6"/>
      <c r="GE234" s="6"/>
      <c r="GF234" s="6"/>
      <c r="GG234" s="6"/>
      <c r="GH234" s="6"/>
      <c r="GI234" s="6"/>
      <c r="GJ234" s="6"/>
      <c r="GK234" s="6"/>
      <c r="GL234" s="6"/>
      <c r="GM234" s="6"/>
      <c r="GN234" s="6"/>
      <c r="GO234" s="6"/>
      <c r="GP234" s="6"/>
      <c r="GQ234" s="6"/>
      <c r="GR234" s="6"/>
      <c r="GS234" s="6"/>
      <c r="GT234" s="6"/>
      <c r="GU234" s="6"/>
      <c r="GV234" s="6"/>
      <c r="GW234" s="6"/>
      <c r="GX234" s="6"/>
      <c r="GY234" s="6"/>
      <c r="GZ234" s="6"/>
      <c r="HA234" s="6"/>
      <c r="HB234" s="6"/>
      <c r="HC234" s="6"/>
      <c r="HD234" s="6"/>
      <c r="HE234" s="6"/>
      <c r="HF234" s="6"/>
      <c r="HG234" s="6"/>
      <c r="HH234" s="6"/>
      <c r="HI234" s="6"/>
      <c r="HJ234" s="6"/>
      <c r="HK234" s="6"/>
      <c r="HL234" s="6"/>
      <c r="HM234" s="6"/>
      <c r="HN234" s="6"/>
      <c r="HO234" s="6"/>
      <c r="HP234" s="6"/>
      <c r="HQ234" s="6"/>
      <c r="HR234" s="6"/>
      <c r="HS234" s="6"/>
      <c r="HT234" s="6"/>
      <c r="HU234" s="6"/>
      <c r="HV234" s="6"/>
      <c r="HW234" s="6"/>
      <c r="HX234" s="6"/>
      <c r="HY234" s="6"/>
      <c r="HZ234" s="6"/>
      <c r="IA234" s="6"/>
      <c r="IB234" s="6"/>
      <c r="IC234" s="6"/>
      <c r="ID234" s="6"/>
      <c r="IE234" s="6"/>
      <c r="IF234" s="6"/>
      <c r="IG234" s="6"/>
      <c r="IH234" s="6"/>
      <c r="II234" s="6"/>
      <c r="IJ234" s="6"/>
      <c r="IK234" s="6"/>
      <c r="IL234" s="6"/>
      <c r="IM234" s="6"/>
      <c r="IN234" s="6"/>
    </row>
    <row r="235" spans="33:248" s="131" customFormat="1" ht="20.25" customHeight="1">
      <c r="AG235" s="6"/>
      <c r="AH235" s="6"/>
      <c r="AI235" s="6"/>
      <c r="AJ235" s="6"/>
      <c r="AK235" s="6"/>
      <c r="AL235" s="6"/>
      <c r="AM235" s="6"/>
      <c r="AN235" s="6"/>
      <c r="AO235" s="6"/>
      <c r="AP235" s="6"/>
      <c r="AQ235" s="6"/>
      <c r="AR235" s="6"/>
      <c r="AS235" s="6"/>
      <c r="AT235" s="6"/>
      <c r="AU235" s="6"/>
      <c r="AV235" s="6"/>
      <c r="AW235" s="6"/>
      <c r="AX235" s="6"/>
      <c r="AY235" s="6"/>
      <c r="AZ235" s="6"/>
      <c r="BA235" s="6"/>
      <c r="BB235" s="6"/>
      <c r="BC235" s="6"/>
      <c r="BD235" s="6"/>
      <c r="BE235" s="6"/>
      <c r="BF235" s="6"/>
      <c r="BG235" s="6"/>
      <c r="BH235" s="6"/>
      <c r="BI235" s="6"/>
      <c r="BJ235" s="6"/>
      <c r="BK235" s="6"/>
      <c r="BL235" s="6"/>
      <c r="BM235" s="6"/>
      <c r="BN235" s="6"/>
      <c r="BO235" s="6"/>
      <c r="BP235" s="6"/>
      <c r="BQ235" s="6"/>
      <c r="BR235" s="6"/>
      <c r="BS235" s="6"/>
      <c r="BT235" s="6"/>
      <c r="BU235" s="6"/>
      <c r="BV235" s="6"/>
      <c r="BW235" s="6"/>
      <c r="BX235" s="6"/>
      <c r="BY235" s="6"/>
      <c r="BZ235" s="6"/>
      <c r="CA235" s="6"/>
      <c r="CB235" s="6"/>
      <c r="CC235" s="6"/>
      <c r="CD235" s="6"/>
      <c r="CE235" s="6"/>
      <c r="CF235" s="6"/>
      <c r="CG235" s="6"/>
      <c r="CH235" s="6"/>
      <c r="CI235" s="6"/>
      <c r="CJ235" s="6"/>
      <c r="CK235" s="6"/>
      <c r="CL235" s="6"/>
      <c r="CM235" s="6"/>
      <c r="CN235" s="6"/>
      <c r="CO235" s="6"/>
      <c r="CP235" s="6"/>
      <c r="CQ235" s="6"/>
      <c r="CR235" s="6"/>
      <c r="CS235" s="6"/>
      <c r="CT235" s="6"/>
      <c r="CU235" s="6"/>
      <c r="CV235" s="6"/>
      <c r="CW235" s="6"/>
      <c r="CX235" s="6"/>
      <c r="CY235" s="6"/>
      <c r="CZ235" s="6"/>
      <c r="DA235" s="6"/>
      <c r="DB235" s="6"/>
      <c r="DC235" s="6"/>
      <c r="DD235" s="6"/>
      <c r="DE235" s="6"/>
      <c r="DF235" s="6"/>
      <c r="DG235" s="6"/>
      <c r="DH235" s="6"/>
      <c r="DI235" s="6"/>
      <c r="DJ235" s="6"/>
      <c r="DK235" s="6"/>
      <c r="DL235" s="6"/>
      <c r="DM235" s="6"/>
      <c r="DN235" s="6"/>
      <c r="DO235" s="6"/>
      <c r="DP235" s="6"/>
      <c r="DQ235" s="6"/>
      <c r="DR235" s="6"/>
      <c r="DS235" s="6"/>
      <c r="DT235" s="6"/>
      <c r="DU235" s="6"/>
      <c r="DV235" s="6"/>
      <c r="DW235" s="6"/>
      <c r="DX235" s="6"/>
      <c r="DY235" s="6"/>
      <c r="DZ235" s="6"/>
      <c r="EA235" s="6"/>
      <c r="EB235" s="6"/>
      <c r="EC235" s="6"/>
      <c r="ED235" s="6"/>
      <c r="EE235" s="6"/>
      <c r="EF235" s="6"/>
      <c r="EG235" s="6"/>
      <c r="EH235" s="6"/>
      <c r="EI235" s="6"/>
      <c r="EJ235" s="6"/>
      <c r="EK235" s="6"/>
      <c r="EL235" s="6"/>
      <c r="EM235" s="6"/>
      <c r="EN235" s="6"/>
      <c r="EO235" s="6"/>
      <c r="EP235" s="6"/>
      <c r="EQ235" s="6"/>
      <c r="ER235" s="6"/>
      <c r="ES235" s="6"/>
      <c r="ET235" s="6"/>
      <c r="EU235" s="6"/>
      <c r="EV235" s="6"/>
      <c r="EW235" s="6"/>
      <c r="EX235" s="6"/>
      <c r="EY235" s="6"/>
      <c r="EZ235" s="6"/>
      <c r="FA235" s="6"/>
      <c r="FB235" s="6"/>
      <c r="FC235" s="6"/>
      <c r="FD235" s="6"/>
      <c r="FE235" s="6"/>
      <c r="FF235" s="6"/>
      <c r="FG235" s="6"/>
      <c r="FH235" s="6"/>
      <c r="FI235" s="6"/>
      <c r="FJ235" s="6"/>
      <c r="FK235" s="6"/>
      <c r="FL235" s="6"/>
      <c r="FM235" s="6"/>
      <c r="FN235" s="6"/>
      <c r="FO235" s="6"/>
      <c r="FP235" s="6"/>
      <c r="FQ235" s="6"/>
      <c r="FR235" s="6"/>
      <c r="FS235" s="6"/>
      <c r="FT235" s="6"/>
      <c r="FU235" s="6"/>
      <c r="FV235" s="6"/>
      <c r="FW235" s="6"/>
      <c r="FX235" s="6"/>
      <c r="FY235" s="6"/>
      <c r="FZ235" s="6"/>
      <c r="GA235" s="6"/>
      <c r="GB235" s="6"/>
      <c r="GC235" s="6"/>
      <c r="GD235" s="6"/>
      <c r="GE235" s="6"/>
      <c r="GF235" s="6"/>
      <c r="GG235" s="6"/>
      <c r="GH235" s="6"/>
      <c r="GI235" s="6"/>
      <c r="GJ235" s="6"/>
      <c r="GK235" s="6"/>
      <c r="GL235" s="6"/>
      <c r="GM235" s="6"/>
      <c r="GN235" s="6"/>
      <c r="GO235" s="6"/>
      <c r="GP235" s="6"/>
      <c r="GQ235" s="6"/>
      <c r="GR235" s="6"/>
      <c r="GS235" s="6"/>
      <c r="GT235" s="6"/>
      <c r="GU235" s="6"/>
      <c r="GV235" s="6"/>
      <c r="GW235" s="6"/>
      <c r="GX235" s="6"/>
      <c r="GY235" s="6"/>
      <c r="GZ235" s="6"/>
      <c r="HA235" s="6"/>
      <c r="HB235" s="6"/>
      <c r="HC235" s="6"/>
      <c r="HD235" s="6"/>
      <c r="HE235" s="6"/>
      <c r="HF235" s="6"/>
      <c r="HG235" s="6"/>
      <c r="HH235" s="6"/>
      <c r="HI235" s="6"/>
      <c r="HJ235" s="6"/>
      <c r="HK235" s="6"/>
      <c r="HL235" s="6"/>
      <c r="HM235" s="6"/>
      <c r="HN235" s="6"/>
      <c r="HO235" s="6"/>
      <c r="HP235" s="6"/>
      <c r="HQ235" s="6"/>
      <c r="HR235" s="6"/>
      <c r="HS235" s="6"/>
      <c r="HT235" s="6"/>
      <c r="HU235" s="6"/>
      <c r="HV235" s="6"/>
      <c r="HW235" s="6"/>
      <c r="HX235" s="6"/>
      <c r="HY235" s="6"/>
      <c r="HZ235" s="6"/>
      <c r="IA235" s="6"/>
      <c r="IB235" s="6"/>
      <c r="IC235" s="6"/>
      <c r="ID235" s="6"/>
      <c r="IE235" s="6"/>
      <c r="IF235" s="6"/>
      <c r="IG235" s="6"/>
      <c r="IH235" s="6"/>
      <c r="II235" s="6"/>
      <c r="IJ235" s="6"/>
      <c r="IK235" s="6"/>
      <c r="IL235" s="6"/>
      <c r="IM235" s="6"/>
      <c r="IN235" s="6"/>
    </row>
    <row r="236" spans="33:248" s="131" customFormat="1" ht="20.25" customHeight="1">
      <c r="AG236" s="6"/>
      <c r="AH236" s="6"/>
      <c r="AI236" s="6"/>
      <c r="AJ236" s="6"/>
      <c r="AK236" s="6"/>
      <c r="AL236" s="6"/>
      <c r="AM236" s="6"/>
      <c r="AN236" s="6"/>
      <c r="AO236" s="6"/>
      <c r="AP236" s="6"/>
      <c r="AQ236" s="6"/>
      <c r="AR236" s="6"/>
      <c r="AS236" s="6"/>
      <c r="AT236" s="6"/>
      <c r="AU236" s="6"/>
      <c r="AV236" s="6"/>
      <c r="AW236" s="6"/>
      <c r="AX236" s="6"/>
      <c r="AY236" s="6"/>
      <c r="AZ236" s="6"/>
      <c r="BA236" s="6"/>
      <c r="BB236" s="6"/>
      <c r="BC236" s="6"/>
      <c r="BD236" s="6"/>
      <c r="BE236" s="6"/>
      <c r="BF236" s="6"/>
      <c r="BG236" s="6"/>
      <c r="BH236" s="6"/>
      <c r="BI236" s="6"/>
      <c r="BJ236" s="6"/>
      <c r="BK236" s="6"/>
      <c r="BL236" s="6"/>
      <c r="BM236" s="6"/>
      <c r="BN236" s="6"/>
      <c r="BO236" s="6"/>
      <c r="BP236" s="6"/>
      <c r="BQ236" s="6"/>
      <c r="BR236" s="6"/>
      <c r="BS236" s="6"/>
      <c r="BT236" s="6"/>
      <c r="BU236" s="6"/>
      <c r="BV236" s="6"/>
      <c r="BW236" s="6"/>
      <c r="BX236" s="6"/>
      <c r="BY236" s="6"/>
      <c r="BZ236" s="6"/>
      <c r="CA236" s="6"/>
      <c r="CB236" s="6"/>
      <c r="CC236" s="6"/>
      <c r="CD236" s="6"/>
      <c r="CE236" s="6"/>
      <c r="CF236" s="6"/>
      <c r="CG236" s="6"/>
      <c r="CH236" s="6"/>
      <c r="CI236" s="6"/>
      <c r="CJ236" s="6"/>
      <c r="CK236" s="6"/>
      <c r="CL236" s="6"/>
      <c r="CM236" s="6"/>
      <c r="CN236" s="6"/>
      <c r="CO236" s="6"/>
      <c r="CP236" s="6"/>
      <c r="CQ236" s="6"/>
      <c r="CR236" s="6"/>
      <c r="CS236" s="6"/>
      <c r="CT236" s="6"/>
      <c r="CU236" s="6"/>
      <c r="CV236" s="6"/>
      <c r="CW236" s="6"/>
      <c r="CX236" s="6"/>
      <c r="CY236" s="6"/>
      <c r="CZ236" s="6"/>
      <c r="DA236" s="6"/>
      <c r="DB236" s="6"/>
      <c r="DC236" s="6"/>
      <c r="DD236" s="6"/>
      <c r="DE236" s="6"/>
      <c r="DF236" s="6"/>
      <c r="DG236" s="6"/>
      <c r="DH236" s="6"/>
      <c r="DI236" s="6"/>
      <c r="DJ236" s="6"/>
      <c r="DK236" s="6"/>
      <c r="DL236" s="6"/>
      <c r="DM236" s="6"/>
      <c r="DN236" s="6"/>
      <c r="DO236" s="6"/>
      <c r="DP236" s="6"/>
      <c r="DQ236" s="6"/>
      <c r="DR236" s="6"/>
      <c r="DS236" s="6"/>
      <c r="DT236" s="6"/>
      <c r="DU236" s="6"/>
      <c r="DV236" s="6"/>
      <c r="DW236" s="6"/>
      <c r="DX236" s="6"/>
      <c r="DY236" s="6"/>
      <c r="DZ236" s="6"/>
      <c r="EA236" s="6"/>
      <c r="EB236" s="6"/>
      <c r="EC236" s="6"/>
      <c r="ED236" s="6"/>
      <c r="EE236" s="6"/>
      <c r="EF236" s="6"/>
      <c r="EG236" s="6"/>
      <c r="EH236" s="6"/>
      <c r="EI236" s="6"/>
      <c r="EJ236" s="6"/>
      <c r="EK236" s="6"/>
      <c r="EL236" s="6"/>
      <c r="EM236" s="6"/>
      <c r="EN236" s="6"/>
      <c r="EO236" s="6"/>
      <c r="EP236" s="6"/>
      <c r="EQ236" s="6"/>
      <c r="ER236" s="6"/>
      <c r="ES236" s="6"/>
      <c r="ET236" s="6"/>
      <c r="EU236" s="6"/>
      <c r="EV236" s="6"/>
      <c r="EW236" s="6"/>
      <c r="EX236" s="6"/>
      <c r="EY236" s="6"/>
      <c r="EZ236" s="6"/>
      <c r="FA236" s="6"/>
      <c r="FB236" s="6"/>
      <c r="FC236" s="6"/>
      <c r="FD236" s="6"/>
      <c r="FE236" s="6"/>
      <c r="FF236" s="6"/>
      <c r="FG236" s="6"/>
      <c r="FH236" s="6"/>
      <c r="FI236" s="6"/>
      <c r="FJ236" s="6"/>
      <c r="FK236" s="6"/>
      <c r="FL236" s="6"/>
      <c r="FM236" s="6"/>
      <c r="FN236" s="6"/>
      <c r="FO236" s="6"/>
      <c r="FP236" s="6"/>
      <c r="FQ236" s="6"/>
      <c r="FR236" s="6"/>
      <c r="FS236" s="6"/>
      <c r="FT236" s="6"/>
      <c r="FU236" s="6"/>
      <c r="FV236" s="6"/>
      <c r="FW236" s="6"/>
      <c r="FX236" s="6"/>
      <c r="FY236" s="6"/>
      <c r="FZ236" s="6"/>
      <c r="GA236" s="6"/>
      <c r="GB236" s="6"/>
      <c r="GC236" s="6"/>
      <c r="GD236" s="6"/>
      <c r="GE236" s="6"/>
      <c r="GF236" s="6"/>
      <c r="GG236" s="6"/>
      <c r="GH236" s="6"/>
      <c r="GI236" s="6"/>
      <c r="GJ236" s="6"/>
      <c r="GK236" s="6"/>
      <c r="GL236" s="6"/>
      <c r="GM236" s="6"/>
      <c r="GN236" s="6"/>
      <c r="GO236" s="6"/>
      <c r="GP236" s="6"/>
      <c r="GQ236" s="6"/>
      <c r="GR236" s="6"/>
      <c r="GS236" s="6"/>
      <c r="GT236" s="6"/>
      <c r="GU236" s="6"/>
      <c r="GV236" s="6"/>
      <c r="GW236" s="6"/>
      <c r="GX236" s="6"/>
      <c r="GY236" s="6"/>
      <c r="GZ236" s="6"/>
      <c r="HA236" s="6"/>
      <c r="HB236" s="6"/>
      <c r="HC236" s="6"/>
      <c r="HD236" s="6"/>
      <c r="HE236" s="6"/>
      <c r="HF236" s="6"/>
      <c r="HG236" s="6"/>
      <c r="HH236" s="6"/>
      <c r="HI236" s="6"/>
      <c r="HJ236" s="6"/>
      <c r="HK236" s="6"/>
      <c r="HL236" s="6"/>
      <c r="HM236" s="6"/>
      <c r="HN236" s="6"/>
      <c r="HO236" s="6"/>
      <c r="HP236" s="6"/>
      <c r="HQ236" s="6"/>
      <c r="HR236" s="6"/>
      <c r="HS236" s="6"/>
      <c r="HT236" s="6"/>
      <c r="HU236" s="6"/>
      <c r="HV236" s="6"/>
      <c r="HW236" s="6"/>
      <c r="HX236" s="6"/>
      <c r="HY236" s="6"/>
      <c r="HZ236" s="6"/>
      <c r="IA236" s="6"/>
      <c r="IB236" s="6"/>
      <c r="IC236" s="6"/>
      <c r="ID236" s="6"/>
      <c r="IE236" s="6"/>
      <c r="IF236" s="6"/>
      <c r="IG236" s="6"/>
      <c r="IH236" s="6"/>
      <c r="II236" s="6"/>
      <c r="IJ236" s="6"/>
      <c r="IK236" s="6"/>
      <c r="IL236" s="6"/>
      <c r="IM236" s="6"/>
      <c r="IN236" s="6"/>
    </row>
    <row r="237" spans="33:248" s="131" customFormat="1" ht="20.25" customHeight="1">
      <c r="AG237" s="6"/>
      <c r="AH237" s="6"/>
      <c r="AI237" s="6"/>
      <c r="AJ237" s="6"/>
      <c r="AK237" s="6"/>
      <c r="AL237" s="6"/>
      <c r="AM237" s="6"/>
      <c r="AN237" s="6"/>
      <c r="AO237" s="6"/>
      <c r="AP237" s="6"/>
      <c r="AQ237" s="6"/>
      <c r="AR237" s="6"/>
      <c r="AS237" s="6"/>
      <c r="AT237" s="6"/>
      <c r="AU237" s="6"/>
      <c r="AV237" s="6"/>
      <c r="AW237" s="6"/>
      <c r="AX237" s="6"/>
      <c r="AY237" s="6"/>
      <c r="AZ237" s="6"/>
      <c r="BA237" s="6"/>
      <c r="BB237" s="6"/>
      <c r="BC237" s="6"/>
      <c r="BD237" s="6"/>
      <c r="BE237" s="6"/>
      <c r="BF237" s="6"/>
      <c r="BG237" s="6"/>
      <c r="BH237" s="6"/>
      <c r="BI237" s="6"/>
      <c r="BJ237" s="6"/>
      <c r="BK237" s="6"/>
      <c r="BL237" s="6"/>
      <c r="BM237" s="6"/>
      <c r="BN237" s="6"/>
      <c r="BO237" s="6"/>
      <c r="BP237" s="6"/>
      <c r="BQ237" s="6"/>
      <c r="BR237" s="6"/>
      <c r="BS237" s="6"/>
      <c r="BT237" s="6"/>
      <c r="BU237" s="6"/>
      <c r="BV237" s="6"/>
      <c r="BW237" s="6"/>
      <c r="BX237" s="6"/>
      <c r="BY237" s="6"/>
      <c r="BZ237" s="6"/>
      <c r="CA237" s="6"/>
      <c r="CB237" s="6"/>
      <c r="CC237" s="6"/>
      <c r="CD237" s="6"/>
      <c r="CE237" s="6"/>
      <c r="CF237" s="6"/>
      <c r="CG237" s="6"/>
      <c r="CH237" s="6"/>
      <c r="CI237" s="6"/>
      <c r="CJ237" s="6"/>
      <c r="CK237" s="6"/>
      <c r="CL237" s="6"/>
      <c r="CM237" s="6"/>
      <c r="CN237" s="6"/>
      <c r="CO237" s="6"/>
      <c r="CP237" s="6"/>
      <c r="CQ237" s="6"/>
      <c r="CR237" s="6"/>
      <c r="CS237" s="6"/>
      <c r="CT237" s="6"/>
      <c r="CU237" s="6"/>
      <c r="CV237" s="6"/>
      <c r="CW237" s="6"/>
      <c r="CX237" s="6"/>
      <c r="CY237" s="6"/>
      <c r="CZ237" s="6"/>
      <c r="DA237" s="6"/>
      <c r="DB237" s="6"/>
      <c r="DC237" s="6"/>
      <c r="DD237" s="6"/>
      <c r="DE237" s="6"/>
      <c r="DF237" s="6"/>
      <c r="DG237" s="6"/>
      <c r="DH237" s="6"/>
      <c r="DI237" s="6"/>
      <c r="DJ237" s="6"/>
      <c r="DK237" s="6"/>
      <c r="DL237" s="6"/>
      <c r="DM237" s="6"/>
      <c r="DN237" s="6"/>
      <c r="DO237" s="6"/>
      <c r="DP237" s="6"/>
      <c r="DQ237" s="6"/>
      <c r="DR237" s="6"/>
      <c r="DS237" s="6"/>
      <c r="DT237" s="6"/>
      <c r="DU237" s="6"/>
      <c r="DV237" s="6"/>
      <c r="DW237" s="6"/>
      <c r="DX237" s="6"/>
      <c r="DY237" s="6"/>
      <c r="DZ237" s="6"/>
      <c r="EA237" s="6"/>
      <c r="EB237" s="6"/>
      <c r="EC237" s="6"/>
      <c r="ED237" s="6"/>
      <c r="EE237" s="6"/>
      <c r="EF237" s="6"/>
      <c r="EG237" s="6"/>
      <c r="EH237" s="6"/>
      <c r="EI237" s="6"/>
      <c r="EJ237" s="6"/>
      <c r="EK237" s="6"/>
      <c r="EL237" s="6"/>
      <c r="EM237" s="6"/>
      <c r="EN237" s="6"/>
      <c r="EO237" s="6"/>
      <c r="EP237" s="6"/>
      <c r="EQ237" s="6"/>
      <c r="ER237" s="6"/>
      <c r="ES237" s="6"/>
      <c r="ET237" s="6"/>
      <c r="EU237" s="6"/>
      <c r="EV237" s="6"/>
      <c r="EW237" s="6"/>
      <c r="EX237" s="6"/>
      <c r="EY237" s="6"/>
      <c r="EZ237" s="6"/>
      <c r="FA237" s="6"/>
      <c r="FB237" s="6"/>
      <c r="FC237" s="6"/>
      <c r="FD237" s="6"/>
      <c r="FE237" s="6"/>
      <c r="FF237" s="6"/>
      <c r="FG237" s="6"/>
      <c r="FH237" s="6"/>
      <c r="FI237" s="6"/>
      <c r="FJ237" s="6"/>
      <c r="FK237" s="6"/>
      <c r="FL237" s="6"/>
      <c r="FM237" s="6"/>
      <c r="FN237" s="6"/>
      <c r="FO237" s="6"/>
      <c r="FP237" s="6"/>
      <c r="FQ237" s="6"/>
      <c r="FR237" s="6"/>
      <c r="FS237" s="6"/>
      <c r="FT237" s="6"/>
      <c r="FU237" s="6"/>
      <c r="FV237" s="6"/>
      <c r="FW237" s="6"/>
      <c r="FX237" s="6"/>
      <c r="FY237" s="6"/>
      <c r="FZ237" s="6"/>
      <c r="GA237" s="6"/>
      <c r="GB237" s="6"/>
      <c r="GC237" s="6"/>
      <c r="GD237" s="6"/>
      <c r="GE237" s="6"/>
      <c r="GF237" s="6"/>
      <c r="GG237" s="6"/>
      <c r="GH237" s="6"/>
      <c r="GI237" s="6"/>
      <c r="GJ237" s="6"/>
      <c r="GK237" s="6"/>
      <c r="GL237" s="6"/>
      <c r="GM237" s="6"/>
      <c r="GN237" s="6"/>
      <c r="GO237" s="6"/>
      <c r="GP237" s="6"/>
      <c r="GQ237" s="6"/>
      <c r="GR237" s="6"/>
      <c r="GS237" s="6"/>
      <c r="GT237" s="6"/>
      <c r="GU237" s="6"/>
      <c r="GV237" s="6"/>
      <c r="GW237" s="6"/>
      <c r="GX237" s="6"/>
      <c r="GY237" s="6"/>
      <c r="GZ237" s="6"/>
      <c r="HA237" s="6"/>
      <c r="HB237" s="6"/>
      <c r="HC237" s="6"/>
      <c r="HD237" s="6"/>
      <c r="HE237" s="6"/>
      <c r="HF237" s="6"/>
      <c r="HG237" s="6"/>
      <c r="HH237" s="6"/>
      <c r="HI237" s="6"/>
      <c r="HJ237" s="6"/>
      <c r="HK237" s="6"/>
      <c r="HL237" s="6"/>
      <c r="HM237" s="6"/>
      <c r="HN237" s="6"/>
      <c r="HO237" s="6"/>
      <c r="HP237" s="6"/>
      <c r="HQ237" s="6"/>
      <c r="HR237" s="6"/>
      <c r="HS237" s="6"/>
      <c r="HT237" s="6"/>
      <c r="HU237" s="6"/>
      <c r="HV237" s="6"/>
      <c r="HW237" s="6"/>
      <c r="HX237" s="6"/>
      <c r="HY237" s="6"/>
      <c r="HZ237" s="6"/>
      <c r="IA237" s="6"/>
      <c r="IB237" s="6"/>
      <c r="IC237" s="6"/>
      <c r="ID237" s="6"/>
      <c r="IE237" s="6"/>
      <c r="IF237" s="6"/>
      <c r="IG237" s="6"/>
      <c r="IH237" s="6"/>
      <c r="II237" s="6"/>
      <c r="IJ237" s="6"/>
      <c r="IK237" s="6"/>
      <c r="IL237" s="6"/>
      <c r="IM237" s="6"/>
      <c r="IN237" s="6"/>
    </row>
    <row r="238" spans="33:248" s="131" customFormat="1" ht="20.25" customHeight="1">
      <c r="AG238" s="6"/>
      <c r="AH238" s="6"/>
      <c r="AI238" s="6"/>
      <c r="AJ238" s="6"/>
      <c r="AK238" s="6"/>
      <c r="AL238" s="6"/>
      <c r="AM238" s="6"/>
      <c r="AN238" s="6"/>
      <c r="AO238" s="6"/>
      <c r="AP238" s="6"/>
      <c r="AQ238" s="6"/>
      <c r="AR238" s="6"/>
      <c r="AS238" s="6"/>
      <c r="AT238" s="6"/>
      <c r="AU238" s="6"/>
      <c r="AV238" s="6"/>
      <c r="AW238" s="6"/>
      <c r="AX238" s="6"/>
      <c r="AY238" s="6"/>
      <c r="AZ238" s="6"/>
      <c r="BA238" s="6"/>
      <c r="BB238" s="6"/>
      <c r="BC238" s="6"/>
      <c r="BD238" s="6"/>
      <c r="BE238" s="6"/>
      <c r="BF238" s="6"/>
      <c r="BG238" s="6"/>
      <c r="BH238" s="6"/>
      <c r="BI238" s="6"/>
      <c r="BJ238" s="6"/>
      <c r="BK238" s="6"/>
      <c r="BL238" s="6"/>
      <c r="BM238" s="6"/>
      <c r="BN238" s="6"/>
      <c r="BO238" s="6"/>
      <c r="BP238" s="6"/>
      <c r="BQ238" s="6"/>
      <c r="BR238" s="6"/>
      <c r="BS238" s="6"/>
      <c r="BT238" s="6"/>
      <c r="BU238" s="6"/>
      <c r="BV238" s="6"/>
      <c r="BW238" s="6"/>
      <c r="BX238" s="6"/>
      <c r="BY238" s="6"/>
      <c r="BZ238" s="6"/>
      <c r="CA238" s="6"/>
      <c r="CB238" s="6"/>
      <c r="CC238" s="6"/>
      <c r="CD238" s="6"/>
      <c r="CE238" s="6"/>
      <c r="CF238" s="6"/>
      <c r="CG238" s="6"/>
      <c r="CH238" s="6"/>
      <c r="CI238" s="6"/>
      <c r="CJ238" s="6"/>
      <c r="CK238" s="6"/>
      <c r="CL238" s="6"/>
      <c r="CM238" s="6"/>
      <c r="CN238" s="6"/>
      <c r="CO238" s="6"/>
      <c r="CP238" s="6"/>
      <c r="CQ238" s="6"/>
      <c r="CR238" s="6"/>
      <c r="CS238" s="6"/>
      <c r="CT238" s="6"/>
      <c r="CU238" s="6"/>
      <c r="CV238" s="6"/>
      <c r="CW238" s="6"/>
      <c r="CX238" s="6"/>
      <c r="CY238" s="6"/>
      <c r="CZ238" s="6"/>
      <c r="DA238" s="6"/>
      <c r="DB238" s="6"/>
      <c r="DC238" s="6"/>
      <c r="DD238" s="6"/>
      <c r="DE238" s="6"/>
      <c r="DF238" s="6"/>
      <c r="DG238" s="6"/>
      <c r="DH238" s="6"/>
      <c r="DI238" s="6"/>
      <c r="DJ238" s="6"/>
      <c r="DK238" s="6"/>
      <c r="DL238" s="6"/>
      <c r="DM238" s="6"/>
      <c r="DN238" s="6"/>
      <c r="DO238" s="6"/>
      <c r="DP238" s="6"/>
      <c r="DQ238" s="6"/>
      <c r="DR238" s="6"/>
      <c r="DS238" s="6"/>
      <c r="DT238" s="6"/>
      <c r="DU238" s="6"/>
      <c r="DV238" s="6"/>
      <c r="DW238" s="6"/>
      <c r="DX238" s="6"/>
      <c r="DY238" s="6"/>
      <c r="DZ238" s="6"/>
      <c r="EA238" s="6"/>
      <c r="EB238" s="6"/>
      <c r="EC238" s="6"/>
      <c r="ED238" s="6"/>
      <c r="EE238" s="6"/>
      <c r="EF238" s="6"/>
      <c r="EG238" s="6"/>
      <c r="EH238" s="6"/>
      <c r="EI238" s="6"/>
      <c r="EJ238" s="6"/>
      <c r="EK238" s="6"/>
      <c r="EL238" s="6"/>
      <c r="EM238" s="6"/>
      <c r="EN238" s="6"/>
      <c r="EO238" s="6"/>
      <c r="EP238" s="6"/>
      <c r="EQ238" s="6"/>
      <c r="ER238" s="6"/>
      <c r="ES238" s="6"/>
      <c r="ET238" s="6"/>
      <c r="EU238" s="6"/>
      <c r="EV238" s="6"/>
      <c r="EW238" s="6"/>
      <c r="EX238" s="6"/>
      <c r="EY238" s="6"/>
      <c r="EZ238" s="6"/>
      <c r="FA238" s="6"/>
      <c r="FB238" s="6"/>
      <c r="FC238" s="6"/>
      <c r="FD238" s="6"/>
      <c r="FE238" s="6"/>
      <c r="FF238" s="6"/>
      <c r="FG238" s="6"/>
      <c r="FH238" s="6"/>
      <c r="FI238" s="6"/>
      <c r="FJ238" s="6"/>
      <c r="FK238" s="6"/>
      <c r="FL238" s="6"/>
      <c r="FM238" s="6"/>
      <c r="FN238" s="6"/>
      <c r="FO238" s="6"/>
      <c r="FP238" s="6"/>
      <c r="FQ238" s="6"/>
      <c r="FR238" s="6"/>
      <c r="FS238" s="6"/>
      <c r="FT238" s="6"/>
      <c r="FU238" s="6"/>
      <c r="FV238" s="6"/>
      <c r="FW238" s="6"/>
      <c r="FX238" s="6"/>
      <c r="FY238" s="6"/>
      <c r="FZ238" s="6"/>
      <c r="GA238" s="6"/>
      <c r="GB238" s="6"/>
      <c r="GC238" s="6"/>
      <c r="GD238" s="6"/>
      <c r="GE238" s="6"/>
      <c r="GF238" s="6"/>
      <c r="GG238" s="6"/>
      <c r="GH238" s="6"/>
      <c r="GI238" s="6"/>
      <c r="GJ238" s="6"/>
      <c r="GK238" s="6"/>
      <c r="GL238" s="6"/>
      <c r="GM238" s="6"/>
      <c r="GN238" s="6"/>
      <c r="GO238" s="6"/>
      <c r="GP238" s="6"/>
      <c r="GQ238" s="6"/>
      <c r="GR238" s="6"/>
      <c r="GS238" s="6"/>
      <c r="GT238" s="6"/>
      <c r="GU238" s="6"/>
      <c r="GV238" s="6"/>
      <c r="GW238" s="6"/>
      <c r="GX238" s="6"/>
      <c r="GY238" s="6"/>
      <c r="GZ238" s="6"/>
      <c r="HA238" s="6"/>
      <c r="HB238" s="6"/>
      <c r="HC238" s="6"/>
      <c r="HD238" s="6"/>
      <c r="HE238" s="6"/>
      <c r="HF238" s="6"/>
      <c r="HG238" s="6"/>
      <c r="HH238" s="6"/>
      <c r="HI238" s="6"/>
      <c r="HJ238" s="6"/>
      <c r="HK238" s="6"/>
      <c r="HL238" s="6"/>
      <c r="HM238" s="6"/>
      <c r="HN238" s="6"/>
      <c r="HO238" s="6"/>
      <c r="HP238" s="6"/>
      <c r="HQ238" s="6"/>
      <c r="HR238" s="6"/>
      <c r="HS238" s="6"/>
      <c r="HT238" s="6"/>
      <c r="HU238" s="6"/>
      <c r="HV238" s="6"/>
      <c r="HW238" s="6"/>
      <c r="HX238" s="6"/>
      <c r="HY238" s="6"/>
      <c r="HZ238" s="6"/>
      <c r="IA238" s="6"/>
      <c r="IB238" s="6"/>
      <c r="IC238" s="6"/>
      <c r="ID238" s="6"/>
      <c r="IE238" s="6"/>
      <c r="IF238" s="6"/>
      <c r="IG238" s="6"/>
      <c r="IH238" s="6"/>
      <c r="II238" s="6"/>
      <c r="IJ238" s="6"/>
      <c r="IK238" s="6"/>
      <c r="IL238" s="6"/>
      <c r="IM238" s="6"/>
      <c r="IN238" s="6"/>
    </row>
    <row r="239" spans="33:248" s="131" customFormat="1" ht="20.25" customHeight="1">
      <c r="AG239" s="6"/>
      <c r="AH239" s="6"/>
      <c r="AI239" s="6"/>
      <c r="AJ239" s="6"/>
      <c r="AK239" s="6"/>
      <c r="AL239" s="6"/>
      <c r="AM239" s="6"/>
      <c r="AN239" s="6"/>
      <c r="AO239" s="6"/>
      <c r="AP239" s="6"/>
      <c r="AQ239" s="6"/>
      <c r="AR239" s="6"/>
      <c r="AS239" s="6"/>
      <c r="AT239" s="6"/>
      <c r="AU239" s="6"/>
      <c r="AV239" s="6"/>
      <c r="AW239" s="6"/>
      <c r="AX239" s="6"/>
      <c r="AY239" s="6"/>
      <c r="AZ239" s="6"/>
      <c r="BA239" s="6"/>
      <c r="BB239" s="6"/>
      <c r="BC239" s="6"/>
      <c r="BD239" s="6"/>
      <c r="BE239" s="6"/>
      <c r="BF239" s="6"/>
      <c r="BG239" s="6"/>
      <c r="BH239" s="6"/>
      <c r="BI239" s="6"/>
      <c r="BJ239" s="6"/>
      <c r="BK239" s="6"/>
      <c r="BL239" s="6"/>
      <c r="BM239" s="6"/>
      <c r="BN239" s="6"/>
      <c r="BO239" s="6"/>
      <c r="BP239" s="6"/>
      <c r="BQ239" s="6"/>
      <c r="BR239" s="6"/>
      <c r="BS239" s="6"/>
      <c r="BT239" s="6"/>
      <c r="BU239" s="6"/>
      <c r="BV239" s="6"/>
      <c r="BW239" s="6"/>
      <c r="BX239" s="6"/>
      <c r="BY239" s="6"/>
      <c r="BZ239" s="6"/>
      <c r="CA239" s="6"/>
      <c r="CB239" s="6"/>
      <c r="CC239" s="6"/>
      <c r="CD239" s="6"/>
      <c r="CE239" s="6"/>
      <c r="CF239" s="6"/>
      <c r="CG239" s="6"/>
      <c r="CH239" s="6"/>
      <c r="CI239" s="6"/>
      <c r="CJ239" s="6"/>
      <c r="CK239" s="6"/>
      <c r="CL239" s="6"/>
      <c r="CM239" s="6"/>
      <c r="CN239" s="6"/>
      <c r="CO239" s="6"/>
      <c r="CP239" s="6"/>
      <c r="CQ239" s="6"/>
      <c r="CR239" s="6"/>
      <c r="CS239" s="6"/>
      <c r="CT239" s="6"/>
      <c r="CU239" s="6"/>
      <c r="CV239" s="6"/>
      <c r="CW239" s="6"/>
      <c r="CX239" s="6"/>
      <c r="CY239" s="6"/>
      <c r="CZ239" s="6"/>
      <c r="DA239" s="6"/>
      <c r="DB239" s="6"/>
      <c r="DC239" s="6"/>
      <c r="DD239" s="6"/>
      <c r="DE239" s="6"/>
      <c r="DF239" s="6"/>
      <c r="DG239" s="6"/>
      <c r="DH239" s="6"/>
      <c r="DI239" s="6"/>
      <c r="DJ239" s="6"/>
      <c r="DK239" s="6"/>
      <c r="DL239" s="6"/>
      <c r="DM239" s="6"/>
      <c r="DN239" s="6"/>
      <c r="DO239" s="6"/>
      <c r="DP239" s="6"/>
      <c r="DQ239" s="6"/>
      <c r="DR239" s="6"/>
      <c r="DS239" s="6"/>
      <c r="DT239" s="6"/>
      <c r="DU239" s="6"/>
      <c r="DV239" s="6"/>
      <c r="DW239" s="6"/>
      <c r="DX239" s="6"/>
      <c r="DY239" s="6"/>
      <c r="DZ239" s="6"/>
      <c r="EA239" s="6"/>
      <c r="EB239" s="6"/>
      <c r="EC239" s="6"/>
      <c r="ED239" s="6"/>
      <c r="EE239" s="6"/>
      <c r="EF239" s="6"/>
      <c r="EG239" s="6"/>
      <c r="EH239" s="6"/>
      <c r="EI239" s="6"/>
      <c r="EJ239" s="6"/>
      <c r="EK239" s="6"/>
      <c r="EL239" s="6"/>
      <c r="EM239" s="6"/>
      <c r="EN239" s="6"/>
      <c r="EO239" s="6"/>
      <c r="EP239" s="6"/>
      <c r="EQ239" s="6"/>
      <c r="ER239" s="6"/>
      <c r="ES239" s="6"/>
      <c r="ET239" s="6"/>
      <c r="EU239" s="6"/>
      <c r="EV239" s="6"/>
      <c r="EW239" s="6"/>
      <c r="EX239" s="6"/>
      <c r="EY239" s="6"/>
      <c r="EZ239" s="6"/>
      <c r="FA239" s="6"/>
      <c r="FB239" s="6"/>
      <c r="FC239" s="6"/>
      <c r="FD239" s="6"/>
      <c r="FE239" s="6"/>
      <c r="FF239" s="6"/>
      <c r="FG239" s="6"/>
      <c r="FH239" s="6"/>
      <c r="FI239" s="6"/>
      <c r="FJ239" s="6"/>
      <c r="FK239" s="6"/>
      <c r="FL239" s="6"/>
      <c r="FM239" s="6"/>
      <c r="FN239" s="6"/>
      <c r="FO239" s="6"/>
      <c r="FP239" s="6"/>
      <c r="FQ239" s="6"/>
      <c r="FR239" s="6"/>
      <c r="FS239" s="6"/>
      <c r="FT239" s="6"/>
      <c r="FU239" s="6"/>
      <c r="FV239" s="6"/>
      <c r="FW239" s="6"/>
      <c r="FX239" s="6"/>
      <c r="FY239" s="6"/>
      <c r="FZ239" s="6"/>
      <c r="GA239" s="6"/>
      <c r="GB239" s="6"/>
      <c r="GC239" s="6"/>
      <c r="GD239" s="6"/>
      <c r="GE239" s="6"/>
      <c r="GF239" s="6"/>
      <c r="GG239" s="6"/>
      <c r="GH239" s="6"/>
      <c r="GI239" s="6"/>
      <c r="GJ239" s="6"/>
      <c r="GK239" s="6"/>
      <c r="GL239" s="6"/>
      <c r="GM239" s="6"/>
      <c r="GN239" s="6"/>
      <c r="GO239" s="6"/>
      <c r="GP239" s="6"/>
      <c r="GQ239" s="6"/>
      <c r="GR239" s="6"/>
      <c r="GS239" s="6"/>
      <c r="GT239" s="6"/>
      <c r="GU239" s="6"/>
      <c r="GV239" s="6"/>
      <c r="GW239" s="6"/>
      <c r="GX239" s="6"/>
      <c r="GY239" s="6"/>
      <c r="GZ239" s="6"/>
      <c r="HA239" s="6"/>
      <c r="HB239" s="6"/>
      <c r="HC239" s="6"/>
      <c r="HD239" s="6"/>
      <c r="HE239" s="6"/>
      <c r="HF239" s="6"/>
      <c r="HG239" s="6"/>
      <c r="HH239" s="6"/>
      <c r="HI239" s="6"/>
      <c r="HJ239" s="6"/>
      <c r="HK239" s="6"/>
      <c r="HL239" s="6"/>
      <c r="HM239" s="6"/>
      <c r="HN239" s="6"/>
      <c r="HO239" s="6"/>
      <c r="HP239" s="6"/>
      <c r="HQ239" s="6"/>
      <c r="HR239" s="6"/>
      <c r="HS239" s="6"/>
      <c r="HT239" s="6"/>
      <c r="HU239" s="6"/>
      <c r="HV239" s="6"/>
      <c r="HW239" s="6"/>
      <c r="HX239" s="6"/>
      <c r="HY239" s="6"/>
      <c r="HZ239" s="6"/>
      <c r="IA239" s="6"/>
      <c r="IB239" s="6"/>
      <c r="IC239" s="6"/>
      <c r="ID239" s="6"/>
      <c r="IE239" s="6"/>
      <c r="IF239" s="6"/>
      <c r="IG239" s="6"/>
      <c r="IH239" s="6"/>
      <c r="II239" s="6"/>
      <c r="IJ239" s="6"/>
      <c r="IK239" s="6"/>
      <c r="IL239" s="6"/>
      <c r="IM239" s="6"/>
      <c r="IN239" s="6"/>
    </row>
    <row r="240" spans="33:248" s="131" customFormat="1" ht="20.25" customHeight="1">
      <c r="AG240" s="6"/>
      <c r="AH240" s="6"/>
      <c r="AI240" s="6"/>
      <c r="AJ240" s="6"/>
      <c r="AK240" s="6"/>
      <c r="AL240" s="6"/>
      <c r="AM240" s="6"/>
      <c r="AN240" s="6"/>
      <c r="AO240" s="6"/>
      <c r="AP240" s="6"/>
      <c r="AQ240" s="6"/>
      <c r="AR240" s="6"/>
      <c r="AS240" s="6"/>
      <c r="AT240" s="6"/>
      <c r="AU240" s="6"/>
      <c r="AV240" s="6"/>
      <c r="AW240" s="6"/>
      <c r="AX240" s="6"/>
      <c r="AY240" s="6"/>
      <c r="AZ240" s="6"/>
      <c r="BA240" s="6"/>
      <c r="BB240" s="6"/>
      <c r="BC240" s="6"/>
      <c r="BD240" s="6"/>
      <c r="BE240" s="6"/>
      <c r="BF240" s="6"/>
      <c r="BG240" s="6"/>
      <c r="BH240" s="6"/>
      <c r="BI240" s="6"/>
      <c r="BJ240" s="6"/>
      <c r="BK240" s="6"/>
      <c r="BL240" s="6"/>
      <c r="BM240" s="6"/>
      <c r="BN240" s="6"/>
      <c r="BO240" s="6"/>
      <c r="BP240" s="6"/>
      <c r="BQ240" s="6"/>
      <c r="BR240" s="6"/>
      <c r="BS240" s="6"/>
      <c r="BT240" s="6"/>
      <c r="BU240" s="6"/>
      <c r="BV240" s="6"/>
      <c r="BW240" s="6"/>
      <c r="BX240" s="6"/>
      <c r="BY240" s="6"/>
      <c r="BZ240" s="6"/>
      <c r="CA240" s="6"/>
      <c r="CB240" s="6"/>
      <c r="CC240" s="6"/>
      <c r="CD240" s="6"/>
      <c r="CE240" s="6"/>
      <c r="CF240" s="6"/>
      <c r="CG240" s="6"/>
      <c r="CH240" s="6"/>
      <c r="CI240" s="6"/>
      <c r="CJ240" s="6"/>
      <c r="CK240" s="6"/>
      <c r="CL240" s="6"/>
      <c r="CM240" s="6"/>
      <c r="CN240" s="6"/>
      <c r="CO240" s="6"/>
      <c r="CP240" s="6"/>
      <c r="CQ240" s="6"/>
      <c r="CR240" s="6"/>
      <c r="CS240" s="6"/>
      <c r="CT240" s="6"/>
      <c r="CU240" s="6"/>
      <c r="CV240" s="6"/>
      <c r="CW240" s="6"/>
      <c r="CX240" s="6"/>
      <c r="CY240" s="6"/>
      <c r="CZ240" s="6"/>
      <c r="DA240" s="6"/>
      <c r="DB240" s="6"/>
      <c r="DC240" s="6"/>
      <c r="DD240" s="6"/>
      <c r="DE240" s="6"/>
      <c r="DF240" s="6"/>
      <c r="DG240" s="6"/>
      <c r="DH240" s="6"/>
      <c r="DI240" s="6"/>
      <c r="DJ240" s="6"/>
      <c r="DK240" s="6"/>
      <c r="DL240" s="6"/>
      <c r="DM240" s="6"/>
      <c r="DN240" s="6"/>
      <c r="DO240" s="6"/>
      <c r="DP240" s="6"/>
      <c r="DQ240" s="6"/>
      <c r="DR240" s="6"/>
      <c r="DS240" s="6"/>
      <c r="DT240" s="6"/>
      <c r="DU240" s="6"/>
      <c r="DV240" s="6"/>
      <c r="DW240" s="6"/>
      <c r="DX240" s="6"/>
      <c r="DY240" s="6"/>
      <c r="DZ240" s="6"/>
      <c r="EA240" s="6"/>
      <c r="EB240" s="6"/>
      <c r="EC240" s="6"/>
      <c r="ED240" s="6"/>
      <c r="EE240" s="6"/>
      <c r="EF240" s="6"/>
      <c r="EG240" s="6"/>
      <c r="EH240" s="6"/>
      <c r="EI240" s="6"/>
      <c r="EJ240" s="6"/>
      <c r="EK240" s="6"/>
      <c r="EL240" s="6"/>
      <c r="EM240" s="6"/>
      <c r="EN240" s="6"/>
      <c r="EO240" s="6"/>
      <c r="EP240" s="6"/>
      <c r="EQ240" s="6"/>
      <c r="ER240" s="6"/>
      <c r="ES240" s="6"/>
      <c r="ET240" s="6"/>
      <c r="EU240" s="6"/>
      <c r="EV240" s="6"/>
      <c r="EW240" s="6"/>
      <c r="EX240" s="6"/>
      <c r="EY240" s="6"/>
      <c r="EZ240" s="6"/>
      <c r="FA240" s="6"/>
      <c r="FB240" s="6"/>
      <c r="FC240" s="6"/>
      <c r="FD240" s="6"/>
      <c r="FE240" s="6"/>
      <c r="FF240" s="6"/>
      <c r="FG240" s="6"/>
      <c r="FH240" s="6"/>
      <c r="FI240" s="6"/>
      <c r="FJ240" s="6"/>
      <c r="FK240" s="6"/>
      <c r="FL240" s="6"/>
      <c r="FM240" s="6"/>
      <c r="FN240" s="6"/>
      <c r="FO240" s="6"/>
      <c r="FP240" s="6"/>
      <c r="FQ240" s="6"/>
      <c r="FR240" s="6"/>
      <c r="FS240" s="6"/>
      <c r="FT240" s="6"/>
      <c r="FU240" s="6"/>
      <c r="FV240" s="6"/>
      <c r="FW240" s="6"/>
      <c r="FX240" s="6"/>
      <c r="FY240" s="6"/>
      <c r="FZ240" s="6"/>
      <c r="GA240" s="6"/>
      <c r="GB240" s="6"/>
      <c r="GC240" s="6"/>
      <c r="GD240" s="6"/>
      <c r="GE240" s="6"/>
      <c r="GF240" s="6"/>
      <c r="GG240" s="6"/>
      <c r="GH240" s="6"/>
      <c r="GI240" s="6"/>
      <c r="GJ240" s="6"/>
      <c r="GK240" s="6"/>
      <c r="GL240" s="6"/>
      <c r="GM240" s="6"/>
      <c r="GN240" s="6"/>
      <c r="GO240" s="6"/>
      <c r="GP240" s="6"/>
      <c r="GQ240" s="6"/>
      <c r="GR240" s="6"/>
      <c r="GS240" s="6"/>
      <c r="GT240" s="6"/>
      <c r="GU240" s="6"/>
      <c r="GV240" s="6"/>
      <c r="GW240" s="6"/>
      <c r="GX240" s="6"/>
      <c r="GY240" s="6"/>
      <c r="GZ240" s="6"/>
      <c r="HA240" s="6"/>
      <c r="HB240" s="6"/>
      <c r="HC240" s="6"/>
      <c r="HD240" s="6"/>
      <c r="HE240" s="6"/>
      <c r="HF240" s="6"/>
      <c r="HG240" s="6"/>
      <c r="HH240" s="6"/>
      <c r="HI240" s="6"/>
      <c r="HJ240" s="6"/>
      <c r="HK240" s="6"/>
      <c r="HL240" s="6"/>
      <c r="HM240" s="6"/>
      <c r="HN240" s="6"/>
      <c r="HO240" s="6"/>
      <c r="HP240" s="6"/>
      <c r="HQ240" s="6"/>
      <c r="HR240" s="6"/>
      <c r="HS240" s="6"/>
      <c r="HT240" s="6"/>
      <c r="HU240" s="6"/>
      <c r="HV240" s="6"/>
      <c r="HW240" s="6"/>
      <c r="HX240" s="6"/>
      <c r="HY240" s="6"/>
      <c r="HZ240" s="6"/>
      <c r="IA240" s="6"/>
      <c r="IB240" s="6"/>
      <c r="IC240" s="6"/>
      <c r="ID240" s="6"/>
      <c r="IE240" s="6"/>
      <c r="IF240" s="6"/>
      <c r="IG240" s="6"/>
      <c r="IH240" s="6"/>
      <c r="II240" s="6"/>
      <c r="IJ240" s="6"/>
      <c r="IK240" s="6"/>
      <c r="IL240" s="6"/>
      <c r="IM240" s="6"/>
      <c r="IN240" s="6"/>
    </row>
    <row r="241" spans="33:248" s="131" customFormat="1" ht="20.25" customHeight="1">
      <c r="AG241" s="6"/>
      <c r="AH241" s="6"/>
      <c r="AI241" s="6"/>
      <c r="AJ241" s="6"/>
      <c r="AK241" s="6"/>
      <c r="AL241" s="6"/>
      <c r="AM241" s="6"/>
      <c r="AN241" s="6"/>
      <c r="AO241" s="6"/>
      <c r="AP241" s="6"/>
      <c r="AQ241" s="6"/>
      <c r="AR241" s="6"/>
      <c r="AS241" s="6"/>
      <c r="AT241" s="6"/>
      <c r="AU241" s="6"/>
      <c r="AV241" s="6"/>
      <c r="AW241" s="6"/>
      <c r="AX241" s="6"/>
      <c r="AY241" s="6"/>
      <c r="AZ241" s="6"/>
      <c r="BA241" s="6"/>
      <c r="BB241" s="6"/>
      <c r="BC241" s="6"/>
      <c r="BD241" s="6"/>
      <c r="BE241" s="6"/>
      <c r="BF241" s="6"/>
      <c r="BG241" s="6"/>
      <c r="BH241" s="6"/>
      <c r="BI241" s="6"/>
      <c r="BJ241" s="6"/>
      <c r="BK241" s="6"/>
      <c r="BL241" s="6"/>
      <c r="BM241" s="6"/>
      <c r="BN241" s="6"/>
      <c r="BO241" s="6"/>
      <c r="BP241" s="6"/>
      <c r="BQ241" s="6"/>
      <c r="BR241" s="6"/>
      <c r="BS241" s="6"/>
      <c r="BT241" s="6"/>
      <c r="BU241" s="6"/>
      <c r="BV241" s="6"/>
      <c r="BW241" s="6"/>
      <c r="BX241" s="6"/>
      <c r="BY241" s="6"/>
      <c r="BZ241" s="6"/>
      <c r="CA241" s="6"/>
      <c r="CB241" s="6"/>
      <c r="CC241" s="6"/>
      <c r="CD241" s="6"/>
      <c r="CE241" s="6"/>
      <c r="CF241" s="6"/>
      <c r="CG241" s="6"/>
      <c r="CH241" s="6"/>
      <c r="CI241" s="6"/>
      <c r="CJ241" s="6"/>
      <c r="CK241" s="6"/>
      <c r="CL241" s="6"/>
      <c r="CM241" s="6"/>
      <c r="CN241" s="6"/>
      <c r="CO241" s="6"/>
      <c r="CP241" s="6"/>
      <c r="CQ241" s="6"/>
      <c r="CR241" s="6"/>
      <c r="CS241" s="6"/>
      <c r="CT241" s="6"/>
      <c r="CU241" s="6"/>
      <c r="CV241" s="6"/>
      <c r="CW241" s="6"/>
      <c r="CX241" s="6"/>
      <c r="CY241" s="6"/>
      <c r="CZ241" s="6"/>
      <c r="DA241" s="6"/>
      <c r="DB241" s="6"/>
      <c r="DC241" s="6"/>
      <c r="DD241" s="6"/>
      <c r="DE241" s="6"/>
      <c r="DF241" s="6"/>
      <c r="DG241" s="6"/>
      <c r="DH241" s="6"/>
      <c r="DI241" s="6"/>
      <c r="DJ241" s="6"/>
      <c r="DK241" s="6"/>
      <c r="DL241" s="6"/>
      <c r="DM241" s="6"/>
      <c r="DN241" s="6"/>
      <c r="DO241" s="6"/>
      <c r="DP241" s="6"/>
      <c r="DQ241" s="6"/>
      <c r="DR241" s="6"/>
      <c r="DS241" s="6"/>
      <c r="DT241" s="6"/>
      <c r="DU241" s="6"/>
      <c r="DV241" s="6"/>
      <c r="DW241" s="6"/>
      <c r="DX241" s="6"/>
      <c r="DY241" s="6"/>
      <c r="DZ241" s="6"/>
      <c r="EA241" s="6"/>
      <c r="EB241" s="6"/>
      <c r="EC241" s="6"/>
      <c r="ED241" s="6"/>
      <c r="EE241" s="6"/>
      <c r="EF241" s="6"/>
      <c r="EG241" s="6"/>
      <c r="EH241" s="6"/>
      <c r="EI241" s="6"/>
      <c r="EJ241" s="6"/>
      <c r="EK241" s="6"/>
      <c r="EL241" s="6"/>
      <c r="EM241" s="6"/>
      <c r="EN241" s="6"/>
      <c r="EO241" s="6"/>
      <c r="EP241" s="6"/>
      <c r="EQ241" s="6"/>
      <c r="ER241" s="6"/>
      <c r="ES241" s="6"/>
      <c r="ET241" s="6"/>
      <c r="EU241" s="6"/>
      <c r="EV241" s="6"/>
      <c r="EW241" s="6"/>
      <c r="EX241" s="6"/>
      <c r="EY241" s="6"/>
      <c r="EZ241" s="6"/>
      <c r="FA241" s="6"/>
      <c r="FB241" s="6"/>
      <c r="FC241" s="6"/>
      <c r="FD241" s="6"/>
      <c r="FE241" s="6"/>
      <c r="FF241" s="6"/>
      <c r="FG241" s="6"/>
      <c r="FH241" s="6"/>
      <c r="FI241" s="6"/>
      <c r="FJ241" s="6"/>
      <c r="FK241" s="6"/>
      <c r="FL241" s="6"/>
      <c r="FM241" s="6"/>
      <c r="FN241" s="6"/>
      <c r="FO241" s="6"/>
      <c r="FP241" s="6"/>
      <c r="FQ241" s="6"/>
      <c r="FR241" s="6"/>
      <c r="FS241" s="6"/>
      <c r="FT241" s="6"/>
      <c r="FU241" s="6"/>
      <c r="FV241" s="6"/>
      <c r="FW241" s="6"/>
      <c r="FX241" s="6"/>
      <c r="FY241" s="6"/>
      <c r="FZ241" s="6"/>
      <c r="GA241" s="6"/>
      <c r="GB241" s="6"/>
      <c r="GC241" s="6"/>
      <c r="GD241" s="6"/>
      <c r="GE241" s="6"/>
      <c r="GF241" s="6"/>
      <c r="GG241" s="6"/>
      <c r="GH241" s="6"/>
      <c r="GI241" s="6"/>
      <c r="GJ241" s="6"/>
      <c r="GK241" s="6"/>
      <c r="GL241" s="6"/>
      <c r="GM241" s="6"/>
      <c r="GN241" s="6"/>
      <c r="GO241" s="6"/>
      <c r="GP241" s="6"/>
      <c r="GQ241" s="6"/>
      <c r="GR241" s="6"/>
      <c r="GS241" s="6"/>
      <c r="GT241" s="6"/>
      <c r="GU241" s="6"/>
      <c r="GV241" s="6"/>
      <c r="GW241" s="6"/>
      <c r="GX241" s="6"/>
      <c r="GY241" s="6"/>
      <c r="GZ241" s="6"/>
      <c r="HA241" s="6"/>
      <c r="HB241" s="6"/>
      <c r="HC241" s="6"/>
      <c r="HD241" s="6"/>
      <c r="HE241" s="6"/>
      <c r="HF241" s="6"/>
      <c r="HG241" s="6"/>
      <c r="HH241" s="6"/>
      <c r="HI241" s="6"/>
      <c r="HJ241" s="6"/>
      <c r="HK241" s="6"/>
      <c r="HL241" s="6"/>
      <c r="HM241" s="6"/>
      <c r="HN241" s="6"/>
      <c r="HO241" s="6"/>
      <c r="HP241" s="6"/>
      <c r="HQ241" s="6"/>
      <c r="HR241" s="6"/>
      <c r="HS241" s="6"/>
      <c r="HT241" s="6"/>
      <c r="HU241" s="6"/>
      <c r="HV241" s="6"/>
      <c r="HW241" s="6"/>
      <c r="HX241" s="6"/>
      <c r="HY241" s="6"/>
      <c r="HZ241" s="6"/>
      <c r="IA241" s="6"/>
      <c r="IB241" s="6"/>
      <c r="IC241" s="6"/>
      <c r="ID241" s="6"/>
      <c r="IE241" s="6"/>
      <c r="IF241" s="6"/>
      <c r="IG241" s="6"/>
      <c r="IH241" s="6"/>
      <c r="II241" s="6"/>
      <c r="IJ241" s="6"/>
      <c r="IK241" s="6"/>
      <c r="IL241" s="6"/>
      <c r="IM241" s="6"/>
      <c r="IN241" s="6"/>
    </row>
  </sheetData>
  <mergeCells count="114">
    <mergeCell ref="AE17:AH18"/>
    <mergeCell ref="EC17:EF18"/>
    <mergeCell ref="AE21:AH22"/>
    <mergeCell ref="EC21:EF22"/>
    <mergeCell ref="BE22:BR22"/>
    <mergeCell ref="AE25:AH26"/>
    <mergeCell ref="EC25:EF26"/>
    <mergeCell ref="AG2:EI2"/>
    <mergeCell ref="AG3:EI3"/>
    <mergeCell ref="AG4:EI4"/>
    <mergeCell ref="DX6:EE7"/>
    <mergeCell ref="AE13:AH14"/>
    <mergeCell ref="EC13:EF14"/>
    <mergeCell ref="AG32:AQ32"/>
    <mergeCell ref="AR32:CM32"/>
    <mergeCell ref="CN32:EI32"/>
    <mergeCell ref="EL81:FH82"/>
    <mergeCell ref="EL83:EL84"/>
    <mergeCell ref="EM83:EP84"/>
    <mergeCell ref="EQ83:ER84"/>
    <mergeCell ref="ES83:ET84"/>
    <mergeCell ref="EU83:EU84"/>
    <mergeCell ref="EV83:EY84"/>
    <mergeCell ref="FF87:FH87"/>
    <mergeCell ref="B88:I88"/>
    <mergeCell ref="J88:Q88"/>
    <mergeCell ref="R88:Y88"/>
    <mergeCell ref="Z88:AF88"/>
    <mergeCell ref="FF88:FH88"/>
    <mergeCell ref="EZ83:FA84"/>
    <mergeCell ref="FB83:FC84"/>
    <mergeCell ref="FE83:FH84"/>
    <mergeCell ref="B84:EI84"/>
    <mergeCell ref="AG85:EI85"/>
    <mergeCell ref="B86:AF86"/>
    <mergeCell ref="AG86:EI88"/>
    <mergeCell ref="FF86:FH86"/>
    <mergeCell ref="B87:Q87"/>
    <mergeCell ref="R87:AF87"/>
    <mergeCell ref="B89:EI89"/>
    <mergeCell ref="B90:AF90"/>
    <mergeCell ref="AG90:EI92"/>
    <mergeCell ref="FF90:FH90"/>
    <mergeCell ref="B91:Q91"/>
    <mergeCell ref="R91:AF91"/>
    <mergeCell ref="FF91:FH91"/>
    <mergeCell ref="B92:I92"/>
    <mergeCell ref="J92:Q92"/>
    <mergeCell ref="R92:Y92"/>
    <mergeCell ref="B96:AF96"/>
    <mergeCell ref="AU96:AV96"/>
    <mergeCell ref="BK96:BL96"/>
    <mergeCell ref="CA96:CB96"/>
    <mergeCell ref="CQ96:CR96"/>
    <mergeCell ref="DG96:DH96"/>
    <mergeCell ref="Z92:AF92"/>
    <mergeCell ref="FF92:FH92"/>
    <mergeCell ref="B93:EI93"/>
    <mergeCell ref="AG94:EI94"/>
    <mergeCell ref="B95:AF95"/>
    <mergeCell ref="AU95:AV95"/>
    <mergeCell ref="BK95:BL95"/>
    <mergeCell ref="CA95:CB95"/>
    <mergeCell ref="CQ95:CR95"/>
    <mergeCell ref="DG95:DH95"/>
    <mergeCell ref="B98:AF98"/>
    <mergeCell ref="AU98:AV98"/>
    <mergeCell ref="BK98:BL98"/>
    <mergeCell ref="CA98:CB98"/>
    <mergeCell ref="CQ98:CR98"/>
    <mergeCell ref="DG98:DH98"/>
    <mergeCell ref="B97:AF97"/>
    <mergeCell ref="AU97:AV97"/>
    <mergeCell ref="BK97:BL97"/>
    <mergeCell ref="CA97:CB97"/>
    <mergeCell ref="CQ97:CR97"/>
    <mergeCell ref="DG97:DH97"/>
    <mergeCell ref="DG100:DH100"/>
    <mergeCell ref="B101:AF101"/>
    <mergeCell ref="AU101:AV101"/>
    <mergeCell ref="BK101:BL101"/>
    <mergeCell ref="CA101:CB101"/>
    <mergeCell ref="CQ101:CR101"/>
    <mergeCell ref="DG101:DH101"/>
    <mergeCell ref="B99:AF99"/>
    <mergeCell ref="B100:AF100"/>
    <mergeCell ref="AU100:AV100"/>
    <mergeCell ref="BK100:BL100"/>
    <mergeCell ref="CA100:CB100"/>
    <mergeCell ref="CQ100:CR100"/>
    <mergeCell ref="B103:AF103"/>
    <mergeCell ref="AU103:AV103"/>
    <mergeCell ref="BK103:BL103"/>
    <mergeCell ref="CA103:CB103"/>
    <mergeCell ref="CQ103:CR103"/>
    <mergeCell ref="DG103:DH103"/>
    <mergeCell ref="B102:AF102"/>
    <mergeCell ref="AU102:AV102"/>
    <mergeCell ref="BK102:BL102"/>
    <mergeCell ref="CA102:CB102"/>
    <mergeCell ref="CQ102:CR102"/>
    <mergeCell ref="DG102:DH102"/>
    <mergeCell ref="B105:AF105"/>
    <mergeCell ref="AU105:AV105"/>
    <mergeCell ref="BK105:BL105"/>
    <mergeCell ref="CA105:CB105"/>
    <mergeCell ref="CQ105:CR105"/>
    <mergeCell ref="DG105:DH105"/>
    <mergeCell ref="B104:AF104"/>
    <mergeCell ref="AU104:AV104"/>
    <mergeCell ref="BK104:BL104"/>
    <mergeCell ref="CA104:CB104"/>
    <mergeCell ref="CQ104:CR104"/>
    <mergeCell ref="DG104:DH104"/>
  </mergeCells>
  <dataValidations count="2">
    <dataValidation type="list" allowBlank="1" showInputMessage="1" showErrorMessage="1" sqref="AH33">
      <formula1>"1,3,5,7,9"</formula1>
    </dataValidation>
    <dataValidation type="list" allowBlank="1" showInputMessage="1" showErrorMessage="1" sqref="AG33">
      <formula1>"0,1,2"</formula1>
    </dataValidation>
  </dataValidations>
  <printOptions horizontalCentered="1" verticalCentered="1"/>
  <pageMargins left="0.78740157480314965" right="0.78740157480314965" top="0.59055118110236227" bottom="0.59055118110236227" header="0" footer="0"/>
  <pageSetup paperSize="8" scale="34" orientation="portrait" horizontalDpi="360" verticalDpi="36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Minuté WKD 38H</vt:lpstr>
    </vt:vector>
  </TitlesOfParts>
  <Company>EIFFAGE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ALOKBANI</dc:creator>
  <cp:lastModifiedBy>Dede</cp:lastModifiedBy>
  <dcterms:created xsi:type="dcterms:W3CDTF">2018-07-05T09:09:39Z</dcterms:created>
  <dcterms:modified xsi:type="dcterms:W3CDTF">2018-07-05T15:34:48Z</dcterms:modified>
</cp:coreProperties>
</file>