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3948" windowWidth="17256" windowHeight="3984"/>
  </bookViews>
  <sheets>
    <sheet name="Recherche frsr" sheetId="6" r:id="rId1"/>
    <sheet name="Fournisseurs" sheetId="2" r:id="rId2"/>
  </sheets>
  <definedNames>
    <definedName name="_xlnm._FilterDatabase" localSheetId="1" hidden="1">Fournisseurs!$A$1:$D$9</definedName>
    <definedName name="Code">OFFSET(Fournisseurs!$B$2,,,COUNTA(Nom))</definedName>
    <definedName name="Code1">OFFSET(Fournisseurs!$C$2,,,COUNTA(Nom))</definedName>
    <definedName name="Nom">OFFSET(Fournisseurs!$A$2,,,COUNTA(Fournisseurs!$A:$A)-1)</definedName>
  </definedNames>
  <calcPr calcId="114210" fullCalcOnLoad="1"/>
</workbook>
</file>

<file path=xl/calcChain.xml><?xml version="1.0" encoding="utf-8"?>
<calcChain xmlns="http://schemas.openxmlformats.org/spreadsheetml/2006/main">
  <c r="D17" i="6"/>
  <c r="C17"/>
  <c r="D18"/>
  <c r="C18"/>
  <c r="D19"/>
  <c r="C19"/>
  <c r="D20"/>
  <c r="C20"/>
  <c r="D21"/>
  <c r="C21"/>
  <c r="D22"/>
  <c r="C22"/>
  <c r="J19"/>
  <c r="D10" a="1"/>
  <c r="D10"/>
  <c r="D11" a="1"/>
  <c r="D11"/>
  <c r="D12" a="1"/>
  <c r="D12"/>
  <c r="D13" a="1"/>
  <c r="D13"/>
  <c r="D9" a="1"/>
  <c r="D9"/>
  <c r="D8" a="1"/>
  <c r="D8"/>
  <c r="F12"/>
  <c r="H12"/>
  <c r="F11"/>
  <c r="H11"/>
  <c r="H10"/>
  <c r="F10"/>
  <c r="F13"/>
  <c r="H13"/>
  <c r="F18"/>
  <c r="J17"/>
  <c r="J21"/>
  <c r="H21"/>
  <c r="F21"/>
  <c r="J22"/>
  <c r="F22"/>
  <c r="H22"/>
  <c r="J18"/>
  <c r="J20"/>
  <c r="H20"/>
  <c r="F20"/>
  <c r="H19"/>
  <c r="F19"/>
  <c r="F2" i="2"/>
  <c r="F3"/>
  <c r="F4"/>
  <c r="F5"/>
  <c r="F6"/>
  <c r="F7"/>
  <c r="F8"/>
  <c r="F9"/>
  <c r="F1"/>
  <c r="E2"/>
  <c r="E3"/>
  <c r="E4"/>
  <c r="E5"/>
  <c r="E6"/>
  <c r="E7"/>
  <c r="E8"/>
  <c r="E9"/>
  <c r="E1"/>
  <c r="H4" i="6"/>
  <c r="F4"/>
  <c r="D4"/>
  <c r="F9"/>
  <c r="H9"/>
  <c r="F8"/>
  <c r="H8"/>
  <c r="F17"/>
  <c r="H17"/>
  <c r="H18"/>
</calcChain>
</file>

<file path=xl/comments1.xml><?xml version="1.0" encoding="utf-8"?>
<comments xmlns="http://schemas.openxmlformats.org/spreadsheetml/2006/main">
  <authors>
    <author xml:space="preserve"> </author>
  </authors>
  <commentList>
    <comment ref="C16" authorId="0">
      <text>
        <r>
          <rPr>
            <b/>
            <sz val="8"/>
            <color indexed="81"/>
            <rFont val="Tahoma"/>
          </rPr>
          <t xml:space="preserve"> :</t>
        </r>
        <r>
          <rPr>
            <sz val="8"/>
            <color indexed="81"/>
            <rFont val="Tahoma"/>
          </rPr>
          <t xml:space="preserve">
Vide ou 0</t>
        </r>
      </text>
    </comment>
  </commentList>
</comments>
</file>

<file path=xl/sharedStrings.xml><?xml version="1.0" encoding="utf-8"?>
<sst xmlns="http://schemas.openxmlformats.org/spreadsheetml/2006/main" count="52" uniqueCount="31">
  <si>
    <t>Code frsr</t>
  </si>
  <si>
    <t>011479</t>
  </si>
  <si>
    <t>065004</t>
  </si>
  <si>
    <t>069429</t>
  </si>
  <si>
    <t>069505</t>
  </si>
  <si>
    <t>065035</t>
  </si>
  <si>
    <t>069501</t>
  </si>
  <si>
    <t>069511</t>
  </si>
  <si>
    <t>065093</t>
  </si>
  <si>
    <t>EUR</t>
  </si>
  <si>
    <t>AUD</t>
  </si>
  <si>
    <t>Devise</t>
  </si>
  <si>
    <t>USD</t>
  </si>
  <si>
    <t>Fournisseur</t>
  </si>
  <si>
    <t>Abr.</t>
  </si>
  <si>
    <t>Code fournisseur</t>
  </si>
  <si>
    <t>Abréviation</t>
  </si>
  <si>
    <t>Nom</t>
  </si>
  <si>
    <t>Planète</t>
  </si>
  <si>
    <t>Machin</t>
  </si>
  <si>
    <t>Truc</t>
  </si>
  <si>
    <t>Test</t>
  </si>
  <si>
    <t>Truc SAS</t>
  </si>
  <si>
    <t>Truc SARL</t>
  </si>
  <si>
    <t>Machin devise</t>
  </si>
  <si>
    <t>PLA</t>
  </si>
  <si>
    <t>MAC</t>
  </si>
  <si>
    <t>TRC</t>
  </si>
  <si>
    <t>TES</t>
  </si>
  <si>
    <t>Planète bis</t>
  </si>
  <si>
    <t>Planète tiers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</si>
</sst>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81"/>
      <name val="Tahoma"/>
    </font>
    <font>
      <b/>
      <sz val="8"/>
      <color indexed="81"/>
      <name val="Tahoma"/>
    </font>
    <font>
      <sz val="11"/>
      <color indexed="55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228600</xdr:rowOff>
    </xdr:from>
    <xdr:to>
      <xdr:col>1</xdr:col>
      <xdr:colOff>809625</xdr:colOff>
      <xdr:row>0</xdr:row>
      <xdr:rowOff>828675</xdr:rowOff>
    </xdr:to>
    <xdr:sp macro="" textlink="">
      <xdr:nvSpPr>
        <xdr:cNvPr id="2" name="Flèche vers le bas 1"/>
        <xdr:cNvSpPr/>
      </xdr:nvSpPr>
      <xdr:spPr>
        <a:xfrm>
          <a:off x="2743200" y="228600"/>
          <a:ext cx="352425" cy="600075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518160</xdr:colOff>
      <xdr:row>19</xdr:row>
      <xdr:rowOff>83820</xdr:rowOff>
    </xdr:from>
    <xdr:to>
      <xdr:col>2</xdr:col>
      <xdr:colOff>335280</xdr:colOff>
      <xdr:row>22</xdr:row>
      <xdr:rowOff>38100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2872740" y="4465320"/>
          <a:ext cx="1737360" cy="502920"/>
        </a:xfrm>
        <a:prstGeom prst="wedgeRoundRectCallout">
          <a:avLst>
            <a:gd name="adj1" fmla="val 48245"/>
            <a:gd name="adj2" fmla="val -109093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d'index, à masquer si besoin.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2"/>
  <sheetViews>
    <sheetView showGridLines="0" tabSelected="1" topLeftCell="B7" workbookViewId="0">
      <selection activeCell="D26" sqref="D26"/>
    </sheetView>
  </sheetViews>
  <sheetFormatPr baseColWidth="10" defaultColWidth="11.44140625" defaultRowHeight="14.4"/>
  <cols>
    <col min="1" max="1" width="34.33203125" style="1" customWidth="1"/>
    <col min="2" max="2" width="28" style="2" bestFit="1" customWidth="1"/>
    <col min="3" max="3" width="11.44140625" style="1"/>
    <col min="4" max="4" width="16.33203125" style="1" bestFit="1" customWidth="1"/>
    <col min="5" max="5" width="11.44140625" style="1"/>
    <col min="6" max="6" width="34.6640625" style="1" customWidth="1"/>
    <col min="7" max="7" width="11.44140625" style="1"/>
    <col min="8" max="8" width="11.44140625" style="2"/>
    <col min="9" max="16384" width="11.44140625" style="1"/>
  </cols>
  <sheetData>
    <row r="1" spans="2:10" ht="82.5" customHeight="1"/>
    <row r="2" spans="2:10">
      <c r="B2" s="2" t="s">
        <v>15</v>
      </c>
      <c r="D2" s="2" t="s">
        <v>16</v>
      </c>
      <c r="F2" s="2" t="s">
        <v>17</v>
      </c>
      <c r="H2" s="2" t="s">
        <v>11</v>
      </c>
    </row>
    <row r="3" spans="2:10" ht="15" thickBot="1"/>
    <row r="4" spans="2:10" ht="15" thickBot="1">
      <c r="B4" s="4" t="s">
        <v>2</v>
      </c>
      <c r="D4" s="5" t="str">
        <f ca="1">VLOOKUP($B$4,Fournisseurs!$A:$D,3,FALSE)</f>
        <v>PLA</v>
      </c>
      <c r="F4" s="6" t="str">
        <f ca="1">VLOOKUP($B$4,Fournisseurs!$A:$D,2,FALSE)</f>
        <v>Planète tiers</v>
      </c>
      <c r="H4" s="5" t="str">
        <f ca="1">VLOOKUP($B$4,Fournisseurs!$A:$D,4,FALSE)</f>
        <v>USD</v>
      </c>
    </row>
    <row r="6" spans="2:10">
      <c r="B6" s="2" t="s">
        <v>16</v>
      </c>
      <c r="D6" s="2" t="s">
        <v>15</v>
      </c>
      <c r="F6" s="2" t="s">
        <v>17</v>
      </c>
      <c r="H6" s="2" t="s">
        <v>11</v>
      </c>
    </row>
    <row r="7" spans="2:10" ht="15" thickBot="1"/>
    <row r="8" spans="2:10" ht="15" thickBot="1">
      <c r="B8" s="4" t="s">
        <v>25</v>
      </c>
      <c r="D8" s="5" t="str">
        <f t="array" aca="1" ref="D8" ca="1">IF(ROWS(7:$7)&lt;=COUNTIF(Code1,$B$8),INDEX(Nom,SMALL(IF(Code1=$B$8,ROW(INDIRECT("1:"&amp;ROWS(Code1)))),ROWS(7:$7))),"")</f>
        <v>011479</v>
      </c>
      <c r="F8" s="7" t="str">
        <f ca="1">IF(ISNA(VLOOKUP($D8,Fournisseurs!$A:$D,2,FALSE)),"",VLOOKUP($D8,Fournisseurs!$A:$D,2,FALSE))</f>
        <v>Planète bis</v>
      </c>
      <c r="H8" s="5" t="str">
        <f ca="1">IF(ISNA(VLOOKUP($D8,Fournisseurs!$A:$D,4,FALSE)),"",VLOOKUP($D8,Fournisseurs!$A:$D,4,FALSE))</f>
        <v>EUR</v>
      </c>
    </row>
    <row r="9" spans="2:10">
      <c r="B9" s="8"/>
      <c r="D9" s="5" t="str">
        <f t="array" aca="1" ref="D9" ca="1">IF(ROWS($7:8)&lt;=COUNTIF(Code1,$B$8),INDEX(Nom,SMALL(IF(Code1=$B$8,ROW(INDIRECT("1:"&amp;ROWS(Code1)))),ROWS($7:8))),"")</f>
        <v>065004</v>
      </c>
      <c r="F9" s="7" t="str">
        <f ca="1">IF(ISNA(VLOOKUP($D9,Fournisseurs!$A:$D,2,FALSE)),"",VLOOKUP($D9,Fournisseurs!$A:$D,2,FALSE))</f>
        <v>Planète tiers</v>
      </c>
      <c r="H9" s="5" t="str">
        <f ca="1">IF(ISNA(VLOOKUP($D9,Fournisseurs!$A:$D,4,FALSE)),"",VLOOKUP($D9,Fournisseurs!$A:$D,4,FALSE))</f>
        <v>USD</v>
      </c>
    </row>
    <row r="10" spans="2:10">
      <c r="B10" s="8"/>
      <c r="D10" s="5" t="str">
        <f t="array" aca="1" ref="D10" ca="1">IF(ROWS($7:9)&lt;=COUNTIF(Code1,$B$8),INDEX(Nom,SMALL(IF(Code1=$B$8,ROW(INDIRECT("1:"&amp;ROWS(Code1)))),ROWS($7:9))),"")</f>
        <v/>
      </c>
      <c r="F10" s="7" t="str">
        <f ca="1">IF(ISNA(VLOOKUP($D10,Fournisseurs!$A:$D,2,FALSE)),"",VLOOKUP($D10,Fournisseurs!$A:$D,2,FALSE))</f>
        <v/>
      </c>
      <c r="H10" s="5" t="str">
        <f ca="1">IF(ISNA(VLOOKUP($D10,Fournisseurs!$A:$D,4,FALSE)),"",VLOOKUP($D10,Fournisseurs!$A:$D,4,FALSE))</f>
        <v/>
      </c>
    </row>
    <row r="11" spans="2:10">
      <c r="B11" s="8"/>
      <c r="D11" s="5" t="str">
        <f t="array" aca="1" ref="D11" ca="1">IF(ROWS($7:10)&lt;=COUNTIF(Code1,$B$8),INDEX(Nom,SMALL(IF(Code1=$B$8,ROW(INDIRECT("1:"&amp;ROWS(Code1)))),ROWS($7:10))),"")</f>
        <v/>
      </c>
      <c r="F11" s="7" t="str">
        <f ca="1">IF(ISNA(VLOOKUP($D11,Fournisseurs!$A:$D,2,FALSE)),"",VLOOKUP($D11,Fournisseurs!$A:$D,2,FALSE))</f>
        <v/>
      </c>
      <c r="H11" s="5" t="str">
        <f ca="1">IF(ISNA(VLOOKUP($D11,Fournisseurs!$A:$D,4,FALSE)),"",VLOOKUP($D11,Fournisseurs!$A:$D,4,FALSE))</f>
        <v/>
      </c>
    </row>
    <row r="12" spans="2:10">
      <c r="B12" s="8"/>
      <c r="D12" s="5" t="str">
        <f t="array" aca="1" ref="D12" ca="1">IF(ROWS($7:11)&lt;=COUNTIF(Code1,$B$8),INDEX(Nom,SMALL(IF(Code1=$B$8,ROW(INDIRECT("1:"&amp;ROWS(Code1)))),ROWS($7:11))),"")</f>
        <v/>
      </c>
      <c r="F12" s="7" t="str">
        <f ca="1">IF(ISNA(VLOOKUP($D12,Fournisseurs!$A:$D,2,FALSE)),"",VLOOKUP($D12,Fournisseurs!$A:$D,2,FALSE))</f>
        <v/>
      </c>
      <c r="H12" s="5" t="str">
        <f ca="1">IF(ISNA(VLOOKUP($D12,Fournisseurs!$A:$D,4,FALSE)),"",VLOOKUP($D12,Fournisseurs!$A:$D,4,FALSE))</f>
        <v/>
      </c>
    </row>
    <row r="13" spans="2:10">
      <c r="B13" s="8"/>
      <c r="D13" s="5" t="str">
        <f t="array" aca="1" ref="D13" ca="1">IF(ROWS($7:12)&lt;=COUNTIF(Code1,$B$8),INDEX(Nom,SMALL(IF(Code1=$B$8,ROW(INDIRECT("1:"&amp;ROWS(Code1)))),ROWS($7:12))),"")</f>
        <v/>
      </c>
      <c r="F13" s="7" t="str">
        <f ca="1">IF(ISNA(VLOOKUP($D13,Fournisseurs!$A:$D,2,FALSE)),"",VLOOKUP($D13,Fournisseurs!$A:$D,2,FALSE))</f>
        <v/>
      </c>
      <c r="H13" s="5" t="str">
        <f ca="1">IF(ISNA(VLOOKUP($D13,Fournisseurs!$A:$D,4,FALSE)),"",VLOOKUP($D13,Fournisseurs!$A:$D,4,FALSE))</f>
        <v/>
      </c>
    </row>
    <row r="15" spans="2:10">
      <c r="B15" s="2" t="s">
        <v>17</v>
      </c>
      <c r="D15" s="2" t="s">
        <v>15</v>
      </c>
      <c r="F15" s="2" t="s">
        <v>17</v>
      </c>
      <c r="H15" s="2" t="s">
        <v>11</v>
      </c>
      <c r="J15" s="2" t="s">
        <v>16</v>
      </c>
    </row>
    <row r="16" spans="2:10" ht="15" thickBot="1">
      <c r="C16" s="9"/>
    </row>
    <row r="17" spans="2:10" ht="15" thickBot="1">
      <c r="B17" s="4" t="s">
        <v>18</v>
      </c>
      <c r="C17" s="9">
        <f t="shared" ref="C17:C22" ca="1" si="0">IF(D17="","",ROW(INDEX(OFFSET(Nom,C16,),MATCH("*"&amp;$B$17&amp;"*",OFFSET(Code,C16,),0)))-1)</f>
        <v>1</v>
      </c>
      <c r="D17" s="5" t="str">
        <f t="shared" ref="D17:D22" ca="1" si="1">IF(ISERROR(MATCH("*"&amp;$B$17&amp;"*",OFFSET(Code,C16,),0)),"",INDEX(OFFSET(Nom,C16,),MATCH("*"&amp;$B$17&amp;"*",OFFSET(Code,C16,),0)))</f>
        <v>011479</v>
      </c>
      <c r="F17" s="7" t="str">
        <f ca="1">IF(ISNA(VLOOKUP($D17,Fournisseurs!$A:$D,2,FALSE)),"",VLOOKUP($D17,Fournisseurs!$A:$D,2,FALSE))</f>
        <v>Planète bis</v>
      </c>
      <c r="H17" s="5" t="str">
        <f ca="1">IF(ISNA(VLOOKUP($D17,Fournisseurs!$A:$D,4,FALSE)),"",VLOOKUP($D17,Fournisseurs!$A:$D,4,FALSE))</f>
        <v>EUR</v>
      </c>
      <c r="J17" s="5" t="str">
        <f ca="1">IF(ISNA(VLOOKUP($D17,Fournisseurs!$A:$D,3,FALSE)),"",VLOOKUP($D17,Fournisseurs!$A:$D,3,FALSE))</f>
        <v>PLA</v>
      </c>
    </row>
    <row r="18" spans="2:10">
      <c r="C18" s="9">
        <f t="shared" ca="1" si="0"/>
        <v>2</v>
      </c>
      <c r="D18" s="5" t="str">
        <f t="shared" ca="1" si="1"/>
        <v>065004</v>
      </c>
      <c r="F18" s="7" t="str">
        <f ca="1">IF(ISNA(VLOOKUP($D18,Fournisseurs!$A:$D,2,FALSE)),"",VLOOKUP($D18,Fournisseurs!$A:$D,2,FALSE))</f>
        <v>Planète tiers</v>
      </c>
      <c r="H18" s="5" t="str">
        <f ca="1">IF(ISNA(VLOOKUP($D18,Fournisseurs!$A:$D,4,FALSE)),"",VLOOKUP($D18,Fournisseurs!$A:$D,4,FALSE))</f>
        <v>USD</v>
      </c>
      <c r="J18" s="5" t="str">
        <f ca="1">IF(ISNA(VLOOKUP($D18,Fournisseurs!$A:$D,3,FALSE)),"",VLOOKUP($D18,Fournisseurs!$A:$D,3,FALSE))</f>
        <v>PLA</v>
      </c>
    </row>
    <row r="19" spans="2:10">
      <c r="C19" s="9" t="str">
        <f t="shared" ca="1" si="0"/>
        <v/>
      </c>
      <c r="D19" s="5" t="str">
        <f t="shared" ca="1" si="1"/>
        <v/>
      </c>
      <c r="F19" s="7" t="str">
        <f ca="1">IF(ISNA(VLOOKUP($D19,Fournisseurs!$A:$D,2,FALSE)),"",VLOOKUP($D19,Fournisseurs!$A:$D,2,FALSE))</f>
        <v/>
      </c>
      <c r="H19" s="5" t="str">
        <f ca="1">IF(ISNA(VLOOKUP($D19,Fournisseurs!$A:$D,4,FALSE)),"",VLOOKUP($D19,Fournisseurs!$A:$D,4,FALSE))</f>
        <v/>
      </c>
      <c r="J19" s="5" t="str">
        <f ca="1">IF(ISNA(VLOOKUP($D19,Fournisseurs!$A:$D,3,FALSE)),"",VLOOKUP($D19,Fournisseurs!$A:$D,3,FALSE))</f>
        <v/>
      </c>
    </row>
    <row r="20" spans="2:10">
      <c r="C20" s="9" t="str">
        <f t="shared" ca="1" si="0"/>
        <v/>
      </c>
      <c r="D20" s="5" t="str">
        <f t="shared" ca="1" si="1"/>
        <v/>
      </c>
      <c r="F20" s="7" t="str">
        <f ca="1">IF(ISNA(VLOOKUP($D20,Fournisseurs!$A:$D,2,FALSE)),"",VLOOKUP($D20,Fournisseurs!$A:$D,2,FALSE))</f>
        <v/>
      </c>
      <c r="H20" s="5" t="str">
        <f ca="1">IF(ISNA(VLOOKUP($D20,Fournisseurs!$A:$D,4,FALSE)),"",VLOOKUP($D20,Fournisseurs!$A:$D,4,FALSE))</f>
        <v/>
      </c>
      <c r="J20" s="5" t="str">
        <f ca="1">IF(ISNA(VLOOKUP($D20,Fournisseurs!$A:$D,3,FALSE)),"",VLOOKUP($D20,Fournisseurs!$A:$D,3,FALSE))</f>
        <v/>
      </c>
    </row>
    <row r="21" spans="2:10">
      <c r="C21" s="9" t="str">
        <f t="shared" ca="1" si="0"/>
        <v/>
      </c>
      <c r="D21" s="5" t="str">
        <f t="shared" ca="1" si="1"/>
        <v/>
      </c>
      <c r="F21" s="7" t="str">
        <f ca="1">IF(ISNA(VLOOKUP($D21,Fournisseurs!$A:$D,2,FALSE)),"",VLOOKUP($D21,Fournisseurs!$A:$D,2,FALSE))</f>
        <v/>
      </c>
      <c r="H21" s="5" t="str">
        <f ca="1">IF(ISNA(VLOOKUP($D21,Fournisseurs!$A:$D,4,FALSE)),"",VLOOKUP($D21,Fournisseurs!$A:$D,4,FALSE))</f>
        <v/>
      </c>
      <c r="J21" s="5" t="str">
        <f ca="1">IF(ISNA(VLOOKUP($D21,Fournisseurs!$A:$D,3,FALSE)),"",VLOOKUP($D21,Fournisseurs!$A:$D,3,FALSE))</f>
        <v/>
      </c>
    </row>
    <row r="22" spans="2:10">
      <c r="C22" s="9" t="str">
        <f t="shared" ca="1" si="0"/>
        <v/>
      </c>
      <c r="D22" s="5" t="str">
        <f t="shared" ca="1" si="1"/>
        <v/>
      </c>
      <c r="F22" s="7" t="str">
        <f ca="1">IF(ISNA(VLOOKUP($D22,Fournisseurs!$A:$D,2,FALSE)),"",VLOOKUP($D22,Fournisseurs!$A:$D,2,FALSE))</f>
        <v/>
      </c>
      <c r="H22" s="5" t="str">
        <f ca="1">IF(ISNA(VLOOKUP($D22,Fournisseurs!$A:$D,4,FALSE)),"",VLOOKUP($D22,Fournisseurs!$A:$D,4,FALSE))</f>
        <v/>
      </c>
      <c r="J22" s="5" t="str">
        <f ca="1">IF(ISNA(VLOOKUP($D22,Fournisseurs!$A:$D,3,FALSE)),"",VLOOKUP($D22,Fournisseurs!$A:$D,3,FALSE))</f>
        <v/>
      </c>
    </row>
  </sheetData>
  <sheetCalcPr fullCalcOnLoad="1"/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pane ySplit="1" topLeftCell="A2" activePane="bottomLeft" state="frozen"/>
      <selection activeCell="D2" sqref="D2:J2"/>
      <selection pane="bottomLeft" activeCell="G6" sqref="G6"/>
    </sheetView>
  </sheetViews>
  <sheetFormatPr baseColWidth="10" defaultRowHeight="14.4"/>
  <cols>
    <col min="1" max="1" width="13.5546875" bestFit="1" customWidth="1"/>
    <col min="2" max="2" width="32" bestFit="1" customWidth="1"/>
    <col min="3" max="3" width="9.33203125" bestFit="1" customWidth="1"/>
    <col min="4" max="4" width="7" bestFit="1" customWidth="1"/>
  </cols>
  <sheetData>
    <row r="1" spans="1:6" s="3" customFormat="1">
      <c r="A1" s="3" t="s">
        <v>0</v>
      </c>
      <c r="B1" s="3" t="s">
        <v>13</v>
      </c>
      <c r="C1" s="3" t="s">
        <v>14</v>
      </c>
      <c r="D1" s="3" t="s">
        <v>11</v>
      </c>
      <c r="E1" s="3" t="str">
        <f t="shared" ref="E1:E9" si="0">+A1</f>
        <v>Code frsr</v>
      </c>
      <c r="F1" s="3" t="str">
        <f t="shared" ref="F1:F9" si="1">+B1</f>
        <v>Fournisseur</v>
      </c>
    </row>
    <row r="2" spans="1:6">
      <c r="A2" t="s">
        <v>1</v>
      </c>
      <c r="B2" t="s">
        <v>29</v>
      </c>
      <c r="C2" t="s">
        <v>25</v>
      </c>
      <c r="D2" t="s">
        <v>9</v>
      </c>
      <c r="E2" s="3" t="str">
        <f t="shared" si="0"/>
        <v>011479</v>
      </c>
      <c r="F2" s="3" t="str">
        <f t="shared" si="1"/>
        <v>Planète bis</v>
      </c>
    </row>
    <row r="3" spans="1:6">
      <c r="A3" t="s">
        <v>2</v>
      </c>
      <c r="B3" t="s">
        <v>30</v>
      </c>
      <c r="C3" t="s">
        <v>25</v>
      </c>
      <c r="D3" t="s">
        <v>12</v>
      </c>
      <c r="E3" s="3" t="str">
        <f t="shared" si="0"/>
        <v>065004</v>
      </c>
      <c r="F3" s="3" t="str">
        <f t="shared" si="1"/>
        <v>Planète tiers</v>
      </c>
    </row>
    <row r="4" spans="1:6">
      <c r="A4" t="s">
        <v>3</v>
      </c>
      <c r="B4" t="s">
        <v>19</v>
      </c>
      <c r="C4" t="s">
        <v>26</v>
      </c>
      <c r="D4" t="s">
        <v>9</v>
      </c>
      <c r="E4" s="3" t="str">
        <f t="shared" si="0"/>
        <v>069429</v>
      </c>
      <c r="F4" s="3" t="str">
        <f t="shared" si="1"/>
        <v>Machin</v>
      </c>
    </row>
    <row r="5" spans="1:6">
      <c r="A5" t="s">
        <v>4</v>
      </c>
      <c r="B5" t="s">
        <v>20</v>
      </c>
      <c r="C5" t="s">
        <v>27</v>
      </c>
      <c r="D5" t="s">
        <v>9</v>
      </c>
      <c r="E5" s="3" t="str">
        <f t="shared" si="0"/>
        <v>069505</v>
      </c>
      <c r="F5" s="3" t="str">
        <f t="shared" si="1"/>
        <v>Truc</v>
      </c>
    </row>
    <row r="6" spans="1:6">
      <c r="A6" t="s">
        <v>7</v>
      </c>
      <c r="B6" t="s">
        <v>21</v>
      </c>
      <c r="C6" t="s">
        <v>28</v>
      </c>
      <c r="D6" t="s">
        <v>9</v>
      </c>
      <c r="E6" s="3" t="str">
        <f t="shared" si="0"/>
        <v>069511</v>
      </c>
      <c r="F6" s="3" t="str">
        <f t="shared" si="1"/>
        <v>Test</v>
      </c>
    </row>
    <row r="7" spans="1:6">
      <c r="A7" t="s">
        <v>5</v>
      </c>
      <c r="B7" t="s">
        <v>22</v>
      </c>
      <c r="C7" t="s">
        <v>27</v>
      </c>
      <c r="D7" t="s">
        <v>12</v>
      </c>
      <c r="E7" s="3" t="str">
        <f t="shared" si="0"/>
        <v>065035</v>
      </c>
      <c r="F7" s="3" t="str">
        <f t="shared" si="1"/>
        <v>Truc SAS</v>
      </c>
    </row>
    <row r="8" spans="1:6">
      <c r="A8" t="s">
        <v>6</v>
      </c>
      <c r="B8" t="s">
        <v>23</v>
      </c>
      <c r="C8" t="s">
        <v>27</v>
      </c>
      <c r="D8" t="s">
        <v>10</v>
      </c>
      <c r="E8" s="3" t="str">
        <f t="shared" si="0"/>
        <v>069501</v>
      </c>
      <c r="F8" s="3" t="str">
        <f t="shared" si="1"/>
        <v>Truc SARL</v>
      </c>
    </row>
    <row r="9" spans="1:6">
      <c r="A9" t="s">
        <v>8</v>
      </c>
      <c r="B9" t="s">
        <v>24</v>
      </c>
      <c r="C9" t="s">
        <v>26</v>
      </c>
      <c r="D9" t="s">
        <v>12</v>
      </c>
      <c r="E9" s="3" t="str">
        <f t="shared" si="0"/>
        <v>065093</v>
      </c>
      <c r="F9" s="3" t="str">
        <f t="shared" si="1"/>
        <v>Machin devise</v>
      </c>
    </row>
  </sheetData>
  <autoFilter ref="A1:D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frsr</vt:lpstr>
      <vt:lpstr>Fournisseurs</vt:lpstr>
    </vt:vector>
  </TitlesOfParts>
  <Company>Liebherr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 Vanessa (LEC)</dc:creator>
  <cp:lastModifiedBy>Dédé</cp:lastModifiedBy>
  <dcterms:created xsi:type="dcterms:W3CDTF">2015-10-27T08:48:09Z</dcterms:created>
  <dcterms:modified xsi:type="dcterms:W3CDTF">2015-11-07T14:11:15Z</dcterms:modified>
</cp:coreProperties>
</file>