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1000"/>
  </bookViews>
  <sheets>
    <sheet name="nom chauffeur 4" sheetId="3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6" l="1"/>
  <c r="B8" i="36" s="1"/>
  <c r="B9" i="36" s="1"/>
  <c r="B10" i="36" s="1"/>
  <c r="B11" i="36" s="1"/>
  <c r="B12" i="36" s="1"/>
  <c r="B13" i="36" s="1"/>
  <c r="B14" i="36" s="1"/>
  <c r="B15" i="36" s="1"/>
  <c r="B16" i="36" s="1"/>
  <c r="B17" i="36" s="1"/>
  <c r="B18" i="36" s="1"/>
  <c r="B19" i="36" s="1"/>
  <c r="B20" i="36" s="1"/>
  <c r="B21" i="36" s="1"/>
  <c r="B22" i="36" s="1"/>
  <c r="B23" i="36" s="1"/>
  <c r="B24" i="36" s="1"/>
  <c r="B25" i="36" s="1"/>
  <c r="B26" i="36" s="1"/>
  <c r="B27" i="36" s="1"/>
  <c r="B28" i="36" s="1"/>
  <c r="B29" i="36" s="1"/>
  <c r="B30" i="36" s="1"/>
  <c r="B31" i="36" s="1"/>
  <c r="B32" i="36" s="1"/>
  <c r="B33" i="36" s="1"/>
  <c r="B34" i="36" s="1"/>
  <c r="B37" i="36" s="1"/>
  <c r="A37" i="36" s="1"/>
  <c r="G37" i="36" l="1"/>
  <c r="G34" i="36"/>
  <c r="A30" i="36"/>
  <c r="A25" i="36"/>
  <c r="A20" i="36"/>
  <c r="A14" i="36"/>
  <c r="A9" i="36"/>
  <c r="D40" i="36"/>
  <c r="A34" i="36"/>
  <c r="A29" i="36"/>
  <c r="A24" i="36"/>
  <c r="A18" i="36"/>
  <c r="A13" i="36"/>
  <c r="A8" i="36"/>
  <c r="A33" i="36"/>
  <c r="A28" i="36"/>
  <c r="A22" i="36"/>
  <c r="A17" i="36"/>
  <c r="A12" i="36"/>
  <c r="B41" i="36"/>
  <c r="A7" i="36"/>
  <c r="A32" i="36"/>
  <c r="A26" i="36"/>
  <c r="A21" i="36"/>
  <c r="A16" i="36"/>
  <c r="A10" i="36"/>
  <c r="B42" i="36"/>
  <c r="A31" i="36"/>
  <c r="A27" i="36"/>
  <c r="A23" i="36"/>
  <c r="A19" i="36"/>
  <c r="A15" i="36"/>
  <c r="A11" i="36"/>
  <c r="B40" i="36"/>
  <c r="D41" i="36"/>
  <c r="B35" i="36"/>
  <c r="B36" i="36"/>
  <c r="G7" i="36"/>
  <c r="G8" i="36"/>
  <c r="G9" i="36"/>
  <c r="G10" i="36"/>
  <c r="G12" i="36"/>
  <c r="G13" i="36"/>
  <c r="G14" i="36"/>
  <c r="G15" i="36"/>
  <c r="G16" i="36"/>
  <c r="G17" i="36"/>
  <c r="G19" i="36"/>
  <c r="G20" i="36"/>
  <c r="G21" i="36"/>
  <c r="G22" i="36"/>
  <c r="G23" i="36"/>
  <c r="G24" i="36"/>
  <c r="G26" i="36"/>
  <c r="G27" i="36"/>
  <c r="G28" i="36"/>
  <c r="G29" i="36"/>
  <c r="G30" i="36"/>
  <c r="G31" i="36"/>
  <c r="G33" i="36"/>
  <c r="A36" i="36" l="1"/>
  <c r="G36" i="36"/>
  <c r="A35" i="36"/>
  <c r="G35" i="36"/>
  <c r="A3" i="36" l="1"/>
  <c r="J38" i="36"/>
  <c r="I38" i="36"/>
  <c r="E38" i="36"/>
  <c r="D38" i="36"/>
  <c r="C38" i="36"/>
  <c r="F37" i="36"/>
  <c r="F36" i="36"/>
  <c r="F35" i="36"/>
  <c r="F34" i="36"/>
  <c r="E41" i="36" s="1"/>
  <c r="F33" i="36"/>
  <c r="F32" i="36"/>
  <c r="F31" i="36"/>
  <c r="F30" i="36"/>
  <c r="F29" i="36"/>
  <c r="F28" i="36"/>
  <c r="F27" i="36"/>
  <c r="F26" i="36"/>
  <c r="F25" i="36"/>
  <c r="F24" i="36"/>
  <c r="F23" i="36"/>
  <c r="F22" i="36"/>
  <c r="F21" i="36"/>
  <c r="F20" i="36"/>
  <c r="F19" i="36"/>
  <c r="F18" i="36"/>
  <c r="F17" i="36"/>
  <c r="F16" i="36"/>
  <c r="F15" i="36"/>
  <c r="F14" i="36"/>
  <c r="F13" i="36"/>
  <c r="F12" i="36"/>
  <c r="F11" i="36"/>
  <c r="F10" i="36"/>
  <c r="F9" i="36"/>
  <c r="F8" i="36"/>
  <c r="F7" i="36"/>
  <c r="F2" i="36"/>
  <c r="D2" i="36"/>
  <c r="F1" i="36"/>
  <c r="D1" i="36"/>
  <c r="G25" i="36" l="1"/>
  <c r="C42" i="36" s="1"/>
  <c r="G32" i="36"/>
  <c r="E40" i="36" s="1"/>
  <c r="G18" i="36"/>
  <c r="C41" i="36" s="1"/>
  <c r="G11" i="36"/>
  <c r="C40" i="36" s="1"/>
  <c r="F38" i="36"/>
  <c r="G38" i="36" l="1"/>
  <c r="J1" i="36" l="1"/>
</calcChain>
</file>

<file path=xl/sharedStrings.xml><?xml version="1.0" encoding="utf-8"?>
<sst xmlns="http://schemas.openxmlformats.org/spreadsheetml/2006/main" count="14" uniqueCount="14">
  <si>
    <t>DATE</t>
  </si>
  <si>
    <t>Heures de Conduite</t>
  </si>
  <si>
    <t>Manutention</t>
  </si>
  <si>
    <t>Attente</t>
  </si>
  <si>
    <t>TOTAL</t>
  </si>
  <si>
    <t>repas</t>
  </si>
  <si>
    <t>Divers 
(maladie,congés)</t>
  </si>
  <si>
    <t>C</t>
  </si>
  <si>
    <t>RTT</t>
  </si>
  <si>
    <t>M</t>
  </si>
  <si>
    <t>AT</t>
  </si>
  <si>
    <t>SAMEDI</t>
  </si>
  <si>
    <t>TOTAL
JOUR</t>
  </si>
  <si>
    <t>TOTAL
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</si>
</sst>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4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68">
    <xf numFmtId="0" fontId="0" fillId="0" borderId="0" xfId="0"/>
    <xf numFmtId="0" fontId="4" fillId="3" borderId="1" xfId="1" applyFill="1" applyBorder="1" applyAlignment="1">
      <alignment horizontal="center" vertical="center" shrinkToFit="1"/>
    </xf>
    <xf numFmtId="2" fontId="5" fillId="4" borderId="2" xfId="0" applyNumberFormat="1" applyFont="1" applyFill="1" applyBorder="1" applyAlignment="1" applyProtection="1">
      <alignment horizontal="right" vertical="center"/>
      <protection locked="0"/>
    </xf>
    <xf numFmtId="0" fontId="0" fillId="0" borderId="4" xfId="0" applyFill="1" applyBorder="1"/>
    <xf numFmtId="2" fontId="5" fillId="0" borderId="2" xfId="0" applyNumberFormat="1" applyFont="1" applyFill="1" applyBorder="1" applyAlignment="1" applyProtection="1">
      <alignment horizontal="right" vertical="center"/>
      <protection locked="0"/>
    </xf>
    <xf numFmtId="2" fontId="5" fillId="4" borderId="2" xfId="0" applyNumberFormat="1" applyFont="1" applyFill="1" applyBorder="1" applyAlignment="1" applyProtection="1">
      <alignment vertical="center"/>
      <protection locked="0"/>
    </xf>
    <xf numFmtId="0" fontId="0" fillId="0" borderId="7" xfId="0" applyFill="1" applyBorder="1"/>
    <xf numFmtId="0" fontId="0" fillId="3" borderId="1" xfId="0" applyFill="1" applyBorder="1"/>
    <xf numFmtId="2" fontId="5" fillId="4" borderId="8" xfId="0" applyNumberFormat="1" applyFont="1" applyFill="1" applyBorder="1" applyAlignment="1" applyProtection="1">
      <alignment horizontal="right" vertical="center"/>
      <protection locked="0"/>
    </xf>
    <xf numFmtId="2" fontId="5" fillId="0" borderId="8" xfId="0" applyNumberFormat="1" applyFont="1" applyFill="1" applyBorder="1" applyAlignment="1" applyProtection="1">
      <alignment horizontal="right" vertical="center"/>
      <protection locked="0"/>
    </xf>
    <xf numFmtId="2" fontId="5" fillId="4" borderId="8" xfId="0" applyNumberFormat="1" applyFont="1" applyFill="1" applyBorder="1" applyAlignment="1" applyProtection="1">
      <alignment vertical="center"/>
      <protection locked="0"/>
    </xf>
    <xf numFmtId="2" fontId="5" fillId="4" borderId="9" xfId="0" applyNumberFormat="1" applyFont="1" applyFill="1" applyBorder="1" applyAlignment="1" applyProtection="1">
      <alignment horizontal="right" vertical="center"/>
      <protection locked="0"/>
    </xf>
    <xf numFmtId="2" fontId="5" fillId="4" borderId="10" xfId="0" applyNumberFormat="1" applyFont="1" applyFill="1" applyBorder="1" applyAlignment="1" applyProtection="1">
      <alignment horizontal="right" vertical="center"/>
      <protection locked="0"/>
    </xf>
    <xf numFmtId="2" fontId="3" fillId="2" borderId="5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0" borderId="7" xfId="0" applyNumberFormat="1" applyFont="1" applyFill="1" applyBorder="1" applyAlignment="1" applyProtection="1">
      <alignment horizontal="center" vertical="center"/>
      <protection locked="0"/>
    </xf>
    <xf numFmtId="2" fontId="5" fillId="0" borderId="4" xfId="0" applyNumberFormat="1" applyFont="1" applyFill="1" applyBorder="1" applyAlignment="1" applyProtection="1">
      <alignment horizontal="center" vertical="center"/>
      <protection locked="0"/>
    </xf>
    <xf numFmtId="0" fontId="7" fillId="3" borderId="13" xfId="1" applyFont="1" applyFill="1" applyBorder="1" applyAlignment="1">
      <alignment horizontal="center" vertical="center" wrapText="1" shrinkToFit="1"/>
    </xf>
    <xf numFmtId="0" fontId="0" fillId="8" borderId="14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0" xfId="0" applyNumberFormat="1"/>
    <xf numFmtId="2" fontId="2" fillId="5" borderId="5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2" fontId="0" fillId="3" borderId="5" xfId="0" applyNumberFormat="1" applyFill="1" applyBorder="1"/>
    <xf numFmtId="0" fontId="0" fillId="0" borderId="12" xfId="0" applyBorder="1"/>
    <xf numFmtId="2" fontId="0" fillId="0" borderId="19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22" xfId="0" applyNumberFormat="1" applyBorder="1" applyAlignment="1">
      <alignment horizontal="center"/>
    </xf>
    <xf numFmtId="0" fontId="0" fillId="0" borderId="23" xfId="0" applyBorder="1"/>
    <xf numFmtId="0" fontId="0" fillId="0" borderId="21" xfId="0" applyBorder="1"/>
    <xf numFmtId="0" fontId="0" fillId="0" borderId="24" xfId="0" applyBorder="1"/>
    <xf numFmtId="164" fontId="5" fillId="4" borderId="12" xfId="0" applyNumberFormat="1" applyFont="1" applyFill="1" applyBorder="1" applyAlignment="1">
      <alignment horizontal="center"/>
    </xf>
    <xf numFmtId="164" fontId="5" fillId="4" borderId="3" xfId="0" applyNumberFormat="1" applyFont="1" applyFill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25" xfId="0" applyNumberFormat="1" applyFont="1" applyFill="1" applyBorder="1" applyAlignment="1"/>
    <xf numFmtId="2" fontId="5" fillId="0" borderId="26" xfId="0" applyNumberFormat="1" applyFont="1" applyFill="1" applyBorder="1" applyAlignment="1"/>
    <xf numFmtId="2" fontId="5" fillId="4" borderId="26" xfId="0" applyNumberFormat="1" applyFont="1" applyFill="1" applyBorder="1" applyAlignment="1" applyProtection="1">
      <alignment vertical="center"/>
      <protection locked="0"/>
    </xf>
    <xf numFmtId="0" fontId="8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2" fillId="5" borderId="27" xfId="0" applyNumberFormat="1" applyFont="1" applyFill="1" applyBorder="1" applyAlignment="1" applyProtection="1">
      <alignment horizontal="center" vertical="center"/>
    </xf>
    <xf numFmtId="2" fontId="5" fillId="0" borderId="28" xfId="0" applyNumberFormat="1" applyFont="1" applyFill="1" applyBorder="1" applyAlignment="1"/>
    <xf numFmtId="2" fontId="5" fillId="0" borderId="29" xfId="0" applyNumberFormat="1" applyFont="1" applyFill="1" applyBorder="1" applyAlignment="1"/>
    <xf numFmtId="0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5" xfId="0" applyNumberFormat="1" applyFont="1" applyFill="1" applyBorder="1" applyAlignment="1" applyProtection="1">
      <alignment horizontal="center" vertical="center"/>
      <protection locked="0"/>
    </xf>
    <xf numFmtId="14" fontId="6" fillId="5" borderId="11" xfId="0" applyNumberFormat="1" applyFont="1" applyFill="1" applyBorder="1" applyAlignment="1" applyProtection="1">
      <alignment horizontal="center" vertical="center"/>
      <protection locked="0"/>
    </xf>
    <xf numFmtId="14" fontId="6" fillId="5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11" borderId="0" xfId="0" applyFill="1" applyAlignment="1">
      <alignment horizontal="center"/>
    </xf>
    <xf numFmtId="164" fontId="5" fillId="10" borderId="3" xfId="0" applyNumberFormat="1" applyFont="1" applyFill="1" applyBorder="1" applyAlignment="1">
      <alignment horizontal="center"/>
    </xf>
    <xf numFmtId="2" fontId="5" fillId="12" borderId="29" xfId="0" applyNumberFormat="1" applyFont="1" applyFill="1" applyBorder="1" applyAlignment="1" applyProtection="1">
      <alignment vertical="center"/>
      <protection locked="0"/>
    </xf>
  </cellXfs>
  <cellStyles count="2">
    <cellStyle name="Normal" xfId="0" builtinId="0"/>
    <cellStyle name="Normal 2" xfId="1"/>
  </cellStyles>
  <dxfs count="59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792480</xdr:colOff>
      <xdr:row>1</xdr:row>
      <xdr:rowOff>175260</xdr:rowOff>
    </xdr:from>
    <xdr:to>
      <xdr:col>15</xdr:col>
      <xdr:colOff>7620</xdr:colOff>
      <xdr:row>5</xdr:row>
      <xdr:rowOff>30480</xdr:rowOff>
    </xdr:to>
    <xdr:sp macro="" textlink="">
      <xdr:nvSpPr>
        <xdr:cNvPr id="2" name="Bulle ronde 1"/>
        <xdr:cNvSpPr/>
      </xdr:nvSpPr>
      <xdr:spPr>
        <a:xfrm>
          <a:off x="7399020" y="365760"/>
          <a:ext cx="3878580" cy="685800"/>
        </a:xfrm>
        <a:prstGeom prst="wedgeEllipseCallout">
          <a:avLst>
            <a:gd name="adj1" fmla="val -178986"/>
            <a:gd name="adj2" fmla="val 472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tester, changer le mois en B4</a:t>
          </a:r>
        </a:p>
      </xdr:txBody>
    </xdr:sp>
    <xdr:clientData/>
  </xdr:twoCellAnchor>
  <xdr:twoCellAnchor>
    <xdr:from>
      <xdr:col>10</xdr:col>
      <xdr:colOff>891540</xdr:colOff>
      <xdr:row>27</xdr:row>
      <xdr:rowOff>106680</xdr:rowOff>
    </xdr:from>
    <xdr:to>
      <xdr:col>14</xdr:col>
      <xdr:colOff>464820</xdr:colOff>
      <xdr:row>34</xdr:row>
      <xdr:rowOff>114300</xdr:rowOff>
    </xdr:to>
    <xdr:sp macro="" textlink="">
      <xdr:nvSpPr>
        <xdr:cNvPr id="3" name="Bulle ronde 2"/>
        <xdr:cNvSpPr/>
      </xdr:nvSpPr>
      <xdr:spPr>
        <a:xfrm>
          <a:off x="7498080" y="5745480"/>
          <a:ext cx="3444240" cy="1341120"/>
        </a:xfrm>
        <a:prstGeom prst="wedgeEllipseCallout">
          <a:avLst>
            <a:gd name="adj1" fmla="val -111762"/>
            <a:gd name="adj2" fmla="val 5568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formules des cellules en couleur des colonnes B et G s'adaptent au nombre de jours du mois</a:t>
          </a:r>
        </a:p>
      </xdr:txBody>
    </xdr:sp>
    <xdr:clientData/>
  </xdr:twoCellAnchor>
  <xdr:twoCellAnchor>
    <xdr:from>
      <xdr:col>10</xdr:col>
      <xdr:colOff>662940</xdr:colOff>
      <xdr:row>9</xdr:row>
      <xdr:rowOff>137160</xdr:rowOff>
    </xdr:from>
    <xdr:to>
      <xdr:col>14</xdr:col>
      <xdr:colOff>144780</xdr:colOff>
      <xdr:row>17</xdr:row>
      <xdr:rowOff>38100</xdr:rowOff>
    </xdr:to>
    <xdr:sp macro="" textlink="">
      <xdr:nvSpPr>
        <xdr:cNvPr id="4" name="Bulle ronde 3"/>
        <xdr:cNvSpPr/>
      </xdr:nvSpPr>
      <xdr:spPr>
        <a:xfrm>
          <a:off x="7269480" y="2346960"/>
          <a:ext cx="3352800" cy="1424940"/>
        </a:xfrm>
        <a:prstGeom prst="wedgeEllipseCallout">
          <a:avLst>
            <a:gd name="adj1" fmla="val -219697"/>
            <a:gd name="adj2" fmla="val 127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colonnes A et B contiennent des formules remplissant ces colonnes à partir du mois choisi en B4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42"/>
  <sheetViews>
    <sheetView tabSelected="1" zoomScaleNormal="100" workbookViewId="0">
      <selection activeCell="A3" sqref="A3:J3"/>
    </sheetView>
  </sheetViews>
  <sheetFormatPr baseColWidth="10" defaultRowHeight="14.4" x14ac:dyDescent="0.3"/>
  <cols>
    <col min="1" max="1" width="2.44140625" customWidth="1"/>
    <col min="2" max="2" width="24.88671875" customWidth="1"/>
    <col min="3" max="3" width="11" customWidth="1"/>
    <col min="4" max="4" width="13.44140625" customWidth="1"/>
    <col min="5" max="5" width="8.109375" customWidth="1"/>
    <col min="6" max="7" width="9.5546875" customWidth="1"/>
    <col min="8" max="8" width="2.6640625" customWidth="1"/>
    <col min="9" max="9" width="6.33203125" customWidth="1"/>
    <col min="10" max="10" width="8.33203125" customWidth="1"/>
    <col min="11" max="11" width="21.77734375" bestFit="1" customWidth="1"/>
  </cols>
  <sheetData>
    <row r="1" spans="1:13" ht="15" thickBot="1" x14ac:dyDescent="0.35">
      <c r="B1" s="29"/>
      <c r="C1" s="20" t="s">
        <v>7</v>
      </c>
      <c r="D1" s="22">
        <f>COUNTIF(J7:J37,"C")</f>
        <v>0</v>
      </c>
      <c r="E1" s="19" t="s">
        <v>10</v>
      </c>
      <c r="F1" s="24">
        <f>COUNTIF(J7:J37,"AT")</f>
        <v>0</v>
      </c>
      <c r="G1" s="47"/>
      <c r="H1" s="63" t="s">
        <v>11</v>
      </c>
      <c r="I1" s="64"/>
      <c r="J1" s="26" t="e">
        <f>COUNTIF(#REF!,"c")</f>
        <v>#REF!</v>
      </c>
    </row>
    <row r="2" spans="1:13" ht="15" thickBot="1" x14ac:dyDescent="0.35">
      <c r="B2" s="29"/>
      <c r="C2" s="21" t="s">
        <v>8</v>
      </c>
      <c r="D2" s="23">
        <f>COUNTIF(J7:J37,"RTT")</f>
        <v>0</v>
      </c>
      <c r="E2" s="18" t="s">
        <v>9</v>
      </c>
      <c r="F2" s="25">
        <f>COUNTIF(J7:J37,"M")</f>
        <v>0</v>
      </c>
      <c r="G2" s="48"/>
    </row>
    <row r="3" spans="1:13" ht="21" x14ac:dyDescent="0.4">
      <c r="A3" s="62" t="e">
        <f>#REF!</f>
        <v>#REF!</v>
      </c>
      <c r="B3" s="62"/>
      <c r="C3" s="62"/>
      <c r="D3" s="62"/>
      <c r="E3" s="62"/>
      <c r="F3" s="62"/>
      <c r="G3" s="62"/>
      <c r="H3" s="62"/>
      <c r="I3" s="62"/>
      <c r="J3" s="62"/>
    </row>
    <row r="4" spans="1:13" x14ac:dyDescent="0.3">
      <c r="B4" s="65">
        <v>2</v>
      </c>
    </row>
    <row r="5" spans="1:13" ht="15" thickBot="1" x14ac:dyDescent="0.35">
      <c r="B5" s="29"/>
    </row>
    <row r="6" spans="1:13" ht="48" customHeight="1" thickBot="1" x14ac:dyDescent="0.35">
      <c r="A6" s="58" t="s">
        <v>0</v>
      </c>
      <c r="B6" s="59"/>
      <c r="C6" s="13" t="s">
        <v>1</v>
      </c>
      <c r="D6" s="14" t="s">
        <v>2</v>
      </c>
      <c r="E6" s="14" t="s">
        <v>3</v>
      </c>
      <c r="F6" s="50" t="s">
        <v>12</v>
      </c>
      <c r="G6" s="54" t="s">
        <v>13</v>
      </c>
      <c r="I6" s="1" t="s">
        <v>5</v>
      </c>
      <c r="J6" s="17" t="s">
        <v>6</v>
      </c>
    </row>
    <row r="7" spans="1:13" ht="15.6" thickTop="1" thickBot="1" x14ac:dyDescent="0.35">
      <c r="A7" s="46" t="str">
        <f>PROPER(LEFT(TEXT(B7,"jjj"),1))</f>
        <v>M</v>
      </c>
      <c r="B7" s="44">
        <f>DATE(2017,$B$4,1)</f>
        <v>42767</v>
      </c>
      <c r="C7" s="11"/>
      <c r="D7" s="12">
        <v>3</v>
      </c>
      <c r="E7" s="12">
        <v>5</v>
      </c>
      <c r="F7" s="51">
        <f>SUM(C7:E7)</f>
        <v>8</v>
      </c>
      <c r="G7" s="56" t="str">
        <f>IF(WEEKDAY(B7)=1,SUMPRODUCT((_xlfn.ISOWEEKNUM($B$7:B7)=_xlfn.ISOWEEKNUM(B7))*($F$7:F7)),"")</f>
        <v/>
      </c>
      <c r="I7" s="6"/>
      <c r="J7" s="15"/>
      <c r="M7" s="27"/>
    </row>
    <row r="8" spans="1:13" ht="15" thickBot="1" x14ac:dyDescent="0.35">
      <c r="A8" s="46" t="str">
        <f t="shared" ref="A8:A37" si="0">PROPER(LEFT(TEXT(B8,"jjj"),1))</f>
        <v>J</v>
      </c>
      <c r="B8" s="45">
        <f>B7+1</f>
        <v>42768</v>
      </c>
      <c r="C8" s="8"/>
      <c r="D8" s="2"/>
      <c r="E8" s="2"/>
      <c r="F8" s="52">
        <f t="shared" ref="F8:F11" si="1">SUM(C8:E8)</f>
        <v>0</v>
      </c>
      <c r="G8" s="57" t="str">
        <f>IF(WEEKDAY(B8)=1,SUMPRODUCT((_xlfn.ISOWEEKNUM($B$7:B8)=_xlfn.ISOWEEKNUM(B8))*($F$7:F8)),"")</f>
        <v/>
      </c>
      <c r="I8" s="3"/>
      <c r="J8" s="16"/>
    </row>
    <row r="9" spans="1:13" ht="15" thickBot="1" x14ac:dyDescent="0.35">
      <c r="A9" s="46" t="str">
        <f t="shared" si="0"/>
        <v>V</v>
      </c>
      <c r="B9" s="45">
        <f t="shared" ref="B9:B37" si="2">B8+1</f>
        <v>42769</v>
      </c>
      <c r="C9" s="8"/>
      <c r="D9" s="2"/>
      <c r="E9" s="2"/>
      <c r="F9" s="52">
        <f t="shared" si="1"/>
        <v>0</v>
      </c>
      <c r="G9" s="57" t="str">
        <f>IF(WEEKDAY(B9)=1,SUMPRODUCT((_xlfn.ISOWEEKNUM($B$7:B9)=_xlfn.ISOWEEKNUM(B9))*($F$7:F9)),"")</f>
        <v/>
      </c>
      <c r="I9" s="3"/>
      <c r="J9" s="16"/>
    </row>
    <row r="10" spans="1:13" ht="15" thickBot="1" x14ac:dyDescent="0.35">
      <c r="A10" s="46" t="str">
        <f t="shared" si="0"/>
        <v>S</v>
      </c>
      <c r="B10" s="45">
        <f t="shared" si="2"/>
        <v>42770</v>
      </c>
      <c r="C10" s="8"/>
      <c r="D10" s="2"/>
      <c r="E10" s="2"/>
      <c r="F10" s="52">
        <f t="shared" si="1"/>
        <v>0</v>
      </c>
      <c r="G10" s="57" t="str">
        <f>IF(WEEKDAY(B10)=1,SUMPRODUCT((_xlfn.ISOWEEKNUM($B$7:B10)=_xlfn.ISOWEEKNUM(B10))*($F$7:F10)),"")</f>
        <v/>
      </c>
      <c r="I10" s="3"/>
      <c r="J10" s="16"/>
    </row>
    <row r="11" spans="1:13" ht="15" thickBot="1" x14ac:dyDescent="0.35">
      <c r="A11" s="46" t="str">
        <f t="shared" si="0"/>
        <v>D</v>
      </c>
      <c r="B11" s="45">
        <f t="shared" si="2"/>
        <v>42771</v>
      </c>
      <c r="C11" s="8"/>
      <c r="D11" s="2"/>
      <c r="E11" s="2"/>
      <c r="F11" s="52">
        <f t="shared" si="1"/>
        <v>0</v>
      </c>
      <c r="G11" s="57">
        <f>IF(WEEKDAY(B11)=1,SUMPRODUCT((_xlfn.ISOWEEKNUM($B$7:B11)=_xlfn.ISOWEEKNUM(B11))*($F$7:F11)),"")</f>
        <v>8</v>
      </c>
      <c r="I11" s="3"/>
      <c r="J11" s="16"/>
    </row>
    <row r="12" spans="1:13" ht="15" thickBot="1" x14ac:dyDescent="0.35">
      <c r="A12" s="46" t="str">
        <f t="shared" si="0"/>
        <v>L</v>
      </c>
      <c r="B12" s="45">
        <f t="shared" si="2"/>
        <v>42772</v>
      </c>
      <c r="C12" s="9"/>
      <c r="D12" s="4"/>
      <c r="E12" s="4"/>
      <c r="F12" s="52">
        <f>SUM(C12:E12)</f>
        <v>0</v>
      </c>
      <c r="G12" s="57" t="str">
        <f>IF(WEEKDAY(B12)=1,SUMPRODUCT((_xlfn.ISOWEEKNUM($B$7:B12)=_xlfn.ISOWEEKNUM(B12))*($F$7:F12)),"")</f>
        <v/>
      </c>
      <c r="I12" s="3"/>
      <c r="J12" s="16"/>
    </row>
    <row r="13" spans="1:13" ht="15" thickBot="1" x14ac:dyDescent="0.35">
      <c r="A13" s="46" t="str">
        <f t="shared" si="0"/>
        <v>M</v>
      </c>
      <c r="B13" s="45">
        <f t="shared" si="2"/>
        <v>42773</v>
      </c>
      <c r="C13" s="9"/>
      <c r="D13" s="4"/>
      <c r="E13" s="4"/>
      <c r="F13" s="52">
        <f>SUM(C13:E13)</f>
        <v>0</v>
      </c>
      <c r="G13" s="57" t="str">
        <f>IF(WEEKDAY(B13)=1,SUMPRODUCT((_xlfn.ISOWEEKNUM($B$7:B13)=_xlfn.ISOWEEKNUM(B13))*($F$7:F13)),"")</f>
        <v/>
      </c>
      <c r="I13" s="3"/>
      <c r="J13" s="16"/>
    </row>
    <row r="14" spans="1:13" ht="15" thickBot="1" x14ac:dyDescent="0.35">
      <c r="A14" s="46" t="str">
        <f t="shared" si="0"/>
        <v>M</v>
      </c>
      <c r="B14" s="45">
        <f t="shared" si="2"/>
        <v>42774</v>
      </c>
      <c r="C14" s="9"/>
      <c r="D14" s="4">
        <v>4</v>
      </c>
      <c r="E14" s="4"/>
      <c r="F14" s="52">
        <f t="shared" ref="F14:F37" si="3">SUM(C14:E14)</f>
        <v>4</v>
      </c>
      <c r="G14" s="57" t="str">
        <f>IF(WEEKDAY(B14)=1,SUMPRODUCT((_xlfn.ISOWEEKNUM($B$7:B14)=_xlfn.ISOWEEKNUM(B14))*($F$7:F14)),"")</f>
        <v/>
      </c>
      <c r="I14" s="3"/>
      <c r="J14" s="16"/>
    </row>
    <row r="15" spans="1:13" ht="15" thickBot="1" x14ac:dyDescent="0.35">
      <c r="A15" s="46" t="str">
        <f t="shared" si="0"/>
        <v>J</v>
      </c>
      <c r="B15" s="45">
        <f t="shared" si="2"/>
        <v>42775</v>
      </c>
      <c r="C15" s="9"/>
      <c r="D15" s="4"/>
      <c r="E15" s="4"/>
      <c r="F15" s="52">
        <f t="shared" si="3"/>
        <v>0</v>
      </c>
      <c r="G15" s="57" t="str">
        <f>IF(WEEKDAY(B15)=1,SUMPRODUCT((_xlfn.ISOWEEKNUM($B$7:B15)=_xlfn.ISOWEEKNUM(B15))*($F$7:F15)),"")</f>
        <v/>
      </c>
      <c r="I15" s="3"/>
      <c r="J15" s="16"/>
    </row>
    <row r="16" spans="1:13" ht="15" thickBot="1" x14ac:dyDescent="0.35">
      <c r="A16" s="46" t="str">
        <f t="shared" si="0"/>
        <v>V</v>
      </c>
      <c r="B16" s="45">
        <f t="shared" si="2"/>
        <v>42776</v>
      </c>
      <c r="C16" s="8"/>
      <c r="D16" s="2"/>
      <c r="E16" s="2"/>
      <c r="F16" s="52">
        <f t="shared" si="3"/>
        <v>0</v>
      </c>
      <c r="G16" s="57" t="str">
        <f>IF(WEEKDAY(B16)=1,SUMPRODUCT((_xlfn.ISOWEEKNUM($B$7:B16)=_xlfn.ISOWEEKNUM(B16))*($F$7:F16)),"")</f>
        <v/>
      </c>
      <c r="I16" s="3"/>
      <c r="J16" s="16"/>
    </row>
    <row r="17" spans="1:10" ht="15" thickBot="1" x14ac:dyDescent="0.35">
      <c r="A17" s="46" t="str">
        <f t="shared" si="0"/>
        <v>S</v>
      </c>
      <c r="B17" s="45">
        <f t="shared" si="2"/>
        <v>42777</v>
      </c>
      <c r="C17" s="8"/>
      <c r="D17" s="2"/>
      <c r="E17" s="2"/>
      <c r="F17" s="52">
        <f t="shared" si="3"/>
        <v>0</v>
      </c>
      <c r="G17" s="57" t="str">
        <f>IF(WEEKDAY(B17)=1,SUMPRODUCT((_xlfn.ISOWEEKNUM($B$7:B17)=_xlfn.ISOWEEKNUM(B17))*($F$7:F17)),"")</f>
        <v/>
      </c>
      <c r="I17" s="3"/>
      <c r="J17" s="16"/>
    </row>
    <row r="18" spans="1:10" ht="15" thickBot="1" x14ac:dyDescent="0.35">
      <c r="A18" s="46" t="str">
        <f t="shared" si="0"/>
        <v>D</v>
      </c>
      <c r="B18" s="45">
        <f t="shared" si="2"/>
        <v>42778</v>
      </c>
      <c r="C18" s="9"/>
      <c r="D18" s="4"/>
      <c r="E18" s="4"/>
      <c r="F18" s="52">
        <f t="shared" si="3"/>
        <v>0</v>
      </c>
      <c r="G18" s="57">
        <f>IF(WEEKDAY(B18)=1,SUMPRODUCT((_xlfn.ISOWEEKNUM($B$7:B18)=_xlfn.ISOWEEKNUM(B18))*($F$7:F18)),"")</f>
        <v>4</v>
      </c>
      <c r="I18" s="3"/>
      <c r="J18" s="16"/>
    </row>
    <row r="19" spans="1:10" ht="15" thickBot="1" x14ac:dyDescent="0.35">
      <c r="A19" s="46" t="str">
        <f t="shared" si="0"/>
        <v>L</v>
      </c>
      <c r="B19" s="45">
        <f t="shared" si="2"/>
        <v>42779</v>
      </c>
      <c r="C19" s="9"/>
      <c r="D19" s="4"/>
      <c r="E19" s="4"/>
      <c r="F19" s="52">
        <f t="shared" si="3"/>
        <v>0</v>
      </c>
      <c r="G19" s="57" t="str">
        <f>IF(WEEKDAY(B19)=1,SUMPRODUCT((_xlfn.ISOWEEKNUM($B$7:B19)=_xlfn.ISOWEEKNUM(B19))*($F$7:F19)),"")</f>
        <v/>
      </c>
      <c r="I19" s="3"/>
      <c r="J19" s="16"/>
    </row>
    <row r="20" spans="1:10" ht="15" thickBot="1" x14ac:dyDescent="0.35">
      <c r="A20" s="46" t="str">
        <f t="shared" si="0"/>
        <v>M</v>
      </c>
      <c r="B20" s="45">
        <f t="shared" si="2"/>
        <v>42780</v>
      </c>
      <c r="C20" s="9"/>
      <c r="D20" s="4"/>
      <c r="E20" s="4"/>
      <c r="F20" s="52">
        <f t="shared" si="3"/>
        <v>0</v>
      </c>
      <c r="G20" s="57" t="str">
        <f>IF(WEEKDAY(B20)=1,SUMPRODUCT((_xlfn.ISOWEEKNUM($B$7:B20)=_xlfn.ISOWEEKNUM(B20))*($F$7:F20)),"")</f>
        <v/>
      </c>
      <c r="I20" s="3"/>
      <c r="J20" s="16"/>
    </row>
    <row r="21" spans="1:10" ht="15" thickBot="1" x14ac:dyDescent="0.35">
      <c r="A21" s="46" t="str">
        <f t="shared" si="0"/>
        <v>M</v>
      </c>
      <c r="B21" s="45">
        <f t="shared" si="2"/>
        <v>42781</v>
      </c>
      <c r="C21" s="9"/>
      <c r="D21" s="4"/>
      <c r="E21" s="4"/>
      <c r="F21" s="52">
        <f t="shared" si="3"/>
        <v>0</v>
      </c>
      <c r="G21" s="57" t="str">
        <f>IF(WEEKDAY(B21)=1,SUMPRODUCT((_xlfn.ISOWEEKNUM($B$7:B21)=_xlfn.ISOWEEKNUM(B21))*($F$7:F21)),"")</f>
        <v/>
      </c>
      <c r="I21" s="3"/>
      <c r="J21" s="16"/>
    </row>
    <row r="22" spans="1:10" ht="15" thickBot="1" x14ac:dyDescent="0.35">
      <c r="A22" s="46" t="str">
        <f t="shared" si="0"/>
        <v>J</v>
      </c>
      <c r="B22" s="45">
        <f t="shared" si="2"/>
        <v>42782</v>
      </c>
      <c r="C22" s="9"/>
      <c r="D22" s="4"/>
      <c r="E22" s="4"/>
      <c r="F22" s="52">
        <f t="shared" si="3"/>
        <v>0</v>
      </c>
      <c r="G22" s="57" t="str">
        <f>IF(WEEKDAY(B22)=1,SUMPRODUCT((_xlfn.ISOWEEKNUM($B$7:B22)=_xlfn.ISOWEEKNUM(B22))*($F$7:F22)),"")</f>
        <v/>
      </c>
      <c r="I22" s="3"/>
      <c r="J22" s="16"/>
    </row>
    <row r="23" spans="1:10" ht="15" thickBot="1" x14ac:dyDescent="0.35">
      <c r="A23" s="46" t="str">
        <f t="shared" si="0"/>
        <v>V</v>
      </c>
      <c r="B23" s="45">
        <f t="shared" si="2"/>
        <v>42783</v>
      </c>
      <c r="C23" s="9"/>
      <c r="D23" s="4"/>
      <c r="E23" s="4"/>
      <c r="F23" s="52">
        <f t="shared" si="3"/>
        <v>0</v>
      </c>
      <c r="G23" s="57" t="str">
        <f>IF(WEEKDAY(B23)=1,SUMPRODUCT((_xlfn.ISOWEEKNUM($B$7:B23)=_xlfn.ISOWEEKNUM(B23))*($F$7:F23)),"")</f>
        <v/>
      </c>
      <c r="I23" s="3"/>
      <c r="J23" s="16"/>
    </row>
    <row r="24" spans="1:10" ht="15" thickBot="1" x14ac:dyDescent="0.35">
      <c r="A24" s="46" t="str">
        <f t="shared" si="0"/>
        <v>S</v>
      </c>
      <c r="B24" s="45">
        <f t="shared" si="2"/>
        <v>42784</v>
      </c>
      <c r="C24" s="8"/>
      <c r="D24" s="2"/>
      <c r="E24" s="2"/>
      <c r="F24" s="52">
        <f t="shared" si="3"/>
        <v>0</v>
      </c>
      <c r="G24" s="57" t="str">
        <f>IF(WEEKDAY(B24)=1,SUMPRODUCT((_xlfn.ISOWEEKNUM($B$7:B24)=_xlfn.ISOWEEKNUM(B24))*($F$7:F24)),"")</f>
        <v/>
      </c>
      <c r="I24" s="3"/>
      <c r="J24" s="16"/>
    </row>
    <row r="25" spans="1:10" ht="15" thickBot="1" x14ac:dyDescent="0.35">
      <c r="A25" s="46" t="str">
        <f t="shared" si="0"/>
        <v>D</v>
      </c>
      <c r="B25" s="45">
        <f t="shared" si="2"/>
        <v>42785</v>
      </c>
      <c r="C25" s="9"/>
      <c r="D25" s="4"/>
      <c r="E25" s="4"/>
      <c r="F25" s="52">
        <f t="shared" si="3"/>
        <v>0</v>
      </c>
      <c r="G25" s="57">
        <f>IF(WEEKDAY(B25)=1,SUMPRODUCT((_xlfn.ISOWEEKNUM($B$7:B25)=_xlfn.ISOWEEKNUM(B25))*($F$7:F25)),"")</f>
        <v>0</v>
      </c>
      <c r="I25" s="3"/>
      <c r="J25" s="16"/>
    </row>
    <row r="26" spans="1:10" ht="15" thickBot="1" x14ac:dyDescent="0.35">
      <c r="A26" s="46" t="str">
        <f t="shared" si="0"/>
        <v>L</v>
      </c>
      <c r="B26" s="45">
        <f t="shared" si="2"/>
        <v>42786</v>
      </c>
      <c r="C26" s="9"/>
      <c r="D26" s="4"/>
      <c r="E26" s="4"/>
      <c r="F26" s="52">
        <f t="shared" si="3"/>
        <v>0</v>
      </c>
      <c r="G26" s="57" t="str">
        <f>IF(WEEKDAY(B26)=1,SUMPRODUCT((_xlfn.ISOWEEKNUM($B$7:B26)=_xlfn.ISOWEEKNUM(B26))*($F$7:F26)),"")</f>
        <v/>
      </c>
      <c r="I26" s="3"/>
      <c r="J26" s="16"/>
    </row>
    <row r="27" spans="1:10" ht="15" thickBot="1" x14ac:dyDescent="0.35">
      <c r="A27" s="46" t="str">
        <f t="shared" si="0"/>
        <v>M</v>
      </c>
      <c r="B27" s="45">
        <f t="shared" si="2"/>
        <v>42787</v>
      </c>
      <c r="C27" s="9"/>
      <c r="D27" s="4"/>
      <c r="E27" s="4"/>
      <c r="F27" s="52">
        <f t="shared" si="3"/>
        <v>0</v>
      </c>
      <c r="G27" s="57" t="str">
        <f>IF(WEEKDAY(B27)=1,SUMPRODUCT((_xlfn.ISOWEEKNUM($B$7:B27)=_xlfn.ISOWEEKNUM(B27))*($F$7:F27)),"")</f>
        <v/>
      </c>
      <c r="I27" s="3"/>
      <c r="J27" s="16"/>
    </row>
    <row r="28" spans="1:10" ht="15" thickBot="1" x14ac:dyDescent="0.35">
      <c r="A28" s="46" t="str">
        <f t="shared" si="0"/>
        <v>M</v>
      </c>
      <c r="B28" s="45">
        <f t="shared" si="2"/>
        <v>42788</v>
      </c>
      <c r="C28" s="10">
        <v>3</v>
      </c>
      <c r="D28" s="5"/>
      <c r="E28" s="5"/>
      <c r="F28" s="53">
        <f t="shared" si="3"/>
        <v>3</v>
      </c>
      <c r="G28" s="57" t="str">
        <f>IF(WEEKDAY(B28)=1,SUMPRODUCT((_xlfn.ISOWEEKNUM($B$7:B28)=_xlfn.ISOWEEKNUM(B28))*($F$7:F28)),"")</f>
        <v/>
      </c>
      <c r="I28" s="3"/>
      <c r="J28" s="16"/>
    </row>
    <row r="29" spans="1:10" ht="15" thickBot="1" x14ac:dyDescent="0.35">
      <c r="A29" s="46" t="str">
        <f t="shared" si="0"/>
        <v>J</v>
      </c>
      <c r="B29" s="45">
        <f t="shared" si="2"/>
        <v>42789</v>
      </c>
      <c r="C29" s="10"/>
      <c r="D29" s="5"/>
      <c r="E29" s="5"/>
      <c r="F29" s="53">
        <f t="shared" si="3"/>
        <v>0</v>
      </c>
      <c r="G29" s="57" t="str">
        <f>IF(WEEKDAY(B29)=1,SUMPRODUCT((_xlfn.ISOWEEKNUM($B$7:B29)=_xlfn.ISOWEEKNUM(B29))*($F$7:F29)),"")</f>
        <v/>
      </c>
      <c r="I29" s="3"/>
      <c r="J29" s="16"/>
    </row>
    <row r="30" spans="1:10" ht="15" thickBot="1" x14ac:dyDescent="0.35">
      <c r="A30" s="46" t="str">
        <f t="shared" si="0"/>
        <v>V</v>
      </c>
      <c r="B30" s="45">
        <f t="shared" si="2"/>
        <v>42790</v>
      </c>
      <c r="C30" s="10"/>
      <c r="D30" s="5"/>
      <c r="E30" s="5"/>
      <c r="F30" s="53">
        <f t="shared" si="3"/>
        <v>0</v>
      </c>
      <c r="G30" s="57" t="str">
        <f>IF(WEEKDAY(B30)=1,SUMPRODUCT((_xlfn.ISOWEEKNUM($B$7:B30)=_xlfn.ISOWEEKNUM(B30))*($F$7:F30)),"")</f>
        <v/>
      </c>
      <c r="I30" s="3"/>
      <c r="J30" s="16"/>
    </row>
    <row r="31" spans="1:10" ht="15" thickBot="1" x14ac:dyDescent="0.35">
      <c r="A31" s="46" t="str">
        <f t="shared" si="0"/>
        <v>S</v>
      </c>
      <c r="B31" s="45">
        <f t="shared" si="2"/>
        <v>42791</v>
      </c>
      <c r="C31" s="10"/>
      <c r="D31" s="5"/>
      <c r="E31" s="5"/>
      <c r="F31" s="53">
        <f t="shared" si="3"/>
        <v>0</v>
      </c>
      <c r="G31" s="57" t="str">
        <f>IF(WEEKDAY(B31)=1,SUMPRODUCT((_xlfn.ISOWEEKNUM($B$7:B31)=_xlfn.ISOWEEKNUM(B31))*($F$7:F31)),"")</f>
        <v/>
      </c>
      <c r="I31" s="3"/>
      <c r="J31" s="16"/>
    </row>
    <row r="32" spans="1:10" ht="15" thickBot="1" x14ac:dyDescent="0.35">
      <c r="A32" s="46" t="str">
        <f t="shared" si="0"/>
        <v>D</v>
      </c>
      <c r="B32" s="45">
        <f t="shared" si="2"/>
        <v>42792</v>
      </c>
      <c r="C32" s="10"/>
      <c r="D32" s="5"/>
      <c r="E32" s="5"/>
      <c r="F32" s="53">
        <f t="shared" si="3"/>
        <v>0</v>
      </c>
      <c r="G32" s="57">
        <f>IF(WEEKDAY(B32)=1,SUMPRODUCT((_xlfn.ISOWEEKNUM($B$7:B32)=_xlfn.ISOWEEKNUM(B32))*($F$7:F32)),"")</f>
        <v>3</v>
      </c>
      <c r="I32" s="3"/>
      <c r="J32" s="16"/>
    </row>
    <row r="33" spans="1:10" ht="15" thickBot="1" x14ac:dyDescent="0.35">
      <c r="A33" s="46" t="str">
        <f t="shared" si="0"/>
        <v>L</v>
      </c>
      <c r="B33" s="45">
        <f t="shared" si="2"/>
        <v>42793</v>
      </c>
      <c r="C33" s="10"/>
      <c r="D33" s="5"/>
      <c r="E33" s="5"/>
      <c r="F33" s="53">
        <f t="shared" si="3"/>
        <v>0</v>
      </c>
      <c r="G33" s="57" t="str">
        <f>IF(WEEKDAY(B33)=1,SUMPRODUCT((_xlfn.ISOWEEKNUM($B$7:B33)=_xlfn.ISOWEEKNUM(B33))*($F$7:F33)),"")</f>
        <v/>
      </c>
      <c r="I33" s="3"/>
      <c r="J33" s="16"/>
    </row>
    <row r="34" spans="1:10" ht="15" thickBot="1" x14ac:dyDescent="0.35">
      <c r="A34" s="46" t="str">
        <f t="shared" si="0"/>
        <v>M</v>
      </c>
      <c r="B34" s="66">
        <f t="shared" si="2"/>
        <v>42794</v>
      </c>
      <c r="C34" s="10"/>
      <c r="D34" s="5">
        <v>9</v>
      </c>
      <c r="E34" s="5"/>
      <c r="F34" s="53">
        <f t="shared" si="3"/>
        <v>9</v>
      </c>
      <c r="G34" s="67" t="str">
        <f>IF(B34="","",IF(WEEKDAY(B34)=1,SUMPRODUCT((_xlfn.ISOWEEKNUM($B$7:B34)=_xlfn.ISOWEEKNUM(B34))*($F$7:F34)),""))</f>
        <v/>
      </c>
      <c r="I34" s="3"/>
      <c r="J34" s="16"/>
    </row>
    <row r="35" spans="1:10" ht="15" thickBot="1" x14ac:dyDescent="0.35">
      <c r="A35" s="46" t="str">
        <f t="shared" si="0"/>
        <v/>
      </c>
      <c r="B35" s="66" t="str">
        <f>IF(MONTH($B$34+1)=MONTH($B$34),$B$34+1,"")</f>
        <v/>
      </c>
      <c r="C35" s="10"/>
      <c r="D35" s="5"/>
      <c r="E35" s="5"/>
      <c r="F35" s="53">
        <f t="shared" si="3"/>
        <v>0</v>
      </c>
      <c r="G35" s="67" t="str">
        <f>IF(B35="","",IF(WEEKDAY(B35)=1,SUMPRODUCT((_xlfn.ISOWEEKNUM($B$7:B35)=_xlfn.ISOWEEKNUM(B35))*($F$7:F35)),""))</f>
        <v/>
      </c>
      <c r="I35" s="3"/>
      <c r="J35" s="16"/>
    </row>
    <row r="36" spans="1:10" ht="15" thickBot="1" x14ac:dyDescent="0.35">
      <c r="A36" s="46" t="str">
        <f t="shared" si="0"/>
        <v/>
      </c>
      <c r="B36" s="66" t="str">
        <f>IF(MONTH($B$34+2)=MONTH($B$34),$B$34+2,"")</f>
        <v/>
      </c>
      <c r="C36" s="10"/>
      <c r="D36" s="5"/>
      <c r="E36" s="5"/>
      <c r="F36" s="53">
        <f t="shared" si="3"/>
        <v>0</v>
      </c>
      <c r="G36" s="67" t="str">
        <f>IF(B36="","",IF(WEEKDAY(B36)=1,SUMPRODUCT((_xlfn.ISOWEEKNUM($B$7:B36)=_xlfn.ISOWEEKNUM(B36))*($F$7:F36)),""))</f>
        <v/>
      </c>
      <c r="I36" s="3"/>
      <c r="J36" s="16"/>
    </row>
    <row r="37" spans="1:10" ht="15" thickBot="1" x14ac:dyDescent="0.35">
      <c r="A37" s="46" t="str">
        <f t="shared" si="0"/>
        <v/>
      </c>
      <c r="B37" s="66" t="str">
        <f>IF(MONTH($B$34+3)=MONTH($B$34),$B$34+3,"")</f>
        <v/>
      </c>
      <c r="C37" s="10"/>
      <c r="D37" s="5"/>
      <c r="E37" s="5"/>
      <c r="F37" s="53">
        <f t="shared" si="3"/>
        <v>0</v>
      </c>
      <c r="G37" s="67" t="str">
        <f>IF(B37="","",IF(WEEKDAY(B37)=1,SUMPRODUCT((_xlfn.ISOWEEKNUM($B$7:B37)=_xlfn.ISOWEEKNUM(B37))*($F$7:F37)),""))</f>
        <v/>
      </c>
      <c r="I37" s="3"/>
      <c r="J37" s="16"/>
    </row>
    <row r="38" spans="1:10" ht="18" thickBot="1" x14ac:dyDescent="0.35">
      <c r="A38" s="60" t="s">
        <v>4</v>
      </c>
      <c r="B38" s="61"/>
      <c r="C38" s="28">
        <f>SUM(C7:C37)</f>
        <v>3</v>
      </c>
      <c r="D38" s="28">
        <f>SUM(D7:D37)</f>
        <v>16</v>
      </c>
      <c r="E38" s="28">
        <f>SUM(E7:E37)</f>
        <v>5</v>
      </c>
      <c r="F38" s="28">
        <f>SUM(F7:F37)</f>
        <v>24</v>
      </c>
      <c r="G38" s="55">
        <f>SUM(G7:G37)</f>
        <v>15</v>
      </c>
      <c r="I38" s="7">
        <f>SUM(I7:I37)</f>
        <v>0</v>
      </c>
      <c r="J38" s="30">
        <f>SUM(J7:J37)</f>
        <v>0</v>
      </c>
    </row>
    <row r="39" spans="1:10" ht="15" thickBot="1" x14ac:dyDescent="0.35"/>
    <row r="40" spans="1:10" x14ac:dyDescent="0.3">
      <c r="B40" s="33" t="str">
        <f>"semaine "&amp;_xlfn.ISOWEEKNUM(($B$7)+(8-WEEKDAY($B$7)))</f>
        <v>semaine 5</v>
      </c>
      <c r="C40" s="36">
        <f>VLOOKUP(($B$7)+(8-WEEKDAY($B$7)),$B$7:$G$37,6,FALSE)</f>
        <v>8</v>
      </c>
      <c r="D40" s="33" t="str">
        <f>"semaine "&amp;_xlfn.ISOWEEKNUM(($B$7)+(29-WEEKDAY($B$7)))</f>
        <v>semaine 8</v>
      </c>
      <c r="E40" s="32">
        <f>VLOOKUP(($B$7)+(29-WEEKDAY($B$7)),$B$7:$G$37,6,FALSE)</f>
        <v>3</v>
      </c>
      <c r="F40" s="31"/>
      <c r="G40" s="49"/>
    </row>
    <row r="41" spans="1:10" ht="15" thickBot="1" x14ac:dyDescent="0.35">
      <c r="B41" s="34" t="str">
        <f>"semaine "&amp;_xlfn.ISOWEEKNUM(($B$7)+(15-WEEKDAY($B$7)))</f>
        <v>semaine 6</v>
      </c>
      <c r="C41" s="37">
        <f>VLOOKUP(($B$7)+(15-WEEKDAY($B$7)),$B$7:$G$37,6,FALSE)</f>
        <v>4</v>
      </c>
      <c r="D41" s="39" t="str">
        <f>"semaine "&amp;_xlfn.ISOWEEKNUM(($B$7)+(36-WEEKDAY($B$7)))</f>
        <v>semaine 9</v>
      </c>
      <c r="E41" s="40">
        <f>SUMPRODUCT((_xlfn.ISOWEEKNUM($B$7:$B$34)=RIGHT(D41,2)*1)*(F7:F34))</f>
        <v>9</v>
      </c>
      <c r="F41" s="41"/>
      <c r="G41" s="49"/>
    </row>
    <row r="42" spans="1:10" ht="15" thickBot="1" x14ac:dyDescent="0.35">
      <c r="B42" s="35" t="str">
        <f>"semaine "&amp;_xlfn.ISOWEEKNUM(($B$7)+(22-WEEKDAY($B$7)))</f>
        <v>semaine 7</v>
      </c>
      <c r="C42" s="38">
        <f>VLOOKUP(($B$7)+(22-WEEKDAY($B$7)),$B$7:$G$37,6,FALSE)</f>
        <v>0</v>
      </c>
      <c r="D42" s="42"/>
      <c r="E42" s="43"/>
      <c r="F42" s="43"/>
      <c r="G42" s="49"/>
    </row>
  </sheetData>
  <protectedRanges>
    <protectedRange sqref="I35:J37 C35:E37" name="semaine 5"/>
    <protectedRange sqref="C28:E34 I28:J34" name="semaine 4"/>
    <protectedRange sqref="C21:E27 I21:J27" name="semaine 3"/>
    <protectedRange sqref="C14:E20 I14:J20" name="semaine 2"/>
    <protectedRange sqref="C7:E13 I7:J13" name="semaine 1"/>
  </protectedRanges>
  <mergeCells count="4">
    <mergeCell ref="A6:B6"/>
    <mergeCell ref="H1:I1"/>
    <mergeCell ref="A3:J3"/>
    <mergeCell ref="A38:B38"/>
  </mergeCells>
  <conditionalFormatting sqref="J7:J13">
    <cfRule type="containsText" dxfId="58" priority="60" operator="containsText" text="C">
      <formula>NOT(ISERROR(SEARCH("C",J7)))</formula>
    </cfRule>
    <cfRule type="containsText" dxfId="57" priority="61" operator="containsText" text="C">
      <formula>NOT(ISERROR(SEARCH("C",J7)))</formula>
    </cfRule>
    <cfRule type="containsText" dxfId="56" priority="62" operator="containsText" text="C">
      <formula>NOT(ISERROR(SEARCH("C",J7)))</formula>
    </cfRule>
  </conditionalFormatting>
  <conditionalFormatting sqref="J7:J13">
    <cfRule type="containsText" dxfId="55" priority="59" operator="containsText" text="RTT">
      <formula>NOT(ISERROR(SEARCH("RTT",J7)))</formula>
    </cfRule>
  </conditionalFormatting>
  <conditionalFormatting sqref="J7:J13">
    <cfRule type="containsText" dxfId="54" priority="58" operator="containsText" text="M">
      <formula>NOT(ISERROR(SEARCH("M",J7)))</formula>
    </cfRule>
  </conditionalFormatting>
  <conditionalFormatting sqref="J7:J13">
    <cfRule type="containsText" dxfId="53" priority="57" operator="containsText" text="AT">
      <formula>NOT(ISERROR(SEARCH("AT",J7)))</formula>
    </cfRule>
  </conditionalFormatting>
  <conditionalFormatting sqref="J7:J13">
    <cfRule type="containsText" dxfId="52" priority="56" operator="containsText" text="A">
      <formula>NOT(ISERROR(SEARCH("A",J7)))</formula>
    </cfRule>
  </conditionalFormatting>
  <conditionalFormatting sqref="J7:J13">
    <cfRule type="cellIs" dxfId="51" priority="55" operator="equal">
      <formula>"A"</formula>
    </cfRule>
  </conditionalFormatting>
  <conditionalFormatting sqref="J7:J13">
    <cfRule type="cellIs" dxfId="50" priority="54" operator="equal">
      <formula>"AT"</formula>
    </cfRule>
  </conditionalFormatting>
  <conditionalFormatting sqref="J7:J13">
    <cfRule type="cellIs" dxfId="49" priority="53" operator="equal">
      <formula>"A"</formula>
    </cfRule>
  </conditionalFormatting>
  <conditionalFormatting sqref="J7:J13">
    <cfRule type="cellIs" dxfId="48" priority="52" operator="equal">
      <formula>"AT"</formula>
    </cfRule>
  </conditionalFormatting>
  <conditionalFormatting sqref="J14:J20">
    <cfRule type="containsText" dxfId="47" priority="49" operator="containsText" text="C">
      <formula>NOT(ISERROR(SEARCH("C",J14)))</formula>
    </cfRule>
    <cfRule type="containsText" dxfId="46" priority="50" operator="containsText" text="C">
      <formula>NOT(ISERROR(SEARCH("C",J14)))</formula>
    </cfRule>
    <cfRule type="containsText" dxfId="45" priority="51" operator="containsText" text="C">
      <formula>NOT(ISERROR(SEARCH("C",J14)))</formula>
    </cfRule>
  </conditionalFormatting>
  <conditionalFormatting sqref="J14:J20">
    <cfRule type="containsText" dxfId="44" priority="48" operator="containsText" text="RTT">
      <formula>NOT(ISERROR(SEARCH("RTT",J14)))</formula>
    </cfRule>
  </conditionalFormatting>
  <conditionalFormatting sqref="J14:J20">
    <cfRule type="containsText" dxfId="43" priority="47" operator="containsText" text="M">
      <formula>NOT(ISERROR(SEARCH("M",J14)))</formula>
    </cfRule>
  </conditionalFormatting>
  <conditionalFormatting sqref="J14:J20">
    <cfRule type="containsText" dxfId="42" priority="46" operator="containsText" text="AT">
      <formula>NOT(ISERROR(SEARCH("AT",J14)))</formula>
    </cfRule>
  </conditionalFormatting>
  <conditionalFormatting sqref="J14:J20">
    <cfRule type="containsText" dxfId="41" priority="45" operator="containsText" text="A">
      <formula>NOT(ISERROR(SEARCH("A",J14)))</formula>
    </cfRule>
  </conditionalFormatting>
  <conditionalFormatting sqref="J14:J20">
    <cfRule type="cellIs" dxfId="40" priority="44" operator="equal">
      <formula>"A"</formula>
    </cfRule>
  </conditionalFormatting>
  <conditionalFormatting sqref="J14:J20">
    <cfRule type="cellIs" dxfId="39" priority="43" operator="equal">
      <formula>"AT"</formula>
    </cfRule>
  </conditionalFormatting>
  <conditionalFormatting sqref="J14:J20">
    <cfRule type="cellIs" dxfId="38" priority="42" operator="equal">
      <formula>"A"</formula>
    </cfRule>
  </conditionalFormatting>
  <conditionalFormatting sqref="J14:J20">
    <cfRule type="cellIs" dxfId="37" priority="41" operator="equal">
      <formula>"AT"</formula>
    </cfRule>
  </conditionalFormatting>
  <conditionalFormatting sqref="J21:J27">
    <cfRule type="containsText" dxfId="36" priority="38" operator="containsText" text="C">
      <formula>NOT(ISERROR(SEARCH("C",J21)))</formula>
    </cfRule>
    <cfRule type="containsText" dxfId="35" priority="39" operator="containsText" text="C">
      <formula>NOT(ISERROR(SEARCH("C",J21)))</formula>
    </cfRule>
    <cfRule type="containsText" dxfId="34" priority="40" operator="containsText" text="C">
      <formula>NOT(ISERROR(SEARCH("C",J21)))</formula>
    </cfRule>
  </conditionalFormatting>
  <conditionalFormatting sqref="J21:J27">
    <cfRule type="containsText" dxfId="33" priority="37" operator="containsText" text="RTT">
      <formula>NOT(ISERROR(SEARCH("RTT",J21)))</formula>
    </cfRule>
  </conditionalFormatting>
  <conditionalFormatting sqref="J21:J27">
    <cfRule type="containsText" dxfId="32" priority="36" operator="containsText" text="M">
      <formula>NOT(ISERROR(SEARCH("M",J21)))</formula>
    </cfRule>
  </conditionalFormatting>
  <conditionalFormatting sqref="J21:J27">
    <cfRule type="containsText" dxfId="31" priority="35" operator="containsText" text="AT">
      <formula>NOT(ISERROR(SEARCH("AT",J21)))</formula>
    </cfRule>
  </conditionalFormatting>
  <conditionalFormatting sqref="J21:J27">
    <cfRule type="containsText" dxfId="30" priority="34" operator="containsText" text="A">
      <formula>NOT(ISERROR(SEARCH("A",J21)))</formula>
    </cfRule>
  </conditionalFormatting>
  <conditionalFormatting sqref="J21:J27">
    <cfRule type="cellIs" dxfId="29" priority="33" operator="equal">
      <formula>"A"</formula>
    </cfRule>
  </conditionalFormatting>
  <conditionalFormatting sqref="J21:J27">
    <cfRule type="cellIs" dxfId="28" priority="32" operator="equal">
      <formula>"AT"</formula>
    </cfRule>
  </conditionalFormatting>
  <conditionalFormatting sqref="J21:J27">
    <cfRule type="cellIs" dxfId="27" priority="31" operator="equal">
      <formula>"A"</formula>
    </cfRule>
  </conditionalFormatting>
  <conditionalFormatting sqref="J21:J27">
    <cfRule type="cellIs" dxfId="26" priority="30" operator="equal">
      <formula>"AT"</formula>
    </cfRule>
  </conditionalFormatting>
  <conditionalFormatting sqref="J28:J34">
    <cfRule type="containsText" dxfId="25" priority="27" operator="containsText" text="C">
      <formula>NOT(ISERROR(SEARCH("C",J28)))</formula>
    </cfRule>
    <cfRule type="containsText" dxfId="24" priority="28" operator="containsText" text="C">
      <formula>NOT(ISERROR(SEARCH("C",J28)))</formula>
    </cfRule>
    <cfRule type="containsText" dxfId="23" priority="29" operator="containsText" text="C">
      <formula>NOT(ISERROR(SEARCH("C",J28)))</formula>
    </cfRule>
  </conditionalFormatting>
  <conditionalFormatting sqref="J28:J34">
    <cfRule type="containsText" dxfId="22" priority="26" operator="containsText" text="RTT">
      <formula>NOT(ISERROR(SEARCH("RTT",J28)))</formula>
    </cfRule>
  </conditionalFormatting>
  <conditionalFormatting sqref="J28:J34">
    <cfRule type="containsText" dxfId="21" priority="25" operator="containsText" text="M">
      <formula>NOT(ISERROR(SEARCH("M",J28)))</formula>
    </cfRule>
  </conditionalFormatting>
  <conditionalFormatting sqref="J28:J34">
    <cfRule type="containsText" dxfId="20" priority="24" operator="containsText" text="AT">
      <formula>NOT(ISERROR(SEARCH("AT",J28)))</formula>
    </cfRule>
  </conditionalFormatting>
  <conditionalFormatting sqref="J28:J34">
    <cfRule type="containsText" dxfId="19" priority="23" operator="containsText" text="A">
      <formula>NOT(ISERROR(SEARCH("A",J28)))</formula>
    </cfRule>
  </conditionalFormatting>
  <conditionalFormatting sqref="J28:J34">
    <cfRule type="cellIs" dxfId="18" priority="22" operator="equal">
      <formula>"A"</formula>
    </cfRule>
  </conditionalFormatting>
  <conditionalFormatting sqref="J28:J34">
    <cfRule type="cellIs" dxfId="17" priority="21" operator="equal">
      <formula>"AT"</formula>
    </cfRule>
  </conditionalFormatting>
  <conditionalFormatting sqref="J28:J34">
    <cfRule type="cellIs" dxfId="16" priority="20" operator="equal">
      <formula>"A"</formula>
    </cfRule>
  </conditionalFormatting>
  <conditionalFormatting sqref="J28:J34">
    <cfRule type="cellIs" dxfId="15" priority="19" operator="equal">
      <formula>"AT"</formula>
    </cfRule>
  </conditionalFormatting>
  <conditionalFormatting sqref="J35:J37">
    <cfRule type="containsText" dxfId="14" priority="16" operator="containsText" text="C">
      <formula>NOT(ISERROR(SEARCH("C",J35)))</formula>
    </cfRule>
    <cfRule type="containsText" dxfId="13" priority="17" operator="containsText" text="C">
      <formula>NOT(ISERROR(SEARCH("C",J35)))</formula>
    </cfRule>
    <cfRule type="containsText" dxfId="12" priority="18" operator="containsText" text="C">
      <formula>NOT(ISERROR(SEARCH("C",J35)))</formula>
    </cfRule>
  </conditionalFormatting>
  <conditionalFormatting sqref="J35:J37">
    <cfRule type="containsText" dxfId="11" priority="15" operator="containsText" text="RTT">
      <formula>NOT(ISERROR(SEARCH("RTT",J35)))</formula>
    </cfRule>
  </conditionalFormatting>
  <conditionalFormatting sqref="J35:J37">
    <cfRule type="containsText" dxfId="10" priority="14" operator="containsText" text="M">
      <formula>NOT(ISERROR(SEARCH("M",J35)))</formula>
    </cfRule>
  </conditionalFormatting>
  <conditionalFormatting sqref="J35:J37">
    <cfRule type="containsText" dxfId="9" priority="13" operator="containsText" text="AT">
      <formula>NOT(ISERROR(SEARCH("AT",J35)))</formula>
    </cfRule>
  </conditionalFormatting>
  <conditionalFormatting sqref="J35:J37">
    <cfRule type="containsText" dxfId="8" priority="12" operator="containsText" text="A">
      <formula>NOT(ISERROR(SEARCH("A",J35)))</formula>
    </cfRule>
  </conditionalFormatting>
  <conditionalFormatting sqref="J35:J37">
    <cfRule type="cellIs" dxfId="7" priority="11" operator="equal">
      <formula>"A"</formula>
    </cfRule>
  </conditionalFormatting>
  <conditionalFormatting sqref="J35:J37">
    <cfRule type="cellIs" dxfId="6" priority="10" operator="equal">
      <formula>"AT"</formula>
    </cfRule>
  </conditionalFormatting>
  <conditionalFormatting sqref="J35:J37">
    <cfRule type="cellIs" dxfId="5" priority="9" operator="equal">
      <formula>"A"</formula>
    </cfRule>
  </conditionalFormatting>
  <conditionalFormatting sqref="J35:J37">
    <cfRule type="cellIs" dxfId="4" priority="8" operator="equal">
      <formula>"AT"</formula>
    </cfRule>
  </conditionalFormatting>
  <conditionalFormatting sqref="J1">
    <cfRule type="cellIs" dxfId="3" priority="7" operator="greaterThan">
      <formula>5</formula>
    </cfRule>
  </conditionalFormatting>
  <conditionalFormatting sqref="C14:G17 C21:G24 C28:G31 C35:G37 G34:G36">
    <cfRule type="expression" dxfId="2" priority="63">
      <formula>IF($D10="D",1,0)</formula>
    </cfRule>
  </conditionalFormatting>
  <conditionalFormatting sqref="C18:G18 C25:G25 C32:G32">
    <cfRule type="expression" dxfId="1" priority="64">
      <formula>IF(#REF!="D",1,0)</formula>
    </cfRule>
  </conditionalFormatting>
  <conditionalFormatting sqref="A7:J37">
    <cfRule type="expression" dxfId="0" priority="1">
      <formula>WEEKDAY($B7)=1</formula>
    </cfRule>
  </conditionalFormatting>
  <dataValidations count="1">
    <dataValidation type="list" allowBlank="1" showInputMessage="1" showErrorMessage="1" sqref="B4">
      <formula1>"1,2,3,4,5,6,7,8,9,10,11,12"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 chauffeur 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Dede</cp:lastModifiedBy>
  <cp:lastPrinted>2017-01-30T15:45:54Z</cp:lastPrinted>
  <dcterms:created xsi:type="dcterms:W3CDTF">2017-01-03T10:16:58Z</dcterms:created>
  <dcterms:modified xsi:type="dcterms:W3CDTF">2017-02-02T21:20:12Z</dcterms:modified>
</cp:coreProperties>
</file>