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240" windowWidth="19320" windowHeight="10920"/>
  </bookViews>
  <sheets>
    <sheet name="Feuil1" sheetId="1" r:id="rId1"/>
    <sheet name="mai" sheetId="2" r:id="rId2"/>
    <sheet name="juin" sheetId="3" r:id="rId3"/>
    <sheet name="juillet" sheetId="4" r:id="rId4"/>
    <sheet name="aout" sheetId="5" r:id="rId5"/>
    <sheet name="septembre" sheetId="6" r:id="rId6"/>
    <sheet name="octobre" sheetId="7" r:id="rId7"/>
    <sheet name="novembre" sheetId="8" r:id="rId8"/>
  </sheets>
  <externalReferences>
    <externalReference r:id="rId9"/>
  </externalReferences>
  <definedNames>
    <definedName name="etapes">[1]Liste_déroulante_cascade!$D$2:$J$2</definedName>
    <definedName name="mois">Feuil1!$Q$3:$Q$9</definedName>
  </definedNames>
  <calcPr calcId="114210"/>
</workbook>
</file>

<file path=xl/calcChain.xml><?xml version="1.0" encoding="utf-8"?>
<calcChain xmlns="http://schemas.openxmlformats.org/spreadsheetml/2006/main">
  <c r="M9" i="1"/>
  <c r="L9"/>
  <c r="M8" i="8"/>
  <c r="M7" i="7"/>
  <c r="M7" i="6"/>
  <c r="M7" i="5"/>
  <c r="M7" i="4"/>
  <c r="M7" i="3"/>
  <c r="C29" i="1"/>
  <c r="F26"/>
  <c r="F23"/>
  <c r="C30"/>
  <c r="F19"/>
  <c r="F20"/>
  <c r="F18"/>
  <c r="F17"/>
  <c r="F13"/>
  <c r="F11"/>
  <c r="C15"/>
  <c r="C12"/>
  <c r="C11"/>
  <c r="F15"/>
  <c r="F12"/>
  <c r="F21"/>
  <c r="F14"/>
  <c r="F16"/>
  <c r="F22"/>
  <c r="F24"/>
  <c r="E29"/>
</calcChain>
</file>

<file path=xl/comments1.xml><?xml version="1.0" encoding="utf-8"?>
<comments xmlns="http://schemas.openxmlformats.org/spreadsheetml/2006/main">
  <authors>
    <author>maison</author>
  </authors>
  <commentList>
    <comment ref="B29" authorId="0">
      <text>
        <r>
          <rPr>
            <b/>
            <sz val="9"/>
            <color indexed="81"/>
            <rFont val="Tahoma"/>
            <charset val="1"/>
          </rPr>
          <t>mettre le nombre de nuit fait dans le moi 
en jour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0" authorId="0">
      <text>
        <r>
          <rPr>
            <b/>
            <sz val="9"/>
            <color indexed="81"/>
            <rFont val="Tahoma"/>
            <charset val="1"/>
          </rPr>
          <t xml:space="preserve">mettre le nombre de dimanche fait dans le moi et les jour ferier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1" authorId="0">
      <text>
        <r>
          <rPr>
            <b/>
            <sz val="9"/>
            <color indexed="81"/>
            <rFont val="Tahoma"/>
            <charset val="1"/>
          </rPr>
          <t>mettre le nombre jour travallier dans le moi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<sst xmlns="http://schemas.openxmlformats.org/spreadsheetml/2006/main" count="481" uniqueCount="71">
  <si>
    <t>salaire</t>
  </si>
  <si>
    <t>nuit</t>
  </si>
  <si>
    <t>milieu</t>
  </si>
  <si>
    <t>panier soumis nuit</t>
  </si>
  <si>
    <t>dimanche/jf</t>
  </si>
  <si>
    <t xml:space="preserve">prime juin </t>
  </si>
  <si>
    <t xml:space="preserve">13eme mois </t>
  </si>
  <si>
    <t>13eme mois dimanche jf</t>
  </si>
  <si>
    <t>13eme mois /nuit</t>
  </si>
  <si>
    <t>Salaire</t>
  </si>
  <si>
    <t>poste 6 x 4</t>
  </si>
  <si>
    <t>elements de paie horaires</t>
  </si>
  <si>
    <t xml:space="preserve">explication calculs horaires </t>
  </si>
  <si>
    <t>Sb/163.06*18.92%)</t>
  </si>
  <si>
    <t>Sb/163.06*94.60%)</t>
  </si>
  <si>
    <t>explication calculs mensuels</t>
  </si>
  <si>
    <t>resultats</t>
  </si>
  <si>
    <t>element de paie mensuels</t>
  </si>
  <si>
    <t>salaire de base pour 152.18</t>
  </si>
  <si>
    <t>tx horaire *152.18 h</t>
  </si>
  <si>
    <t xml:space="preserve">sous total brut remuneration </t>
  </si>
  <si>
    <t>tx horaire * nombre d'heures</t>
  </si>
  <si>
    <t>retenues sociales ( -21%)</t>
  </si>
  <si>
    <t>sous total brut prime</t>
  </si>
  <si>
    <t>tx horaire</t>
  </si>
  <si>
    <t>elements de paie</t>
  </si>
  <si>
    <t>panier  non soumis</t>
  </si>
  <si>
    <t>transport</t>
  </si>
  <si>
    <t>nombre jour</t>
  </si>
  <si>
    <t xml:space="preserve">nombre de nuits </t>
  </si>
  <si>
    <t>jours</t>
  </si>
  <si>
    <t>heurs</t>
  </si>
  <si>
    <t xml:space="preserve">tx horaire* nombre heures </t>
  </si>
  <si>
    <t>nombre de dimanche  jour ferier</t>
  </si>
  <si>
    <t xml:space="preserve">nombre de jours </t>
  </si>
  <si>
    <t>total de la paie</t>
  </si>
  <si>
    <t xml:space="preserve">tx horaire * nobre d'heures </t>
  </si>
  <si>
    <t xml:space="preserve">tx horaire *nombre de nuits </t>
  </si>
  <si>
    <t xml:space="preserve">tx horaire * nombre d'heures </t>
  </si>
  <si>
    <t xml:space="preserve">salaire de base : </t>
  </si>
  <si>
    <t xml:space="preserve">tx horaire *nombre nuits </t>
  </si>
  <si>
    <t>nom prenom</t>
  </si>
  <si>
    <t>m</t>
  </si>
  <si>
    <t>j</t>
  </si>
  <si>
    <t>v</t>
  </si>
  <si>
    <t>d</t>
  </si>
  <si>
    <t>s</t>
  </si>
  <si>
    <t>l</t>
  </si>
  <si>
    <t>horaire /jours</t>
  </si>
  <si>
    <t>20h / 04h</t>
  </si>
  <si>
    <t xml:space="preserve">04h / 12h </t>
  </si>
  <si>
    <t xml:space="preserve">12h  /  20h </t>
  </si>
  <si>
    <t>repos</t>
  </si>
  <si>
    <t>mai</t>
  </si>
  <si>
    <t>matin</t>
  </si>
  <si>
    <t>midi</t>
  </si>
  <si>
    <t>juin</t>
  </si>
  <si>
    <t>juillet</t>
  </si>
  <si>
    <t xml:space="preserve">dimanche </t>
  </si>
  <si>
    <t>aout</t>
  </si>
  <si>
    <t>septembre</t>
  </si>
  <si>
    <t>octobre</t>
  </si>
  <si>
    <t>novembre</t>
  </si>
  <si>
    <t>=</t>
  </si>
  <si>
    <t>journeé</t>
  </si>
  <si>
    <t>dimanche /jf</t>
  </si>
  <si>
    <t xml:space="preserve">mois choisi </t>
  </si>
  <si>
    <t xml:space="preserve">ici je voudrais que ca compte tous seul le nombre de bleu et de rouge </t>
  </si>
  <si>
    <t>août</t>
  </si>
  <si>
    <t>Nuit(s)</t>
  </si>
  <si>
    <t>Nuits Dimanche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</si>
</sst>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0.000"/>
    <numFmt numFmtId="166" formatCode="_(* #,##0.000_);_(* \(#,##0.000\);_(* &quot;-&quot;??_);_(@_)"/>
    <numFmt numFmtId="167" formatCode="h:mm;@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48"/>
      <color indexed="8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indexed="8"/>
      <name val="Calibri"/>
      <family val="2"/>
    </font>
    <font>
      <sz val="20"/>
      <color indexed="10"/>
      <name val="Arial Black"/>
      <family val="2"/>
    </font>
    <font>
      <sz val="36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39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  <xf numFmtId="9" fontId="0" fillId="0" borderId="0" xfId="2" applyFont="1" applyProtection="1">
      <protection locked="0"/>
    </xf>
    <xf numFmtId="0" fontId="0" fillId="0" borderId="0" xfId="0" applyProtection="1"/>
    <xf numFmtId="0" fontId="0" fillId="2" borderId="2" xfId="0" applyFill="1" applyBorder="1" applyProtection="1"/>
    <xf numFmtId="0" fontId="0" fillId="0" borderId="2" xfId="0" applyBorder="1" applyProtection="1"/>
    <xf numFmtId="0" fontId="2" fillId="0" borderId="3" xfId="0" applyFont="1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0" xfId="0" applyBorder="1" applyProtection="1"/>
    <xf numFmtId="2" fontId="0" fillId="0" borderId="7" xfId="0" applyNumberFormat="1" applyBorder="1" applyAlignment="1" applyProtection="1">
      <alignment horizontal="right"/>
    </xf>
    <xf numFmtId="0" fontId="0" fillId="0" borderId="1" xfId="0" applyBorder="1" applyProtection="1"/>
    <xf numFmtId="0" fontId="0" fillId="0" borderId="8" xfId="0" applyBorder="1" applyProtection="1"/>
    <xf numFmtId="166" fontId="0" fillId="0" borderId="0" xfId="1" applyNumberFormat="1" applyFont="1" applyBorder="1" applyProtection="1"/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3" xfId="0" applyBorder="1" applyProtection="1"/>
    <xf numFmtId="0" fontId="0" fillId="0" borderId="1" xfId="0" applyBorder="1" applyAlignment="1" applyProtection="1">
      <protection locked="0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9" fillId="5" borderId="3" xfId="0" applyFont="1" applyFill="1" applyBorder="1" applyAlignment="1">
      <alignment vertical="center"/>
    </xf>
    <xf numFmtId="0" fontId="0" fillId="0" borderId="3" xfId="0" applyBorder="1"/>
    <xf numFmtId="0" fontId="0" fillId="0" borderId="0" xfId="0" applyBorder="1"/>
    <xf numFmtId="0" fontId="7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Protection="1"/>
    <xf numFmtId="165" fontId="2" fillId="0" borderId="3" xfId="0" applyNumberFormat="1" applyFont="1" applyBorder="1" applyAlignment="1" applyProtection="1">
      <alignment horizontal="center"/>
    </xf>
    <xf numFmtId="165" fontId="0" fillId="0" borderId="5" xfId="0" applyNumberFormat="1" applyBorder="1" applyProtection="1"/>
    <xf numFmtId="165" fontId="0" fillId="0" borderId="7" xfId="0" applyNumberFormat="1" applyBorder="1" applyProtection="1"/>
    <xf numFmtId="165" fontId="0" fillId="0" borderId="6" xfId="0" applyNumberFormat="1" applyBorder="1" applyProtection="1"/>
    <xf numFmtId="165" fontId="0" fillId="0" borderId="10" xfId="0" applyNumberFormat="1" applyBorder="1" applyProtection="1"/>
    <xf numFmtId="165" fontId="0" fillId="0" borderId="3" xfId="0" applyNumberFormat="1" applyBorder="1" applyProtection="1"/>
    <xf numFmtId="165" fontId="0" fillId="0" borderId="0" xfId="0" applyNumberFormat="1" applyProtection="1">
      <protection locked="0"/>
    </xf>
    <xf numFmtId="2" fontId="0" fillId="0" borderId="0" xfId="0" applyNumberFormat="1" applyProtection="1"/>
    <xf numFmtId="2" fontId="0" fillId="0" borderId="0" xfId="0" applyNumberFormat="1" applyAlignment="1" applyProtection="1">
      <alignment horizontal="center"/>
    </xf>
    <xf numFmtId="2" fontId="0" fillId="0" borderId="2" xfId="0" applyNumberFormat="1" applyBorder="1" applyAlignment="1" applyProtection="1">
      <alignment horizontal="center"/>
    </xf>
    <xf numFmtId="2" fontId="2" fillId="0" borderId="5" xfId="0" applyNumberFormat="1" applyFont="1" applyBorder="1" applyAlignment="1" applyProtection="1">
      <alignment horizontal="center"/>
    </xf>
    <xf numFmtId="2" fontId="0" fillId="0" borderId="5" xfId="0" applyNumberFormat="1" applyBorder="1" applyAlignment="1" applyProtection="1">
      <alignment horizontal="right"/>
    </xf>
    <xf numFmtId="2" fontId="0" fillId="0" borderId="15" xfId="0" applyNumberFormat="1" applyBorder="1" applyAlignment="1" applyProtection="1">
      <alignment horizontal="right"/>
    </xf>
    <xf numFmtId="2" fontId="2" fillId="0" borderId="10" xfId="0" applyNumberFormat="1" applyFont="1" applyBorder="1" applyAlignment="1" applyProtection="1">
      <alignment horizontal="right"/>
    </xf>
    <xf numFmtId="2" fontId="2" fillId="0" borderId="19" xfId="0" applyNumberFormat="1" applyFont="1" applyBorder="1" applyAlignment="1" applyProtection="1">
      <alignment horizontal="right"/>
    </xf>
    <xf numFmtId="2" fontId="0" fillId="0" borderId="3" xfId="1" applyNumberFormat="1" applyFont="1" applyBorder="1" applyProtection="1"/>
    <xf numFmtId="2" fontId="0" fillId="0" borderId="10" xfId="1" applyNumberFormat="1" applyFont="1" applyBorder="1" applyProtection="1"/>
    <xf numFmtId="2" fontId="0" fillId="0" borderId="3" xfId="0" applyNumberFormat="1" applyBorder="1" applyProtection="1"/>
    <xf numFmtId="2" fontId="3" fillId="5" borderId="20" xfId="0" applyNumberFormat="1" applyFont="1" applyFill="1" applyBorder="1" applyProtection="1"/>
    <xf numFmtId="2" fontId="0" fillId="0" borderId="0" xfId="0" applyNumberFormat="1" applyProtection="1">
      <protection locked="0"/>
    </xf>
    <xf numFmtId="0" fontId="0" fillId="5" borderId="14" xfId="0" applyFill="1" applyBorder="1" applyAlignment="1">
      <alignment horizontal="center" vertical="center"/>
    </xf>
    <xf numFmtId="167" fontId="0" fillId="0" borderId="2" xfId="0" applyNumberFormat="1" applyBorder="1" applyProtection="1"/>
    <xf numFmtId="1" fontId="0" fillId="0" borderId="2" xfId="0" applyNumberFormat="1" applyBorder="1" applyProtection="1">
      <protection locked="0"/>
    </xf>
    <xf numFmtId="0" fontId="0" fillId="0" borderId="0" xfId="0" applyBorder="1" applyAlignment="1">
      <alignment vertical="center"/>
    </xf>
    <xf numFmtId="0" fontId="0" fillId="7" borderId="0" xfId="0" applyFill="1"/>
    <xf numFmtId="0" fontId="0" fillId="0" borderId="21" xfId="0" applyBorder="1" applyAlignment="1">
      <alignment horizontal="center" vertical="center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9" borderId="0" xfId="0" applyFill="1" applyProtection="1">
      <protection locked="0"/>
    </xf>
    <xf numFmtId="0" fontId="0" fillId="9" borderId="0" xfId="0" applyFill="1" applyAlignment="1" applyProtection="1">
      <alignment horizontal="center" vertical="top"/>
      <protection locked="0"/>
    </xf>
    <xf numFmtId="0" fontId="0" fillId="9" borderId="0" xfId="0" applyFill="1" applyAlignment="1" applyProtection="1">
      <alignment horizontal="center"/>
      <protection locked="0"/>
    </xf>
    <xf numFmtId="0" fontId="0" fillId="10" borderId="3" xfId="0" applyFill="1" applyBorder="1" applyProtection="1">
      <protection locked="0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16" xfId="0" applyFont="1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4" fillId="2" borderId="32" xfId="0" applyFont="1" applyFill="1" applyBorder="1" applyAlignment="1" applyProtection="1">
      <alignment horizontal="center" vertical="center"/>
    </xf>
    <xf numFmtId="0" fontId="0" fillId="2" borderId="33" xfId="0" applyFill="1" applyBorder="1" applyAlignment="1" applyProtection="1">
      <alignment horizontal="center" vertical="center"/>
    </xf>
    <xf numFmtId="0" fontId="0" fillId="2" borderId="34" xfId="0" applyFill="1" applyBorder="1" applyAlignment="1" applyProtection="1">
      <alignment horizontal="center" vertical="center"/>
    </xf>
    <xf numFmtId="0" fontId="0" fillId="2" borderId="35" xfId="0" applyFill="1" applyBorder="1" applyAlignment="1" applyProtection="1">
      <alignment horizontal="center" vertical="center"/>
    </xf>
    <xf numFmtId="0" fontId="0" fillId="2" borderId="36" xfId="0" applyFill="1" applyBorder="1" applyAlignment="1" applyProtection="1">
      <alignment horizontal="center" vertical="center"/>
    </xf>
    <xf numFmtId="0" fontId="0" fillId="2" borderId="37" xfId="0" applyFill="1" applyBorder="1" applyAlignment="1" applyProtection="1">
      <alignment horizontal="center" vertical="center"/>
    </xf>
    <xf numFmtId="2" fontId="0" fillId="0" borderId="38" xfId="0" applyNumberFormat="1" applyBorder="1" applyAlignment="1" applyProtection="1">
      <alignment horizontal="center" vertical="center"/>
    </xf>
    <xf numFmtId="2" fontId="0" fillId="0" borderId="20" xfId="0" applyNumberFormat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43" fontId="8" fillId="8" borderId="22" xfId="0" applyNumberFormat="1" applyFont="1" applyFill="1" applyBorder="1" applyAlignment="1" applyProtection="1">
      <alignment horizontal="center" vertical="center"/>
      <protection locked="0"/>
    </xf>
    <xf numFmtId="43" fontId="8" fillId="8" borderId="23" xfId="0" applyNumberFormat="1" applyFont="1" applyFill="1" applyBorder="1" applyAlignment="1" applyProtection="1">
      <alignment horizontal="center" vertical="center"/>
      <protection locked="0"/>
    </xf>
    <xf numFmtId="43" fontId="8" fillId="8" borderId="24" xfId="0" applyNumberFormat="1" applyFont="1" applyFill="1" applyBorder="1" applyAlignment="1" applyProtection="1">
      <alignment horizontal="center" vertical="center"/>
      <protection locked="0"/>
    </xf>
    <xf numFmtId="43" fontId="8" fillId="8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/>
    </xf>
    <xf numFmtId="0" fontId="2" fillId="0" borderId="27" xfId="0" applyFont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textRotation="255"/>
    </xf>
    <xf numFmtId="0" fontId="9" fillId="0" borderId="7" xfId="0" applyFont="1" applyBorder="1" applyAlignment="1">
      <alignment horizontal="center" vertical="center" textRotation="255"/>
    </xf>
    <xf numFmtId="0" fontId="9" fillId="0" borderId="10" xfId="0" applyFont="1" applyBorder="1" applyAlignment="1">
      <alignment horizontal="center" vertical="center" textRotation="255"/>
    </xf>
    <xf numFmtId="0" fontId="0" fillId="7" borderId="3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9" fillId="0" borderId="3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352425</xdr:colOff>
      <xdr:row>12</xdr:row>
      <xdr:rowOff>28575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8858250" y="2647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9</xdr:col>
      <xdr:colOff>752475</xdr:colOff>
      <xdr:row>12</xdr:row>
      <xdr:rowOff>114300</xdr:rowOff>
    </xdr:from>
    <xdr:to>
      <xdr:col>13</xdr:col>
      <xdr:colOff>333375</xdr:colOff>
      <xdr:row>17</xdr:row>
      <xdr:rowOff>142875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0020300" y="2733675"/>
          <a:ext cx="2867025" cy="990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enfaite je voudrais si possible a voir un liste des mois de l’année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dons il y a 3 donner importante et les rapporter sur la première page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8</xdr:col>
      <xdr:colOff>657225</xdr:colOff>
      <xdr:row>1</xdr:row>
      <xdr:rowOff>19050</xdr:rowOff>
    </xdr:from>
    <xdr:ext cx="76200" cy="228600"/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9163050" y="219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219075</xdr:colOff>
      <xdr:row>1</xdr:row>
      <xdr:rowOff>28575</xdr:rowOff>
    </xdr:from>
    <xdr:to>
      <xdr:col>13</xdr:col>
      <xdr:colOff>476250</xdr:colOff>
      <xdr:row>4</xdr:row>
      <xdr:rowOff>95250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10248900" y="228600"/>
          <a:ext cx="2781300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ici si sais possible une liste deroulante avec les mois de mai à novembre et que sa me mais  le nombre de nuit, dimanche et le nombre tout seul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Downloads/exemple%20liste_deroulante_cascade%20-%20Copi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_déroulante_cascade"/>
    </sheetNames>
    <sheetDataSet>
      <sheetData sheetId="0">
        <row r="2">
          <cell r="D2" t="str">
            <v>entrée</v>
          </cell>
          <cell r="E2" t="str">
            <v>plat_du_jour</v>
          </cell>
          <cell r="F2" t="str">
            <v>fromage</v>
          </cell>
          <cell r="G2" t="str">
            <v>dessert</v>
          </cell>
          <cell r="H2" t="str">
            <v>addition</v>
          </cell>
          <cell r="I2" t="str">
            <v>reçu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2"/>
  <sheetViews>
    <sheetView tabSelected="1" topLeftCell="C1" workbookViewId="0">
      <selection activeCell="M9" sqref="M9"/>
    </sheetView>
  </sheetViews>
  <sheetFormatPr baseColWidth="10" defaultRowHeight="15"/>
  <cols>
    <col min="1" max="1" width="29.5703125" style="2" customWidth="1"/>
    <col min="2" max="2" width="27.28515625" style="2" customWidth="1"/>
    <col min="3" max="3" width="17.85546875" style="56" customWidth="1"/>
    <col min="4" max="4" width="26.42578125" style="2" customWidth="1"/>
    <col min="5" max="5" width="12.5703125" style="2" customWidth="1"/>
    <col min="6" max="6" width="13.85546875" style="69" customWidth="1"/>
    <col min="7" max="8" width="11.42578125" style="2" hidden="1" customWidth="1"/>
    <col min="9" max="12" width="11.42578125" style="2"/>
    <col min="13" max="13" width="15" style="2" bestFit="1" customWidth="1"/>
    <col min="14" max="16384" width="11.42578125" style="2"/>
  </cols>
  <sheetData>
    <row r="1" spans="1:17" ht="15.75" thickTop="1">
      <c r="A1" s="90" t="s">
        <v>9</v>
      </c>
      <c r="B1" s="91"/>
      <c r="C1" s="91"/>
      <c r="D1" s="91"/>
      <c r="E1" s="91"/>
      <c r="F1" s="91"/>
      <c r="G1" s="91"/>
      <c r="H1" s="92"/>
      <c r="I1" s="1"/>
    </row>
    <row r="2" spans="1:17" ht="32.25" customHeight="1" thickBot="1">
      <c r="A2" s="93"/>
      <c r="B2" s="94"/>
      <c r="C2" s="94"/>
      <c r="D2" s="94"/>
      <c r="E2" s="94"/>
      <c r="F2" s="94"/>
      <c r="G2" s="94"/>
      <c r="H2" s="95"/>
      <c r="I2" s="1"/>
    </row>
    <row r="3" spans="1:17" ht="15.75" thickBot="1">
      <c r="A3" s="6"/>
      <c r="B3" s="6"/>
      <c r="C3" s="49"/>
      <c r="D3" s="6"/>
      <c r="E3" s="6"/>
      <c r="F3" s="57"/>
      <c r="G3" s="6"/>
      <c r="H3" s="6"/>
      <c r="L3" s="77"/>
      <c r="M3" s="76"/>
      <c r="N3" s="76"/>
      <c r="Q3" s="2" t="s">
        <v>53</v>
      </c>
    </row>
    <row r="4" spans="1:17" ht="15.75" thickTop="1">
      <c r="A4" s="6"/>
      <c r="B4" s="6"/>
      <c r="C4" s="49"/>
      <c r="D4" s="6"/>
      <c r="E4" s="6"/>
      <c r="F4" s="96" t="s">
        <v>10</v>
      </c>
      <c r="G4" s="6"/>
      <c r="H4" s="6"/>
      <c r="L4" s="76"/>
      <c r="M4" s="76"/>
      <c r="N4" s="76"/>
      <c r="Q4" s="2" t="s">
        <v>56</v>
      </c>
    </row>
    <row r="5" spans="1:17" ht="15.75" thickBot="1">
      <c r="A5" s="6"/>
      <c r="B5" s="6"/>
      <c r="C5" s="49"/>
      <c r="D5" s="6"/>
      <c r="E5" s="6"/>
      <c r="F5" s="97"/>
      <c r="G5" s="6"/>
      <c r="H5" s="6"/>
      <c r="L5" s="76"/>
      <c r="M5" s="76"/>
      <c r="N5" s="76"/>
      <c r="Q5" s="2" t="s">
        <v>57</v>
      </c>
    </row>
    <row r="6" spans="1:17" ht="16.5" thickTop="1" thickBot="1">
      <c r="A6" s="6"/>
      <c r="B6" s="6"/>
      <c r="C6" s="49"/>
      <c r="D6" s="6"/>
      <c r="E6" s="6"/>
      <c r="F6" s="58"/>
      <c r="G6" s="6"/>
      <c r="H6" s="6"/>
      <c r="L6" s="76"/>
      <c r="M6" s="76"/>
      <c r="N6" s="76"/>
      <c r="Q6" s="2" t="s">
        <v>68</v>
      </c>
    </row>
    <row r="7" spans="1:17" ht="16.5" thickTop="1" thickBot="1">
      <c r="A7" s="7" t="s">
        <v>39</v>
      </c>
      <c r="B7" s="8">
        <v>1511.41</v>
      </c>
      <c r="C7" s="49"/>
      <c r="D7" s="6"/>
      <c r="E7" s="7" t="s">
        <v>41</v>
      </c>
      <c r="F7" s="59"/>
      <c r="G7" s="6"/>
      <c r="H7" s="6"/>
      <c r="L7" s="76"/>
      <c r="M7" s="76"/>
      <c r="N7" s="76"/>
      <c r="Q7" s="2" t="s">
        <v>60</v>
      </c>
    </row>
    <row r="8" spans="1:17" ht="16.5" thickTop="1" thickBot="1">
      <c r="A8" s="6"/>
      <c r="B8" s="6"/>
      <c r="C8" s="49"/>
      <c r="D8" s="6"/>
      <c r="E8" s="6"/>
      <c r="F8" s="58"/>
      <c r="G8" s="6"/>
      <c r="H8" s="6"/>
      <c r="J8" s="78"/>
      <c r="K8" s="78"/>
      <c r="L8" s="79" t="s">
        <v>69</v>
      </c>
      <c r="M8" s="79" t="s">
        <v>70</v>
      </c>
      <c r="N8" s="76"/>
      <c r="Q8" s="2" t="s">
        <v>61</v>
      </c>
    </row>
    <row r="9" spans="1:17" ht="15.75" thickBot="1">
      <c r="A9" s="100" t="s">
        <v>25</v>
      </c>
      <c r="B9" s="98" t="s">
        <v>11</v>
      </c>
      <c r="C9" s="99"/>
      <c r="D9" s="99" t="s">
        <v>17</v>
      </c>
      <c r="E9" s="99"/>
      <c r="F9" s="102"/>
      <c r="G9" s="6"/>
      <c r="H9" s="6"/>
      <c r="J9" s="78" t="s">
        <v>66</v>
      </c>
      <c r="K9" s="81" t="s">
        <v>57</v>
      </c>
      <c r="L9" s="80">
        <f ca="1">COUNTIF(INDIRECT("'"&amp;K9&amp;"'!B3:AF5"),"Nuit")</f>
        <v>7</v>
      </c>
      <c r="M9" s="80">
        <f ca="1">SUMPRODUCT((INDIRECT("'"&amp;K9&amp;"'!B3:AF5")="Nuit")*(INDIRECT("'"&amp;K9&amp;"'!$B$1:$AF$1")="d"))</f>
        <v>1</v>
      </c>
      <c r="Q9" s="2" t="s">
        <v>62</v>
      </c>
    </row>
    <row r="10" spans="1:17" ht="15.75" thickBot="1">
      <c r="A10" s="101"/>
      <c r="B10" s="9" t="s">
        <v>12</v>
      </c>
      <c r="C10" s="50" t="s">
        <v>24</v>
      </c>
      <c r="D10" s="103" t="s">
        <v>15</v>
      </c>
      <c r="E10" s="104"/>
      <c r="F10" s="60" t="s">
        <v>16</v>
      </c>
      <c r="G10" s="6"/>
      <c r="H10" s="6"/>
      <c r="J10" s="78"/>
      <c r="K10" s="78"/>
      <c r="L10" s="78"/>
      <c r="M10" s="78"/>
    </row>
    <row r="11" spans="1:17">
      <c r="A11" s="10" t="s">
        <v>0</v>
      </c>
      <c r="B11" s="11">
        <v>152.18</v>
      </c>
      <c r="C11" s="51">
        <f>(B7/B11)</f>
        <v>9.9317255881193329</v>
      </c>
      <c r="D11" s="82" t="s">
        <v>18</v>
      </c>
      <c r="E11" s="83"/>
      <c r="F11" s="61">
        <f>B7</f>
        <v>1511.41</v>
      </c>
      <c r="G11" s="6"/>
      <c r="H11" s="6"/>
    </row>
    <row r="12" spans="1:17">
      <c r="A12" s="12" t="s">
        <v>1</v>
      </c>
      <c r="B12" s="13" t="s">
        <v>13</v>
      </c>
      <c r="C12" s="52">
        <f>(B7/163.06*18.92%)</f>
        <v>1.7537027597203485</v>
      </c>
      <c r="D12" s="84" t="s">
        <v>36</v>
      </c>
      <c r="E12" s="85"/>
      <c r="F12" s="15">
        <f>C12*C29</f>
        <v>56.118488311051152</v>
      </c>
      <c r="G12" s="6"/>
      <c r="H12" s="6"/>
    </row>
    <row r="13" spans="1:17">
      <c r="A13" s="12" t="s">
        <v>2</v>
      </c>
      <c r="B13" s="13"/>
      <c r="C13" s="52">
        <v>0.65600000000000003</v>
      </c>
      <c r="D13" s="84" t="s">
        <v>19</v>
      </c>
      <c r="E13" s="85"/>
      <c r="F13" s="15">
        <f>B11*C13</f>
        <v>99.830080000000009</v>
      </c>
      <c r="G13" s="6"/>
      <c r="H13" s="6"/>
    </row>
    <row r="14" spans="1:17">
      <c r="A14" s="12" t="s">
        <v>3</v>
      </c>
      <c r="B14" s="13"/>
      <c r="C14" s="52">
        <v>7.5270000000000001</v>
      </c>
      <c r="D14" s="84" t="s">
        <v>37</v>
      </c>
      <c r="E14" s="85"/>
      <c r="F14" s="15">
        <f>C14*B29</f>
        <v>30.108000000000001</v>
      </c>
      <c r="G14" s="6"/>
      <c r="H14" s="6"/>
    </row>
    <row r="15" spans="1:17">
      <c r="A15" s="12" t="s">
        <v>4</v>
      </c>
      <c r="B15" s="13" t="s">
        <v>14</v>
      </c>
      <c r="C15" s="52">
        <f>(B7/163.06*94.6%)</f>
        <v>8.7685137986017416</v>
      </c>
      <c r="D15" s="88" t="s">
        <v>32</v>
      </c>
      <c r="E15" s="89"/>
      <c r="F15" s="62">
        <f>C15*C30</f>
        <v>350.74055194406969</v>
      </c>
      <c r="G15" s="6"/>
      <c r="H15" s="14"/>
      <c r="I15" s="4"/>
    </row>
    <row r="16" spans="1:17" ht="15.75" thickBot="1">
      <c r="A16" s="12"/>
      <c r="B16" s="13"/>
      <c r="C16" s="52"/>
      <c r="D16" s="86" t="s">
        <v>20</v>
      </c>
      <c r="E16" s="87"/>
      <c r="F16" s="63">
        <f>SUM(F11:F15)</f>
        <v>2048.2071202551206</v>
      </c>
      <c r="G16" s="6"/>
      <c r="H16" s="6"/>
    </row>
    <row r="17" spans="1:10">
      <c r="A17" s="12" t="s">
        <v>5</v>
      </c>
      <c r="B17" s="13"/>
      <c r="C17" s="52">
        <v>0.501</v>
      </c>
      <c r="D17" s="84" t="s">
        <v>21</v>
      </c>
      <c r="E17" s="85"/>
      <c r="F17" s="15">
        <f>B11*C17</f>
        <v>76.242180000000005</v>
      </c>
      <c r="G17" s="6"/>
      <c r="H17" s="6"/>
    </row>
    <row r="18" spans="1:10">
      <c r="A18" s="12" t="s">
        <v>6</v>
      </c>
      <c r="B18" s="13"/>
      <c r="C18" s="52">
        <v>0.88200000000000001</v>
      </c>
      <c r="D18" s="84" t="s">
        <v>21</v>
      </c>
      <c r="E18" s="85"/>
      <c r="F18" s="15">
        <f>B11*C18</f>
        <v>134.22275999999999</v>
      </c>
      <c r="G18" s="6"/>
      <c r="H18" s="6"/>
    </row>
    <row r="19" spans="1:10">
      <c r="A19" s="12" t="s">
        <v>7</v>
      </c>
      <c r="B19" s="13"/>
      <c r="C19" s="52">
        <v>0.73099999999999998</v>
      </c>
      <c r="D19" s="84" t="s">
        <v>38</v>
      </c>
      <c r="E19" s="85"/>
      <c r="F19" s="15">
        <f>C19*C30</f>
        <v>29.24</v>
      </c>
      <c r="G19" s="6"/>
      <c r="H19" s="6"/>
    </row>
    <row r="20" spans="1:10">
      <c r="A20" s="12" t="s">
        <v>8</v>
      </c>
      <c r="B20" s="13"/>
      <c r="C20" s="52">
        <v>0.14599999999999999</v>
      </c>
      <c r="D20" s="84" t="s">
        <v>38</v>
      </c>
      <c r="E20" s="85"/>
      <c r="F20" s="15">
        <f>C20*C29</f>
        <v>4.6719999999999997</v>
      </c>
      <c r="G20" s="6"/>
      <c r="H20" s="6"/>
    </row>
    <row r="21" spans="1:10" ht="15.75" thickBot="1">
      <c r="A21" s="16"/>
      <c r="B21" s="17"/>
      <c r="C21" s="53"/>
      <c r="D21" s="112" t="s">
        <v>23</v>
      </c>
      <c r="E21" s="113"/>
      <c r="F21" s="64">
        <f>SUM(F17:F20)</f>
        <v>244.37694000000002</v>
      </c>
      <c r="G21" s="6"/>
      <c r="H21" s="18"/>
    </row>
    <row r="22" spans="1:10" ht="15.75" thickBot="1">
      <c r="A22" s="12"/>
      <c r="B22" s="13"/>
      <c r="C22" s="52"/>
      <c r="D22" s="82" t="s">
        <v>22</v>
      </c>
      <c r="E22" s="83"/>
      <c r="F22" s="65">
        <f>(F16+F21)*21/100</f>
        <v>481.44265265357535</v>
      </c>
      <c r="G22" s="6"/>
      <c r="H22" s="6"/>
    </row>
    <row r="23" spans="1:10" ht="15.75" thickBot="1">
      <c r="A23" s="19" t="s">
        <v>26</v>
      </c>
      <c r="B23" s="20"/>
      <c r="C23" s="54">
        <v>5.8</v>
      </c>
      <c r="D23" s="114" t="s">
        <v>40</v>
      </c>
      <c r="E23" s="115"/>
      <c r="F23" s="66">
        <f>C23*B29</f>
        <v>23.2</v>
      </c>
      <c r="G23" s="6"/>
      <c r="H23" s="6"/>
      <c r="J23" s="5"/>
    </row>
    <row r="24" spans="1:10" ht="15.75" thickBot="1">
      <c r="A24" s="6"/>
      <c r="B24" s="6"/>
      <c r="C24" s="49"/>
      <c r="D24" s="6"/>
      <c r="E24" s="6"/>
      <c r="F24" s="67">
        <f>F16+F21-F22+F23</f>
        <v>1834.3414076015454</v>
      </c>
      <c r="G24" s="6"/>
      <c r="H24" s="6"/>
    </row>
    <row r="25" spans="1:10" ht="15.75" thickBot="1">
      <c r="A25" s="6"/>
      <c r="B25" s="6"/>
      <c r="C25" s="49"/>
      <c r="D25" s="6"/>
      <c r="E25" s="6"/>
      <c r="F25" s="57"/>
      <c r="G25" s="6"/>
      <c r="H25" s="6"/>
      <c r="I25" s="5"/>
    </row>
    <row r="26" spans="1:10" ht="15.75" thickBot="1">
      <c r="A26" s="21" t="s">
        <v>27</v>
      </c>
      <c r="B26" s="22"/>
      <c r="C26" s="55">
        <v>4.96</v>
      </c>
      <c r="D26" s="109" t="s">
        <v>28</v>
      </c>
      <c r="E26" s="109"/>
      <c r="F26" s="67">
        <f>C26*B31</f>
        <v>79.36</v>
      </c>
      <c r="G26" s="6"/>
      <c r="H26" s="6"/>
    </row>
    <row r="27" spans="1:10" ht="15.75" thickBot="1">
      <c r="A27" s="6"/>
      <c r="B27" s="6"/>
      <c r="C27" s="49"/>
      <c r="D27" s="110" t="s">
        <v>35</v>
      </c>
      <c r="E27" s="111"/>
      <c r="F27" s="68"/>
      <c r="G27" s="6"/>
      <c r="H27" s="6"/>
    </row>
    <row r="28" spans="1:10" ht="16.5" thickTop="1" thickBot="1">
      <c r="A28" s="8"/>
      <c r="B28" s="8" t="s">
        <v>30</v>
      </c>
      <c r="C28" s="71" t="s">
        <v>31</v>
      </c>
    </row>
    <row r="29" spans="1:10" ht="16.5" thickTop="1" thickBot="1">
      <c r="A29" s="8" t="s">
        <v>29</v>
      </c>
      <c r="B29" s="3">
        <v>4</v>
      </c>
      <c r="C29" s="72">
        <f>B29*8</f>
        <v>32</v>
      </c>
      <c r="D29" s="23"/>
      <c r="E29" s="105">
        <f>F24+F26</f>
        <v>1913.7014076015453</v>
      </c>
      <c r="F29" s="106"/>
      <c r="G29" s="4"/>
    </row>
    <row r="30" spans="1:10" ht="16.5" thickTop="1" thickBot="1">
      <c r="A30" s="8" t="s">
        <v>33</v>
      </c>
      <c r="B30" s="3">
        <v>5</v>
      </c>
      <c r="C30" s="72">
        <f>B30*8</f>
        <v>40</v>
      </c>
      <c r="D30" s="23"/>
      <c r="E30" s="107"/>
      <c r="F30" s="108"/>
    </row>
    <row r="31" spans="1:10" ht="16.5" thickTop="1" thickBot="1">
      <c r="A31" s="8" t="s">
        <v>34</v>
      </c>
      <c r="B31" s="3">
        <v>16</v>
      </c>
      <c r="C31" s="72"/>
    </row>
    <row r="32" spans="1:10" ht="15.75" thickTop="1"/>
  </sheetData>
  <sheetProtection formatCells="0" formatColumns="0" formatRows="0" insertColumns="0" insertRows="0" insertHyperlinks="0" deleteColumns="0" deleteRows="0" sort="0" autoFilter="0" pivotTables="0"/>
  <dataConsolidate function="count"/>
  <mergeCells count="22">
    <mergeCell ref="E29:F30"/>
    <mergeCell ref="D26:E26"/>
    <mergeCell ref="D27:E27"/>
    <mergeCell ref="D22:E22"/>
    <mergeCell ref="D21:E21"/>
    <mergeCell ref="D23:E23"/>
    <mergeCell ref="A1:H2"/>
    <mergeCell ref="F4:F5"/>
    <mergeCell ref="B9:C9"/>
    <mergeCell ref="A9:A10"/>
    <mergeCell ref="D14:E14"/>
    <mergeCell ref="D9:F9"/>
    <mergeCell ref="D10:E10"/>
    <mergeCell ref="D11:E11"/>
    <mergeCell ref="D12:E12"/>
    <mergeCell ref="D13:E13"/>
    <mergeCell ref="D20:E20"/>
    <mergeCell ref="D16:E16"/>
    <mergeCell ref="D15:E15"/>
    <mergeCell ref="D17:E17"/>
    <mergeCell ref="D18:E18"/>
    <mergeCell ref="D19:E19"/>
  </mergeCells>
  <phoneticPr fontId="11" type="noConversion"/>
  <dataValidations count="1">
    <dataValidation type="list" allowBlank="1" showInputMessage="1" showErrorMessage="1" sqref="K9">
      <formula1>mois</formula1>
    </dataValidation>
  </dataValidations>
  <pageMargins left="0.7" right="0.7" top="0.75" bottom="0.75" header="0.3" footer="0.3"/>
  <pageSetup paperSize="9" orientation="portrait" r:id="rId1"/>
  <ignoredErrors>
    <ignoredError sqref="E29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J69"/>
  <sheetViews>
    <sheetView topLeftCell="E1" zoomScale="90" zoomScaleNormal="90" workbookViewId="0">
      <selection activeCell="K9" sqref="K9:L9"/>
    </sheetView>
  </sheetViews>
  <sheetFormatPr baseColWidth="10" defaultRowHeight="15"/>
  <cols>
    <col min="1" max="1" width="34.7109375" customWidth="1"/>
    <col min="2" max="2" width="6.7109375" customWidth="1"/>
    <col min="3" max="3" width="8.28515625" customWidth="1"/>
    <col min="4" max="4" width="7.7109375" customWidth="1"/>
    <col min="5" max="5" width="8.28515625" customWidth="1"/>
    <col min="6" max="34" width="6.7109375" customWidth="1"/>
  </cols>
  <sheetData>
    <row r="1" spans="1:36" ht="0.75" customHeight="1" thickBot="1"/>
    <row r="2" spans="1:36" ht="31.5" customHeight="1" thickBot="1">
      <c r="A2" s="30" t="s">
        <v>53</v>
      </c>
      <c r="B2" s="40" t="s">
        <v>42</v>
      </c>
      <c r="C2" s="26" t="s">
        <v>42</v>
      </c>
      <c r="D2" s="26" t="s">
        <v>43</v>
      </c>
      <c r="E2" s="26" t="s">
        <v>44</v>
      </c>
      <c r="F2" s="26" t="s">
        <v>46</v>
      </c>
      <c r="G2" s="26" t="s">
        <v>45</v>
      </c>
      <c r="H2" s="26" t="s">
        <v>47</v>
      </c>
      <c r="I2" s="40" t="s">
        <v>42</v>
      </c>
      <c r="J2" s="26" t="s">
        <v>42</v>
      </c>
      <c r="K2" s="26" t="s">
        <v>43</v>
      </c>
      <c r="L2" s="26" t="s">
        <v>44</v>
      </c>
      <c r="M2" s="26" t="s">
        <v>46</v>
      </c>
      <c r="N2" s="26" t="s">
        <v>45</v>
      </c>
      <c r="O2" s="26" t="s">
        <v>47</v>
      </c>
      <c r="P2" s="26" t="s">
        <v>42</v>
      </c>
      <c r="Q2" s="26" t="s">
        <v>42</v>
      </c>
      <c r="R2" s="40" t="s">
        <v>43</v>
      </c>
      <c r="S2" s="26" t="s">
        <v>44</v>
      </c>
      <c r="T2" s="26" t="s">
        <v>46</v>
      </c>
      <c r="U2" s="40" t="s">
        <v>45</v>
      </c>
      <c r="V2" s="26" t="s">
        <v>47</v>
      </c>
      <c r="W2" s="26" t="s">
        <v>42</v>
      </c>
      <c r="X2" s="26" t="s">
        <v>42</v>
      </c>
      <c r="Y2" s="26" t="s">
        <v>43</v>
      </c>
      <c r="Z2" s="26" t="s">
        <v>44</v>
      </c>
      <c r="AA2" s="26" t="s">
        <v>46</v>
      </c>
      <c r="AB2" s="40" t="s">
        <v>45</v>
      </c>
      <c r="AC2" s="40" t="s">
        <v>47</v>
      </c>
      <c r="AD2" s="26" t="s">
        <v>42</v>
      </c>
      <c r="AE2" s="26" t="s">
        <v>42</v>
      </c>
      <c r="AF2" s="26" t="s">
        <v>43</v>
      </c>
      <c r="AG2" s="24"/>
      <c r="AH2" s="24"/>
      <c r="AI2" s="24"/>
      <c r="AJ2" s="24"/>
    </row>
    <row r="3" spans="1:36" ht="15.75" thickBot="1">
      <c r="A3" s="25" t="s">
        <v>48</v>
      </c>
      <c r="B3" s="41">
        <v>1</v>
      </c>
      <c r="C3" s="25">
        <v>2</v>
      </c>
      <c r="D3" s="25">
        <v>3</v>
      </c>
      <c r="E3" s="25">
        <v>4</v>
      </c>
      <c r="F3" s="25">
        <v>5</v>
      </c>
      <c r="G3" s="25">
        <v>6</v>
      </c>
      <c r="H3" s="45">
        <v>7</v>
      </c>
      <c r="I3" s="46">
        <v>8</v>
      </c>
      <c r="J3" s="45">
        <v>9</v>
      </c>
      <c r="K3" s="45">
        <v>10</v>
      </c>
      <c r="L3" s="25">
        <v>11</v>
      </c>
      <c r="M3" s="25">
        <v>12</v>
      </c>
      <c r="N3" s="25">
        <v>13</v>
      </c>
      <c r="O3" s="25">
        <v>14</v>
      </c>
      <c r="P3" s="25">
        <v>15</v>
      </c>
      <c r="Q3" s="25">
        <v>16</v>
      </c>
      <c r="R3" s="46">
        <v>17</v>
      </c>
      <c r="S3" s="45">
        <v>18</v>
      </c>
      <c r="T3" s="45">
        <v>19</v>
      </c>
      <c r="U3" s="45">
        <v>20</v>
      </c>
      <c r="V3" s="25">
        <v>21</v>
      </c>
      <c r="W3" s="25">
        <v>22</v>
      </c>
      <c r="X3" s="25">
        <v>23</v>
      </c>
      <c r="Y3" s="25">
        <v>24</v>
      </c>
      <c r="Z3" s="25">
        <v>25</v>
      </c>
      <c r="AA3" s="25">
        <v>26</v>
      </c>
      <c r="AB3" s="46">
        <v>27</v>
      </c>
      <c r="AC3" s="46">
        <v>28</v>
      </c>
      <c r="AD3" s="45">
        <v>29</v>
      </c>
      <c r="AE3" s="45">
        <v>30</v>
      </c>
      <c r="AF3" s="45">
        <v>31</v>
      </c>
    </row>
    <row r="4" spans="1:36" ht="15.75" customHeight="1" thickBot="1">
      <c r="A4" s="25" t="s">
        <v>49</v>
      </c>
      <c r="B4" s="74"/>
      <c r="C4" s="116" t="s">
        <v>64</v>
      </c>
      <c r="D4" s="116" t="s">
        <v>64</v>
      </c>
      <c r="E4" s="116" t="s">
        <v>64</v>
      </c>
      <c r="F4" s="70"/>
      <c r="G4" s="29"/>
      <c r="H4" s="25"/>
      <c r="I4" s="25"/>
      <c r="J4" s="25"/>
      <c r="K4" s="25"/>
      <c r="L4" s="129" t="s">
        <v>52</v>
      </c>
      <c r="M4" s="129"/>
      <c r="N4" s="129"/>
      <c r="O4" s="129"/>
      <c r="P4" s="43" t="s">
        <v>1</v>
      </c>
      <c r="Q4" s="27" t="s">
        <v>1</v>
      </c>
      <c r="R4" s="25"/>
      <c r="S4" s="25"/>
      <c r="T4" s="25"/>
      <c r="U4" s="25"/>
      <c r="V4" s="129" t="s">
        <v>52</v>
      </c>
      <c r="W4" s="129"/>
      <c r="X4" s="129"/>
      <c r="Y4" s="129"/>
      <c r="Z4" s="43" t="s">
        <v>1</v>
      </c>
      <c r="AA4" s="27" t="s">
        <v>1</v>
      </c>
      <c r="AB4" s="25"/>
      <c r="AC4" s="25"/>
      <c r="AD4" s="25"/>
      <c r="AE4" s="33"/>
      <c r="AF4" s="122" t="s">
        <v>52</v>
      </c>
      <c r="AG4" s="47"/>
      <c r="AH4" s="47"/>
      <c r="AI4" s="47"/>
      <c r="AJ4" s="37"/>
    </row>
    <row r="5" spans="1:36" ht="15.75" customHeight="1" thickBot="1">
      <c r="A5" s="25" t="s">
        <v>51</v>
      </c>
      <c r="B5" s="41"/>
      <c r="C5" s="117"/>
      <c r="D5" s="117"/>
      <c r="E5" s="117"/>
      <c r="F5" s="44"/>
      <c r="G5" s="25"/>
      <c r="H5" s="28" t="s">
        <v>55</v>
      </c>
      <c r="I5" s="28" t="s">
        <v>55</v>
      </c>
      <c r="J5" s="25"/>
      <c r="K5" s="25"/>
      <c r="L5" s="129"/>
      <c r="M5" s="129"/>
      <c r="N5" s="129"/>
      <c r="O5" s="129"/>
      <c r="P5" s="44"/>
      <c r="Q5" s="25"/>
      <c r="R5" s="28" t="s">
        <v>55</v>
      </c>
      <c r="S5" s="28" t="s">
        <v>55</v>
      </c>
      <c r="T5" s="25"/>
      <c r="U5" s="25"/>
      <c r="V5" s="129"/>
      <c r="W5" s="129"/>
      <c r="X5" s="129"/>
      <c r="Y5" s="129"/>
      <c r="Z5" s="44"/>
      <c r="AA5" s="25"/>
      <c r="AB5" s="28" t="s">
        <v>55</v>
      </c>
      <c r="AC5" s="42" t="s">
        <v>55</v>
      </c>
      <c r="AD5" s="25"/>
      <c r="AE5" s="33"/>
      <c r="AF5" s="123"/>
      <c r="AG5" s="47"/>
      <c r="AH5" s="47"/>
      <c r="AI5" s="47"/>
      <c r="AJ5" s="37"/>
    </row>
    <row r="6" spans="1:36" ht="15.75" customHeight="1" thickBot="1">
      <c r="A6" s="25" t="s">
        <v>50</v>
      </c>
      <c r="B6" s="41"/>
      <c r="C6" s="118"/>
      <c r="D6" s="118"/>
      <c r="E6" s="118"/>
      <c r="F6" s="44"/>
      <c r="G6" s="25"/>
      <c r="H6" s="25"/>
      <c r="I6" s="25"/>
      <c r="J6" s="31" t="s">
        <v>54</v>
      </c>
      <c r="K6" s="31" t="s">
        <v>54</v>
      </c>
      <c r="L6" s="129"/>
      <c r="M6" s="129"/>
      <c r="N6" s="129"/>
      <c r="O6" s="129"/>
      <c r="P6" s="44"/>
      <c r="Q6" s="25"/>
      <c r="R6" s="25"/>
      <c r="S6" s="25"/>
      <c r="T6" s="31" t="s">
        <v>54</v>
      </c>
      <c r="U6" s="31" t="s">
        <v>54</v>
      </c>
      <c r="V6" s="129"/>
      <c r="W6" s="129"/>
      <c r="X6" s="129"/>
      <c r="Y6" s="129"/>
      <c r="Z6" s="44"/>
      <c r="AA6" s="25"/>
      <c r="AB6" s="25"/>
      <c r="AC6" s="25"/>
      <c r="AD6" s="31" t="s">
        <v>54</v>
      </c>
      <c r="AE6" s="31" t="s">
        <v>54</v>
      </c>
      <c r="AF6" s="124"/>
      <c r="AG6" s="47"/>
      <c r="AH6" s="47"/>
      <c r="AI6" s="47"/>
      <c r="AJ6" s="37"/>
    </row>
    <row r="7" spans="1:36" ht="15.75" thickBot="1">
      <c r="AG7" s="37"/>
      <c r="AH7" s="37"/>
      <c r="AI7" s="37"/>
      <c r="AJ7" s="37"/>
    </row>
    <row r="8" spans="1:36" ht="15.75" thickBot="1">
      <c r="K8" s="127" t="s">
        <v>1</v>
      </c>
      <c r="L8" s="128"/>
      <c r="M8" s="75">
        <v>4</v>
      </c>
      <c r="P8" s="120" t="s">
        <v>30</v>
      </c>
      <c r="Q8" s="120">
        <v>19</v>
      </c>
    </row>
    <row r="9" spans="1:36" ht="15.75" thickBot="1">
      <c r="A9" s="37"/>
      <c r="K9" s="125" t="s">
        <v>65</v>
      </c>
      <c r="L9" s="126"/>
      <c r="M9" s="75">
        <v>6</v>
      </c>
      <c r="P9" s="120"/>
      <c r="Q9" s="120"/>
    </row>
    <row r="10" spans="1:36">
      <c r="A10" s="48"/>
    </row>
    <row r="11" spans="1:36" ht="15.75" customHeight="1">
      <c r="A11" s="73"/>
      <c r="B11" s="73"/>
      <c r="C11" s="73"/>
      <c r="D11" s="73"/>
      <c r="E11" s="73"/>
      <c r="F11" s="73"/>
      <c r="G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</row>
    <row r="12" spans="1:36" ht="15" customHeight="1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</row>
    <row r="13" spans="1:36" ht="15.7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121" t="s">
        <v>67</v>
      </c>
      <c r="P13" s="121"/>
      <c r="Q13" s="121"/>
      <c r="R13" s="121"/>
      <c r="S13" s="121"/>
      <c r="T13" s="121"/>
      <c r="U13" s="121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</row>
    <row r="14" spans="1:36" ht="15.75" customHeight="1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121"/>
      <c r="P14" s="121"/>
      <c r="Q14" s="121"/>
      <c r="R14" s="121"/>
      <c r="S14" s="121"/>
      <c r="T14" s="121"/>
      <c r="U14" s="121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</row>
    <row r="15" spans="1:36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121"/>
      <c r="P15" s="121"/>
      <c r="Q15" s="121"/>
      <c r="R15" s="121"/>
      <c r="S15" s="121"/>
      <c r="T15" s="121"/>
      <c r="U15" s="121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</row>
    <row r="16" spans="1:36" ht="1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121"/>
      <c r="P16" s="121"/>
      <c r="Q16" s="121"/>
      <c r="R16" s="121"/>
      <c r="S16" s="121"/>
      <c r="T16" s="121"/>
      <c r="U16" s="121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</row>
    <row r="17" spans="1:32" ht="15" customHeight="1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</row>
    <row r="18" spans="1:32" ht="15" customHeight="1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</row>
    <row r="67" spans="2:8" ht="15.75" thickBot="1"/>
    <row r="68" spans="2:8" ht="15.75" thickBot="1">
      <c r="B68" s="119" t="s">
        <v>1</v>
      </c>
      <c r="C68" s="119"/>
      <c r="D68" s="36" t="s">
        <v>63</v>
      </c>
      <c r="G68" s="120" t="s">
        <v>30</v>
      </c>
      <c r="H68" s="120">
        <v>18</v>
      </c>
    </row>
    <row r="69" spans="2:8" ht="15.75" thickBot="1">
      <c r="B69" s="119" t="s">
        <v>58</v>
      </c>
      <c r="C69" s="119"/>
      <c r="D69" s="36">
        <v>3</v>
      </c>
      <c r="G69" s="120"/>
      <c r="H69" s="120"/>
    </row>
  </sheetData>
  <mergeCells count="15">
    <mergeCell ref="O13:U16"/>
    <mergeCell ref="AF4:AF6"/>
    <mergeCell ref="K9:L9"/>
    <mergeCell ref="K8:L8"/>
    <mergeCell ref="P8:P9"/>
    <mergeCell ref="Q8:Q9"/>
    <mergeCell ref="L4:O6"/>
    <mergeCell ref="V4:Y6"/>
    <mergeCell ref="C4:C6"/>
    <mergeCell ref="D4:D6"/>
    <mergeCell ref="E4:E6"/>
    <mergeCell ref="B68:C68"/>
    <mergeCell ref="G68:G69"/>
    <mergeCell ref="H68:H69"/>
    <mergeCell ref="B69:C69"/>
  </mergeCells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E8"/>
  <sheetViews>
    <sheetView workbookViewId="0">
      <selection activeCell="G15" sqref="G15"/>
    </sheetView>
  </sheetViews>
  <sheetFormatPr baseColWidth="10" defaultRowHeight="15"/>
  <cols>
    <col min="1" max="1" width="16.140625" customWidth="1"/>
    <col min="2" max="31" width="6.7109375" customWidth="1"/>
  </cols>
  <sheetData>
    <row r="1" spans="1:31" ht="47.25" thickBot="1">
      <c r="A1" s="30" t="s">
        <v>56</v>
      </c>
      <c r="B1" s="26" t="s">
        <v>44</v>
      </c>
      <c r="C1" s="26" t="s">
        <v>46</v>
      </c>
      <c r="D1" s="26" t="s">
        <v>45</v>
      </c>
      <c r="E1" s="26" t="s">
        <v>47</v>
      </c>
      <c r="F1" s="26" t="s">
        <v>42</v>
      </c>
      <c r="G1" s="26" t="s">
        <v>42</v>
      </c>
      <c r="H1" s="26" t="s">
        <v>43</v>
      </c>
      <c r="I1" s="26" t="s">
        <v>44</v>
      </c>
      <c r="J1" s="26" t="s">
        <v>46</v>
      </c>
      <c r="K1" s="26" t="s">
        <v>45</v>
      </c>
      <c r="L1" s="26" t="s">
        <v>47</v>
      </c>
      <c r="M1" s="26" t="s">
        <v>42</v>
      </c>
      <c r="N1" s="26" t="s">
        <v>42</v>
      </c>
      <c r="O1" s="26" t="s">
        <v>43</v>
      </c>
      <c r="P1" s="26" t="s">
        <v>44</v>
      </c>
      <c r="Q1" s="26" t="s">
        <v>46</v>
      </c>
      <c r="R1" s="26" t="s">
        <v>45</v>
      </c>
      <c r="S1" s="26" t="s">
        <v>47</v>
      </c>
      <c r="T1" s="26" t="s">
        <v>42</v>
      </c>
      <c r="U1" s="26" t="s">
        <v>42</v>
      </c>
      <c r="V1" s="26" t="s">
        <v>43</v>
      </c>
      <c r="W1" s="26" t="s">
        <v>44</v>
      </c>
      <c r="X1" s="26" t="s">
        <v>46</v>
      </c>
      <c r="Y1" s="26" t="s">
        <v>45</v>
      </c>
      <c r="Z1" s="26" t="s">
        <v>47</v>
      </c>
      <c r="AA1" s="26" t="s">
        <v>42</v>
      </c>
      <c r="AB1" s="26" t="s">
        <v>42</v>
      </c>
      <c r="AC1" s="26" t="s">
        <v>43</v>
      </c>
      <c r="AD1" s="26" t="s">
        <v>44</v>
      </c>
      <c r="AE1" s="32" t="s">
        <v>46</v>
      </c>
    </row>
    <row r="2" spans="1:31" ht="15.75" thickBot="1">
      <c r="A2" s="25" t="s">
        <v>48</v>
      </c>
      <c r="B2" s="25">
        <v>1</v>
      </c>
      <c r="C2" s="25">
        <v>2</v>
      </c>
      <c r="D2" s="25">
        <v>3</v>
      </c>
      <c r="E2" s="25">
        <v>4</v>
      </c>
      <c r="F2" s="25">
        <v>5</v>
      </c>
      <c r="G2" s="25">
        <v>6</v>
      </c>
      <c r="H2" s="25">
        <v>7</v>
      </c>
      <c r="I2" s="25">
        <v>8</v>
      </c>
      <c r="J2" s="25">
        <v>9</v>
      </c>
      <c r="K2" s="25">
        <v>10</v>
      </c>
      <c r="L2" s="25">
        <v>11</v>
      </c>
      <c r="M2" s="25">
        <v>12</v>
      </c>
      <c r="N2" s="25">
        <v>13</v>
      </c>
      <c r="O2" s="25">
        <v>14</v>
      </c>
      <c r="P2" s="25">
        <v>15</v>
      </c>
      <c r="Q2" s="25">
        <v>16</v>
      </c>
      <c r="R2" s="25">
        <v>17</v>
      </c>
      <c r="S2" s="25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33">
        <v>30</v>
      </c>
    </row>
    <row r="3" spans="1:31" ht="20.100000000000001" customHeight="1" thickBot="1">
      <c r="A3" s="25" t="s">
        <v>49</v>
      </c>
      <c r="B3" s="27" t="s">
        <v>1</v>
      </c>
      <c r="C3" s="25"/>
      <c r="D3" s="25"/>
      <c r="E3" s="25"/>
      <c r="F3" s="25"/>
      <c r="G3" s="129" t="s">
        <v>52</v>
      </c>
      <c r="H3" s="129"/>
      <c r="I3" s="129"/>
      <c r="J3" s="129"/>
      <c r="K3" s="27" t="s">
        <v>1</v>
      </c>
      <c r="L3" s="27" t="s">
        <v>1</v>
      </c>
      <c r="M3" s="25"/>
      <c r="N3" s="25"/>
      <c r="O3" s="25"/>
      <c r="P3" s="25"/>
      <c r="Q3" s="129" t="s">
        <v>52</v>
      </c>
      <c r="R3" s="129"/>
      <c r="S3" s="129"/>
      <c r="T3" s="129"/>
      <c r="U3" s="27" t="s">
        <v>1</v>
      </c>
      <c r="V3" s="27" t="s">
        <v>1</v>
      </c>
      <c r="W3" s="25"/>
      <c r="X3" s="25"/>
      <c r="Y3" s="25"/>
      <c r="Z3" s="25"/>
      <c r="AA3" s="129" t="s">
        <v>52</v>
      </c>
      <c r="AB3" s="129"/>
      <c r="AC3" s="129"/>
      <c r="AD3" s="129"/>
      <c r="AE3" s="27" t="s">
        <v>1</v>
      </c>
    </row>
    <row r="4" spans="1:31" ht="20.100000000000001" customHeight="1" thickBot="1">
      <c r="A4" s="25" t="s">
        <v>50</v>
      </c>
      <c r="B4" s="25"/>
      <c r="C4" s="31" t="s">
        <v>54</v>
      </c>
      <c r="D4" s="31" t="s">
        <v>54</v>
      </c>
      <c r="E4" s="25"/>
      <c r="F4" s="25"/>
      <c r="G4" s="129"/>
      <c r="H4" s="129"/>
      <c r="I4" s="129"/>
      <c r="J4" s="129"/>
      <c r="K4" s="25"/>
      <c r="L4" s="25"/>
      <c r="M4" s="31" t="s">
        <v>54</v>
      </c>
      <c r="N4" s="31" t="s">
        <v>54</v>
      </c>
      <c r="O4" s="25"/>
      <c r="P4" s="25"/>
      <c r="Q4" s="129"/>
      <c r="R4" s="129"/>
      <c r="S4" s="129"/>
      <c r="T4" s="129"/>
      <c r="U4" s="25"/>
      <c r="V4" s="25"/>
      <c r="W4" s="31" t="s">
        <v>54</v>
      </c>
      <c r="X4" s="31" t="s">
        <v>54</v>
      </c>
      <c r="Y4" s="25"/>
      <c r="Z4" s="25"/>
      <c r="AA4" s="129"/>
      <c r="AB4" s="129"/>
      <c r="AC4" s="129"/>
      <c r="AD4" s="129"/>
      <c r="AE4" s="35"/>
    </row>
    <row r="5" spans="1:31" ht="20.100000000000001" customHeight="1" thickBot="1">
      <c r="A5" s="25" t="s">
        <v>51</v>
      </c>
      <c r="B5" s="25"/>
      <c r="C5" s="25"/>
      <c r="D5" s="25"/>
      <c r="E5" s="28" t="s">
        <v>55</v>
      </c>
      <c r="F5" s="28" t="s">
        <v>55</v>
      </c>
      <c r="G5" s="129"/>
      <c r="H5" s="129"/>
      <c r="I5" s="129"/>
      <c r="J5" s="129"/>
      <c r="K5" s="25"/>
      <c r="L5" s="25"/>
      <c r="M5" s="25"/>
      <c r="N5" s="25"/>
      <c r="O5" s="28" t="s">
        <v>55</v>
      </c>
      <c r="P5" s="28" t="s">
        <v>55</v>
      </c>
      <c r="Q5" s="129"/>
      <c r="R5" s="129"/>
      <c r="S5" s="129"/>
      <c r="T5" s="129"/>
      <c r="U5" s="25"/>
      <c r="V5" s="25"/>
      <c r="W5" s="25"/>
      <c r="X5" s="25"/>
      <c r="Y5" s="28" t="s">
        <v>55</v>
      </c>
      <c r="Z5" s="28" t="s">
        <v>55</v>
      </c>
      <c r="AA5" s="129"/>
      <c r="AB5" s="129"/>
      <c r="AC5" s="129"/>
      <c r="AD5" s="129"/>
      <c r="AE5" s="35"/>
    </row>
    <row r="6" spans="1:31" ht="15.75" thickBot="1">
      <c r="G6" s="34"/>
    </row>
    <row r="7" spans="1:31" ht="15.75" thickBot="1">
      <c r="G7" s="37"/>
      <c r="K7" s="119" t="s">
        <v>1</v>
      </c>
      <c r="L7" s="119"/>
      <c r="M7" s="36">
        <f>COUNTIF(B3:AE5,"nuit")</f>
        <v>6</v>
      </c>
      <c r="P7" s="120" t="s">
        <v>30</v>
      </c>
      <c r="Q7" s="120">
        <v>18</v>
      </c>
    </row>
    <row r="8" spans="1:31" ht="15.75" thickBot="1">
      <c r="G8" s="37"/>
      <c r="K8" s="119" t="s">
        <v>58</v>
      </c>
      <c r="L8" s="119"/>
      <c r="M8" s="36"/>
      <c r="P8" s="120"/>
      <c r="Q8" s="120"/>
    </row>
  </sheetData>
  <mergeCells count="7">
    <mergeCell ref="G3:J5"/>
    <mergeCell ref="Q3:T5"/>
    <mergeCell ref="AA3:AD5"/>
    <mergeCell ref="K7:L7"/>
    <mergeCell ref="P7:P8"/>
    <mergeCell ref="Q7:Q8"/>
    <mergeCell ref="K8:L8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F42"/>
  <sheetViews>
    <sheetView topLeftCell="B1" workbookViewId="0">
      <selection activeCell="Q7" sqref="Q7:Q8"/>
    </sheetView>
  </sheetViews>
  <sheetFormatPr baseColWidth="10" defaultRowHeight="15"/>
  <cols>
    <col min="1" max="1" width="17.85546875" customWidth="1"/>
    <col min="2" max="32" width="6.7109375" customWidth="1"/>
  </cols>
  <sheetData>
    <row r="1" spans="1:32" ht="31.5" customHeight="1" thickBot="1">
      <c r="A1" s="30" t="s">
        <v>57</v>
      </c>
      <c r="B1" s="26" t="s">
        <v>45</v>
      </c>
      <c r="C1" s="26" t="s">
        <v>47</v>
      </c>
      <c r="D1" s="26" t="s">
        <v>42</v>
      </c>
      <c r="E1" s="26" t="s">
        <v>42</v>
      </c>
      <c r="F1" s="26" t="s">
        <v>43</v>
      </c>
      <c r="G1" s="26" t="s">
        <v>44</v>
      </c>
      <c r="H1" s="26" t="s">
        <v>46</v>
      </c>
      <c r="I1" s="26" t="s">
        <v>45</v>
      </c>
      <c r="J1" s="26" t="s">
        <v>47</v>
      </c>
      <c r="K1" s="26" t="s">
        <v>42</v>
      </c>
      <c r="L1" s="26" t="s">
        <v>42</v>
      </c>
      <c r="M1" s="26" t="s">
        <v>43</v>
      </c>
      <c r="N1" s="26" t="s">
        <v>44</v>
      </c>
      <c r="O1" s="40" t="s">
        <v>46</v>
      </c>
      <c r="P1" s="26" t="s">
        <v>45</v>
      </c>
      <c r="Q1" s="26" t="s">
        <v>47</v>
      </c>
      <c r="R1" s="26" t="s">
        <v>42</v>
      </c>
      <c r="S1" s="26" t="s">
        <v>42</v>
      </c>
      <c r="T1" s="26" t="s">
        <v>43</v>
      </c>
      <c r="U1" s="26" t="s">
        <v>44</v>
      </c>
      <c r="V1" s="26" t="s">
        <v>46</v>
      </c>
      <c r="W1" s="26" t="s">
        <v>45</v>
      </c>
      <c r="X1" s="26" t="s">
        <v>47</v>
      </c>
      <c r="Y1" s="26" t="s">
        <v>42</v>
      </c>
      <c r="Z1" s="26" t="s">
        <v>42</v>
      </c>
      <c r="AA1" s="26" t="s">
        <v>43</v>
      </c>
      <c r="AB1" s="26" t="s">
        <v>44</v>
      </c>
      <c r="AC1" s="26" t="s">
        <v>46</v>
      </c>
      <c r="AD1" s="26" t="s">
        <v>45</v>
      </c>
      <c r="AE1" s="26" t="s">
        <v>47</v>
      </c>
      <c r="AF1" s="26" t="s">
        <v>42</v>
      </c>
    </row>
    <row r="2" spans="1:32" ht="15.75" thickBot="1">
      <c r="A2" s="25" t="s">
        <v>48</v>
      </c>
      <c r="B2" s="25">
        <v>1</v>
      </c>
      <c r="C2" s="25">
        <v>2</v>
      </c>
      <c r="D2" s="25">
        <v>3</v>
      </c>
      <c r="E2" s="25">
        <v>4</v>
      </c>
      <c r="F2" s="25">
        <v>5</v>
      </c>
      <c r="G2" s="25">
        <v>6</v>
      </c>
      <c r="H2" s="25">
        <v>7</v>
      </c>
      <c r="I2" s="25">
        <v>8</v>
      </c>
      <c r="J2" s="25">
        <v>9</v>
      </c>
      <c r="K2" s="25">
        <v>10</v>
      </c>
      <c r="L2" s="25">
        <v>11</v>
      </c>
      <c r="M2" s="25">
        <v>12</v>
      </c>
      <c r="N2" s="25">
        <v>13</v>
      </c>
      <c r="O2" s="41">
        <v>14</v>
      </c>
      <c r="P2" s="25">
        <v>15</v>
      </c>
      <c r="Q2" s="25">
        <v>16</v>
      </c>
      <c r="R2" s="25">
        <v>17</v>
      </c>
      <c r="S2" s="25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25">
        <v>30</v>
      </c>
      <c r="AF2" s="25">
        <v>31</v>
      </c>
    </row>
    <row r="3" spans="1:32" ht="20.100000000000001" customHeight="1" thickBot="1">
      <c r="A3" s="25" t="s">
        <v>49</v>
      </c>
      <c r="B3" s="27" t="s">
        <v>1</v>
      </c>
      <c r="C3" s="25"/>
      <c r="D3" s="25"/>
      <c r="E3" s="25"/>
      <c r="F3" s="25"/>
      <c r="G3" s="129" t="s">
        <v>52</v>
      </c>
      <c r="H3" s="129"/>
      <c r="I3" s="129"/>
      <c r="J3" s="129"/>
      <c r="K3" s="27" t="s">
        <v>1</v>
      </c>
      <c r="L3" s="27" t="s">
        <v>1</v>
      </c>
      <c r="M3" s="25"/>
      <c r="N3" s="25"/>
      <c r="O3" s="41"/>
      <c r="P3" s="25"/>
      <c r="Q3" s="129" t="s">
        <v>52</v>
      </c>
      <c r="R3" s="129"/>
      <c r="S3" s="129"/>
      <c r="T3" s="129"/>
      <c r="U3" s="27" t="s">
        <v>1</v>
      </c>
      <c r="V3" s="27" t="s">
        <v>1</v>
      </c>
      <c r="W3" s="25"/>
      <c r="X3" s="25"/>
      <c r="Y3" s="25"/>
      <c r="Z3" s="25"/>
      <c r="AA3" s="129" t="s">
        <v>52</v>
      </c>
      <c r="AB3" s="129"/>
      <c r="AC3" s="129"/>
      <c r="AD3" s="129"/>
      <c r="AE3" s="27" t="s">
        <v>1</v>
      </c>
      <c r="AF3" s="27" t="s">
        <v>1</v>
      </c>
    </row>
    <row r="4" spans="1:32" ht="20.100000000000001" customHeight="1" thickBot="1">
      <c r="A4" s="25" t="s">
        <v>50</v>
      </c>
      <c r="B4" s="25"/>
      <c r="C4" s="31" t="s">
        <v>54</v>
      </c>
      <c r="D4" s="31" t="s">
        <v>54</v>
      </c>
      <c r="E4" s="25"/>
      <c r="F4" s="25"/>
      <c r="G4" s="129"/>
      <c r="H4" s="129"/>
      <c r="I4" s="129"/>
      <c r="J4" s="129"/>
      <c r="K4" s="25"/>
      <c r="L4" s="25"/>
      <c r="M4" s="31" t="s">
        <v>54</v>
      </c>
      <c r="N4" s="31" t="s">
        <v>54</v>
      </c>
      <c r="O4" s="41"/>
      <c r="P4" s="25"/>
      <c r="Q4" s="129"/>
      <c r="R4" s="129"/>
      <c r="S4" s="129"/>
      <c r="T4" s="129"/>
      <c r="U4" s="25"/>
      <c r="V4" s="25"/>
      <c r="W4" s="31" t="s">
        <v>54</v>
      </c>
      <c r="X4" s="31" t="s">
        <v>54</v>
      </c>
      <c r="Y4" s="25"/>
      <c r="Z4" s="25"/>
      <c r="AA4" s="129"/>
      <c r="AB4" s="129"/>
      <c r="AC4" s="129"/>
      <c r="AD4" s="129"/>
      <c r="AE4" s="35"/>
      <c r="AF4" s="29"/>
    </row>
    <row r="5" spans="1:32" ht="20.100000000000001" customHeight="1" thickBot="1">
      <c r="A5" s="25" t="s">
        <v>51</v>
      </c>
      <c r="B5" s="25"/>
      <c r="C5" s="25"/>
      <c r="D5" s="25"/>
      <c r="E5" s="28" t="s">
        <v>55</v>
      </c>
      <c r="F5" s="28" t="s">
        <v>55</v>
      </c>
      <c r="G5" s="129"/>
      <c r="H5" s="129"/>
      <c r="I5" s="129"/>
      <c r="J5" s="129"/>
      <c r="K5" s="25"/>
      <c r="L5" s="25"/>
      <c r="M5" s="25"/>
      <c r="N5" s="25"/>
      <c r="O5" s="41" t="s">
        <v>55</v>
      </c>
      <c r="P5" s="28" t="s">
        <v>55</v>
      </c>
      <c r="Q5" s="129"/>
      <c r="R5" s="129"/>
      <c r="S5" s="129"/>
      <c r="T5" s="129"/>
      <c r="U5" s="25"/>
      <c r="V5" s="25"/>
      <c r="W5" s="25"/>
      <c r="X5" s="25"/>
      <c r="Y5" s="28" t="s">
        <v>55</v>
      </c>
      <c r="Z5" s="28" t="s">
        <v>55</v>
      </c>
      <c r="AA5" s="129"/>
      <c r="AB5" s="129"/>
      <c r="AC5" s="129"/>
      <c r="AD5" s="129"/>
      <c r="AE5" s="35"/>
      <c r="AF5" s="29"/>
    </row>
    <row r="6" spans="1:32" ht="15.75" thickBot="1"/>
    <row r="7" spans="1:32" ht="15.75" thickBot="1">
      <c r="K7" s="119" t="s">
        <v>1</v>
      </c>
      <c r="L7" s="119"/>
      <c r="M7" s="36">
        <f>COUNTIF(B3:AF5,"nuit")</f>
        <v>7</v>
      </c>
      <c r="P7" s="120" t="s">
        <v>30</v>
      </c>
      <c r="Q7" s="120">
        <v>18</v>
      </c>
    </row>
    <row r="8" spans="1:32" ht="15.75" thickBot="1">
      <c r="K8" s="119" t="s">
        <v>58</v>
      </c>
      <c r="L8" s="119"/>
      <c r="M8" s="36">
        <v>3</v>
      </c>
      <c r="P8" s="120"/>
      <c r="Q8" s="120"/>
    </row>
    <row r="10" spans="1:32" ht="19.5" customHeight="1"/>
    <row r="11" spans="1:32" ht="28.5" customHeight="1"/>
    <row r="13" spans="1:32" ht="15.75" customHeight="1"/>
    <row r="14" spans="1:32" ht="17.25" customHeight="1"/>
    <row r="15" spans="1:32" ht="16.5" customHeight="1"/>
    <row r="22" ht="15.75" customHeight="1"/>
    <row r="23" ht="13.5" customHeight="1"/>
    <row r="24" ht="15.75" customHeight="1"/>
    <row r="29" ht="37.5" customHeight="1"/>
    <row r="31" ht="22.5" customHeight="1"/>
    <row r="32" ht="22.5" customHeight="1"/>
    <row r="33" ht="24.75" customHeight="1"/>
    <row r="40" ht="22.5" customHeight="1"/>
    <row r="41" ht="24.75" customHeight="1"/>
    <row r="42" ht="27" customHeight="1"/>
  </sheetData>
  <mergeCells count="7">
    <mergeCell ref="G3:J5"/>
    <mergeCell ref="Q3:T5"/>
    <mergeCell ref="AA3:AD5"/>
    <mergeCell ref="K7:L7"/>
    <mergeCell ref="P7:P8"/>
    <mergeCell ref="Q7:Q8"/>
    <mergeCell ref="K8:L8"/>
  </mergeCells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F8"/>
  <sheetViews>
    <sheetView workbookViewId="0">
      <selection activeCell="G15" sqref="G15"/>
    </sheetView>
  </sheetViews>
  <sheetFormatPr baseColWidth="10" defaultRowHeight="15"/>
  <cols>
    <col min="1" max="1" width="14.28515625" customWidth="1"/>
    <col min="2" max="32" width="6.7109375" customWidth="1"/>
  </cols>
  <sheetData>
    <row r="1" spans="1:32" ht="47.25" thickBot="1">
      <c r="A1" s="30" t="s">
        <v>59</v>
      </c>
      <c r="B1" s="26" t="s">
        <v>42</v>
      </c>
      <c r="C1" s="26" t="s">
        <v>43</v>
      </c>
      <c r="D1" s="26" t="s">
        <v>44</v>
      </c>
      <c r="E1" s="26" t="s">
        <v>46</v>
      </c>
      <c r="F1" s="26" t="s">
        <v>45</v>
      </c>
      <c r="G1" s="26" t="s">
        <v>47</v>
      </c>
      <c r="H1" s="26" t="s">
        <v>42</v>
      </c>
      <c r="I1" s="26" t="s">
        <v>42</v>
      </c>
      <c r="J1" s="26" t="s">
        <v>43</v>
      </c>
      <c r="K1" s="26" t="s">
        <v>44</v>
      </c>
      <c r="L1" s="26" t="s">
        <v>46</v>
      </c>
      <c r="M1" s="26" t="s">
        <v>45</v>
      </c>
      <c r="N1" s="26" t="s">
        <v>47</v>
      </c>
      <c r="O1" s="26" t="s">
        <v>42</v>
      </c>
      <c r="P1" s="40" t="s">
        <v>42</v>
      </c>
      <c r="Q1" s="26" t="s">
        <v>43</v>
      </c>
      <c r="R1" s="26" t="s">
        <v>44</v>
      </c>
      <c r="S1" s="26" t="s">
        <v>46</v>
      </c>
      <c r="T1" s="26" t="s">
        <v>45</v>
      </c>
      <c r="U1" s="26" t="s">
        <v>47</v>
      </c>
      <c r="V1" s="26" t="s">
        <v>42</v>
      </c>
      <c r="W1" s="26" t="s">
        <v>42</v>
      </c>
      <c r="X1" s="26" t="s">
        <v>43</v>
      </c>
      <c r="Y1" s="26" t="s">
        <v>44</v>
      </c>
      <c r="Z1" s="26" t="s">
        <v>46</v>
      </c>
      <c r="AA1" s="26" t="s">
        <v>45</v>
      </c>
      <c r="AB1" s="26" t="s">
        <v>47</v>
      </c>
      <c r="AC1" s="26" t="s">
        <v>42</v>
      </c>
      <c r="AD1" s="26" t="s">
        <v>42</v>
      </c>
      <c r="AE1" s="26" t="s">
        <v>43</v>
      </c>
      <c r="AF1" s="38" t="s">
        <v>44</v>
      </c>
    </row>
    <row r="2" spans="1:32" ht="15.75" thickBot="1">
      <c r="A2" s="25" t="s">
        <v>48</v>
      </c>
      <c r="B2" s="25">
        <v>1</v>
      </c>
      <c r="C2" s="25">
        <v>2</v>
      </c>
      <c r="D2" s="25">
        <v>3</v>
      </c>
      <c r="E2" s="25">
        <v>4</v>
      </c>
      <c r="F2" s="25">
        <v>5</v>
      </c>
      <c r="G2" s="25">
        <v>6</v>
      </c>
      <c r="H2" s="25">
        <v>7</v>
      </c>
      <c r="I2" s="25">
        <v>8</v>
      </c>
      <c r="J2" s="25">
        <v>9</v>
      </c>
      <c r="K2" s="25">
        <v>10</v>
      </c>
      <c r="L2" s="25">
        <v>11</v>
      </c>
      <c r="M2" s="25">
        <v>12</v>
      </c>
      <c r="N2" s="25">
        <v>13</v>
      </c>
      <c r="O2" s="25">
        <v>14</v>
      </c>
      <c r="P2" s="41">
        <v>15</v>
      </c>
      <c r="Q2" s="25">
        <v>16</v>
      </c>
      <c r="R2" s="25">
        <v>17</v>
      </c>
      <c r="S2" s="25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25">
        <v>30</v>
      </c>
      <c r="AF2" s="39">
        <v>31</v>
      </c>
    </row>
    <row r="3" spans="1:32" ht="20.100000000000001" customHeight="1" thickBot="1">
      <c r="A3" s="25" t="s">
        <v>49</v>
      </c>
      <c r="B3" s="25"/>
      <c r="C3" s="25"/>
      <c r="D3" s="25"/>
      <c r="E3" s="25"/>
      <c r="F3" s="129" t="s">
        <v>52</v>
      </c>
      <c r="G3" s="129"/>
      <c r="H3" s="129"/>
      <c r="I3" s="129"/>
      <c r="J3" s="27" t="s">
        <v>1</v>
      </c>
      <c r="K3" s="27" t="s">
        <v>1</v>
      </c>
      <c r="L3" s="25"/>
      <c r="M3" s="25"/>
      <c r="N3" s="25"/>
      <c r="O3" s="25"/>
      <c r="P3" s="129" t="s">
        <v>52</v>
      </c>
      <c r="Q3" s="129"/>
      <c r="R3" s="129"/>
      <c r="S3" s="129"/>
      <c r="T3" s="27" t="s">
        <v>1</v>
      </c>
      <c r="U3" s="27" t="s">
        <v>1</v>
      </c>
      <c r="V3" s="25"/>
      <c r="W3" s="25"/>
      <c r="X3" s="25"/>
      <c r="Y3" s="25"/>
      <c r="Z3" s="129" t="s">
        <v>52</v>
      </c>
      <c r="AA3" s="129"/>
      <c r="AB3" s="129"/>
      <c r="AC3" s="129"/>
      <c r="AD3" s="27" t="s">
        <v>1</v>
      </c>
      <c r="AE3" s="27" t="s">
        <v>1</v>
      </c>
      <c r="AF3" s="36"/>
    </row>
    <row r="4" spans="1:32" ht="20.100000000000001" customHeight="1" thickBot="1">
      <c r="A4" s="25" t="s">
        <v>50</v>
      </c>
      <c r="B4" s="31" t="s">
        <v>54</v>
      </c>
      <c r="C4" s="31" t="s">
        <v>54</v>
      </c>
      <c r="D4" s="25"/>
      <c r="E4" s="25"/>
      <c r="F4" s="129"/>
      <c r="G4" s="129"/>
      <c r="H4" s="129"/>
      <c r="I4" s="129"/>
      <c r="J4" s="25"/>
      <c r="K4" s="25"/>
      <c r="L4" s="31" t="s">
        <v>54</v>
      </c>
      <c r="M4" s="31" t="s">
        <v>54</v>
      </c>
      <c r="N4" s="25"/>
      <c r="O4" s="25"/>
      <c r="P4" s="129"/>
      <c r="Q4" s="129"/>
      <c r="R4" s="129"/>
      <c r="S4" s="129"/>
      <c r="T4" s="25"/>
      <c r="U4" s="25"/>
      <c r="V4" s="31" t="s">
        <v>54</v>
      </c>
      <c r="W4" s="31" t="s">
        <v>54</v>
      </c>
      <c r="X4" s="25"/>
      <c r="Y4" s="25"/>
      <c r="Z4" s="129"/>
      <c r="AA4" s="129"/>
      <c r="AB4" s="129"/>
      <c r="AC4" s="129"/>
      <c r="AD4" s="35"/>
      <c r="AE4" s="35"/>
      <c r="AF4" s="31" t="s">
        <v>54</v>
      </c>
    </row>
    <row r="5" spans="1:32" ht="20.100000000000001" customHeight="1" thickBot="1">
      <c r="A5" s="25" t="s">
        <v>51</v>
      </c>
      <c r="B5" s="25"/>
      <c r="C5" s="25"/>
      <c r="D5" s="28" t="s">
        <v>55</v>
      </c>
      <c r="E5" s="28" t="s">
        <v>55</v>
      </c>
      <c r="F5" s="129"/>
      <c r="G5" s="129"/>
      <c r="H5" s="129"/>
      <c r="I5" s="129"/>
      <c r="J5" s="25"/>
      <c r="K5" s="25"/>
      <c r="L5" s="25"/>
      <c r="M5" s="25"/>
      <c r="N5" s="28" t="s">
        <v>55</v>
      </c>
      <c r="O5" s="28" t="s">
        <v>55</v>
      </c>
      <c r="P5" s="129"/>
      <c r="Q5" s="129"/>
      <c r="R5" s="129"/>
      <c r="S5" s="129"/>
      <c r="T5" s="25"/>
      <c r="U5" s="25"/>
      <c r="V5" s="25"/>
      <c r="W5" s="25"/>
      <c r="X5" s="28" t="s">
        <v>55</v>
      </c>
      <c r="Y5" s="28" t="s">
        <v>55</v>
      </c>
      <c r="Z5" s="129"/>
      <c r="AA5" s="129"/>
      <c r="AB5" s="129"/>
      <c r="AC5" s="129"/>
      <c r="AD5" s="35"/>
      <c r="AE5" s="35"/>
      <c r="AF5" s="36"/>
    </row>
    <row r="6" spans="1:32" ht="15.75" thickBot="1"/>
    <row r="7" spans="1:32" ht="15.75" thickBot="1">
      <c r="K7" s="119" t="s">
        <v>1</v>
      </c>
      <c r="L7" s="119"/>
      <c r="M7" s="36">
        <f>COUNTIF(B3:AF5,"nuit")</f>
        <v>6</v>
      </c>
      <c r="P7" s="120" t="s">
        <v>30</v>
      </c>
      <c r="Q7" s="120">
        <v>19</v>
      </c>
    </row>
    <row r="8" spans="1:32" ht="15.75" thickBot="1">
      <c r="K8" s="119" t="s">
        <v>58</v>
      </c>
      <c r="L8" s="119"/>
      <c r="M8" s="36">
        <v>2</v>
      </c>
      <c r="P8" s="120"/>
      <c r="Q8" s="120"/>
    </row>
  </sheetData>
  <mergeCells count="7">
    <mergeCell ref="F3:I5"/>
    <mergeCell ref="P3:S5"/>
    <mergeCell ref="Z3:AC5"/>
    <mergeCell ref="K7:L7"/>
    <mergeCell ref="P7:P8"/>
    <mergeCell ref="Q7:Q8"/>
    <mergeCell ref="K8:L8"/>
  </mergeCells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E8"/>
  <sheetViews>
    <sheetView topLeftCell="G1" workbookViewId="0">
      <selection activeCell="E30" sqref="E30"/>
    </sheetView>
  </sheetViews>
  <sheetFormatPr baseColWidth="10" defaultRowHeight="15"/>
  <cols>
    <col min="1" max="1" width="32" customWidth="1"/>
    <col min="2" max="31" width="6.7109375" customWidth="1"/>
  </cols>
  <sheetData>
    <row r="1" spans="1:31" ht="47.25" thickBot="1">
      <c r="A1" s="30" t="s">
        <v>60</v>
      </c>
      <c r="B1" s="26" t="s">
        <v>46</v>
      </c>
      <c r="C1" s="26" t="s">
        <v>45</v>
      </c>
      <c r="D1" s="26" t="s">
        <v>47</v>
      </c>
      <c r="E1" s="26" t="s">
        <v>42</v>
      </c>
      <c r="F1" s="26" t="s">
        <v>42</v>
      </c>
      <c r="G1" s="26" t="s">
        <v>43</v>
      </c>
      <c r="H1" s="26" t="s">
        <v>44</v>
      </c>
      <c r="I1" s="26" t="s">
        <v>46</v>
      </c>
      <c r="J1" s="26" t="s">
        <v>45</v>
      </c>
      <c r="K1" s="26" t="s">
        <v>47</v>
      </c>
      <c r="L1" s="26" t="s">
        <v>42</v>
      </c>
      <c r="M1" s="26" t="s">
        <v>42</v>
      </c>
      <c r="N1" s="26" t="s">
        <v>43</v>
      </c>
      <c r="O1" s="26" t="s">
        <v>44</v>
      </c>
      <c r="P1" s="26" t="s">
        <v>46</v>
      </c>
      <c r="Q1" s="26" t="s">
        <v>45</v>
      </c>
      <c r="R1" s="26" t="s">
        <v>47</v>
      </c>
      <c r="S1" s="26" t="s">
        <v>42</v>
      </c>
      <c r="T1" s="26" t="s">
        <v>42</v>
      </c>
      <c r="U1" s="26" t="s">
        <v>43</v>
      </c>
      <c r="V1" s="26" t="s">
        <v>44</v>
      </c>
      <c r="W1" s="26" t="s">
        <v>46</v>
      </c>
      <c r="X1" s="26" t="s">
        <v>45</v>
      </c>
      <c r="Y1" s="26" t="s">
        <v>47</v>
      </c>
      <c r="Z1" s="26" t="s">
        <v>42</v>
      </c>
      <c r="AA1" s="26" t="s">
        <v>42</v>
      </c>
      <c r="AB1" s="26" t="s">
        <v>43</v>
      </c>
      <c r="AC1" s="26" t="s">
        <v>44</v>
      </c>
      <c r="AD1" s="26" t="s">
        <v>46</v>
      </c>
      <c r="AE1" s="26" t="s">
        <v>45</v>
      </c>
    </row>
    <row r="2" spans="1:31" ht="15.75" thickBot="1">
      <c r="A2" s="25" t="s">
        <v>48</v>
      </c>
      <c r="B2" s="25">
        <v>1</v>
      </c>
      <c r="C2" s="25">
        <v>2</v>
      </c>
      <c r="D2" s="25">
        <v>3</v>
      </c>
      <c r="E2" s="25">
        <v>4</v>
      </c>
      <c r="F2" s="25">
        <v>5</v>
      </c>
      <c r="G2" s="25">
        <v>6</v>
      </c>
      <c r="H2" s="25">
        <v>7</v>
      </c>
      <c r="I2" s="25">
        <v>8</v>
      </c>
      <c r="J2" s="25">
        <v>9</v>
      </c>
      <c r="K2" s="25">
        <v>10</v>
      </c>
      <c r="L2" s="25">
        <v>11</v>
      </c>
      <c r="M2" s="25">
        <v>12</v>
      </c>
      <c r="N2" s="25">
        <v>13</v>
      </c>
      <c r="O2" s="25">
        <v>14</v>
      </c>
      <c r="P2" s="25">
        <v>15</v>
      </c>
      <c r="Q2" s="25">
        <v>16</v>
      </c>
      <c r="R2" s="25">
        <v>17</v>
      </c>
      <c r="S2" s="25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25">
        <v>30</v>
      </c>
    </row>
    <row r="3" spans="1:31" ht="20.100000000000001" customHeight="1" thickBot="1">
      <c r="A3" s="25" t="s">
        <v>49</v>
      </c>
      <c r="B3" s="25"/>
      <c r="C3" s="25"/>
      <c r="D3" s="25"/>
      <c r="E3" s="129" t="s">
        <v>52</v>
      </c>
      <c r="F3" s="129"/>
      <c r="G3" s="129"/>
      <c r="H3" s="129"/>
      <c r="I3" s="27" t="s">
        <v>1</v>
      </c>
      <c r="J3" s="27" t="s">
        <v>1</v>
      </c>
      <c r="K3" s="25"/>
      <c r="L3" s="25"/>
      <c r="M3" s="25"/>
      <c r="N3" s="25"/>
      <c r="O3" s="129" t="s">
        <v>52</v>
      </c>
      <c r="P3" s="129"/>
      <c r="Q3" s="129"/>
      <c r="R3" s="129"/>
      <c r="S3" s="27" t="s">
        <v>1</v>
      </c>
      <c r="T3" s="27" t="s">
        <v>1</v>
      </c>
      <c r="U3" s="25"/>
      <c r="V3" s="25"/>
      <c r="W3" s="25"/>
      <c r="X3" s="25"/>
      <c r="Y3" s="129" t="s">
        <v>52</v>
      </c>
      <c r="Z3" s="129"/>
      <c r="AA3" s="129"/>
      <c r="AB3" s="129"/>
      <c r="AC3" s="27" t="s">
        <v>1</v>
      </c>
      <c r="AD3" s="27" t="s">
        <v>1</v>
      </c>
      <c r="AE3" s="36"/>
    </row>
    <row r="4" spans="1:31" ht="20.100000000000001" customHeight="1" thickBot="1">
      <c r="A4" s="25" t="s">
        <v>50</v>
      </c>
      <c r="B4" s="31" t="s">
        <v>54</v>
      </c>
      <c r="C4" s="25"/>
      <c r="D4" s="25"/>
      <c r="E4" s="129"/>
      <c r="F4" s="129"/>
      <c r="G4" s="129"/>
      <c r="H4" s="129"/>
      <c r="I4" s="25"/>
      <c r="J4" s="25"/>
      <c r="K4" s="31" t="s">
        <v>54</v>
      </c>
      <c r="L4" s="31" t="s">
        <v>54</v>
      </c>
      <c r="M4" s="25"/>
      <c r="N4" s="25"/>
      <c r="O4" s="129"/>
      <c r="P4" s="129"/>
      <c r="Q4" s="129"/>
      <c r="R4" s="129"/>
      <c r="S4" s="25"/>
      <c r="T4" s="25"/>
      <c r="U4" s="31" t="s">
        <v>54</v>
      </c>
      <c r="V4" s="31" t="s">
        <v>54</v>
      </c>
      <c r="W4" s="25"/>
      <c r="X4" s="25"/>
      <c r="Y4" s="129"/>
      <c r="Z4" s="129"/>
      <c r="AA4" s="129"/>
      <c r="AB4" s="129"/>
      <c r="AC4" s="35"/>
      <c r="AD4" s="35"/>
      <c r="AE4" s="31" t="s">
        <v>54</v>
      </c>
    </row>
    <row r="5" spans="1:31" ht="20.100000000000001" customHeight="1" thickBot="1">
      <c r="A5" s="25" t="s">
        <v>51</v>
      </c>
      <c r="B5" s="25"/>
      <c r="C5" s="28" t="s">
        <v>55</v>
      </c>
      <c r="D5" s="28" t="s">
        <v>55</v>
      </c>
      <c r="E5" s="129"/>
      <c r="F5" s="129"/>
      <c r="G5" s="129"/>
      <c r="H5" s="129"/>
      <c r="I5" s="25"/>
      <c r="J5" s="25"/>
      <c r="K5" s="25"/>
      <c r="L5" s="25"/>
      <c r="M5" s="28" t="s">
        <v>55</v>
      </c>
      <c r="N5" s="28" t="s">
        <v>55</v>
      </c>
      <c r="O5" s="129"/>
      <c r="P5" s="129"/>
      <c r="Q5" s="129"/>
      <c r="R5" s="129"/>
      <c r="S5" s="25"/>
      <c r="T5" s="25"/>
      <c r="U5" s="25"/>
      <c r="V5" s="25"/>
      <c r="W5" s="28" t="s">
        <v>55</v>
      </c>
      <c r="X5" s="28" t="s">
        <v>55</v>
      </c>
      <c r="Y5" s="129"/>
      <c r="Z5" s="129"/>
      <c r="AA5" s="129"/>
      <c r="AB5" s="129"/>
      <c r="AC5" s="35"/>
      <c r="AD5" s="35"/>
      <c r="AE5" s="36"/>
    </row>
    <row r="6" spans="1:31" ht="15.75" thickBot="1"/>
    <row r="7" spans="1:31" ht="15.75" thickBot="1">
      <c r="K7" s="119" t="s">
        <v>1</v>
      </c>
      <c r="L7" s="119"/>
      <c r="M7" s="36">
        <f>COUNTIF(B3:AE5,"nuit")</f>
        <v>6</v>
      </c>
      <c r="P7" s="120" t="s">
        <v>30</v>
      </c>
      <c r="Q7" s="120">
        <v>18</v>
      </c>
    </row>
    <row r="8" spans="1:31" ht="15.75" thickBot="1">
      <c r="K8" s="119" t="s">
        <v>58</v>
      </c>
      <c r="L8" s="119"/>
      <c r="M8" s="36">
        <v>4</v>
      </c>
      <c r="P8" s="120"/>
      <c r="Q8" s="120"/>
    </row>
  </sheetData>
  <mergeCells count="7">
    <mergeCell ref="E3:H5"/>
    <mergeCell ref="O3:R5"/>
    <mergeCell ref="Y3:AB5"/>
    <mergeCell ref="K7:L7"/>
    <mergeCell ref="P7:P8"/>
    <mergeCell ref="Q7:Q8"/>
    <mergeCell ref="K8:L8"/>
  </mergeCells>
  <phoneticPr fontId="1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F8"/>
  <sheetViews>
    <sheetView workbookViewId="0">
      <selection activeCell="F29" sqref="F29"/>
    </sheetView>
  </sheetViews>
  <sheetFormatPr baseColWidth="10" defaultRowHeight="15"/>
  <cols>
    <col min="1" max="1" width="23.28515625" customWidth="1"/>
    <col min="2" max="32" width="6.7109375" customWidth="1"/>
  </cols>
  <sheetData>
    <row r="1" spans="1:32" ht="47.25" thickBot="1">
      <c r="A1" s="30" t="s">
        <v>61</v>
      </c>
      <c r="B1" s="26" t="s">
        <v>47</v>
      </c>
      <c r="C1" s="26" t="s">
        <v>42</v>
      </c>
      <c r="D1" s="26" t="s">
        <v>42</v>
      </c>
      <c r="E1" s="26" t="s">
        <v>43</v>
      </c>
      <c r="F1" s="26" t="s">
        <v>44</v>
      </c>
      <c r="G1" s="26" t="s">
        <v>46</v>
      </c>
      <c r="H1" s="26" t="s">
        <v>45</v>
      </c>
      <c r="I1" s="26" t="s">
        <v>47</v>
      </c>
      <c r="J1" s="26" t="s">
        <v>42</v>
      </c>
      <c r="K1" s="26" t="s">
        <v>42</v>
      </c>
      <c r="L1" s="26" t="s">
        <v>43</v>
      </c>
      <c r="M1" s="26" t="s">
        <v>44</v>
      </c>
      <c r="N1" s="26" t="s">
        <v>46</v>
      </c>
      <c r="O1" s="26" t="s">
        <v>45</v>
      </c>
      <c r="P1" s="26" t="s">
        <v>47</v>
      </c>
      <c r="Q1" s="26" t="s">
        <v>42</v>
      </c>
      <c r="R1" s="26" t="s">
        <v>42</v>
      </c>
      <c r="S1" s="26" t="s">
        <v>43</v>
      </c>
      <c r="T1" s="26" t="s">
        <v>44</v>
      </c>
      <c r="U1" s="26" t="s">
        <v>46</v>
      </c>
      <c r="V1" s="26" t="s">
        <v>45</v>
      </c>
      <c r="W1" s="26" t="s">
        <v>47</v>
      </c>
      <c r="X1" s="26" t="s">
        <v>42</v>
      </c>
      <c r="Y1" s="26" t="s">
        <v>42</v>
      </c>
      <c r="Z1" s="26" t="s">
        <v>43</v>
      </c>
      <c r="AA1" s="26" t="s">
        <v>44</v>
      </c>
      <c r="AB1" s="26" t="s">
        <v>46</v>
      </c>
      <c r="AC1" s="26" t="s">
        <v>45</v>
      </c>
      <c r="AD1" s="26" t="s">
        <v>47</v>
      </c>
      <c r="AE1" s="26" t="s">
        <v>42</v>
      </c>
      <c r="AF1" s="38" t="s">
        <v>42</v>
      </c>
    </row>
    <row r="2" spans="1:32" ht="15.75" thickBot="1">
      <c r="A2" s="25" t="s">
        <v>48</v>
      </c>
      <c r="B2" s="29">
        <v>1</v>
      </c>
      <c r="C2" s="29">
        <v>2</v>
      </c>
      <c r="D2" s="29">
        <v>3</v>
      </c>
      <c r="E2" s="29">
        <v>4</v>
      </c>
      <c r="F2" s="29">
        <v>5</v>
      </c>
      <c r="G2" s="29">
        <v>6</v>
      </c>
      <c r="H2" s="29">
        <v>7</v>
      </c>
      <c r="I2" s="29">
        <v>8</v>
      </c>
      <c r="J2" s="29">
        <v>9</v>
      </c>
      <c r="K2" s="29">
        <v>10</v>
      </c>
      <c r="L2" s="29">
        <v>11</v>
      </c>
      <c r="M2" s="29">
        <v>12</v>
      </c>
      <c r="N2" s="29">
        <v>13</v>
      </c>
      <c r="O2" s="29">
        <v>14</v>
      </c>
      <c r="P2" s="29">
        <v>15</v>
      </c>
      <c r="Q2" s="29">
        <v>16</v>
      </c>
      <c r="R2" s="29">
        <v>17</v>
      </c>
      <c r="S2" s="29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25">
        <v>30</v>
      </c>
      <c r="AF2" s="39">
        <v>31</v>
      </c>
    </row>
    <row r="3" spans="1:32" ht="15.75" thickBot="1">
      <c r="A3" s="25" t="s">
        <v>49</v>
      </c>
      <c r="B3" s="25"/>
      <c r="C3" s="25"/>
      <c r="D3" s="25"/>
      <c r="E3" s="129" t="s">
        <v>52</v>
      </c>
      <c r="F3" s="129"/>
      <c r="G3" s="129"/>
      <c r="H3" s="129"/>
      <c r="I3" s="27" t="s">
        <v>1</v>
      </c>
      <c r="J3" s="27" t="s">
        <v>1</v>
      </c>
      <c r="K3" s="25"/>
      <c r="L3" s="25"/>
      <c r="M3" s="25"/>
      <c r="N3" s="25"/>
      <c r="O3" s="129" t="s">
        <v>52</v>
      </c>
      <c r="P3" s="129"/>
      <c r="Q3" s="129"/>
      <c r="R3" s="129"/>
      <c r="S3" s="27" t="s">
        <v>1</v>
      </c>
      <c r="T3" s="27" t="s">
        <v>1</v>
      </c>
      <c r="U3" s="25"/>
      <c r="V3" s="25"/>
      <c r="W3" s="25"/>
      <c r="X3" s="25"/>
      <c r="Y3" s="129" t="s">
        <v>52</v>
      </c>
      <c r="Z3" s="129"/>
      <c r="AA3" s="129"/>
      <c r="AB3" s="129"/>
      <c r="AC3" s="27" t="s">
        <v>1</v>
      </c>
      <c r="AD3" s="27" t="s">
        <v>1</v>
      </c>
      <c r="AE3" s="25"/>
      <c r="AF3" s="25"/>
    </row>
    <row r="4" spans="1:32" ht="15.75" thickBot="1">
      <c r="A4" s="25" t="s">
        <v>50</v>
      </c>
      <c r="B4" s="31" t="s">
        <v>54</v>
      </c>
      <c r="C4" s="25"/>
      <c r="D4" s="25"/>
      <c r="E4" s="129"/>
      <c r="F4" s="129"/>
      <c r="G4" s="129"/>
      <c r="H4" s="129"/>
      <c r="I4" s="25"/>
      <c r="J4" s="25"/>
      <c r="K4" s="31" t="s">
        <v>54</v>
      </c>
      <c r="L4" s="31" t="s">
        <v>54</v>
      </c>
      <c r="M4" s="25"/>
      <c r="N4" s="25"/>
      <c r="O4" s="129"/>
      <c r="P4" s="129"/>
      <c r="Q4" s="129"/>
      <c r="R4" s="129"/>
      <c r="S4" s="25"/>
      <c r="T4" s="25"/>
      <c r="U4" s="31" t="s">
        <v>54</v>
      </c>
      <c r="V4" s="31" t="s">
        <v>54</v>
      </c>
      <c r="W4" s="25"/>
      <c r="X4" s="25"/>
      <c r="Y4" s="129"/>
      <c r="Z4" s="129"/>
      <c r="AA4" s="129"/>
      <c r="AB4" s="129"/>
      <c r="AC4" s="25"/>
      <c r="AD4" s="25"/>
      <c r="AE4" s="31" t="s">
        <v>54</v>
      </c>
      <c r="AF4" s="31" t="s">
        <v>54</v>
      </c>
    </row>
    <row r="5" spans="1:32" ht="15.75" thickBot="1">
      <c r="A5" s="25" t="s">
        <v>51</v>
      </c>
      <c r="B5" s="25"/>
      <c r="C5" s="28" t="s">
        <v>55</v>
      </c>
      <c r="D5" s="28" t="s">
        <v>55</v>
      </c>
      <c r="E5" s="129"/>
      <c r="F5" s="129"/>
      <c r="G5" s="129"/>
      <c r="H5" s="129"/>
      <c r="I5" s="25"/>
      <c r="J5" s="25"/>
      <c r="K5" s="25"/>
      <c r="L5" s="25"/>
      <c r="M5" s="28" t="s">
        <v>55</v>
      </c>
      <c r="N5" s="28" t="s">
        <v>55</v>
      </c>
      <c r="O5" s="129"/>
      <c r="P5" s="129"/>
      <c r="Q5" s="129"/>
      <c r="R5" s="129"/>
      <c r="S5" s="25"/>
      <c r="T5" s="25"/>
      <c r="U5" s="25"/>
      <c r="V5" s="25"/>
      <c r="W5" s="28" t="s">
        <v>55</v>
      </c>
      <c r="X5" s="28" t="s">
        <v>55</v>
      </c>
      <c r="Y5" s="129"/>
      <c r="Z5" s="129"/>
      <c r="AA5" s="129"/>
      <c r="AB5" s="129"/>
      <c r="AC5" s="25"/>
      <c r="AD5" s="25"/>
      <c r="AE5" s="25"/>
      <c r="AF5" s="25"/>
    </row>
    <row r="6" spans="1:32" ht="15.75" thickBot="1"/>
    <row r="7" spans="1:32" ht="15.75" thickBot="1">
      <c r="K7" s="119" t="s">
        <v>1</v>
      </c>
      <c r="L7" s="119"/>
      <c r="M7" s="36">
        <f>COUNTIF(B3:AF5,"nuit")</f>
        <v>6</v>
      </c>
      <c r="P7" s="120" t="s">
        <v>30</v>
      </c>
      <c r="Q7" s="120">
        <v>19</v>
      </c>
    </row>
    <row r="8" spans="1:32" ht="15.75" thickBot="1">
      <c r="K8" s="119" t="s">
        <v>58</v>
      </c>
      <c r="L8" s="119"/>
      <c r="M8" s="36">
        <v>2</v>
      </c>
      <c r="P8" s="120"/>
      <c r="Q8" s="120"/>
    </row>
  </sheetData>
  <mergeCells count="7">
    <mergeCell ref="Y3:AB5"/>
    <mergeCell ref="E3:H5"/>
    <mergeCell ref="O3:R5"/>
    <mergeCell ref="K7:L7"/>
    <mergeCell ref="P7:P8"/>
    <mergeCell ref="Q7:Q8"/>
    <mergeCell ref="K8:L8"/>
  </mergeCells>
  <phoneticPr fontId="1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E9"/>
  <sheetViews>
    <sheetView workbookViewId="0">
      <selection activeCell="F24" sqref="F24"/>
    </sheetView>
  </sheetViews>
  <sheetFormatPr baseColWidth="10" defaultRowHeight="15"/>
  <cols>
    <col min="1" max="1" width="30.5703125" customWidth="1"/>
    <col min="2" max="31" width="6.7109375" customWidth="1"/>
  </cols>
  <sheetData>
    <row r="1" spans="1:31" ht="47.25" thickBot="1">
      <c r="A1" s="30" t="s">
        <v>62</v>
      </c>
      <c r="B1" s="26" t="s">
        <v>43</v>
      </c>
      <c r="C1" s="26" t="s">
        <v>44</v>
      </c>
      <c r="D1" s="26" t="s">
        <v>46</v>
      </c>
      <c r="E1" s="26" t="s">
        <v>45</v>
      </c>
      <c r="F1" s="26" t="s">
        <v>47</v>
      </c>
      <c r="G1" s="26" t="s">
        <v>42</v>
      </c>
      <c r="H1" s="26" t="s">
        <v>42</v>
      </c>
      <c r="I1" s="26" t="s">
        <v>43</v>
      </c>
      <c r="J1" s="26" t="s">
        <v>44</v>
      </c>
      <c r="K1" s="26" t="s">
        <v>46</v>
      </c>
      <c r="L1" s="26" t="s">
        <v>45</v>
      </c>
      <c r="M1" s="26" t="s">
        <v>47</v>
      </c>
      <c r="N1" s="26" t="s">
        <v>42</v>
      </c>
      <c r="O1" s="26" t="s">
        <v>42</v>
      </c>
      <c r="P1" s="26" t="s">
        <v>43</v>
      </c>
      <c r="Q1" s="26" t="s">
        <v>44</v>
      </c>
      <c r="R1" s="26" t="s">
        <v>46</v>
      </c>
      <c r="S1" s="26" t="s">
        <v>45</v>
      </c>
      <c r="T1" s="26" t="s">
        <v>47</v>
      </c>
      <c r="U1" s="26" t="s">
        <v>42</v>
      </c>
      <c r="V1" s="26" t="s">
        <v>42</v>
      </c>
      <c r="W1" s="26" t="s">
        <v>43</v>
      </c>
      <c r="X1" s="26" t="s">
        <v>44</v>
      </c>
      <c r="Y1" s="26" t="s">
        <v>46</v>
      </c>
      <c r="Z1" s="26" t="s">
        <v>45</v>
      </c>
      <c r="AA1" s="26" t="s">
        <v>47</v>
      </c>
      <c r="AB1" s="26" t="s">
        <v>42</v>
      </c>
      <c r="AC1" s="26" t="s">
        <v>42</v>
      </c>
      <c r="AD1" s="26" t="s">
        <v>43</v>
      </c>
      <c r="AE1" s="26" t="s">
        <v>44</v>
      </c>
    </row>
    <row r="2" spans="1:31" ht="15.75" thickBot="1">
      <c r="A2" s="25" t="s">
        <v>48</v>
      </c>
      <c r="B2" s="25">
        <v>1</v>
      </c>
      <c r="C2" s="25">
        <v>2</v>
      </c>
      <c r="D2" s="25">
        <v>3</v>
      </c>
      <c r="E2" s="25">
        <v>4</v>
      </c>
      <c r="F2" s="25">
        <v>5</v>
      </c>
      <c r="G2" s="25">
        <v>6</v>
      </c>
      <c r="H2" s="25">
        <v>7</v>
      </c>
      <c r="I2" s="25">
        <v>8</v>
      </c>
      <c r="J2" s="25">
        <v>9</v>
      </c>
      <c r="K2" s="25">
        <v>10</v>
      </c>
      <c r="L2" s="25">
        <v>11</v>
      </c>
      <c r="M2" s="25">
        <v>12</v>
      </c>
      <c r="N2" s="25">
        <v>13</v>
      </c>
      <c r="O2" s="25">
        <v>14</v>
      </c>
      <c r="P2" s="25">
        <v>15</v>
      </c>
      <c r="Q2" s="25">
        <v>16</v>
      </c>
      <c r="R2" s="25">
        <v>17</v>
      </c>
      <c r="S2" s="25">
        <v>18</v>
      </c>
      <c r="T2" s="25">
        <v>19</v>
      </c>
      <c r="U2" s="25">
        <v>20</v>
      </c>
      <c r="V2" s="25">
        <v>21</v>
      </c>
      <c r="W2" s="25">
        <v>22</v>
      </c>
      <c r="X2" s="25">
        <v>23</v>
      </c>
      <c r="Y2" s="25">
        <v>24</v>
      </c>
      <c r="Z2" s="25">
        <v>25</v>
      </c>
      <c r="AA2" s="25">
        <v>26</v>
      </c>
      <c r="AB2" s="25">
        <v>27</v>
      </c>
      <c r="AC2" s="25">
        <v>28</v>
      </c>
      <c r="AD2" s="25">
        <v>29</v>
      </c>
      <c r="AE2" s="25">
        <v>30</v>
      </c>
    </row>
    <row r="3" spans="1:31" ht="15.75" thickBot="1">
      <c r="A3" s="25" t="s">
        <v>49</v>
      </c>
      <c r="B3" s="25"/>
      <c r="C3" s="25"/>
      <c r="D3" s="129" t="s">
        <v>52</v>
      </c>
      <c r="E3" s="129"/>
      <c r="F3" s="129"/>
      <c r="G3" s="129"/>
      <c r="H3" s="27" t="s">
        <v>1</v>
      </c>
      <c r="I3" s="25"/>
      <c r="J3" s="25"/>
      <c r="K3" s="25"/>
      <c r="L3" s="25"/>
      <c r="M3" s="129" t="s">
        <v>52</v>
      </c>
      <c r="N3" s="129"/>
      <c r="O3" s="129"/>
      <c r="P3" s="129"/>
      <c r="Q3" s="27" t="s">
        <v>1</v>
      </c>
      <c r="R3" s="25"/>
      <c r="S3" s="25"/>
      <c r="T3" s="25"/>
      <c r="U3" s="25"/>
      <c r="V3" s="129" t="s">
        <v>52</v>
      </c>
      <c r="W3" s="129"/>
      <c r="X3" s="129"/>
      <c r="Y3" s="129"/>
      <c r="Z3" s="27" t="s">
        <v>1</v>
      </c>
      <c r="AA3" s="27" t="s">
        <v>1</v>
      </c>
      <c r="AB3" s="25"/>
      <c r="AC3" s="25"/>
      <c r="AD3" s="25"/>
      <c r="AE3" s="25"/>
    </row>
    <row r="4" spans="1:31" ht="15.75" thickBot="1">
      <c r="A4" s="25" t="s">
        <v>50</v>
      </c>
      <c r="B4" s="25"/>
      <c r="C4" s="25"/>
      <c r="D4" s="129"/>
      <c r="E4" s="129"/>
      <c r="F4" s="129"/>
      <c r="G4" s="129"/>
      <c r="H4" s="25"/>
      <c r="I4" s="31" t="s">
        <v>54</v>
      </c>
      <c r="J4" s="31" t="s">
        <v>54</v>
      </c>
      <c r="K4" s="25"/>
      <c r="L4" s="25"/>
      <c r="M4" s="129"/>
      <c r="N4" s="129"/>
      <c r="O4" s="129"/>
      <c r="P4" s="129"/>
      <c r="Q4" s="25"/>
      <c r="R4" s="31" t="s">
        <v>54</v>
      </c>
      <c r="S4" s="31" t="s">
        <v>54</v>
      </c>
      <c r="T4" s="25"/>
      <c r="U4" s="25"/>
      <c r="V4" s="129"/>
      <c r="W4" s="129"/>
      <c r="X4" s="129"/>
      <c r="Y4" s="129"/>
      <c r="Z4" s="25"/>
      <c r="AA4" s="25"/>
      <c r="AB4" s="31" t="s">
        <v>54</v>
      </c>
      <c r="AC4" s="31" t="s">
        <v>54</v>
      </c>
      <c r="AD4" s="25"/>
      <c r="AE4" s="25"/>
    </row>
    <row r="5" spans="1:31" ht="15.75" thickBot="1">
      <c r="A5" s="25" t="s">
        <v>51</v>
      </c>
      <c r="B5" s="28" t="s">
        <v>55</v>
      </c>
      <c r="C5" s="28" t="s">
        <v>55</v>
      </c>
      <c r="D5" s="129"/>
      <c r="E5" s="129"/>
      <c r="F5" s="129"/>
      <c r="G5" s="129"/>
      <c r="H5" s="25"/>
      <c r="I5" s="25"/>
      <c r="J5" s="25"/>
      <c r="K5" s="28" t="s">
        <v>55</v>
      </c>
      <c r="L5" s="28" t="s">
        <v>55</v>
      </c>
      <c r="M5" s="129"/>
      <c r="N5" s="129"/>
      <c r="O5" s="129"/>
      <c r="P5" s="129"/>
      <c r="Q5" s="25"/>
      <c r="R5" s="25"/>
      <c r="S5" s="25"/>
      <c r="T5" s="28" t="s">
        <v>55</v>
      </c>
      <c r="U5" s="28" t="s">
        <v>55</v>
      </c>
      <c r="V5" s="129"/>
      <c r="W5" s="129"/>
      <c r="X5" s="129"/>
      <c r="Y5" s="129"/>
      <c r="Z5" s="25"/>
      <c r="AA5" s="25"/>
      <c r="AB5" s="25"/>
      <c r="AC5" s="25"/>
      <c r="AD5" s="28" t="s">
        <v>55</v>
      </c>
      <c r="AE5" s="28" t="s">
        <v>55</v>
      </c>
    </row>
    <row r="7" spans="1:31" ht="15.75" thickBot="1"/>
    <row r="8" spans="1:31" ht="15.75" thickBot="1">
      <c r="K8" s="119" t="s">
        <v>1</v>
      </c>
      <c r="L8" s="119"/>
      <c r="M8" s="36">
        <f>COUNTIF(B3:AE5,"nuit")</f>
        <v>4</v>
      </c>
      <c r="P8" s="120" t="s">
        <v>30</v>
      </c>
      <c r="Q8" s="120">
        <v>18</v>
      </c>
    </row>
    <row r="9" spans="1:31" ht="15.75" thickBot="1">
      <c r="K9" s="119" t="s">
        <v>58</v>
      </c>
      <c r="L9" s="119"/>
      <c r="M9" s="36">
        <v>3</v>
      </c>
      <c r="P9" s="120"/>
      <c r="Q9" s="120"/>
    </row>
  </sheetData>
  <mergeCells count="7">
    <mergeCell ref="D3:G5"/>
    <mergeCell ref="M3:P5"/>
    <mergeCell ref="V3:Y5"/>
    <mergeCell ref="K8:L8"/>
    <mergeCell ref="P8:P9"/>
    <mergeCell ref="Q8:Q9"/>
    <mergeCell ref="K9:L9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Feuil1</vt:lpstr>
      <vt:lpstr>mai</vt:lpstr>
      <vt:lpstr>juin</vt:lpstr>
      <vt:lpstr>juillet</vt:lpstr>
      <vt:lpstr>aout</vt:lpstr>
      <vt:lpstr>septembre</vt:lpstr>
      <vt:lpstr>octobre</vt:lpstr>
      <vt:lpstr>novembre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Dédé</cp:lastModifiedBy>
  <dcterms:created xsi:type="dcterms:W3CDTF">2012-03-05T12:44:01Z</dcterms:created>
  <dcterms:modified xsi:type="dcterms:W3CDTF">2012-04-06T16:13:41Z</dcterms:modified>
</cp:coreProperties>
</file>