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5330" windowHeight="8055"/>
  </bookViews>
  <sheets>
    <sheet name="Feuil1" sheetId="1" r:id="rId1"/>
    <sheet name="Rates" sheetId="3" r:id="rId2"/>
    <sheet name="Data" sheetId="4" r:id="rId3"/>
    <sheet name="Feuil3" sheetId="5" r:id="rId4"/>
  </sheets>
  <definedNames>
    <definedName name="_xlnm._FilterDatabase" localSheetId="0" hidden="1">Feuil1!$B$8:$B$39</definedName>
  </definedNames>
  <calcPr calcId="114210"/>
</workbook>
</file>

<file path=xl/calcChain.xml><?xml version="1.0" encoding="utf-8"?>
<calcChain xmlns="http://schemas.openxmlformats.org/spreadsheetml/2006/main">
  <c r="F10" i="1"/>
  <c r="F11"/>
  <c r="F12"/>
  <c r="F13"/>
  <c r="F14"/>
  <c r="F15"/>
  <c r="G10"/>
  <c r="G11"/>
  <c r="G12"/>
  <c r="H10"/>
  <c r="H11"/>
  <c r="H12"/>
  <c r="G13"/>
  <c r="H13"/>
  <c r="G14"/>
  <c r="H14"/>
  <c r="G15"/>
  <c r="D9"/>
  <c r="D10"/>
  <c r="D11"/>
  <c r="D12"/>
  <c r="D13"/>
  <c r="D14"/>
  <c r="D15"/>
  <c r="D16"/>
  <c r="F9"/>
  <c r="F16"/>
  <c r="G9"/>
  <c r="H9"/>
  <c r="H15"/>
  <c r="G16"/>
  <c r="H16"/>
  <c r="E16"/>
  <c r="E15"/>
  <c r="E14"/>
  <c r="E13"/>
  <c r="E11"/>
  <c r="E12"/>
  <c r="E10"/>
  <c r="E9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I42"/>
  <c r="C42"/>
  <c r="B9"/>
  <c r="I5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</calcChain>
</file>

<file path=xl/sharedStrings.xml><?xml version="1.0" encoding="utf-8"?>
<sst xmlns="http://schemas.openxmlformats.org/spreadsheetml/2006/main" count="74" uniqueCount="56">
  <si>
    <t>Date</t>
  </si>
  <si>
    <t>Month</t>
  </si>
  <si>
    <t>Year</t>
  </si>
  <si>
    <t>Purchaser 1</t>
  </si>
  <si>
    <t>Purchaser 2</t>
  </si>
  <si>
    <t>Purchaser 3</t>
  </si>
  <si>
    <t>Purchaser 4</t>
  </si>
  <si>
    <t>Purchaser 5</t>
  </si>
  <si>
    <t>Purchaser 6</t>
  </si>
  <si>
    <t>Purchaser 7</t>
  </si>
  <si>
    <t>Purchaser 8</t>
  </si>
  <si>
    <t>Purchaser 9</t>
  </si>
  <si>
    <t>Purchaser 10</t>
  </si>
  <si>
    <t>Purchase 1</t>
  </si>
  <si>
    <t>Purchase 2</t>
  </si>
  <si>
    <t>Purchase 3</t>
  </si>
  <si>
    <t>Purchase 4</t>
  </si>
  <si>
    <t>Purchase 5</t>
  </si>
  <si>
    <t>Purchase 6</t>
  </si>
  <si>
    <t>Purchase 7</t>
  </si>
  <si>
    <t>Purchase 8</t>
  </si>
  <si>
    <t>Purchase 9</t>
  </si>
  <si>
    <t>Purchase 10</t>
  </si>
  <si>
    <t>Rate 1</t>
  </si>
  <si>
    <t>Rate 2</t>
  </si>
  <si>
    <t>Rate 3</t>
  </si>
  <si>
    <t>Foreign Taxe</t>
  </si>
  <si>
    <t>Numbers of rooms</t>
  </si>
  <si>
    <t>Rate</t>
  </si>
  <si>
    <t>Rooms</t>
  </si>
  <si>
    <t>Month Number</t>
  </si>
  <si>
    <t>Month Name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</si>
  <si>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</si>
  <si>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</si>
  <si>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</si>
  <si>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</si>
  <si>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</si>
  <si>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</si>
  <si>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</si>
  <si>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</si>
  <si>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</si>
  <si>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 xml:space="preserve">October </t>
  </si>
  <si>
    <t>November</t>
  </si>
  <si>
    <t>December</t>
  </si>
  <si>
    <t>Number of rooms</t>
  </si>
  <si>
    <t>FIGER CES 2 COLONNES</t>
  </si>
  <si>
    <t>rate 3</t>
  </si>
  <si>
    <t>Nationality</t>
  </si>
  <si>
    <t>Local</t>
  </si>
  <si>
    <t>Foreigner</t>
  </si>
  <si>
    <t>Total</t>
  </si>
  <si>
    <t xml:space="preserve">Cumul  DTD </t>
  </si>
  <si>
    <t>Revenue</t>
  </si>
  <si>
    <t>x</t>
  </si>
  <si>
    <t>y</t>
  </si>
  <si>
    <t>z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</si>
</sst>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1219200</xdr:colOff>
      <xdr:row>5</xdr:row>
      <xdr:rowOff>133350</xdr:rowOff>
    </xdr:from>
    <xdr:to>
      <xdr:col>1</xdr:col>
      <xdr:colOff>1295400</xdr:colOff>
      <xdr:row>6</xdr:row>
      <xdr:rowOff>171450</xdr:rowOff>
    </xdr:to>
    <xdr:sp macro="" textlink="">
      <xdr:nvSpPr>
        <xdr:cNvPr id="1025" name="Text Box 4"/>
        <xdr:cNvSpPr txBox="1">
          <a:spLocks noChangeArrowheads="1"/>
        </xdr:cNvSpPr>
      </xdr:nvSpPr>
      <xdr:spPr bwMode="auto">
        <a:xfrm>
          <a:off x="1981200" y="1104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2:U51"/>
  <sheetViews>
    <sheetView tabSelected="1" topLeftCell="A4" workbookViewId="0">
      <selection activeCell="G18" sqref="G18"/>
    </sheetView>
  </sheetViews>
  <sheetFormatPr baseColWidth="10" defaultRowHeight="15"/>
  <cols>
    <col min="2" max="2" width="33.85546875" customWidth="1"/>
    <col min="3" max="3" width="16.7109375" bestFit="1" customWidth="1"/>
    <col min="4" max="5" width="16.7109375" customWidth="1"/>
    <col min="20" max="20" width="11.140625" bestFit="1" customWidth="1"/>
    <col min="21" max="21" width="12.140625" bestFit="1" customWidth="1"/>
  </cols>
  <sheetData>
    <row r="2" spans="1:21">
      <c r="B2" t="s">
        <v>45</v>
      </c>
    </row>
    <row r="3" spans="1:21">
      <c r="A3" s="1" t="s">
        <v>0</v>
      </c>
      <c r="B3" s="1">
        <v>1</v>
      </c>
    </row>
    <row r="4" spans="1:21" ht="15.75" thickBot="1">
      <c r="A4" s="1" t="s">
        <v>1</v>
      </c>
      <c r="B4" s="1">
        <v>9</v>
      </c>
    </row>
    <row r="5" spans="1:21" ht="15.75" thickBot="1">
      <c r="A5" s="1" t="s">
        <v>2</v>
      </c>
      <c r="B5" s="1">
        <v>2011</v>
      </c>
      <c r="I5" s="10" t="str">
        <f ca="1">LOOKUP(Feuil1!B4,Data!B4:C15)</f>
        <v>September</v>
      </c>
      <c r="J5" s="11"/>
      <c r="K5" s="11"/>
      <c r="L5" s="11"/>
      <c r="M5" s="12"/>
    </row>
    <row r="7" spans="1:21">
      <c r="C7" s="9" t="s">
        <v>3</v>
      </c>
      <c r="D7" s="9"/>
      <c r="E7" s="9"/>
      <c r="F7" s="9"/>
      <c r="G7" s="9"/>
      <c r="H7" s="9"/>
      <c r="I7" s="9" t="s">
        <v>4</v>
      </c>
      <c r="J7" s="9"/>
      <c r="K7" s="9" t="s">
        <v>5</v>
      </c>
      <c r="L7" s="9"/>
      <c r="M7" s="9" t="s">
        <v>6</v>
      </c>
      <c r="N7" s="9"/>
      <c r="O7" s="9" t="s">
        <v>7</v>
      </c>
      <c r="P7" s="9"/>
      <c r="Q7" t="s">
        <v>8</v>
      </c>
      <c r="R7" t="s">
        <v>9</v>
      </c>
      <c r="S7" t="s">
        <v>10</v>
      </c>
      <c r="T7" t="s">
        <v>11</v>
      </c>
      <c r="U7" t="s">
        <v>12</v>
      </c>
    </row>
    <row r="8" spans="1:21">
      <c r="B8" s="3" t="s">
        <v>0</v>
      </c>
      <c r="C8" s="3" t="s">
        <v>44</v>
      </c>
      <c r="D8" s="3" t="s">
        <v>51</v>
      </c>
      <c r="E8" s="3" t="s">
        <v>52</v>
      </c>
      <c r="F8" s="3" t="s">
        <v>23</v>
      </c>
      <c r="G8" s="3" t="s">
        <v>24</v>
      </c>
      <c r="H8" s="3" t="s">
        <v>46</v>
      </c>
      <c r="I8" t="s">
        <v>29</v>
      </c>
      <c r="J8" t="s">
        <v>28</v>
      </c>
      <c r="K8" t="s">
        <v>29</v>
      </c>
      <c r="L8" t="s">
        <v>28</v>
      </c>
      <c r="M8" t="s">
        <v>29</v>
      </c>
      <c r="N8" t="s">
        <v>28</v>
      </c>
      <c r="O8" t="s">
        <v>29</v>
      </c>
      <c r="P8" t="s">
        <v>28</v>
      </c>
    </row>
    <row r="9" spans="1:21">
      <c r="A9" s="5"/>
      <c r="B9" s="4">
        <f>DATE(B5,B4,B3)</f>
        <v>40787</v>
      </c>
      <c r="C9">
        <v>0</v>
      </c>
      <c r="D9">
        <f>C9</f>
        <v>0</v>
      </c>
      <c r="E9">
        <f ca="1">F9*Rates!$C$5+Feuil1!G9*Rates!$D$5+Feuil1!H9*Rates!$E$5</f>
        <v>0</v>
      </c>
      <c r="F9" s="8">
        <f ca="1">MIN(D9,Rates!D4)</f>
        <v>0</v>
      </c>
      <c r="G9" s="8">
        <f ca="1">MIN(Rates!E4,D9-F9)</f>
        <v>0</v>
      </c>
      <c r="H9">
        <f>IF(D9&gt;SUM($F$9:G9),SUM($D$9:D9)-SUM($F$9:G9),0)</f>
        <v>0</v>
      </c>
    </row>
    <row r="10" spans="1:21">
      <c r="A10" s="5"/>
      <c r="B10" s="4">
        <f>B9+1</f>
        <v>40788</v>
      </c>
      <c r="C10">
        <v>20</v>
      </c>
      <c r="D10">
        <f>IF($C10&gt;0, SUM($D9+$C10), " ")</f>
        <v>20</v>
      </c>
      <c r="E10">
        <f ca="1">F10*Rates!$C$5+Feuil1!G10*Rates!$D$5+Feuil1!H10*Rates!$E$5</f>
        <v>20000</v>
      </c>
      <c r="F10">
        <f ca="1">IF(AND($D10&gt;=Rates!$D$4,SUM($F$9:F9)&gt;=Rates!$D$4),0,IF(AND($D10&gt;=Rates!$D$4,SUM($F$9:F9)&lt;Rates!$D$4),Rates!$D$4-SUM($F$9:F9),IF($D10&lt;Rates!$D$4,$D10-SUM($F$9:F9))))</f>
        <v>20</v>
      </c>
      <c r="G10">
        <f ca="1">IF($D10&lt;=Rates!$D$4,0,IF(AND($D10&gt;Rates!$D$4,$D10&lt;Rates!$D$4+Rates!$E$4),$D10-SUM($F$9:H9,F10),IF(AND($D10&gt;Rates!$D$4+Rates!$E$4,SUM($F$9:H9,F10)&lt;Rates!$D$4+Rates!$E$4),Rates!$D$4+Rates!$E$4-SUM($F$9:H9,F10),0)))</f>
        <v>0</v>
      </c>
      <c r="H10">
        <f>IF(D10&gt;SUM($F$9:H9),D10-(SUM($F$9:H9)+SUM(F10:G10)),0)</f>
        <v>0</v>
      </c>
    </row>
    <row r="11" spans="1:21">
      <c r="A11" s="5"/>
      <c r="B11" s="4">
        <f t="shared" ref="B11:B36" si="0">B10+1</f>
        <v>40789</v>
      </c>
      <c r="C11">
        <v>20</v>
      </c>
      <c r="D11">
        <f t="shared" ref="D11:D38" si="1">IF($C11&gt;0, SUM($D10+$C11), " ")</f>
        <v>40</v>
      </c>
      <c r="E11">
        <f ca="1">F11*Rates!$C$5+Feuil1!G11*Rates!$D$5+Feuil1!H11*Rates!$E$5</f>
        <v>20000</v>
      </c>
      <c r="F11">
        <f ca="1">IF(AND($D11&gt;=Rates!$D$4,SUM($F$9:F10)&gt;=Rates!$D$4),0,IF(AND($D11&gt;=Rates!$D$4,SUM($F$9:F10)&lt;Rates!$D$4),Rates!$D$4-SUM($F$9:F10),IF($D11&lt;Rates!$D$4,$D11-SUM($F$9:F10))))</f>
        <v>20</v>
      </c>
      <c r="G11">
        <f ca="1">IF($D11&lt;=Rates!$D$4,0,IF(AND($D11&gt;Rates!$D$4,$D11&lt;Rates!$D$4+Rates!$E$4),$D11-SUM($F$9:H10,F11),IF(AND($D11&gt;Rates!$D$4+Rates!$E$4,SUM($F$9:H10,F11)&lt;Rates!$D$4+Rates!$E$4),Rates!$D$4+Rates!$E$4-SUM($F$9:H10,F11),0)))</f>
        <v>0</v>
      </c>
      <c r="H11">
        <f>IF(D11&gt;SUM($F$9:H10),D11-(SUM($F$9:H10)+SUM(F11:G11)),0)</f>
        <v>0</v>
      </c>
    </row>
    <row r="12" spans="1:21">
      <c r="A12" s="5"/>
      <c r="B12" s="4">
        <f t="shared" si="0"/>
        <v>40790</v>
      </c>
      <c r="C12">
        <v>40</v>
      </c>
      <c r="D12">
        <f t="shared" si="1"/>
        <v>80</v>
      </c>
      <c r="E12">
        <f ca="1">F12*Rates!$C$5+Feuil1!G12*Rates!$D$5+Feuil1!H12*Rates!$E$5</f>
        <v>40000</v>
      </c>
      <c r="F12">
        <f ca="1">IF(AND($D12&gt;=Rates!$D$4,SUM($F$9:F11)&gt;=Rates!$D$4),0,IF(AND($D12&gt;=Rates!$D$4,SUM($F$9:F11)&lt;Rates!$D$4),Rates!$D$4-SUM($F$9:F11),IF($D12&lt;Rates!$D$4,$D12-SUM($F$9:F11))))</f>
        <v>40</v>
      </c>
      <c r="G12">
        <f ca="1">IF($D12&lt;=Rates!$D$4,0,IF(AND($D12&gt;Rates!$D$4,$D12&lt;Rates!$D$4+Rates!$E$4),$D12-SUM($F$9:H11,F12),IF(AND($D12&gt;Rates!$D$4+Rates!$E$4,SUM($F$9:H11,F12)&lt;Rates!$D$4+Rates!$E$4),Rates!$D$4+Rates!$E$4-SUM($F$9:H11,F12),0)))</f>
        <v>0</v>
      </c>
      <c r="H12">
        <f>IF(D12&gt;SUM($F$9:H11),D12-(SUM($F$9:H11)+SUM(F12:G12)),0)</f>
        <v>0</v>
      </c>
    </row>
    <row r="13" spans="1:21">
      <c r="B13" s="4">
        <f t="shared" si="0"/>
        <v>40791</v>
      </c>
      <c r="C13">
        <v>40</v>
      </c>
      <c r="D13">
        <f t="shared" si="1"/>
        <v>120</v>
      </c>
      <c r="E13">
        <f ca="1">F13*Rates!$C$5+Feuil1!G13*Rates!$D$5+Feuil1!H13*Rates!$E$5</f>
        <v>60000</v>
      </c>
      <c r="F13">
        <f ca="1">IF(AND($D13&gt;=Rates!$D$4,SUM($F$9:F12)&gt;=Rates!$D$4),0,IF(AND($D13&gt;=Rates!$D$4,SUM($F$9:F12)&lt;Rates!$D$4),Rates!$D$4-SUM($F$9:F12),IF($D13&lt;Rates!$D$4,$D13-SUM($F$9:F12))))</f>
        <v>20</v>
      </c>
      <c r="G13">
        <f ca="1">IF($D13&lt;=Rates!$D$4,0,IF(AND($D13&gt;Rates!$D$4,$D13&lt;Rates!$D$4+Rates!$E$4),$D13-SUM($F$9:H12,F13),IF(AND($D13&gt;Rates!$D$4+Rates!$E$4,SUM($F$9:H12,F13)&lt;Rates!$D$4+Rates!$E$4),Rates!$D$4+Rates!$E$4-SUM($F$9:H12,F13),0)))</f>
        <v>20</v>
      </c>
      <c r="H13">
        <f>IF(D13&gt;SUM($F$9:H12),D13-(SUM($F$9:H12)+SUM(F13:G13)),0)</f>
        <v>0</v>
      </c>
    </row>
    <row r="14" spans="1:21">
      <c r="B14" s="4">
        <f t="shared" si="0"/>
        <v>40792</v>
      </c>
      <c r="C14">
        <v>500</v>
      </c>
      <c r="D14">
        <f t="shared" si="1"/>
        <v>620</v>
      </c>
      <c r="E14">
        <f ca="1">F14*Rates!$C$5+Feuil1!G14*Rates!$D$5+Feuil1!H14*Rates!$E$5</f>
        <v>1020000</v>
      </c>
      <c r="F14">
        <f ca="1">IF(AND($D14&gt;=Rates!$D$4,SUM($F$9:F13)&gt;=Rates!$D$4),0,IF(AND($D14&gt;=Rates!$D$4,SUM($F$9:F13)&lt;Rates!$D$4),Rates!$D$4-SUM($F$9:F13),IF($D14&lt;Rates!$D$4,$D14-SUM($F$9:F13))))</f>
        <v>0</v>
      </c>
      <c r="G14">
        <f ca="1">IF($D14&lt;=Rates!$D$4,0,IF(AND($D14&gt;Rates!$D$4,$D14&lt;Rates!$D$4+Rates!$E$4),$D14-SUM($F$9:H13,F14),IF(AND($D14&gt;Rates!$D$4+Rates!$E$4,SUM($F$9:H13,F14)&lt;Rates!$D$4+Rates!$E$4),Rates!$D$4+Rates!$E$4-SUM($F$9:H13,F14),0)))</f>
        <v>480</v>
      </c>
      <c r="H14">
        <f>IF(D14&gt;SUM($F$9:H13),D14-(SUM($F$9:H13)+SUM(F14:G14)),0)</f>
        <v>20</v>
      </c>
    </row>
    <row r="15" spans="1:21">
      <c r="B15" s="4">
        <f t="shared" si="0"/>
        <v>40793</v>
      </c>
      <c r="C15">
        <v>100</v>
      </c>
      <c r="D15">
        <f t="shared" si="1"/>
        <v>720</v>
      </c>
      <c r="E15">
        <f ca="1">F15*Rates!$C$5+Feuil1!G15*Rates!$D$5+Feuil1!H15*Rates!$E$5</f>
        <v>300000</v>
      </c>
      <c r="F15">
        <f ca="1">IF(AND($D15&gt;=Rates!$D$4,SUM($F$9:F14)&gt;=Rates!$D$4),0,IF(AND($D15&gt;=Rates!$D$4,SUM($F$9:F14)&lt;Rates!$D$4),Rates!$D$4-SUM($F$9:F14),IF($D15&lt;Rates!$D$4,$D15-SUM($F$9:F14))))</f>
        <v>0</v>
      </c>
      <c r="G15">
        <f ca="1">IF($D15&lt;=Rates!$D$4,0,IF(AND($D15&gt;Rates!$D$4,$D15&lt;Rates!$D$4+Rates!$E$4),$D15-SUM($F$9:H14,F15),IF(AND($D15&gt;Rates!$D$4+Rates!$E$4,SUM($F$9:H14,F15)&lt;Rates!$D$4+Rates!$E$4),Rates!$D$4+Rates!$E$4-SUM($F$9:H14,F15),0)))</f>
        <v>0</v>
      </c>
      <c r="H15">
        <f>IF(D15&gt;SUM($F$9:H14),D15-(SUM($F$9:H14)+SUM(F15:G15)),0)</f>
        <v>100</v>
      </c>
    </row>
    <row r="16" spans="1:21">
      <c r="B16" s="4">
        <f t="shared" si="0"/>
        <v>40794</v>
      </c>
      <c r="C16">
        <v>100</v>
      </c>
      <c r="D16">
        <f t="shared" si="1"/>
        <v>820</v>
      </c>
      <c r="E16">
        <f ca="1">F16*Rates!$C$5+Feuil1!G16*Rates!$D$5+Feuil1!H16*Rates!$E$5</f>
        <v>300000</v>
      </c>
      <c r="F16">
        <f ca="1">IF(AND($D16&gt;=Rates!$D$4,SUM($F$9:F15)&gt;=Rates!$D$4),0,IF(AND($D16&gt;=Rates!$D$4,SUM($F$9:F15)&lt;Rates!$D$4),Rates!$D$4-SUM($F$9:F15),IF($D16&lt;Rates!$D$4,$D16-SUM($F$9:F15))))</f>
        <v>0</v>
      </c>
      <c r="G16">
        <f ca="1">IF($D16&lt;=Rates!$D$4,0,IF(AND($D16&gt;Rates!$D$4,$D16&lt;Rates!$D$4+Rates!$E$4),$D16-SUM($F$9:H15,F16),IF(AND($D16&gt;Rates!$D$4+Rates!$E$4,SUM($F$9:H15,F16)&lt;Rates!$D$4+Rates!$E$4),Rates!$D$4+Rates!$E$4-SUM($F$9:H15,F16),0)))</f>
        <v>0</v>
      </c>
      <c r="H16">
        <f>IF(D16&gt;SUM($F$9:H15),D16-(SUM($F$9:H15)+SUM(F16:G16)),0)</f>
        <v>100</v>
      </c>
    </row>
    <row r="17" spans="2:4">
      <c r="B17" s="4">
        <f t="shared" si="0"/>
        <v>40795</v>
      </c>
      <c r="D17" t="str">
        <f t="shared" si="1"/>
        <v xml:space="preserve"> </v>
      </c>
    </row>
    <row r="18" spans="2:4">
      <c r="B18" s="4">
        <f t="shared" si="0"/>
        <v>40796</v>
      </c>
      <c r="D18" t="str">
        <f t="shared" si="1"/>
        <v xml:space="preserve"> </v>
      </c>
    </row>
    <row r="19" spans="2:4">
      <c r="B19" s="4">
        <f t="shared" si="0"/>
        <v>40797</v>
      </c>
      <c r="D19" t="str">
        <f t="shared" si="1"/>
        <v xml:space="preserve"> </v>
      </c>
    </row>
    <row r="20" spans="2:4">
      <c r="B20" s="4">
        <f t="shared" si="0"/>
        <v>40798</v>
      </c>
      <c r="D20" t="str">
        <f t="shared" si="1"/>
        <v xml:space="preserve"> </v>
      </c>
    </row>
    <row r="21" spans="2:4">
      <c r="B21" s="4">
        <f>B20+1</f>
        <v>40799</v>
      </c>
      <c r="D21" t="str">
        <f t="shared" si="1"/>
        <v xml:space="preserve"> </v>
      </c>
    </row>
    <row r="22" spans="2:4">
      <c r="B22" s="4">
        <f t="shared" si="0"/>
        <v>40800</v>
      </c>
      <c r="D22" t="str">
        <f t="shared" si="1"/>
        <v xml:space="preserve"> </v>
      </c>
    </row>
    <row r="23" spans="2:4">
      <c r="B23" s="4">
        <f t="shared" si="0"/>
        <v>40801</v>
      </c>
      <c r="D23" t="str">
        <f t="shared" si="1"/>
        <v xml:space="preserve"> </v>
      </c>
    </row>
    <row r="24" spans="2:4">
      <c r="B24" s="4">
        <f t="shared" si="0"/>
        <v>40802</v>
      </c>
      <c r="D24" t="str">
        <f t="shared" si="1"/>
        <v xml:space="preserve"> </v>
      </c>
    </row>
    <row r="25" spans="2:4">
      <c r="B25" s="4">
        <f t="shared" si="0"/>
        <v>40803</v>
      </c>
      <c r="D25" t="str">
        <f t="shared" si="1"/>
        <v xml:space="preserve"> </v>
      </c>
    </row>
    <row r="26" spans="2:4">
      <c r="B26" s="4">
        <f t="shared" si="0"/>
        <v>40804</v>
      </c>
      <c r="D26" t="str">
        <f t="shared" si="1"/>
        <v xml:space="preserve"> </v>
      </c>
    </row>
    <row r="27" spans="2:4">
      <c r="B27" s="4">
        <f t="shared" si="0"/>
        <v>40805</v>
      </c>
      <c r="D27" t="str">
        <f t="shared" si="1"/>
        <v xml:space="preserve"> </v>
      </c>
    </row>
    <row r="28" spans="2:4">
      <c r="B28" s="4">
        <f t="shared" si="0"/>
        <v>40806</v>
      </c>
      <c r="D28" t="str">
        <f t="shared" si="1"/>
        <v xml:space="preserve"> </v>
      </c>
    </row>
    <row r="29" spans="2:4">
      <c r="B29" s="4">
        <f t="shared" si="0"/>
        <v>40807</v>
      </c>
      <c r="D29" t="str">
        <f t="shared" si="1"/>
        <v xml:space="preserve"> </v>
      </c>
    </row>
    <row r="30" spans="2:4">
      <c r="B30" s="4">
        <f>B29+1</f>
        <v>40808</v>
      </c>
      <c r="D30" t="str">
        <f t="shared" si="1"/>
        <v xml:space="preserve"> </v>
      </c>
    </row>
    <row r="31" spans="2:4">
      <c r="B31" s="4">
        <f t="shared" si="0"/>
        <v>40809</v>
      </c>
      <c r="D31" t="str">
        <f t="shared" si="1"/>
        <v xml:space="preserve"> </v>
      </c>
    </row>
    <row r="32" spans="2:4">
      <c r="B32" s="4">
        <f t="shared" si="0"/>
        <v>40810</v>
      </c>
      <c r="D32" t="str">
        <f t="shared" si="1"/>
        <v xml:space="preserve"> </v>
      </c>
    </row>
    <row r="33" spans="2:9">
      <c r="B33" s="4">
        <f t="shared" si="0"/>
        <v>40811</v>
      </c>
      <c r="D33" t="str">
        <f t="shared" si="1"/>
        <v xml:space="preserve"> </v>
      </c>
    </row>
    <row r="34" spans="2:9">
      <c r="B34" s="4">
        <f>B33+1</f>
        <v>40812</v>
      </c>
      <c r="D34" t="str">
        <f t="shared" si="1"/>
        <v xml:space="preserve"> </v>
      </c>
    </row>
    <row r="35" spans="2:9">
      <c r="B35" s="4">
        <f t="shared" si="0"/>
        <v>40813</v>
      </c>
      <c r="D35" t="str">
        <f t="shared" si="1"/>
        <v xml:space="preserve"> </v>
      </c>
    </row>
    <row r="36" spans="2:9">
      <c r="B36" s="4">
        <f t="shared" si="0"/>
        <v>40814</v>
      </c>
      <c r="D36" t="str">
        <f t="shared" si="1"/>
        <v xml:space="preserve"> </v>
      </c>
    </row>
    <row r="37" spans="2:9">
      <c r="B37" s="4">
        <f>IF(B36=" ", " ",IF(MONTH(B36+1)&gt;MONTH(B36), " ", B36+1))</f>
        <v>40815</v>
      </c>
      <c r="D37" t="str">
        <f t="shared" si="1"/>
        <v xml:space="preserve"> </v>
      </c>
    </row>
    <row r="38" spans="2:9">
      <c r="B38" s="4">
        <f>IF(B37=" ", " ",IF(MONTH(B37+1)&gt;MONTH(B37), " ", B37+1))</f>
        <v>40816</v>
      </c>
      <c r="D38" t="str">
        <f t="shared" si="1"/>
        <v xml:space="preserve"> </v>
      </c>
    </row>
    <row r="39" spans="2:9" hidden="1">
      <c r="B39" s="4" t="str">
        <f>IF(B38=" ", " ",IF(MONTH(B38+1)&gt;MONTH(B38), " ", B38+1))</f>
        <v xml:space="preserve"> </v>
      </c>
    </row>
    <row r="40" spans="2:9">
      <c r="B40" s="2"/>
    </row>
    <row r="41" spans="2:9">
      <c r="B41" s="2"/>
    </row>
    <row r="42" spans="2:9">
      <c r="B42" s="7" t="s">
        <v>50</v>
      </c>
      <c r="C42" s="6">
        <f>SUM(C9:C40)</f>
        <v>820</v>
      </c>
      <c r="D42" s="6"/>
      <c r="E42" s="6"/>
      <c r="I42" s="6">
        <f>SUM(I9:I40)</f>
        <v>0</v>
      </c>
    </row>
    <row r="43" spans="2:9">
      <c r="B43" s="2"/>
    </row>
    <row r="44" spans="2:9">
      <c r="B44" s="2"/>
    </row>
    <row r="45" spans="2:9">
      <c r="B45" s="2"/>
    </row>
    <row r="46" spans="2:9">
      <c r="B46" s="2"/>
    </row>
    <row r="47" spans="2:9">
      <c r="B47" s="2"/>
    </row>
    <row r="48" spans="2:9">
      <c r="B48" s="2"/>
    </row>
    <row r="49" spans="2:2">
      <c r="B49" s="2"/>
    </row>
    <row r="50" spans="2:2">
      <c r="B50" s="2"/>
    </row>
    <row r="51" spans="2:2">
      <c r="B51" s="2"/>
    </row>
  </sheetData>
  <autoFilter ref="B8:B39">
    <filterColumn colId="0">
      <customFilters>
        <customFilter operator="notEqual" val=" "/>
      </customFilters>
    </filterColumn>
  </autoFilter>
  <mergeCells count="6">
    <mergeCell ref="O7:P7"/>
    <mergeCell ref="I5:M5"/>
    <mergeCell ref="C7:H7"/>
    <mergeCell ref="I7:J7"/>
    <mergeCell ref="K7:L7"/>
    <mergeCell ref="M7:N7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3:K14"/>
  <sheetViews>
    <sheetView workbookViewId="0">
      <selection activeCell="B24" sqref="B24"/>
    </sheetView>
  </sheetViews>
  <sheetFormatPr baseColWidth="10" defaultRowHeight="15"/>
  <cols>
    <col min="7" max="7" width="12.28515625" bestFit="1" customWidth="1"/>
    <col min="10" max="10" width="17.5703125" bestFit="1" customWidth="1"/>
  </cols>
  <sheetData>
    <row r="3" spans="2:11">
      <c r="C3" t="s">
        <v>23</v>
      </c>
      <c r="D3" t="s">
        <v>24</v>
      </c>
      <c r="E3" t="s">
        <v>25</v>
      </c>
    </row>
    <row r="4" spans="2:11">
      <c r="C4">
        <v>0</v>
      </c>
      <c r="D4">
        <v>100</v>
      </c>
      <c r="E4">
        <v>500</v>
      </c>
      <c r="F4" t="s">
        <v>47</v>
      </c>
      <c r="G4" t="s">
        <v>26</v>
      </c>
      <c r="J4" t="s">
        <v>27</v>
      </c>
      <c r="K4" t="s">
        <v>28</v>
      </c>
    </row>
    <row r="5" spans="2:11">
      <c r="B5" t="s">
        <v>13</v>
      </c>
      <c r="C5">
        <v>1000</v>
      </c>
      <c r="D5">
        <v>2000</v>
      </c>
      <c r="E5">
        <v>3000</v>
      </c>
      <c r="F5" t="s">
        <v>48</v>
      </c>
      <c r="J5">
        <v>0</v>
      </c>
      <c r="K5" t="s">
        <v>53</v>
      </c>
    </row>
    <row r="6" spans="2:11">
      <c r="B6" t="s">
        <v>14</v>
      </c>
      <c r="E6">
        <v>0</v>
      </c>
      <c r="F6" t="s">
        <v>49</v>
      </c>
      <c r="J6">
        <v>100</v>
      </c>
      <c r="K6" t="s">
        <v>54</v>
      </c>
    </row>
    <row r="7" spans="2:11">
      <c r="B7" t="s">
        <v>15</v>
      </c>
      <c r="F7" t="s">
        <v>48</v>
      </c>
      <c r="J7">
        <v>500</v>
      </c>
      <c r="K7" t="s">
        <v>55</v>
      </c>
    </row>
    <row r="8" spans="2:11">
      <c r="B8" t="s">
        <v>16</v>
      </c>
      <c r="F8" t="s">
        <v>49</v>
      </c>
    </row>
    <row r="9" spans="2:11">
      <c r="B9" t="s">
        <v>17</v>
      </c>
      <c r="F9" t="s">
        <v>49</v>
      </c>
    </row>
    <row r="10" spans="2:11">
      <c r="B10" t="s">
        <v>18</v>
      </c>
      <c r="F10" t="s">
        <v>49</v>
      </c>
    </row>
    <row r="11" spans="2:11">
      <c r="B11" t="s">
        <v>19</v>
      </c>
      <c r="F11" t="s">
        <v>48</v>
      </c>
    </row>
    <row r="12" spans="2:11">
      <c r="B12" t="s">
        <v>20</v>
      </c>
      <c r="F12" t="s">
        <v>48</v>
      </c>
    </row>
    <row r="13" spans="2:11">
      <c r="B13" t="s">
        <v>21</v>
      </c>
      <c r="F13" t="s">
        <v>49</v>
      </c>
    </row>
    <row r="14" spans="2:11">
      <c r="B14" t="s">
        <v>22</v>
      </c>
      <c r="F14" t="s">
        <v>49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3:C15"/>
  <sheetViews>
    <sheetView workbookViewId="0">
      <selection activeCell="E9" sqref="E9"/>
    </sheetView>
  </sheetViews>
  <sheetFormatPr baseColWidth="10" defaultRowHeight="15"/>
  <cols>
    <col min="2" max="2" width="14.5703125" bestFit="1" customWidth="1"/>
    <col min="3" max="3" width="12.5703125" bestFit="1" customWidth="1"/>
  </cols>
  <sheetData>
    <row r="3" spans="2:3">
      <c r="B3" t="s">
        <v>30</v>
      </c>
      <c r="C3" t="s">
        <v>31</v>
      </c>
    </row>
    <row r="4" spans="2:3">
      <c r="B4">
        <v>1</v>
      </c>
      <c r="C4" t="s">
        <v>32</v>
      </c>
    </row>
    <row r="5" spans="2:3">
      <c r="B5">
        <v>2</v>
      </c>
      <c r="C5" t="s">
        <v>33</v>
      </c>
    </row>
    <row r="6" spans="2:3">
      <c r="B6">
        <v>3</v>
      </c>
      <c r="C6" t="s">
        <v>34</v>
      </c>
    </row>
    <row r="7" spans="2:3">
      <c r="B7">
        <v>4</v>
      </c>
      <c r="C7" t="s">
        <v>35</v>
      </c>
    </row>
    <row r="8" spans="2:3">
      <c r="B8">
        <v>5</v>
      </c>
      <c r="C8" t="s">
        <v>36</v>
      </c>
    </row>
    <row r="9" spans="2:3">
      <c r="B9">
        <v>6</v>
      </c>
      <c r="C9" t="s">
        <v>37</v>
      </c>
    </row>
    <row r="10" spans="2:3">
      <c r="B10">
        <v>7</v>
      </c>
      <c r="C10" t="s">
        <v>38</v>
      </c>
    </row>
    <row r="11" spans="2:3">
      <c r="B11">
        <v>8</v>
      </c>
      <c r="C11" t="s">
        <v>39</v>
      </c>
    </row>
    <row r="12" spans="2:3">
      <c r="B12">
        <v>9</v>
      </c>
      <c r="C12" t="s">
        <v>40</v>
      </c>
    </row>
    <row r="13" spans="2:3">
      <c r="B13">
        <v>10</v>
      </c>
      <c r="C13" t="s">
        <v>41</v>
      </c>
    </row>
    <row r="14" spans="2:3">
      <c r="B14">
        <v>11</v>
      </c>
      <c r="C14" t="s">
        <v>42</v>
      </c>
    </row>
    <row r="15" spans="2:3">
      <c r="B15">
        <v>12</v>
      </c>
      <c r="C15" t="s">
        <v>43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Rates</vt:lpstr>
      <vt:lpstr>Data</vt:lpstr>
      <vt:lpstr>Feuil3</vt:lpstr>
    </vt:vector>
  </TitlesOfParts>
  <Company>ACCOR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SIDOKPOHOU Anaelle</dc:creator>
  <cp:lastModifiedBy>Dédé</cp:lastModifiedBy>
  <dcterms:created xsi:type="dcterms:W3CDTF">2011-10-26T13:18:47Z</dcterms:created>
  <dcterms:modified xsi:type="dcterms:W3CDTF">2011-11-03T13:48:28Z</dcterms:modified>
</cp:coreProperties>
</file>