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95" windowHeight="8190"/>
  </bookViews>
  <sheets>
    <sheet name="Feuil1" sheetId="1" r:id="rId1"/>
    <sheet name="Fériés" sheetId="4" r:id="rId2"/>
    <sheet name="Feuil2" sheetId="2" r:id="rId3"/>
    <sheet name="Feuil3" sheetId="3" r:id="rId4"/>
  </sheets>
  <definedNames>
    <definedName name="An">Fériés!$B$1</definedName>
    <definedName name="annee">Fériés!$K$1:$K$16</definedName>
    <definedName name="Fériés">Fériés!$D$4:$D$16</definedName>
    <definedName name="Mois">Feuil1!$AJ$4:$AJ$15</definedName>
  </definedNames>
  <calcPr calcId="114210"/>
</workbook>
</file>

<file path=xl/calcChain.xml><?xml version="1.0" encoding="utf-8"?>
<calcChain xmlns="http://schemas.openxmlformats.org/spreadsheetml/2006/main">
  <c r="A15" i="1"/>
  <c r="B15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E19"/>
  <c r="AD19"/>
  <c r="AC19"/>
  <c r="A19"/>
  <c r="B19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E15"/>
  <c r="AD15"/>
  <c r="AC15"/>
  <c r="D4" i="4"/>
  <c r="D5"/>
  <c r="D6"/>
  <c r="D7"/>
  <c r="D8"/>
  <c r="D9"/>
  <c r="D10"/>
  <c r="D11"/>
  <c r="D12"/>
  <c r="D13"/>
  <c r="D14"/>
  <c r="D15"/>
  <c r="D16"/>
  <c r="N22" i="1"/>
  <c r="AF16"/>
  <c r="AF20"/>
  <c r="N21"/>
</calcChain>
</file>

<file path=xl/sharedStrings.xml><?xml version="1.0" encoding="utf-8"?>
<sst xmlns="http://schemas.openxmlformats.org/spreadsheetml/2006/main" count="65" uniqueCount="55">
  <si>
    <t>bulletin de salaire</t>
  </si>
  <si>
    <t>date d'embauche:</t>
  </si>
  <si>
    <t>mois de:</t>
  </si>
  <si>
    <t>Employeur</t>
  </si>
  <si>
    <t>Salarié</t>
  </si>
  <si>
    <t>Nom Prénom</t>
  </si>
  <si>
    <t>Adresse</t>
  </si>
  <si>
    <t>n° PAJEMPLOI:</t>
  </si>
  <si>
    <t>assistante maternelle</t>
  </si>
  <si>
    <t>Emploi occupé:</t>
  </si>
  <si>
    <t>n°Sc Sociale:</t>
  </si>
  <si>
    <t>Convention collective nationale des assistants maternels du particulier employeur -Code NAF 85.3G</t>
  </si>
  <si>
    <t>jours de présence de l'enfant dans le mois</t>
  </si>
  <si>
    <t xml:space="preserve"> heure par jour</t>
  </si>
  <si>
    <t>Nombre d'heures d'acceuil dans le mois</t>
  </si>
  <si>
    <t>nombre de jours d'acceuil dans le mois</t>
  </si>
  <si>
    <t>hrs</t>
  </si>
  <si>
    <t>jrs</t>
  </si>
  <si>
    <t>mensualisation:</t>
  </si>
  <si>
    <t>Salaire horaire brut de basse:</t>
  </si>
  <si>
    <t>€</t>
  </si>
  <si>
    <t xml:space="preserve">total </t>
  </si>
  <si>
    <t>total</t>
  </si>
  <si>
    <t>h</t>
  </si>
  <si>
    <t xml:space="preserve">  06:40:00</t>
  </si>
  <si>
    <t xml:space="preserve"> heures par jour</t>
  </si>
  <si>
    <t xml:space="preserve">  10:00:00</t>
  </si>
  <si>
    <t>madame</t>
  </si>
  <si>
    <t>rue</t>
  </si>
  <si>
    <t>ville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</si>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</sst>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[$-F400]h:mm:ss\ AM/PM"/>
    <numFmt numFmtId="165" formatCode="dddd\ dd\ mmmm\ yyyy"/>
    <numFmt numFmtId="166" formatCode="yyyy"/>
    <numFmt numFmtId="167" formatCode="[$-F800]dddd\,\ mmmm\ dd\,\ yyyy"/>
    <numFmt numFmtId="168" formatCode="d"/>
  </numFmts>
  <fonts count="1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4"/>
      <color indexed="8"/>
      <name val="Calibri"/>
      <family val="2"/>
    </font>
    <font>
      <sz val="8"/>
      <color indexed="8"/>
      <name val="Calibri"/>
      <family val="2"/>
    </font>
    <font>
      <sz val="6"/>
      <color indexed="8"/>
      <name val="Calibri"/>
      <family val="2"/>
    </font>
    <font>
      <sz val="5"/>
      <color indexed="8"/>
      <name val="Calibri"/>
      <family val="2"/>
    </font>
    <font>
      <sz val="8"/>
      <name val="Calibri"/>
      <family val="2"/>
    </font>
    <font>
      <sz val="12"/>
      <name val="Times New Roman"/>
      <family val="1"/>
    </font>
    <font>
      <sz val="8"/>
      <name val="Times New Roman"/>
      <family val="1"/>
    </font>
    <font>
      <b/>
      <sz val="12"/>
      <name val="Arial"/>
      <family val="2"/>
    </font>
    <font>
      <sz val="12"/>
      <color indexed="12"/>
      <name val="Times New Roman"/>
      <family val="1"/>
    </font>
    <font>
      <sz val="1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0" borderId="0"/>
  </cellStyleXfs>
  <cellXfs count="5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 applyBorder="1"/>
    <xf numFmtId="0" fontId="4" fillId="0" borderId="1" xfId="0" applyFont="1" applyBorder="1" applyAlignment="1"/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3" xfId="0" applyFont="1" applyBorder="1"/>
    <xf numFmtId="0" fontId="4" fillId="0" borderId="0" xfId="0" applyFont="1" applyBorder="1" applyAlignment="1"/>
    <xf numFmtId="11" fontId="4" fillId="0" borderId="0" xfId="0" applyNumberFormat="1" applyFont="1"/>
    <xf numFmtId="0" fontId="0" fillId="0" borderId="0" xfId="0" applyNumberFormat="1"/>
    <xf numFmtId="2" fontId="0" fillId="0" borderId="0" xfId="0" applyNumberFormat="1"/>
    <xf numFmtId="0" fontId="4" fillId="0" borderId="4" xfId="0" applyNumberFormat="1" applyFont="1" applyBorder="1" applyAlignment="1"/>
    <xf numFmtId="1" fontId="5" fillId="0" borderId="5" xfId="0" applyNumberFormat="1" applyFont="1" applyBorder="1"/>
    <xf numFmtId="166" fontId="8" fillId="0" borderId="0" xfId="2" applyNumberFormat="1" applyBorder="1" applyAlignment="1">
      <alignment horizontal="center" wrapText="1"/>
    </xf>
    <xf numFmtId="0" fontId="11" fillId="0" borderId="0" xfId="2" applyFont="1" applyAlignment="1">
      <alignment horizontal="center"/>
    </xf>
    <xf numFmtId="0" fontId="8" fillId="0" borderId="0" xfId="2"/>
    <xf numFmtId="0" fontId="8" fillId="0" borderId="0" xfId="2" applyNumberFormat="1" applyBorder="1" applyAlignment="1">
      <alignment horizontal="center" wrapText="1"/>
    </xf>
    <xf numFmtId="0" fontId="8" fillId="0" borderId="0" xfId="2" applyAlignment="1">
      <alignment horizontal="center"/>
    </xf>
    <xf numFmtId="0" fontId="8" fillId="0" borderId="0" xfId="2" applyBorder="1"/>
    <xf numFmtId="0" fontId="8" fillId="0" borderId="0" xfId="2" applyBorder="1" applyAlignment="1">
      <alignment horizontal="center"/>
    </xf>
    <xf numFmtId="14" fontId="8" fillId="0" borderId="0" xfId="2" applyNumberFormat="1"/>
    <xf numFmtId="2" fontId="8" fillId="0" borderId="0" xfId="2" applyNumberFormat="1"/>
    <xf numFmtId="0" fontId="10" fillId="2" borderId="0" xfId="2" applyNumberFormat="1" applyFont="1" applyFill="1" applyBorder="1" applyAlignment="1">
      <alignment horizontal="center" wrapText="1"/>
    </xf>
    <xf numFmtId="0" fontId="12" fillId="2" borderId="0" xfId="2" applyFont="1" applyFill="1" applyBorder="1"/>
    <xf numFmtId="0" fontId="13" fillId="2" borderId="0" xfId="2" applyFont="1" applyFill="1" applyBorder="1"/>
    <xf numFmtId="165" fontId="12" fillId="2" borderId="0" xfId="2" applyNumberFormat="1" applyFont="1" applyFill="1" applyBorder="1" applyAlignment="1">
      <alignment horizontal="center"/>
    </xf>
    <xf numFmtId="167" fontId="12" fillId="2" borderId="0" xfId="2" applyNumberFormat="1" applyFont="1" applyFill="1" applyBorder="1" applyAlignment="1">
      <alignment horizontal="center"/>
    </xf>
    <xf numFmtId="168" fontId="4" fillId="0" borderId="5" xfId="0" applyNumberFormat="1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164" fontId="4" fillId="0" borderId="2" xfId="1" applyNumberFormat="1" applyFont="1" applyBorder="1" applyAlignment="1">
      <alignment horizontal="right"/>
    </xf>
    <xf numFmtId="46" fontId="4" fillId="0" borderId="5" xfId="0" applyNumberFormat="1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46" fontId="5" fillId="0" borderId="9" xfId="0" applyNumberFormat="1" applyFont="1" applyBorder="1" applyAlignment="1">
      <alignment horizontal="center"/>
    </xf>
    <xf numFmtId="46" fontId="5" fillId="0" borderId="0" xfId="0" applyNumberFormat="1" applyFont="1" applyBorder="1" applyAlignment="1">
      <alignment horizontal="center"/>
    </xf>
    <xf numFmtId="46" fontId="4" fillId="0" borderId="9" xfId="0" applyNumberFormat="1" applyFont="1" applyBorder="1" applyAlignment="1">
      <alignment horizontal="center"/>
    </xf>
    <xf numFmtId="46" fontId="4" fillId="0" borderId="0" xfId="0" applyNumberFormat="1" applyFont="1" applyBorder="1" applyAlignment="1">
      <alignment horizontal="center"/>
    </xf>
    <xf numFmtId="0" fontId="7" fillId="3" borderId="2" xfId="0" applyFont="1" applyFill="1" applyBorder="1" applyAlignment="1"/>
    <xf numFmtId="0" fontId="6" fillId="0" borderId="0" xfId="0" applyFont="1" applyAlignment="1">
      <alignment horizontal="center"/>
    </xf>
    <xf numFmtId="164" fontId="4" fillId="0" borderId="6" xfId="0" applyNumberFormat="1" applyFont="1" applyBorder="1" applyAlignment="1">
      <alignment horizontal="right"/>
    </xf>
    <xf numFmtId="164" fontId="4" fillId="0" borderId="7" xfId="0" applyNumberFormat="1" applyFont="1" applyBorder="1" applyAlignment="1">
      <alignment horizontal="right"/>
    </xf>
    <xf numFmtId="164" fontId="4" fillId="0" borderId="8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12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3">
    <cellStyle name="Milliers" xfId="1" builtinId="3"/>
    <cellStyle name="Normal" xfId="0" builtinId="0"/>
    <cellStyle name="Normal_feries" xfId="2"/>
  </cellStyles>
  <dxfs count="4"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24</xdr:row>
      <xdr:rowOff>85725</xdr:rowOff>
    </xdr:from>
    <xdr:to>
      <xdr:col>8</xdr:col>
      <xdr:colOff>38100</xdr:colOff>
      <xdr:row>25</xdr:row>
      <xdr:rowOff>114300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181100" y="34575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114300</xdr:colOff>
      <xdr:row>22</xdr:row>
      <xdr:rowOff>104775</xdr:rowOff>
    </xdr:from>
    <xdr:to>
      <xdr:col>35</xdr:col>
      <xdr:colOff>581025</xdr:colOff>
      <xdr:row>46</xdr:row>
      <xdr:rowOff>161925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14300" y="3095625"/>
          <a:ext cx="6410325" cy="462915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En premier, la feuille Fériés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Elle contient en D4:D16 la liste des formules renvoyant les dates des jours Fériés de l'année sélectionnée dans la liste déroulante installée en B1.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Cette cellule B1 est nommée An (Menu "Insertion" "nom" "Définir") C'est cette cellule qui règle les jours des mois choisis sur la Feuil1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La Plage D4:D16 est nommée Fériés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Sur la Feuil1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tu regardes les formules en ligne 15 et 19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Prenons la 15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en A15, la formule est: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=DATE(An;MOIS("1/"&amp;$AB$14);1)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qui renvie sous forme de date le premier jour du mois sélectionné dans la liste en AB14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Cette cellule, comme toutes celles des lignes 15 et 19 est au format Nombre personnalisé 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Donc cette cellule contient une formule qui renvoie ici 1/03/2010 (Puisque mars est en AB14), mais qui affiche 1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En B15, la formule est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=A15+1 qui renvoie la date de A15 +1 donc 2/03/2010 mais qui au format précédent (j) affiche 2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Cette formule est incrémentée jusqu'au 28 (AB15)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En AC15, la formule est: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=SI(MOIS($AB$15+1)=MOIS($AB$15);$AB$15+1;"")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En AD15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=SI(MOIS($AB$15+2)=MOIS($AB$15);$AB$15+2;"")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En AE15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=SI(MOIS($AB$15+3)=MOIS($AB$15);$AB$15+3;"")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Ces 3 formules ajustent l'affichage des derniers jours du mois pour les mois inférieurs à 31 jours (Février, Avril, etc..)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Coloration des cellules contenant les samedis, dimanches et jours fériés.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Ici, on sélectionne A15:AE16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Ceci étant fait, Menu "Format" "Mise en forme conditionnelle"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"Condition1"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"La formule est:"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=OU(JOURSEM(A$15;2)&gt;5;NB.SI(Fériés;A$15)&gt;0) qui renvoie VRAI si le jour est un samedi, dimanche ou jour férié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On clique sur le bouton "Format" et on choisit le Motif.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3</xdr:col>
      <xdr:colOff>66675</xdr:colOff>
      <xdr:row>46</xdr:row>
      <xdr:rowOff>142875</xdr:rowOff>
    </xdr:from>
    <xdr:to>
      <xdr:col>34</xdr:col>
      <xdr:colOff>590550</xdr:colOff>
      <xdr:row>55</xdr:row>
      <xdr:rowOff>19050</xdr:rowOff>
    </xdr:to>
    <xdr:pic>
      <xdr:nvPicPr>
        <xdr:cNvPr id="2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3875" y="7705725"/>
          <a:ext cx="5248275" cy="1590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19050</xdr:rowOff>
    </xdr:from>
    <xdr:to>
      <xdr:col>9</xdr:col>
      <xdr:colOff>428625</xdr:colOff>
      <xdr:row>6</xdr:row>
      <xdr:rowOff>190500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4562475" y="619125"/>
          <a:ext cx="408622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23"/>
  <sheetViews>
    <sheetView tabSelected="1" topLeftCell="A7" zoomScale="140" zoomScaleNormal="140" workbookViewId="0">
      <selection activeCell="L58" sqref="L58"/>
    </sheetView>
  </sheetViews>
  <sheetFormatPr baseColWidth="10" defaultRowHeight="15"/>
  <cols>
    <col min="1" max="34" width="2.28515625" customWidth="1"/>
  </cols>
  <sheetData>
    <row r="1" spans="1:36" ht="18" customHeight="1">
      <c r="M1" s="52" t="s">
        <v>0</v>
      </c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</row>
    <row r="2" spans="1:36" ht="12" customHeight="1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V2" s="53" t="s">
        <v>2</v>
      </c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</row>
    <row r="3" spans="1:36" ht="6" customHeight="1"/>
    <row r="4" spans="1:36" ht="12" customHeight="1">
      <c r="A4" s="54" t="s">
        <v>3</v>
      </c>
      <c r="B4" s="54"/>
      <c r="C4" s="54"/>
      <c r="D4" s="54"/>
      <c r="E4" s="54"/>
      <c r="F4" s="54"/>
      <c r="G4" s="54"/>
      <c r="S4" s="54" t="s">
        <v>4</v>
      </c>
      <c r="T4" s="54"/>
      <c r="U4" s="54"/>
      <c r="V4" s="54"/>
      <c r="W4" s="54"/>
      <c r="X4" s="54"/>
      <c r="Y4" s="54"/>
      <c r="Z4" s="54"/>
      <c r="AJ4" t="s">
        <v>43</v>
      </c>
    </row>
    <row r="5" spans="1:36" ht="9.75" customHeight="1">
      <c r="A5" s="34" t="s">
        <v>5</v>
      </c>
      <c r="B5" s="34"/>
      <c r="C5" s="34"/>
      <c r="D5" s="34"/>
      <c r="E5" s="34"/>
      <c r="F5" s="3"/>
      <c r="G5" s="50" t="s">
        <v>27</v>
      </c>
      <c r="H5" s="50"/>
      <c r="I5" s="50"/>
      <c r="J5" s="50"/>
      <c r="K5" s="50"/>
      <c r="L5" s="50"/>
      <c r="M5" s="50"/>
      <c r="N5" s="50"/>
      <c r="O5" s="3"/>
      <c r="P5" s="3"/>
      <c r="Q5" s="1"/>
      <c r="R5" s="1"/>
      <c r="S5" s="1"/>
      <c r="T5" s="34" t="s">
        <v>5</v>
      </c>
      <c r="U5" s="34"/>
      <c r="V5" s="34"/>
      <c r="W5" s="34"/>
      <c r="X5" s="34"/>
      <c r="Y5" s="1"/>
      <c r="Z5" s="50" t="s">
        <v>27</v>
      </c>
      <c r="AA5" s="50"/>
      <c r="AB5" s="50"/>
      <c r="AC5" s="50"/>
      <c r="AD5" s="50"/>
      <c r="AE5" s="50"/>
      <c r="AF5" s="50"/>
      <c r="AG5" s="1"/>
      <c r="AH5" s="1"/>
      <c r="AJ5" t="s">
        <v>44</v>
      </c>
    </row>
    <row r="6" spans="1:36" ht="9.75" customHeight="1">
      <c r="A6" s="34" t="s">
        <v>6</v>
      </c>
      <c r="B6" s="34"/>
      <c r="C6" s="34"/>
      <c r="D6" s="34"/>
      <c r="E6" s="34"/>
      <c r="G6" s="3" t="s">
        <v>28</v>
      </c>
      <c r="H6" s="2"/>
      <c r="I6" s="2"/>
      <c r="J6" s="2"/>
      <c r="K6" s="2"/>
      <c r="L6" s="2"/>
      <c r="M6" s="2"/>
      <c r="N6" s="2"/>
      <c r="O6" s="3"/>
      <c r="P6" s="3"/>
      <c r="Q6" s="1"/>
      <c r="R6" s="1"/>
      <c r="S6" s="1"/>
      <c r="T6" s="34" t="s">
        <v>6</v>
      </c>
      <c r="U6" s="34"/>
      <c r="V6" s="34"/>
      <c r="W6" s="34"/>
      <c r="X6" s="34"/>
      <c r="Y6" s="1"/>
      <c r="Z6" s="50" t="s">
        <v>28</v>
      </c>
      <c r="AA6" s="50"/>
      <c r="AB6" s="50"/>
      <c r="AC6" s="50"/>
      <c r="AD6" s="50"/>
      <c r="AE6" s="50"/>
      <c r="AF6" s="50"/>
      <c r="AG6" s="1"/>
      <c r="AH6" s="1"/>
      <c r="AJ6" t="s">
        <v>45</v>
      </c>
    </row>
    <row r="7" spans="1:36" ht="9.75" customHeight="1">
      <c r="A7" s="1"/>
      <c r="B7" s="1"/>
      <c r="C7" s="1"/>
      <c r="D7" s="1"/>
      <c r="E7" s="1"/>
      <c r="G7" s="3" t="s">
        <v>29</v>
      </c>
      <c r="H7" s="2"/>
      <c r="I7" s="2"/>
      <c r="J7" s="2"/>
      <c r="K7" s="2"/>
      <c r="L7" s="2"/>
      <c r="M7" s="2"/>
      <c r="N7" s="3"/>
      <c r="O7" s="3"/>
      <c r="P7" s="3"/>
      <c r="Q7" s="1"/>
      <c r="R7" s="1"/>
      <c r="S7" s="1"/>
      <c r="T7" s="1"/>
      <c r="U7" s="1"/>
      <c r="V7" s="1"/>
      <c r="W7" s="1"/>
      <c r="X7" s="1"/>
      <c r="Y7" s="1"/>
      <c r="Z7" s="50" t="s">
        <v>29</v>
      </c>
      <c r="AA7" s="50"/>
      <c r="AB7" s="50"/>
      <c r="AC7" s="50"/>
      <c r="AD7" s="50"/>
      <c r="AE7" s="50"/>
      <c r="AF7" s="50"/>
      <c r="AG7" s="1"/>
      <c r="AH7" s="1"/>
      <c r="AJ7" t="s">
        <v>46</v>
      </c>
    </row>
    <row r="8" spans="1:36" ht="6" customHeight="1">
      <c r="AJ8" t="s">
        <v>47</v>
      </c>
    </row>
    <row r="9" spans="1:36" ht="9.75" customHeight="1">
      <c r="A9" s="34" t="s">
        <v>7</v>
      </c>
      <c r="B9" s="34"/>
      <c r="C9" s="34"/>
      <c r="D9" s="34"/>
      <c r="E9" s="34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1"/>
      <c r="R9" s="1"/>
      <c r="S9" s="1"/>
      <c r="T9" s="34" t="s">
        <v>9</v>
      </c>
      <c r="U9" s="34"/>
      <c r="V9" s="34"/>
      <c r="W9" s="34"/>
      <c r="X9" s="34"/>
      <c r="Y9" s="1"/>
      <c r="Z9" s="50" t="s">
        <v>8</v>
      </c>
      <c r="AA9" s="50"/>
      <c r="AB9" s="50"/>
      <c r="AC9" s="50"/>
      <c r="AD9" s="50"/>
      <c r="AE9" s="50"/>
      <c r="AF9" s="50"/>
      <c r="AG9" s="1"/>
      <c r="AH9" s="1"/>
      <c r="AJ9" t="s">
        <v>48</v>
      </c>
    </row>
    <row r="10" spans="1:36" ht="9.75" customHeight="1">
      <c r="A10" s="34" t="s">
        <v>6</v>
      </c>
      <c r="B10" s="34"/>
      <c r="C10" s="34"/>
      <c r="D10" s="34"/>
      <c r="E10" s="34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34" t="s">
        <v>10</v>
      </c>
      <c r="U10" s="34"/>
      <c r="V10" s="34"/>
      <c r="W10" s="34"/>
      <c r="X10" s="34"/>
      <c r="Y10" s="1"/>
      <c r="Z10" s="51"/>
      <c r="AA10" s="51"/>
      <c r="AB10" s="51"/>
      <c r="AC10" s="51"/>
      <c r="AD10" s="51"/>
      <c r="AE10" s="51"/>
      <c r="AF10" s="51"/>
      <c r="AG10" s="1"/>
      <c r="AH10" s="1"/>
      <c r="AJ10" t="s">
        <v>49</v>
      </c>
    </row>
    <row r="11" spans="1:36" ht="9.7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t="s">
        <v>50</v>
      </c>
    </row>
    <row r="12" spans="1:36" ht="9" customHeight="1">
      <c r="A12" s="1"/>
      <c r="B12" s="1"/>
      <c r="C12" s="46" t="s">
        <v>11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1"/>
      <c r="X12" s="1"/>
      <c r="Y12" s="1"/>
      <c r="Z12" s="1"/>
      <c r="AA12" s="1"/>
      <c r="AE12" s="1"/>
      <c r="AF12" s="1"/>
      <c r="AG12" s="1"/>
      <c r="AH12" s="1"/>
      <c r="AJ12" t="s">
        <v>51</v>
      </c>
    </row>
    <row r="13" spans="1:36" ht="9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t="s">
        <v>52</v>
      </c>
    </row>
    <row r="14" spans="1:36" ht="9.75" customHeight="1">
      <c r="A14" s="34" t="s">
        <v>12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47" t="s">
        <v>26</v>
      </c>
      <c r="S14" s="48"/>
      <c r="T14" s="49"/>
      <c r="U14" s="5" t="s">
        <v>13</v>
      </c>
      <c r="V14" s="6"/>
      <c r="W14" s="6"/>
      <c r="X14" s="6"/>
      <c r="Y14" s="1"/>
      <c r="Z14" s="1"/>
      <c r="AA14" s="1"/>
      <c r="AB14" s="45" t="s">
        <v>45</v>
      </c>
      <c r="AC14" s="45"/>
      <c r="AD14" s="45"/>
      <c r="AE14" s="1"/>
      <c r="AF14" s="1"/>
      <c r="AG14" s="1"/>
      <c r="AH14" s="1"/>
      <c r="AJ14" t="s">
        <v>53</v>
      </c>
    </row>
    <row r="15" spans="1:36" s="1" customFormat="1" ht="9.75" customHeight="1">
      <c r="A15" s="29">
        <f ca="1">DATE(An,MONTH("1/"&amp;$AB$14),1)</f>
        <v>40238</v>
      </c>
      <c r="B15" s="29">
        <f>A15+1</f>
        <v>40239</v>
      </c>
      <c r="C15" s="29">
        <f t="shared" ref="C15:AB15" si="0">B15+1</f>
        <v>40240</v>
      </c>
      <c r="D15" s="29">
        <f t="shared" si="0"/>
        <v>40241</v>
      </c>
      <c r="E15" s="29">
        <f t="shared" si="0"/>
        <v>40242</v>
      </c>
      <c r="F15" s="29">
        <f t="shared" si="0"/>
        <v>40243</v>
      </c>
      <c r="G15" s="29">
        <f t="shared" si="0"/>
        <v>40244</v>
      </c>
      <c r="H15" s="29">
        <f t="shared" si="0"/>
        <v>40245</v>
      </c>
      <c r="I15" s="29">
        <f t="shared" si="0"/>
        <v>40246</v>
      </c>
      <c r="J15" s="29">
        <f t="shared" si="0"/>
        <v>40247</v>
      </c>
      <c r="K15" s="29">
        <f t="shared" si="0"/>
        <v>40248</v>
      </c>
      <c r="L15" s="29">
        <f t="shared" si="0"/>
        <v>40249</v>
      </c>
      <c r="M15" s="29">
        <f t="shared" si="0"/>
        <v>40250</v>
      </c>
      <c r="N15" s="29">
        <f t="shared" si="0"/>
        <v>40251</v>
      </c>
      <c r="O15" s="29">
        <f t="shared" si="0"/>
        <v>40252</v>
      </c>
      <c r="P15" s="29">
        <f t="shared" si="0"/>
        <v>40253</v>
      </c>
      <c r="Q15" s="29">
        <f t="shared" si="0"/>
        <v>40254</v>
      </c>
      <c r="R15" s="29">
        <f t="shared" si="0"/>
        <v>40255</v>
      </c>
      <c r="S15" s="29">
        <f t="shared" si="0"/>
        <v>40256</v>
      </c>
      <c r="T15" s="29">
        <f t="shared" si="0"/>
        <v>40257</v>
      </c>
      <c r="U15" s="29">
        <f t="shared" si="0"/>
        <v>40258</v>
      </c>
      <c r="V15" s="29">
        <f t="shared" si="0"/>
        <v>40259</v>
      </c>
      <c r="W15" s="29">
        <f t="shared" si="0"/>
        <v>40260</v>
      </c>
      <c r="X15" s="29">
        <f t="shared" si="0"/>
        <v>40261</v>
      </c>
      <c r="Y15" s="29">
        <f t="shared" si="0"/>
        <v>40262</v>
      </c>
      <c r="Z15" s="29">
        <f t="shared" si="0"/>
        <v>40263</v>
      </c>
      <c r="AA15" s="29">
        <f t="shared" si="0"/>
        <v>40264</v>
      </c>
      <c r="AB15" s="29">
        <f t="shared" si="0"/>
        <v>40265</v>
      </c>
      <c r="AC15" s="29">
        <f>IF(MONTH($AB$15+1)=MONTH($AB$15),$AB$15+1,"")</f>
        <v>40266</v>
      </c>
      <c r="AD15" s="29">
        <f>IF(MONTH($AB$15+2)=MONTH($AB$15),$AB$15+2,"")</f>
        <v>40267</v>
      </c>
      <c r="AE15" s="29">
        <f>IF(MONTH($AB$15+3)=MONTH($AB$15),$AB$15+3,"")</f>
        <v>40268</v>
      </c>
      <c r="AF15" s="38" t="s">
        <v>21</v>
      </c>
      <c r="AG15" s="39"/>
      <c r="AH15" s="40"/>
      <c r="AJ15" t="s">
        <v>54</v>
      </c>
    </row>
    <row r="16" spans="1:36" s="11" customFormat="1" ht="9.75" customHeight="1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>
        <v>1</v>
      </c>
      <c r="X16" s="14"/>
      <c r="Y16" s="14"/>
      <c r="Z16" s="14"/>
      <c r="AA16" s="14">
        <v>1</v>
      </c>
      <c r="AB16" s="14">
        <v>1</v>
      </c>
      <c r="AC16" s="14"/>
      <c r="AD16" s="14"/>
      <c r="AE16" s="14"/>
      <c r="AF16" s="41" t="e">
        <f>SUM(A16:AE16)*R14</f>
        <v>#VALUE!</v>
      </c>
      <c r="AG16" s="42"/>
      <c r="AH16" s="13" t="s">
        <v>23</v>
      </c>
      <c r="AJ16"/>
    </row>
    <row r="17" spans="1:35" ht="12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4"/>
    </row>
    <row r="18" spans="1:35" ht="12" customHeight="1">
      <c r="A18" s="35" t="s">
        <v>12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1"/>
      <c r="R18" s="36" t="s">
        <v>24</v>
      </c>
      <c r="S18" s="36"/>
      <c r="T18" s="36"/>
      <c r="U18" s="35" t="s">
        <v>25</v>
      </c>
      <c r="V18" s="35"/>
      <c r="W18" s="35"/>
      <c r="X18" s="35"/>
      <c r="Y18" s="35"/>
      <c r="Z18" s="1"/>
      <c r="AA18" s="1"/>
      <c r="AB18" s="1"/>
      <c r="AC18" s="1"/>
      <c r="AD18" s="1"/>
      <c r="AE18" s="1"/>
      <c r="AF18" s="1"/>
      <c r="AG18" s="1"/>
      <c r="AH18" s="1"/>
    </row>
    <row r="19" spans="1:35" ht="10.5" customHeight="1">
      <c r="A19" s="29">
        <f ca="1">DATE(An,MONTH("1/"&amp;$AB$14),1)</f>
        <v>40238</v>
      </c>
      <c r="B19" s="29">
        <f>A19+1</f>
        <v>40239</v>
      </c>
      <c r="C19" s="29">
        <f t="shared" ref="C19:AB19" si="1">B19+1</f>
        <v>40240</v>
      </c>
      <c r="D19" s="29">
        <f t="shared" si="1"/>
        <v>40241</v>
      </c>
      <c r="E19" s="29">
        <f t="shared" si="1"/>
        <v>40242</v>
      </c>
      <c r="F19" s="29">
        <f t="shared" si="1"/>
        <v>40243</v>
      </c>
      <c r="G19" s="29">
        <f t="shared" si="1"/>
        <v>40244</v>
      </c>
      <c r="H19" s="29">
        <f t="shared" si="1"/>
        <v>40245</v>
      </c>
      <c r="I19" s="29">
        <f t="shared" si="1"/>
        <v>40246</v>
      </c>
      <c r="J19" s="29">
        <f t="shared" si="1"/>
        <v>40247</v>
      </c>
      <c r="K19" s="29">
        <f t="shared" si="1"/>
        <v>40248</v>
      </c>
      <c r="L19" s="29">
        <f t="shared" si="1"/>
        <v>40249</v>
      </c>
      <c r="M19" s="29">
        <f t="shared" si="1"/>
        <v>40250</v>
      </c>
      <c r="N19" s="29">
        <f t="shared" si="1"/>
        <v>40251</v>
      </c>
      <c r="O19" s="29">
        <f t="shared" si="1"/>
        <v>40252</v>
      </c>
      <c r="P19" s="29">
        <f t="shared" si="1"/>
        <v>40253</v>
      </c>
      <c r="Q19" s="29">
        <f t="shared" si="1"/>
        <v>40254</v>
      </c>
      <c r="R19" s="29">
        <f t="shared" si="1"/>
        <v>40255</v>
      </c>
      <c r="S19" s="29">
        <f t="shared" si="1"/>
        <v>40256</v>
      </c>
      <c r="T19" s="29">
        <f t="shared" si="1"/>
        <v>40257</v>
      </c>
      <c r="U19" s="29">
        <f t="shared" si="1"/>
        <v>40258</v>
      </c>
      <c r="V19" s="29">
        <f t="shared" si="1"/>
        <v>40259</v>
      </c>
      <c r="W19" s="29">
        <f t="shared" si="1"/>
        <v>40260</v>
      </c>
      <c r="X19" s="29">
        <f t="shared" si="1"/>
        <v>40261</v>
      </c>
      <c r="Y19" s="29">
        <f t="shared" si="1"/>
        <v>40262</v>
      </c>
      <c r="Z19" s="29">
        <f t="shared" si="1"/>
        <v>40263</v>
      </c>
      <c r="AA19" s="29">
        <f t="shared" si="1"/>
        <v>40264</v>
      </c>
      <c r="AB19" s="29">
        <f t="shared" si="1"/>
        <v>40265</v>
      </c>
      <c r="AC19" s="29">
        <f>IF(MONTH($AB$15+1)=MONTH($AB$15),$AB$15+1,"")</f>
        <v>40266</v>
      </c>
      <c r="AD19" s="29">
        <f>IF(MONTH($AB$15+2)=MONTH($AB$15),$AB$15+2,"")</f>
        <v>40267</v>
      </c>
      <c r="AE19" s="29">
        <f>IF(MONTH($AB$15+3)=MONTH($AB$15),$AB$15+3,"")</f>
        <v>40268</v>
      </c>
      <c r="AF19" s="38" t="s">
        <v>22</v>
      </c>
      <c r="AG19" s="34"/>
      <c r="AH19" s="34"/>
    </row>
    <row r="20" spans="1:35" ht="10.5" customHeight="1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>
        <v>1</v>
      </c>
      <c r="Y20" s="14"/>
      <c r="Z20" s="14">
        <v>1</v>
      </c>
      <c r="AA20" s="14"/>
      <c r="AB20" s="14"/>
      <c r="AC20" s="14"/>
      <c r="AD20" s="14"/>
      <c r="AE20" s="14"/>
      <c r="AF20" s="43" t="e">
        <f>SUM(A20:AE20)*R18</f>
        <v>#VALUE!</v>
      </c>
      <c r="AG20" s="44"/>
      <c r="AH20" s="3" t="s">
        <v>23</v>
      </c>
    </row>
    <row r="21" spans="1:35">
      <c r="A21" s="1"/>
      <c r="B21" s="1" t="s">
        <v>14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37" t="e">
        <f>SUM(AF16)+(AF20)</f>
        <v>#VALUE!</v>
      </c>
      <c r="O21" s="37"/>
      <c r="P21" s="37"/>
      <c r="Q21" s="1" t="s">
        <v>16</v>
      </c>
      <c r="R21" s="8"/>
      <c r="S21" s="7" t="s">
        <v>18</v>
      </c>
      <c r="T21" s="7"/>
      <c r="U21" s="7"/>
      <c r="V21" s="7"/>
      <c r="W21" s="8"/>
      <c r="X21" s="31"/>
      <c r="Y21" s="32"/>
      <c r="Z21" s="33"/>
      <c r="AA21" s="1" t="s">
        <v>16</v>
      </c>
      <c r="AB21" s="1"/>
      <c r="AC21" s="1"/>
      <c r="AD21" s="1"/>
      <c r="AE21" s="1"/>
      <c r="AF21" s="34"/>
      <c r="AG21" s="34"/>
      <c r="AH21" s="1"/>
    </row>
    <row r="22" spans="1:35">
      <c r="A22" s="1"/>
      <c r="B22" s="1" t="s">
        <v>15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30">
        <f>SUM(A16:AE16)+SUM(A20:AE20)</f>
        <v>5</v>
      </c>
      <c r="O22" s="30"/>
      <c r="P22" s="30"/>
      <c r="Q22" s="1" t="s">
        <v>17</v>
      </c>
      <c r="R22" s="1"/>
      <c r="S22" s="9" t="s">
        <v>19</v>
      </c>
      <c r="T22" s="9"/>
      <c r="U22" s="9"/>
      <c r="V22" s="9"/>
      <c r="W22" s="4"/>
      <c r="X22" s="1"/>
      <c r="Y22" s="1"/>
      <c r="Z22" s="1"/>
      <c r="AA22" s="1"/>
      <c r="AB22" s="31"/>
      <c r="AC22" s="32"/>
      <c r="AD22" s="33"/>
      <c r="AE22" s="10" t="s">
        <v>20</v>
      </c>
      <c r="AF22" s="1"/>
      <c r="AG22" s="1"/>
      <c r="AH22" s="1"/>
    </row>
    <row r="23" spans="1:35">
      <c r="AI23" s="12"/>
    </row>
  </sheetData>
  <mergeCells count="38">
    <mergeCell ref="Z5:AF5"/>
    <mergeCell ref="Z6:AF6"/>
    <mergeCell ref="G5:N5"/>
    <mergeCell ref="AB2:AH2"/>
    <mergeCell ref="A2:F2"/>
    <mergeCell ref="G2:M2"/>
    <mergeCell ref="V2:AA2"/>
    <mergeCell ref="S4:Z4"/>
    <mergeCell ref="M1:X1"/>
    <mergeCell ref="A5:E5"/>
    <mergeCell ref="A6:E6"/>
    <mergeCell ref="T5:X5"/>
    <mergeCell ref="T6:X6"/>
    <mergeCell ref="A4:G4"/>
    <mergeCell ref="Z7:AF7"/>
    <mergeCell ref="Z9:AF9"/>
    <mergeCell ref="Z10:AF10"/>
    <mergeCell ref="A9:E9"/>
    <mergeCell ref="A10:E10"/>
    <mergeCell ref="F9:P9"/>
    <mergeCell ref="AF15:AH15"/>
    <mergeCell ref="AF19:AH19"/>
    <mergeCell ref="AF16:AG16"/>
    <mergeCell ref="AF20:AG20"/>
    <mergeCell ref="AB14:AD14"/>
    <mergeCell ref="T9:X9"/>
    <mergeCell ref="T10:X10"/>
    <mergeCell ref="C12:V12"/>
    <mergeCell ref="A14:Q14"/>
    <mergeCell ref="R14:T14"/>
    <mergeCell ref="N22:P22"/>
    <mergeCell ref="X21:Z21"/>
    <mergeCell ref="AB22:AD22"/>
    <mergeCell ref="AF21:AG21"/>
    <mergeCell ref="A18:P18"/>
    <mergeCell ref="R18:T18"/>
    <mergeCell ref="U18:Y18"/>
    <mergeCell ref="N21:P21"/>
  </mergeCells>
  <phoneticPr fontId="7" type="noConversion"/>
  <conditionalFormatting sqref="B15:AE16 A16">
    <cfRule type="expression" dxfId="3" priority="1" stopIfTrue="1">
      <formula>OR(WEEKDAY(A$15,2)&gt;5,COUNTIF(Fériés,A$15)&gt;0)</formula>
    </cfRule>
  </conditionalFormatting>
  <conditionalFormatting sqref="A19:AE20">
    <cfRule type="expression" dxfId="2" priority="2" stopIfTrue="1">
      <formula>OR(WEEKDAY(A$19,2)&gt;5,COUNTIF(Fériés,A$19)&gt;0)</formula>
    </cfRule>
  </conditionalFormatting>
  <conditionalFormatting sqref="A15">
    <cfRule type="expression" dxfId="1" priority="5" stopIfTrue="1">
      <formula>OR(WEEKDAY(A$15,2)&gt;5,COUNTIF(Fériés,A$15)&gt;0)</formula>
    </cfRule>
  </conditionalFormatting>
  <dataValidations count="1">
    <dataValidation type="list" allowBlank="1" showInputMessage="1" showErrorMessage="1" sqref="AB14">
      <formula1>Mois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K21"/>
  <sheetViews>
    <sheetView workbookViewId="0">
      <selection activeCell="D4" sqref="D4"/>
    </sheetView>
  </sheetViews>
  <sheetFormatPr baseColWidth="10" defaultColWidth="12.5703125" defaultRowHeight="15.75"/>
  <cols>
    <col min="1" max="1" width="2.42578125" style="17" customWidth="1"/>
    <col min="2" max="2" width="26.42578125" style="17" customWidth="1"/>
    <col min="3" max="3" width="3.28515625" style="17" customWidth="1"/>
    <col min="4" max="4" width="32.85546875" style="19" customWidth="1"/>
    <col min="5" max="5" width="3.28515625" style="17" customWidth="1"/>
    <col min="6" max="6" width="17.28515625" style="17" bestFit="1" customWidth="1"/>
    <col min="7" max="10" width="12.5703125" style="17"/>
    <col min="11" max="11" width="12.85546875" style="17" hidden="1" customWidth="1"/>
    <col min="12" max="16384" width="12.5703125" style="17"/>
  </cols>
  <sheetData>
    <row r="1" spans="2:11">
      <c r="B1" s="24">
        <v>2010</v>
      </c>
      <c r="C1" s="15"/>
      <c r="D1" s="16"/>
      <c r="K1" s="18">
        <v>2000</v>
      </c>
    </row>
    <row r="2" spans="2:11">
      <c r="K2" s="18">
        <v>2001</v>
      </c>
    </row>
    <row r="3" spans="2:11">
      <c r="B3" s="20"/>
      <c r="C3" s="20"/>
      <c r="D3" s="21"/>
      <c r="K3" s="18">
        <v>2002</v>
      </c>
    </row>
    <row r="4" spans="2:11">
      <c r="B4" s="25" t="s">
        <v>30</v>
      </c>
      <c r="C4" s="26"/>
      <c r="D4" s="27">
        <f>DATE(B1,1,1)</f>
        <v>40179</v>
      </c>
      <c r="F4" s="22"/>
      <c r="K4" s="18">
        <v>2003</v>
      </c>
    </row>
    <row r="5" spans="2:11">
      <c r="B5" s="25" t="s">
        <v>31</v>
      </c>
      <c r="C5" s="26"/>
      <c r="D5" s="28">
        <f>FLOOR(DATE(B1,5,DAY(MINUTE(B1/38)/2+56)),7)-34+7*(B1=2079)</f>
        <v>40272</v>
      </c>
      <c r="F5" s="22"/>
      <c r="K5" s="18">
        <v>2004</v>
      </c>
    </row>
    <row r="6" spans="2:11">
      <c r="B6" s="25" t="s">
        <v>32</v>
      </c>
      <c r="C6" s="26"/>
      <c r="D6" s="28">
        <f>D5+1</f>
        <v>40273</v>
      </c>
      <c r="F6" s="23"/>
      <c r="K6" s="18">
        <v>2005</v>
      </c>
    </row>
    <row r="7" spans="2:11">
      <c r="B7" s="25" t="s">
        <v>33</v>
      </c>
      <c r="C7" s="26"/>
      <c r="D7" s="28">
        <f>DATE(B1,5,1)</f>
        <v>40299</v>
      </c>
      <c r="K7" s="18">
        <v>2006</v>
      </c>
    </row>
    <row r="8" spans="2:11">
      <c r="B8" s="25" t="s">
        <v>34</v>
      </c>
      <c r="C8" s="26"/>
      <c r="D8" s="28">
        <f>DATE(B1,5,8)</f>
        <v>40306</v>
      </c>
      <c r="K8" s="18">
        <v>2007</v>
      </c>
    </row>
    <row r="9" spans="2:11">
      <c r="B9" s="25" t="s">
        <v>35</v>
      </c>
      <c r="C9" s="26"/>
      <c r="D9" s="28">
        <f>D5+39</f>
        <v>40311</v>
      </c>
      <c r="K9" s="18">
        <v>2008</v>
      </c>
    </row>
    <row r="10" spans="2:11">
      <c r="B10" s="25" t="s">
        <v>36</v>
      </c>
      <c r="C10" s="26"/>
      <c r="D10" s="27">
        <f>D5+49</f>
        <v>40321</v>
      </c>
      <c r="K10" s="18">
        <v>2009</v>
      </c>
    </row>
    <row r="11" spans="2:11">
      <c r="B11" s="25" t="s">
        <v>37</v>
      </c>
      <c r="C11" s="26"/>
      <c r="D11" s="27">
        <f>D10+1</f>
        <v>40322</v>
      </c>
      <c r="K11" s="18">
        <v>2010</v>
      </c>
    </row>
    <row r="12" spans="2:11">
      <c r="B12" s="25" t="s">
        <v>38</v>
      </c>
      <c r="C12" s="26"/>
      <c r="D12" s="27">
        <f>DATE(B1,7,14)</f>
        <v>40373</v>
      </c>
      <c r="K12" s="18">
        <v>2011</v>
      </c>
    </row>
    <row r="13" spans="2:11">
      <c r="B13" s="25" t="s">
        <v>39</v>
      </c>
      <c r="C13" s="26"/>
      <c r="D13" s="27">
        <f>DATE(B1,8,15)</f>
        <v>40405</v>
      </c>
      <c r="F13" s="22"/>
      <c r="K13" s="18">
        <v>2012</v>
      </c>
    </row>
    <row r="14" spans="2:11">
      <c r="B14" s="25" t="s">
        <v>40</v>
      </c>
      <c r="C14" s="26"/>
      <c r="D14" s="27">
        <f>DATE(B1,11,1)</f>
        <v>40483</v>
      </c>
      <c r="K14" s="18">
        <v>2013</v>
      </c>
    </row>
    <row r="15" spans="2:11">
      <c r="B15" s="25" t="s">
        <v>41</v>
      </c>
      <c r="C15" s="26"/>
      <c r="D15" s="27">
        <f>DATE(B1,11,11)</f>
        <v>40493</v>
      </c>
      <c r="K15" s="18">
        <v>2014</v>
      </c>
    </row>
    <row r="16" spans="2:11">
      <c r="B16" s="25" t="s">
        <v>42</v>
      </c>
      <c r="C16" s="26"/>
      <c r="D16" s="27">
        <f>DATE(B1,12,25)</f>
        <v>40537</v>
      </c>
      <c r="K16" s="18">
        <v>2015</v>
      </c>
    </row>
    <row r="17" spans="2:4">
      <c r="B17" s="20"/>
      <c r="C17" s="20"/>
      <c r="D17" s="21"/>
    </row>
    <row r="18" spans="2:4">
      <c r="B18" s="20"/>
      <c r="C18" s="20"/>
      <c r="D18" s="21"/>
    </row>
    <row r="19" spans="2:4">
      <c r="B19" s="20"/>
      <c r="C19" s="20"/>
      <c r="D19" s="21"/>
    </row>
    <row r="20" spans="2:4">
      <c r="B20" s="20"/>
      <c r="C20" s="20"/>
      <c r="D20" s="21"/>
    </row>
    <row r="21" spans="2:4">
      <c r="B21" s="20"/>
      <c r="C21" s="20"/>
      <c r="D21" s="21"/>
    </row>
  </sheetData>
  <phoneticPr fontId="9" type="noConversion"/>
  <conditionalFormatting sqref="B4:D16">
    <cfRule type="expression" dxfId="0" priority="1" stopIfTrue="1">
      <formula>MOD(ROW(),2)</formula>
    </cfRule>
  </conditionalFormatting>
  <dataValidations count="1">
    <dataValidation type="list" allowBlank="1" showInputMessage="1" showErrorMessage="1" sqref="B1">
      <formula1>annee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Fériés</vt:lpstr>
      <vt:lpstr>Feuil2</vt:lpstr>
      <vt:lpstr>Feuil3</vt:lpstr>
      <vt:lpstr>An</vt:lpstr>
      <vt:lpstr>annee</vt:lpstr>
      <vt:lpstr>Fériés</vt:lpstr>
      <vt:lpstr>Mois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Dédé</cp:lastModifiedBy>
  <cp:lastPrinted>2010-08-24T08:37:47Z</cp:lastPrinted>
  <dcterms:created xsi:type="dcterms:W3CDTF">2010-08-24T06:46:44Z</dcterms:created>
  <dcterms:modified xsi:type="dcterms:W3CDTF">2010-08-24T20:09:45Z</dcterms:modified>
</cp:coreProperties>
</file>