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30" windowWidth="19320" windowHeight="9000"/>
  </bookViews>
  <sheets>
    <sheet name="Feuil1" sheetId="1" r:id="rId1"/>
    <sheet name="Feuil2" sheetId="2" r:id="rId2"/>
    <sheet name="Feuil3" sheetId="3" r:id="rId3"/>
  </sheets>
  <definedNames>
    <definedName name="Champ">Feuil1!$D$8:$D$25,Feuil1!$G$8:$G$25,Feuil1!$J$8:$J$25</definedName>
    <definedName name="Table">OFFSET(Feuil3!$C$7:$D$7,,,COUNTA(Feuil3!$C$7:$C$100))</definedName>
    <definedName name="type1">OFFSET(Feuil2!$C$8:$D$8,,,COUNTA(Feuil2!$C$8:$C$100))</definedName>
    <definedName name="type2">OFFSET(Feuil2!$E$8:$F$8,,,COUNTA(Feuil2!$E$8:$E$100))</definedName>
    <definedName name="type3">OFFSET(Feuil2!$G$8:$H$8,,,COUNTA(Feuil2!$G$8:$G$100))</definedName>
  </definedNames>
  <calcPr calcId="114210"/>
</workbook>
</file>

<file path=xl/calcChain.xml><?xml version="1.0" encoding="utf-8"?>
<calcChain xmlns="http://schemas.openxmlformats.org/spreadsheetml/2006/main">
  <c r="H16" i="1"/>
  <c r="J16"/>
  <c r="M16"/>
  <c r="B16"/>
  <c r="B17"/>
  <c r="B18"/>
  <c r="B19"/>
  <c r="B20"/>
  <c r="B21"/>
  <c r="B22"/>
  <c r="B23"/>
  <c r="B24"/>
  <c r="B25"/>
  <c r="B11"/>
  <c r="B9"/>
  <c r="B8"/>
  <c r="H8"/>
  <c r="J8"/>
  <c r="D8"/>
  <c r="D9"/>
  <c r="B10"/>
  <c r="D10"/>
  <c r="D11"/>
  <c r="B12"/>
  <c r="D12"/>
  <c r="B13"/>
  <c r="D13"/>
  <c r="B14"/>
  <c r="D14"/>
  <c r="B15"/>
  <c r="D15"/>
  <c r="D16"/>
  <c r="D17"/>
  <c r="D18"/>
  <c r="D19"/>
  <c r="D20"/>
  <c r="D21"/>
  <c r="D22"/>
  <c r="D23"/>
  <c r="D24"/>
  <c r="D25"/>
  <c r="E8"/>
  <c r="G8"/>
  <c r="E9"/>
  <c r="G9"/>
  <c r="E10"/>
  <c r="G10"/>
  <c r="E11"/>
  <c r="G11"/>
  <c r="E12"/>
  <c r="G12"/>
  <c r="E13"/>
  <c r="G13"/>
  <c r="E14"/>
  <c r="G14"/>
  <c r="E15"/>
  <c r="G15"/>
  <c r="E16"/>
  <c r="G16"/>
  <c r="E17"/>
  <c r="G17"/>
  <c r="E18"/>
  <c r="G18"/>
  <c r="E19"/>
  <c r="G19"/>
  <c r="E20"/>
  <c r="G20"/>
  <c r="E21"/>
  <c r="G21"/>
  <c r="E22"/>
  <c r="G22"/>
  <c r="E23"/>
  <c r="G23"/>
  <c r="E24"/>
  <c r="G24"/>
  <c r="E25"/>
  <c r="G25"/>
  <c r="H9"/>
  <c r="J9"/>
  <c r="H10"/>
  <c r="J10"/>
  <c r="H11"/>
  <c r="J11"/>
  <c r="H12"/>
  <c r="J12"/>
  <c r="H13"/>
  <c r="J13"/>
  <c r="H14"/>
  <c r="J14"/>
  <c r="H15"/>
  <c r="J15"/>
  <c r="H17"/>
  <c r="J17"/>
  <c r="H18"/>
  <c r="J18"/>
  <c r="H19"/>
  <c r="J19"/>
  <c r="H20"/>
  <c r="J20"/>
  <c r="H21"/>
  <c r="J21"/>
  <c r="H22"/>
  <c r="J22"/>
  <c r="H23"/>
  <c r="J23"/>
  <c r="H24"/>
  <c r="J24"/>
  <c r="H25"/>
  <c r="J25"/>
  <c r="N9"/>
  <c r="N10"/>
  <c r="N11"/>
  <c r="N12"/>
  <c r="N8"/>
  <c r="F13"/>
  <c r="F10"/>
  <c r="F9"/>
  <c r="F8"/>
  <c r="F12"/>
  <c r="C8"/>
  <c r="I8"/>
  <c r="C10"/>
  <c r="C11"/>
  <c r="C9"/>
  <c r="C13"/>
  <c r="I9"/>
  <c r="I10"/>
  <c r="I11"/>
  <c r="I12"/>
  <c r="I13"/>
  <c r="I14"/>
  <c r="I15"/>
  <c r="I16"/>
  <c r="I17"/>
  <c r="I18"/>
  <c r="I19"/>
  <c r="I20"/>
  <c r="I21"/>
  <c r="I22"/>
  <c r="I23"/>
  <c r="I24"/>
  <c r="I25"/>
  <c r="F11"/>
  <c r="F14"/>
  <c r="F15"/>
  <c r="F16"/>
  <c r="F17"/>
  <c r="F18"/>
  <c r="F19"/>
  <c r="F20"/>
  <c r="F21"/>
  <c r="F22"/>
  <c r="F23"/>
  <c r="F24"/>
  <c r="F25"/>
  <c r="C12"/>
  <c r="C14"/>
  <c r="C15"/>
  <c r="C16"/>
  <c r="C17"/>
  <c r="C18"/>
  <c r="C19"/>
  <c r="C20"/>
  <c r="C21"/>
  <c r="C22"/>
  <c r="C23"/>
  <c r="C24"/>
  <c r="C25"/>
  <c r="L8" a="1"/>
  <c r="L8"/>
  <c r="M8" a="1"/>
  <c r="M8"/>
  <c r="M9" a="1"/>
  <c r="M9"/>
  <c r="L9" a="1"/>
  <c r="L9"/>
  <c r="M10" a="1"/>
  <c r="M10"/>
  <c r="L10" a="1"/>
  <c r="L10"/>
  <c r="M11" a="1"/>
  <c r="M11"/>
  <c r="L11" a="1"/>
  <c r="L11"/>
  <c r="M12" a="1"/>
  <c r="M12"/>
  <c r="L12" a="1"/>
  <c r="L12"/>
</calcChain>
</file>

<file path=xl/sharedStrings.xml><?xml version="1.0" encoding="utf-8"?>
<sst xmlns="http://schemas.openxmlformats.org/spreadsheetml/2006/main" count="46" uniqueCount="25">
  <si>
    <t>Code</t>
  </si>
  <si>
    <t>Temps accumulé</t>
  </si>
  <si>
    <t>Signification</t>
  </si>
  <si>
    <t>-</t>
  </si>
  <si>
    <t>Arrêt 1</t>
  </si>
  <si>
    <t>Arrêt 2</t>
  </si>
  <si>
    <t>Arret 3</t>
  </si>
  <si>
    <t>Arret 4</t>
  </si>
  <si>
    <t>Arret 5</t>
  </si>
  <si>
    <t>Arret 8</t>
  </si>
  <si>
    <t>a</t>
  </si>
  <si>
    <t>B</t>
  </si>
  <si>
    <t>C</t>
  </si>
  <si>
    <t>D</t>
  </si>
  <si>
    <t>E</t>
  </si>
  <si>
    <t>F</t>
  </si>
  <si>
    <t>DD</t>
  </si>
  <si>
    <t>Arret type 1</t>
  </si>
  <si>
    <t>Arrêt type 2</t>
  </si>
  <si>
    <t>Arret type 3</t>
  </si>
  <si>
    <t>Arret type 2</t>
  </si>
  <si>
    <t>Arret Type 1</t>
  </si>
  <si>
    <t>Temps</t>
  </si>
  <si>
    <t>Voir la formule nommée Champ</t>
  </si>
  <si>
    <t>Le tableau i,itial est masqué (colonnes B à J)</t>
  </si>
</sst>
</file>

<file path=xl/styles.xml><?xml version="1.0" encoding="utf-8"?>
<styleSheet xmlns="http://schemas.openxmlformats.org/spreadsheetml/2006/main">
  <numFmts count="1">
    <numFmt numFmtId="164" formatCode="0.00&quot; min&quot;"/>
  </numFmts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514350</xdr:colOff>
      <xdr:row>3</xdr:row>
      <xdr:rowOff>57150</xdr:rowOff>
    </xdr:from>
    <xdr:to>
      <xdr:col>11</xdr:col>
      <xdr:colOff>76200</xdr:colOff>
      <xdr:row>4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57275" y="6286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14</xdr:col>
      <xdr:colOff>695325</xdr:colOff>
      <xdr:row>16</xdr:row>
      <xdr:rowOff>57150</xdr:rowOff>
    </xdr:from>
    <xdr:ext cx="1704975" cy="219075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457575" y="3067050"/>
          <a:ext cx="1704975" cy="2286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les formules nommées</a:t>
          </a:r>
        </a:p>
      </xdr:txBody>
    </xdr:sp>
    <xdr:clientData/>
  </xdr:oneCellAnchor>
  <xdr:oneCellAnchor>
    <xdr:from>
      <xdr:col>0</xdr:col>
      <xdr:colOff>476250</xdr:colOff>
      <xdr:row>20</xdr:row>
      <xdr:rowOff>0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0" y="3810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142875</xdr:colOff>
      <xdr:row>22</xdr:row>
      <xdr:rowOff>142875</xdr:rowOff>
    </xdr:from>
    <xdr:to>
      <xdr:col>17</xdr:col>
      <xdr:colOff>171450</xdr:colOff>
      <xdr:row>25</xdr:row>
      <xdr:rowOff>142875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904875" y="4333875"/>
          <a:ext cx="4895850" cy="571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Bon, petit extra demandé : Je voudrais sur la feuille1 avoir uniquement les 5 codes qui prennent le plus de temps dans la liste sur l'onglet 3, dans l'ordre decroissant, c'est possible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19050</xdr:colOff>
      <xdr:row>13</xdr:row>
      <xdr:rowOff>47625</xdr:rowOff>
    </xdr:from>
    <xdr:to>
      <xdr:col>12</xdr:col>
      <xdr:colOff>742950</xdr:colOff>
      <xdr:row>14</xdr:row>
      <xdr:rowOff>180975</xdr:rowOff>
    </xdr:to>
    <xdr:sp macro="" textlink="">
      <xdr:nvSpPr>
        <xdr:cNvPr id="1031" name="AutoShape 7"/>
        <xdr:cNvSpPr>
          <a:spLocks/>
        </xdr:cNvSpPr>
      </xdr:nvSpPr>
      <xdr:spPr bwMode="auto">
        <a:xfrm rot="5400000">
          <a:off x="1657350" y="1943100"/>
          <a:ext cx="323850" cy="1485900"/>
        </a:xfrm>
        <a:prstGeom prst="rightBrace">
          <a:avLst>
            <a:gd name="adj1" fmla="val 38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38100</xdr:colOff>
      <xdr:row>16</xdr:row>
      <xdr:rowOff>123825</xdr:rowOff>
    </xdr:from>
    <xdr:to>
      <xdr:col>13</xdr:col>
      <xdr:colOff>495300</xdr:colOff>
      <xdr:row>20</xdr:row>
      <xdr:rowOff>95250</xdr:rowOff>
    </xdr:to>
    <xdr:sp macro="" textlink="">
      <xdr:nvSpPr>
        <xdr:cNvPr id="1032" name="AutoShape 8"/>
        <xdr:cNvSpPr>
          <a:spLocks noChangeArrowheads="1"/>
        </xdr:cNvSpPr>
      </xdr:nvSpPr>
      <xdr:spPr bwMode="auto">
        <a:xfrm>
          <a:off x="1095375" y="3171825"/>
          <a:ext cx="1981200" cy="733425"/>
        </a:xfrm>
        <a:prstGeom prst="wedgeRoundRectCallout">
          <a:avLst>
            <a:gd name="adj1" fmla="val -13944"/>
            <a:gd name="adj2" fmla="val -90259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Ctrl+Laj+Entrée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Q25"/>
  <sheetViews>
    <sheetView tabSelected="1" topLeftCell="A5" workbookViewId="0">
      <selection activeCell="S20" sqref="S20"/>
    </sheetView>
  </sheetViews>
  <sheetFormatPr baseColWidth="10" defaultRowHeight="15"/>
  <cols>
    <col min="2" max="10" width="0" hidden="1" customWidth="1"/>
    <col min="11" max="11" width="4.42578125" customWidth="1"/>
  </cols>
  <sheetData>
    <row r="6" spans="2:17">
      <c r="B6" s="9" t="s">
        <v>21</v>
      </c>
      <c r="C6" s="9"/>
      <c r="D6" s="9"/>
      <c r="E6" s="9" t="s">
        <v>20</v>
      </c>
      <c r="F6" s="9"/>
      <c r="G6" s="9"/>
      <c r="H6" s="9" t="s">
        <v>19</v>
      </c>
      <c r="I6" s="9"/>
      <c r="J6" s="9"/>
    </row>
    <row r="7" spans="2:17">
      <c r="B7" s="4" t="s">
        <v>0</v>
      </c>
      <c r="C7" s="4" t="s">
        <v>2</v>
      </c>
      <c r="D7" s="4" t="s">
        <v>22</v>
      </c>
      <c r="E7" s="4" t="s">
        <v>0</v>
      </c>
      <c r="F7" s="4" t="s">
        <v>2</v>
      </c>
      <c r="G7" s="4" t="s">
        <v>22</v>
      </c>
      <c r="H7" s="4" t="s">
        <v>0</v>
      </c>
      <c r="I7" s="4" t="s">
        <v>2</v>
      </c>
      <c r="J7" s="4" t="s">
        <v>22</v>
      </c>
      <c r="L7" s="6" t="s">
        <v>0</v>
      </c>
      <c r="M7" s="6" t="s">
        <v>2</v>
      </c>
      <c r="N7" s="6" t="s">
        <v>22</v>
      </c>
    </row>
    <row r="8" spans="2:17">
      <c r="B8" s="4">
        <f t="shared" ref="B8:B25" ca="1" si="0">IF(ISERROR(SMALL(type1,ROW()-7)),"",SMALL(type1,ROW()-7))</f>
        <v>993</v>
      </c>
      <c r="C8" s="4" t="str">
        <f t="shared" ref="C8:C25" ca="1" si="1">IF(B8="","",VLOOKUP(B8,type1,2,FALSE))</f>
        <v>Arrêt 1</v>
      </c>
      <c r="D8" s="4">
        <f t="shared" ref="D8:D25" ca="1" si="2">IF(B8="","",IF(ISERROR(VLOOKUP(B8,Table,2,FALSE)),"",VLOOKUP(B8,Table,2,FALSE)))</f>
        <v>254.43</v>
      </c>
      <c r="E8" s="4">
        <f t="shared" ref="E8:E25" ca="1" si="3">IF(ISERROR(SMALL(type2,ROW()-7)),"",SMALL(type2,ROW()-7))</f>
        <v>2</v>
      </c>
      <c r="F8" s="4" t="str">
        <f t="shared" ref="F8:F25" ca="1" si="4">IF(E8="","",VLOOKUP(E8,type2,2,FALSE))</f>
        <v>F</v>
      </c>
      <c r="G8" s="4">
        <f t="shared" ref="G8:G25" ca="1" si="5">IF(E8="","",IF(ISERROR(VLOOKUP(E8,Table,2,FALSE)),"",VLOOKUP(E8,Table,2,FALSE)))</f>
        <v>0.05</v>
      </c>
      <c r="H8" s="4">
        <f t="shared" ref="H8:H25" ca="1" si="6">IF(ISERROR(SMALL(type3,ROW()-7)),"",SMALL(type3,ROW()-7))</f>
        <v>75</v>
      </c>
      <c r="I8" s="4" t="str">
        <f t="shared" ref="I8:I25" ca="1" si="7">IF(H8="","",VLOOKUP(H8,type3,2,FALSE))</f>
        <v>DD</v>
      </c>
      <c r="J8" s="4">
        <f t="shared" ref="J8:J25" ca="1" si="8">IF(H8="","",IF(ISERROR(VLOOKUP(H8,Table,2,FALSE)),"",VLOOKUP(H8,Table,2,FALSE)))</f>
        <v>53.82</v>
      </c>
      <c r="L8" s="7">
        <f t="array" aca="1" ref="L8" ca="1">OFFSET($A$1,MIN(IF($B$8:$J$25=$N8,ROW($B$8:$J$25)))-1,MIN(IF($B$8:$J$25=$N8,COLUMN($B$8:$J$25)))-3)</f>
        <v>993</v>
      </c>
      <c r="M8" s="7" t="str">
        <f t="array" aca="1" ref="M8" ca="1">OFFSET($A$1,MIN(IF($B$8:$J$25=$N8,ROW($B$8:$J$25)))-1,MIN(IF($B$8:$J$25=$N8,COLUMN($B$8:$J$25)))-2)</f>
        <v>Arrêt 1</v>
      </c>
      <c r="N8" s="7">
        <f ca="1">LARGE(Champ,ROW()-7)</f>
        <v>254.43</v>
      </c>
    </row>
    <row r="9" spans="2:17">
      <c r="B9" s="4">
        <f t="shared" ca="1" si="0"/>
        <v>998</v>
      </c>
      <c r="C9" s="4" t="str">
        <f t="shared" ca="1" si="1"/>
        <v>Arrêt 2</v>
      </c>
      <c r="D9" s="4">
        <f t="shared" ca="1" si="2"/>
        <v>2.68</v>
      </c>
      <c r="E9" s="4">
        <f t="shared" ca="1" si="3"/>
        <v>5626</v>
      </c>
      <c r="F9" s="4" t="str">
        <f t="shared" ca="1" si="4"/>
        <v>D</v>
      </c>
      <c r="G9" s="4">
        <f t="shared" ca="1" si="5"/>
        <v>0.28000000000000003</v>
      </c>
      <c r="H9" s="4" t="str">
        <f t="shared" ca="1" si="6"/>
        <v/>
      </c>
      <c r="I9" s="4" t="str">
        <f t="shared" ca="1" si="7"/>
        <v/>
      </c>
      <c r="J9" s="4" t="str">
        <f t="shared" ca="1" si="8"/>
        <v/>
      </c>
      <c r="L9" s="7">
        <f t="array" aca="1" ref="L9" ca="1">OFFSET($A$1,MIN(IF($B$8:$J$25=$N9,ROW($B$8:$J$25)))-1,MIN(IF($B$8:$J$25=$N9,COLUMN($B$8:$J$25)))-3)</f>
        <v>75</v>
      </c>
      <c r="M9" s="7" t="str">
        <f t="array" aca="1" ref="M9" ca="1">OFFSET($A$1,MIN(IF($B$8:$J$25=$N9,ROW($B$8:$J$25)))-1,MIN(IF($B$8:$J$25=$N9,COLUMN($B$8:$J$25)))-2)</f>
        <v>DD</v>
      </c>
      <c r="N9" s="7">
        <f ca="1">LARGE(Champ,ROW()-7)</f>
        <v>53.82</v>
      </c>
    </row>
    <row r="10" spans="2:17">
      <c r="B10" s="4">
        <f t="shared" ca="1" si="0"/>
        <v>2441</v>
      </c>
      <c r="C10" s="4" t="str">
        <f t="shared" ca="1" si="1"/>
        <v>Arret 3</v>
      </c>
      <c r="D10" s="4">
        <f t="shared" ca="1" si="2"/>
        <v>27.58</v>
      </c>
      <c r="E10" s="4">
        <f t="shared" ca="1" si="3"/>
        <v>6210</v>
      </c>
      <c r="F10" s="4" t="str">
        <f t="shared" ca="1" si="4"/>
        <v>a</v>
      </c>
      <c r="G10" s="4">
        <f t="shared" ca="1" si="5"/>
        <v>0.99099999999999999</v>
      </c>
      <c r="H10" s="4" t="str">
        <f t="shared" ca="1" si="6"/>
        <v/>
      </c>
      <c r="I10" s="4" t="str">
        <f t="shared" ca="1" si="7"/>
        <v/>
      </c>
      <c r="J10" s="4" t="str">
        <f t="shared" ca="1" si="8"/>
        <v/>
      </c>
      <c r="L10" s="7">
        <f t="array" aca="1" ref="L10" ca="1">OFFSET($A$1,MIN(IF($B$8:$J$25=$N10,ROW($B$8:$J$25)))-1,MIN(IF($B$8:$J$25=$N10,COLUMN($B$8:$J$25)))-3)</f>
        <v>2441</v>
      </c>
      <c r="M10" s="7" t="str">
        <f t="array" aca="1" ref="M10" ca="1">OFFSET($A$1,MIN(IF($B$8:$J$25=$N10,ROW($B$8:$J$25)))-1,MIN(IF($B$8:$J$25=$N10,COLUMN($B$8:$J$25)))-2)</f>
        <v>Arret 3</v>
      </c>
      <c r="N10" s="7">
        <f ca="1">LARGE(Champ,ROW()-7)</f>
        <v>27.58</v>
      </c>
      <c r="Q10" t="s">
        <v>24</v>
      </c>
    </row>
    <row r="11" spans="2:17">
      <c r="B11" s="4">
        <f t="shared" ca="1" si="0"/>
        <v>3662</v>
      </c>
      <c r="C11" s="4" t="str">
        <f t="shared" ca="1" si="1"/>
        <v>Arret 4</v>
      </c>
      <c r="D11" s="4">
        <f t="shared" ca="1" si="2"/>
        <v>6.47</v>
      </c>
      <c r="E11" s="4">
        <f t="shared" ca="1" si="3"/>
        <v>8001</v>
      </c>
      <c r="F11" s="4" t="str">
        <f t="shared" ca="1" si="4"/>
        <v>E</v>
      </c>
      <c r="G11" s="4" t="str">
        <f t="shared" ca="1" si="5"/>
        <v/>
      </c>
      <c r="H11" s="4" t="str">
        <f t="shared" ca="1" si="6"/>
        <v/>
      </c>
      <c r="I11" s="4" t="str">
        <f t="shared" ca="1" si="7"/>
        <v/>
      </c>
      <c r="J11" s="4" t="str">
        <f t="shared" ca="1" si="8"/>
        <v/>
      </c>
      <c r="L11" s="7">
        <f t="array" aca="1" ref="L11" ca="1">OFFSET($A$1,MIN(IF($B$8:$J$25=$N11,ROW($B$8:$J$25)))-1,MIN(IF($B$8:$J$25=$N11,COLUMN($B$8:$J$25)))-3)</f>
        <v>8032</v>
      </c>
      <c r="M11" s="7" t="str">
        <f t="array" aca="1" ref="M11" ca="1">OFFSET($A$1,MIN(IF($B$8:$J$25=$N11,ROW($B$8:$J$25)))-1,MIN(IF($B$8:$J$25=$N11,COLUMN($B$8:$J$25)))-2)</f>
        <v>B</v>
      </c>
      <c r="N11" s="7">
        <f ca="1">LARGE(Champ,ROW()-7)</f>
        <v>6.59</v>
      </c>
    </row>
    <row r="12" spans="2:17">
      <c r="B12" s="4">
        <f t="shared" ca="1" si="0"/>
        <v>5662</v>
      </c>
      <c r="C12" s="4" t="str">
        <f t="shared" ca="1" si="1"/>
        <v>Arret 5</v>
      </c>
      <c r="D12" s="4" t="str">
        <f t="shared" ca="1" si="2"/>
        <v/>
      </c>
      <c r="E12" s="4">
        <f t="shared" ca="1" si="3"/>
        <v>8032</v>
      </c>
      <c r="F12" s="4" t="str">
        <f t="shared" ca="1" si="4"/>
        <v>B</v>
      </c>
      <c r="G12" s="4">
        <f t="shared" ca="1" si="5"/>
        <v>6.59</v>
      </c>
      <c r="H12" s="4" t="str">
        <f t="shared" ca="1" si="6"/>
        <v/>
      </c>
      <c r="I12" s="4" t="str">
        <f t="shared" ca="1" si="7"/>
        <v/>
      </c>
      <c r="J12" s="4" t="str">
        <f t="shared" ca="1" si="8"/>
        <v/>
      </c>
      <c r="L12" s="7">
        <f t="array" aca="1" ref="L12" ca="1">OFFSET($A$1,MIN(IF($B$8:$J$25=$N12,ROW($B$8:$J$25)))-1,MIN(IF($B$8:$J$25=$N12,COLUMN($B$8:$J$25)))-3)</f>
        <v>3662</v>
      </c>
      <c r="M12" s="7" t="str">
        <f t="array" aca="1" ref="M12" ca="1">OFFSET($A$1,MIN(IF($B$8:$J$25=$N12,ROW($B$8:$J$25)))-1,MIN(IF($B$8:$J$25=$N12,COLUMN($B$8:$J$25)))-2)</f>
        <v>Arret 4</v>
      </c>
      <c r="N12" s="7">
        <f ca="1">LARGE(Champ,ROW()-7)</f>
        <v>6.47</v>
      </c>
    </row>
    <row r="13" spans="2:17">
      <c r="B13" s="4">
        <f t="shared" ca="1" si="0"/>
        <v>8469</v>
      </c>
      <c r="C13" s="4" t="str">
        <f t="shared" ca="1" si="1"/>
        <v>Arret 8</v>
      </c>
      <c r="D13" s="4">
        <f t="shared" ca="1" si="2"/>
        <v>0.15</v>
      </c>
      <c r="E13" s="4">
        <f t="shared" ca="1" si="3"/>
        <v>8413</v>
      </c>
      <c r="F13" s="4" t="str">
        <f t="shared" ca="1" si="4"/>
        <v>C</v>
      </c>
      <c r="G13" s="4">
        <f t="shared" ca="1" si="5"/>
        <v>2.8</v>
      </c>
      <c r="H13" s="4" t="str">
        <f t="shared" ca="1" si="6"/>
        <v/>
      </c>
      <c r="I13" s="4" t="str">
        <f t="shared" ca="1" si="7"/>
        <v/>
      </c>
      <c r="J13" s="4" t="str">
        <f t="shared" ca="1" si="8"/>
        <v/>
      </c>
    </row>
    <row r="14" spans="2:17">
      <c r="B14" s="4" t="str">
        <f t="shared" ca="1" si="0"/>
        <v/>
      </c>
      <c r="C14" s="4" t="str">
        <f t="shared" ca="1" si="1"/>
        <v/>
      </c>
      <c r="D14" s="4" t="str">
        <f t="shared" ca="1" si="2"/>
        <v/>
      </c>
      <c r="E14" s="4" t="str">
        <f t="shared" ca="1" si="3"/>
        <v/>
      </c>
      <c r="F14" s="4" t="str">
        <f t="shared" ca="1" si="4"/>
        <v/>
      </c>
      <c r="G14" s="4" t="str">
        <f t="shared" ca="1" si="5"/>
        <v/>
      </c>
      <c r="H14" s="4" t="str">
        <f t="shared" ca="1" si="6"/>
        <v/>
      </c>
      <c r="I14" s="4" t="str">
        <f t="shared" ca="1" si="7"/>
        <v/>
      </c>
      <c r="J14" s="4" t="str">
        <f t="shared" ca="1" si="8"/>
        <v/>
      </c>
    </row>
    <row r="15" spans="2:17">
      <c r="B15" s="4" t="str">
        <f t="shared" ca="1" si="0"/>
        <v/>
      </c>
      <c r="C15" s="4" t="str">
        <f t="shared" ca="1" si="1"/>
        <v/>
      </c>
      <c r="D15" s="4" t="str">
        <f t="shared" ca="1" si="2"/>
        <v/>
      </c>
      <c r="E15" s="4" t="str">
        <f t="shared" ca="1" si="3"/>
        <v/>
      </c>
      <c r="F15" s="4" t="str">
        <f t="shared" ca="1" si="4"/>
        <v/>
      </c>
      <c r="G15" s="4" t="str">
        <f t="shared" ca="1" si="5"/>
        <v/>
      </c>
      <c r="H15" s="4" t="str">
        <f t="shared" ca="1" si="6"/>
        <v/>
      </c>
      <c r="I15" s="4" t="str">
        <f t="shared" ca="1" si="7"/>
        <v/>
      </c>
      <c r="J15" s="4" t="str">
        <f t="shared" ca="1" si="8"/>
        <v/>
      </c>
    </row>
    <row r="16" spans="2:17">
      <c r="B16" s="4" t="str">
        <f t="shared" ca="1" si="0"/>
        <v/>
      </c>
      <c r="C16" s="4" t="str">
        <f t="shared" ca="1" si="1"/>
        <v/>
      </c>
      <c r="D16" s="4" t="str">
        <f t="shared" ca="1" si="2"/>
        <v/>
      </c>
      <c r="E16" s="4" t="str">
        <f t="shared" ca="1" si="3"/>
        <v/>
      </c>
      <c r="F16" s="4" t="str">
        <f t="shared" ca="1" si="4"/>
        <v/>
      </c>
      <c r="G16" s="4" t="str">
        <f t="shared" ca="1" si="5"/>
        <v/>
      </c>
      <c r="H16" s="4" t="str">
        <f t="shared" ca="1" si="6"/>
        <v/>
      </c>
      <c r="I16" s="4" t="str">
        <f t="shared" ca="1" si="7"/>
        <v/>
      </c>
      <c r="J16" s="4" t="str">
        <f t="shared" ca="1" si="8"/>
        <v/>
      </c>
      <c r="M16" t="str">
        <f ca="1">OFFSET(L16,0,-2)</f>
        <v/>
      </c>
    </row>
    <row r="17" spans="2:12">
      <c r="B17" s="4" t="str">
        <f t="shared" ca="1" si="0"/>
        <v/>
      </c>
      <c r="C17" s="4" t="str">
        <f t="shared" ca="1" si="1"/>
        <v/>
      </c>
      <c r="D17" s="4" t="str">
        <f t="shared" ca="1" si="2"/>
        <v/>
      </c>
      <c r="E17" s="4" t="str">
        <f t="shared" ca="1" si="3"/>
        <v/>
      </c>
      <c r="F17" s="4" t="str">
        <f t="shared" ca="1" si="4"/>
        <v/>
      </c>
      <c r="G17" s="4" t="str">
        <f t="shared" ca="1" si="5"/>
        <v/>
      </c>
      <c r="H17" s="4" t="str">
        <f t="shared" ca="1" si="6"/>
        <v/>
      </c>
      <c r="I17" s="4" t="str">
        <f t="shared" ca="1" si="7"/>
        <v/>
      </c>
      <c r="J17" s="4" t="str">
        <f t="shared" ca="1" si="8"/>
        <v/>
      </c>
    </row>
    <row r="18" spans="2:12">
      <c r="B18" s="4" t="str">
        <f t="shared" ca="1" si="0"/>
        <v/>
      </c>
      <c r="C18" s="4" t="str">
        <f t="shared" ca="1" si="1"/>
        <v/>
      </c>
      <c r="D18" s="4" t="str">
        <f t="shared" ca="1" si="2"/>
        <v/>
      </c>
      <c r="E18" s="4" t="str">
        <f t="shared" ca="1" si="3"/>
        <v/>
      </c>
      <c r="F18" s="4" t="str">
        <f t="shared" ca="1" si="4"/>
        <v/>
      </c>
      <c r="G18" s="4" t="str">
        <f t="shared" ca="1" si="5"/>
        <v/>
      </c>
      <c r="H18" s="4" t="str">
        <f t="shared" ca="1" si="6"/>
        <v/>
      </c>
      <c r="I18" s="4" t="str">
        <f t="shared" ca="1" si="7"/>
        <v/>
      </c>
      <c r="J18" s="4" t="str">
        <f t="shared" ca="1" si="8"/>
        <v/>
      </c>
    </row>
    <row r="19" spans="2:12">
      <c r="B19" s="4" t="str">
        <f t="shared" ca="1" si="0"/>
        <v/>
      </c>
      <c r="C19" s="4" t="str">
        <f t="shared" ca="1" si="1"/>
        <v/>
      </c>
      <c r="D19" s="4" t="str">
        <f t="shared" ca="1" si="2"/>
        <v/>
      </c>
      <c r="E19" s="4" t="str">
        <f t="shared" ca="1" si="3"/>
        <v/>
      </c>
      <c r="F19" s="4" t="str">
        <f t="shared" ca="1" si="4"/>
        <v/>
      </c>
      <c r="G19" s="4" t="str">
        <f t="shared" ca="1" si="5"/>
        <v/>
      </c>
      <c r="H19" s="4" t="str">
        <f t="shared" ca="1" si="6"/>
        <v/>
      </c>
      <c r="I19" s="4" t="str">
        <f t="shared" ca="1" si="7"/>
        <v/>
      </c>
      <c r="J19" s="4" t="str">
        <f t="shared" ca="1" si="8"/>
        <v/>
      </c>
    </row>
    <row r="20" spans="2:12">
      <c r="B20" s="4" t="str">
        <f t="shared" ca="1" si="0"/>
        <v/>
      </c>
      <c r="C20" s="4" t="str">
        <f t="shared" ca="1" si="1"/>
        <v/>
      </c>
      <c r="D20" s="4" t="str">
        <f t="shared" ca="1" si="2"/>
        <v/>
      </c>
      <c r="E20" s="4" t="str">
        <f t="shared" ca="1" si="3"/>
        <v/>
      </c>
      <c r="F20" s="4" t="str">
        <f t="shared" ca="1" si="4"/>
        <v/>
      </c>
      <c r="G20" s="4" t="str">
        <f t="shared" ca="1" si="5"/>
        <v/>
      </c>
      <c r="H20" s="4" t="str">
        <f t="shared" ca="1" si="6"/>
        <v/>
      </c>
      <c r="I20" s="4" t="str">
        <f t="shared" ca="1" si="7"/>
        <v/>
      </c>
      <c r="J20" s="4" t="str">
        <f t="shared" ca="1" si="8"/>
        <v/>
      </c>
    </row>
    <row r="21" spans="2:12">
      <c r="B21" s="4" t="str">
        <f t="shared" ca="1" si="0"/>
        <v/>
      </c>
      <c r="C21" s="4" t="str">
        <f t="shared" ca="1" si="1"/>
        <v/>
      </c>
      <c r="D21" s="4" t="str">
        <f t="shared" ca="1" si="2"/>
        <v/>
      </c>
      <c r="E21" s="4" t="str">
        <f t="shared" ca="1" si="3"/>
        <v/>
      </c>
      <c r="F21" s="4" t="str">
        <f t="shared" ca="1" si="4"/>
        <v/>
      </c>
      <c r="G21" s="4" t="str">
        <f t="shared" ca="1" si="5"/>
        <v/>
      </c>
      <c r="H21" s="4" t="str">
        <f t="shared" ca="1" si="6"/>
        <v/>
      </c>
      <c r="I21" s="4" t="str">
        <f t="shared" ca="1" si="7"/>
        <v/>
      </c>
      <c r="J21" s="4" t="str">
        <f t="shared" ca="1" si="8"/>
        <v/>
      </c>
    </row>
    <row r="22" spans="2:12">
      <c r="B22" s="4" t="str">
        <f t="shared" ca="1" si="0"/>
        <v/>
      </c>
      <c r="C22" s="4" t="str">
        <f t="shared" ca="1" si="1"/>
        <v/>
      </c>
      <c r="D22" s="4" t="str">
        <f t="shared" ca="1" si="2"/>
        <v/>
      </c>
      <c r="E22" s="4" t="str">
        <f t="shared" ca="1" si="3"/>
        <v/>
      </c>
      <c r="F22" s="4" t="str">
        <f t="shared" ca="1" si="4"/>
        <v/>
      </c>
      <c r="G22" s="4" t="str">
        <f t="shared" ca="1" si="5"/>
        <v/>
      </c>
      <c r="H22" s="4" t="str">
        <f t="shared" ca="1" si="6"/>
        <v/>
      </c>
      <c r="I22" s="4" t="str">
        <f t="shared" ca="1" si="7"/>
        <v/>
      </c>
      <c r="J22" s="4" t="str">
        <f t="shared" ca="1" si="8"/>
        <v/>
      </c>
      <c r="L22" s="8" t="s">
        <v>23</v>
      </c>
    </row>
    <row r="23" spans="2:12">
      <c r="B23" s="4" t="str">
        <f t="shared" ca="1" si="0"/>
        <v/>
      </c>
      <c r="C23" s="4" t="str">
        <f t="shared" ca="1" si="1"/>
        <v/>
      </c>
      <c r="D23" s="4" t="str">
        <f t="shared" ca="1" si="2"/>
        <v/>
      </c>
      <c r="E23" s="4" t="str">
        <f t="shared" ca="1" si="3"/>
        <v/>
      </c>
      <c r="F23" s="4" t="str">
        <f t="shared" ca="1" si="4"/>
        <v/>
      </c>
      <c r="G23" s="4" t="str">
        <f t="shared" ca="1" si="5"/>
        <v/>
      </c>
      <c r="H23" s="4" t="str">
        <f t="shared" ca="1" si="6"/>
        <v/>
      </c>
      <c r="I23" s="4" t="str">
        <f t="shared" ca="1" si="7"/>
        <v/>
      </c>
      <c r="J23" s="4" t="str">
        <f t="shared" ca="1" si="8"/>
        <v/>
      </c>
    </row>
    <row r="24" spans="2:12">
      <c r="B24" s="4" t="str">
        <f t="shared" ca="1" si="0"/>
        <v/>
      </c>
      <c r="C24" s="4" t="str">
        <f t="shared" ca="1" si="1"/>
        <v/>
      </c>
      <c r="D24" s="4" t="str">
        <f t="shared" ca="1" si="2"/>
        <v/>
      </c>
      <c r="E24" s="4" t="str">
        <f t="shared" ca="1" si="3"/>
        <v/>
      </c>
      <c r="F24" s="4" t="str">
        <f t="shared" ca="1" si="4"/>
        <v/>
      </c>
      <c r="G24" s="4" t="str">
        <f t="shared" ca="1" si="5"/>
        <v/>
      </c>
      <c r="H24" s="4" t="str">
        <f t="shared" ca="1" si="6"/>
        <v/>
      </c>
      <c r="I24" s="4" t="str">
        <f t="shared" ca="1" si="7"/>
        <v/>
      </c>
      <c r="J24" s="4" t="str">
        <f t="shared" ca="1" si="8"/>
        <v/>
      </c>
    </row>
    <row r="25" spans="2:12">
      <c r="B25" s="4" t="str">
        <f t="shared" ca="1" si="0"/>
        <v/>
      </c>
      <c r="C25" s="4" t="str">
        <f t="shared" ca="1" si="1"/>
        <v/>
      </c>
      <c r="D25" s="4" t="str">
        <f t="shared" ca="1" si="2"/>
        <v/>
      </c>
      <c r="E25" s="4" t="str">
        <f t="shared" ca="1" si="3"/>
        <v/>
      </c>
      <c r="F25" s="4" t="str">
        <f t="shared" ca="1" si="4"/>
        <v/>
      </c>
      <c r="G25" s="4" t="str">
        <f t="shared" ca="1" si="5"/>
        <v/>
      </c>
      <c r="H25" s="4" t="str">
        <f t="shared" ca="1" si="6"/>
        <v/>
      </c>
      <c r="I25" s="4" t="str">
        <f t="shared" ca="1" si="7"/>
        <v/>
      </c>
      <c r="J25" s="4" t="str">
        <f t="shared" ca="1" si="8"/>
        <v/>
      </c>
    </row>
  </sheetData>
  <mergeCells count="3">
    <mergeCell ref="B6:D6"/>
    <mergeCell ref="E6:G6"/>
    <mergeCell ref="H6:J6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H19"/>
  <sheetViews>
    <sheetView topLeftCell="A3" workbookViewId="0">
      <selection activeCell="B8" sqref="B8"/>
    </sheetView>
  </sheetViews>
  <sheetFormatPr baseColWidth="10" defaultColWidth="11.5703125" defaultRowHeight="15"/>
  <cols>
    <col min="1" max="3" width="11.5703125" style="1"/>
    <col min="4" max="4" width="25.85546875" style="1" customWidth="1"/>
    <col min="5" max="5" width="11.5703125" style="1"/>
    <col min="6" max="6" width="20.28515625" style="1" customWidth="1"/>
    <col min="7" max="7" width="11.5703125" style="1"/>
    <col min="8" max="8" width="19.7109375" style="1" customWidth="1"/>
    <col min="9" max="16384" width="11.5703125" style="1"/>
  </cols>
  <sheetData>
    <row r="6" spans="3:8">
      <c r="C6" s="11" t="s">
        <v>17</v>
      </c>
      <c r="D6" s="11"/>
      <c r="E6" s="10" t="s">
        <v>18</v>
      </c>
      <c r="F6" s="10"/>
      <c r="G6" s="10" t="s">
        <v>19</v>
      </c>
      <c r="H6" s="10"/>
    </row>
    <row r="7" spans="3:8">
      <c r="C7" s="3" t="s">
        <v>0</v>
      </c>
      <c r="D7" s="3" t="s">
        <v>2</v>
      </c>
      <c r="E7" s="3" t="s">
        <v>0</v>
      </c>
      <c r="F7" s="3" t="s">
        <v>2</v>
      </c>
      <c r="G7" s="3" t="s">
        <v>0</v>
      </c>
      <c r="H7" s="3" t="s">
        <v>2</v>
      </c>
    </row>
    <row r="8" spans="3:8">
      <c r="C8" s="3">
        <v>993</v>
      </c>
      <c r="D8" s="3" t="s">
        <v>4</v>
      </c>
      <c r="E8" s="3">
        <v>6210</v>
      </c>
      <c r="F8" s="3" t="s">
        <v>10</v>
      </c>
      <c r="G8" s="3">
        <v>75</v>
      </c>
      <c r="H8" s="3" t="s">
        <v>16</v>
      </c>
    </row>
    <row r="9" spans="3:8">
      <c r="C9" s="3">
        <v>998</v>
      </c>
      <c r="D9" s="3" t="s">
        <v>5</v>
      </c>
      <c r="E9" s="3">
        <v>8032</v>
      </c>
      <c r="F9" s="3" t="s">
        <v>11</v>
      </c>
      <c r="G9" s="3" t="s">
        <v>3</v>
      </c>
      <c r="H9" s="3"/>
    </row>
    <row r="10" spans="3:8">
      <c r="C10" s="3">
        <v>2441</v>
      </c>
      <c r="D10" s="3" t="s">
        <v>6</v>
      </c>
      <c r="E10" s="3">
        <v>8413</v>
      </c>
      <c r="F10" s="3" t="s">
        <v>12</v>
      </c>
      <c r="G10" s="3" t="s">
        <v>3</v>
      </c>
      <c r="H10" s="3"/>
    </row>
    <row r="11" spans="3:8">
      <c r="C11" s="3">
        <v>3662</v>
      </c>
      <c r="D11" s="3" t="s">
        <v>7</v>
      </c>
      <c r="E11" s="3">
        <v>5626</v>
      </c>
      <c r="F11" s="3" t="s">
        <v>13</v>
      </c>
      <c r="G11" s="3" t="s">
        <v>3</v>
      </c>
      <c r="H11" s="3"/>
    </row>
    <row r="12" spans="3:8">
      <c r="C12" s="3">
        <v>5662</v>
      </c>
      <c r="D12" s="3" t="s">
        <v>8</v>
      </c>
      <c r="E12" s="3">
        <v>8001</v>
      </c>
      <c r="F12" s="3" t="s">
        <v>14</v>
      </c>
      <c r="G12" s="3" t="s">
        <v>3</v>
      </c>
      <c r="H12" s="3"/>
    </row>
    <row r="13" spans="3:8">
      <c r="C13" s="3">
        <v>8469</v>
      </c>
      <c r="D13" s="3" t="s">
        <v>9</v>
      </c>
      <c r="E13" s="3">
        <v>2</v>
      </c>
      <c r="F13" s="3" t="s">
        <v>15</v>
      </c>
      <c r="G13" s="3" t="s">
        <v>3</v>
      </c>
      <c r="H13" s="3"/>
    </row>
    <row r="14" spans="3:8">
      <c r="C14" s="2"/>
      <c r="D14" s="2"/>
    </row>
    <row r="15" spans="3:8">
      <c r="C15" s="2"/>
      <c r="D15" s="2"/>
    </row>
    <row r="16" spans="3:8">
      <c r="C16" s="2"/>
      <c r="D16" s="2"/>
    </row>
    <row r="17" spans="3:4">
      <c r="C17" s="2"/>
      <c r="D17" s="2"/>
    </row>
    <row r="18" spans="3:4">
      <c r="C18" s="2"/>
      <c r="D18" s="2"/>
    </row>
    <row r="19" spans="3:4">
      <c r="C19" s="2"/>
      <c r="D19" s="2"/>
    </row>
  </sheetData>
  <mergeCells count="3">
    <mergeCell ref="E6:F6"/>
    <mergeCell ref="G6:H6"/>
    <mergeCell ref="C6:D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6:D50"/>
  <sheetViews>
    <sheetView workbookViewId="0">
      <pane xSplit="3" ySplit="6" topLeftCell="D13" activePane="bottomRight" state="frozen"/>
      <selection pane="topRight" activeCell="D1" sqref="D1"/>
      <selection pane="bottomLeft" activeCell="A7" sqref="A7"/>
      <selection pane="bottomRight" activeCell="B20" sqref="B20"/>
    </sheetView>
  </sheetViews>
  <sheetFormatPr baseColWidth="10" defaultRowHeight="15"/>
  <cols>
    <col min="4" max="4" width="26.7109375" customWidth="1"/>
  </cols>
  <sheetData>
    <row r="6" spans="3:4">
      <c r="C6" s="4" t="s">
        <v>0</v>
      </c>
      <c r="D6" s="4" t="s">
        <v>1</v>
      </c>
    </row>
    <row r="7" spans="3:4">
      <c r="C7" s="4">
        <v>1</v>
      </c>
      <c r="D7" s="5">
        <v>1.0900000000000001</v>
      </c>
    </row>
    <row r="8" spans="3:4">
      <c r="C8" s="4">
        <v>2</v>
      </c>
      <c r="D8" s="5">
        <v>0.05</v>
      </c>
    </row>
    <row r="9" spans="3:4">
      <c r="C9" s="4">
        <v>50</v>
      </c>
      <c r="D9" s="5">
        <v>0.03</v>
      </c>
    </row>
    <row r="10" spans="3:4">
      <c r="C10" s="4">
        <v>61</v>
      </c>
      <c r="D10" s="5">
        <v>1.64</v>
      </c>
    </row>
    <row r="11" spans="3:4">
      <c r="C11" s="4">
        <v>71</v>
      </c>
      <c r="D11" s="5">
        <v>2.66</v>
      </c>
    </row>
    <row r="12" spans="3:4">
      <c r="C12" s="4">
        <v>72</v>
      </c>
      <c r="D12" s="5">
        <v>1.5</v>
      </c>
    </row>
    <row r="13" spans="3:4">
      <c r="C13" s="4">
        <v>75</v>
      </c>
      <c r="D13" s="5">
        <v>53.82</v>
      </c>
    </row>
    <row r="14" spans="3:4">
      <c r="C14" s="4">
        <v>993</v>
      </c>
      <c r="D14" s="5">
        <v>254.43</v>
      </c>
    </row>
    <row r="15" spans="3:4">
      <c r="C15" s="4">
        <v>998</v>
      </c>
      <c r="D15" s="5">
        <v>2.68</v>
      </c>
    </row>
    <row r="16" spans="3:4">
      <c r="C16" s="4">
        <v>999</v>
      </c>
      <c r="D16" s="5">
        <v>340.9</v>
      </c>
    </row>
    <row r="17" spans="3:4">
      <c r="C17" s="4">
        <v>2002</v>
      </c>
      <c r="D17" s="5">
        <v>0.12</v>
      </c>
    </row>
    <row r="18" spans="3:4">
      <c r="C18" s="4">
        <v>2012</v>
      </c>
      <c r="D18" s="5">
        <v>0.04</v>
      </c>
    </row>
    <row r="19" spans="3:4">
      <c r="C19" s="4">
        <v>2402</v>
      </c>
      <c r="D19" s="5">
        <v>0.03</v>
      </c>
    </row>
    <row r="20" spans="3:4">
      <c r="C20" s="4">
        <v>2407</v>
      </c>
      <c r="D20" s="5">
        <v>0.28000000000000003</v>
      </c>
    </row>
    <row r="21" spans="3:4">
      <c r="C21" s="4">
        <v>2410</v>
      </c>
      <c r="D21" s="5">
        <v>0.03</v>
      </c>
    </row>
    <row r="22" spans="3:4">
      <c r="C22" s="4">
        <v>2424</v>
      </c>
      <c r="D22" s="5">
        <v>0.28000000000000003</v>
      </c>
    </row>
    <row r="23" spans="3:4">
      <c r="C23" s="4">
        <v>2440</v>
      </c>
      <c r="D23" s="5">
        <v>0.3</v>
      </c>
    </row>
    <row r="24" spans="3:4">
      <c r="C24" s="4">
        <v>2441</v>
      </c>
      <c r="D24" s="5">
        <v>27.58</v>
      </c>
    </row>
    <row r="25" spans="3:4">
      <c r="C25" s="4">
        <v>2460</v>
      </c>
      <c r="D25" s="5">
        <v>0.05</v>
      </c>
    </row>
    <row r="26" spans="3:4">
      <c r="C26" s="4">
        <v>2461</v>
      </c>
      <c r="D26" s="5">
        <v>0.01</v>
      </c>
    </row>
    <row r="27" spans="3:4">
      <c r="C27" s="4">
        <v>3402</v>
      </c>
      <c r="D27" s="5">
        <v>0.03</v>
      </c>
    </row>
    <row r="28" spans="3:4">
      <c r="C28" s="4">
        <v>3617</v>
      </c>
      <c r="D28" s="5">
        <v>0.3</v>
      </c>
    </row>
    <row r="29" spans="3:4">
      <c r="C29" s="4">
        <v>3662</v>
      </c>
      <c r="D29" s="5">
        <v>6.47</v>
      </c>
    </row>
    <row r="30" spans="3:4">
      <c r="C30" s="4">
        <v>4501</v>
      </c>
      <c r="D30" s="5">
        <v>1.93</v>
      </c>
    </row>
    <row r="31" spans="3:4">
      <c r="C31" s="4">
        <v>4801</v>
      </c>
      <c r="D31" s="5">
        <v>0.08</v>
      </c>
    </row>
    <row r="32" spans="3:4">
      <c r="C32" s="4">
        <v>4802</v>
      </c>
      <c r="D32" s="5">
        <v>0.03</v>
      </c>
    </row>
    <row r="33" spans="3:4">
      <c r="C33" s="4">
        <v>4812</v>
      </c>
      <c r="D33" s="5">
        <v>0.03</v>
      </c>
    </row>
    <row r="34" spans="3:4">
      <c r="C34" s="4">
        <v>4832</v>
      </c>
      <c r="D34" s="5">
        <v>1.7</v>
      </c>
    </row>
    <row r="35" spans="3:4">
      <c r="C35" s="4">
        <v>5604</v>
      </c>
      <c r="D35" s="5">
        <v>0.6</v>
      </c>
    </row>
    <row r="36" spans="3:4">
      <c r="C36" s="4">
        <v>5614</v>
      </c>
      <c r="D36" s="5">
        <v>1.89</v>
      </c>
    </row>
    <row r="37" spans="3:4">
      <c r="C37" s="4">
        <v>5626</v>
      </c>
      <c r="D37" s="5">
        <v>0.28000000000000003</v>
      </c>
    </row>
    <row r="38" spans="3:4">
      <c r="C38" s="4">
        <v>6208</v>
      </c>
      <c r="D38" s="5">
        <v>0.01</v>
      </c>
    </row>
    <row r="39" spans="3:4">
      <c r="C39" s="4">
        <v>6210</v>
      </c>
      <c r="D39" s="5">
        <v>0.99099999999999999</v>
      </c>
    </row>
    <row r="40" spans="3:4">
      <c r="C40" s="4">
        <v>6414</v>
      </c>
      <c r="D40" s="5">
        <v>1.41</v>
      </c>
    </row>
    <row r="41" spans="3:4">
      <c r="C41" s="4">
        <v>6802</v>
      </c>
      <c r="D41" s="5">
        <v>0.09</v>
      </c>
    </row>
    <row r="42" spans="3:4">
      <c r="C42" s="4">
        <v>7210</v>
      </c>
      <c r="D42" s="5">
        <v>4.55</v>
      </c>
    </row>
    <row r="43" spans="3:4">
      <c r="C43" s="4">
        <v>7500</v>
      </c>
      <c r="D43" s="5">
        <v>0.66</v>
      </c>
    </row>
    <row r="44" spans="3:4">
      <c r="C44" s="4">
        <v>7510</v>
      </c>
      <c r="D44" s="5">
        <v>0.43</v>
      </c>
    </row>
    <row r="45" spans="3:4">
      <c r="C45" s="4">
        <v>8011</v>
      </c>
      <c r="D45" s="5">
        <v>0.75</v>
      </c>
    </row>
    <row r="46" spans="3:4">
      <c r="C46" s="4">
        <v>8032</v>
      </c>
      <c r="D46" s="5">
        <v>6.59</v>
      </c>
    </row>
    <row r="47" spans="3:4">
      <c r="C47" s="4">
        <v>8413</v>
      </c>
      <c r="D47" s="5">
        <v>2.8</v>
      </c>
    </row>
    <row r="48" spans="3:4">
      <c r="C48" s="4">
        <v>8414</v>
      </c>
      <c r="D48" s="5">
        <v>0.57999999999999996</v>
      </c>
    </row>
    <row r="49" spans="3:4">
      <c r="C49" s="4">
        <v>8415</v>
      </c>
      <c r="D49" s="5">
        <v>1.26</v>
      </c>
    </row>
    <row r="50" spans="3:4">
      <c r="C50" s="4">
        <v>8469</v>
      </c>
      <c r="D50" s="5">
        <v>0.15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Champ</vt:lpstr>
    </vt:vector>
  </TitlesOfParts>
  <Company>Orica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Coronelli</dc:creator>
  <cp:lastModifiedBy>Dédé</cp:lastModifiedBy>
  <dcterms:created xsi:type="dcterms:W3CDTF">2012-09-17T19:08:45Z</dcterms:created>
  <dcterms:modified xsi:type="dcterms:W3CDTF">2012-09-18T16:24:17Z</dcterms:modified>
</cp:coreProperties>
</file>