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bookViews>
    <workbookView xWindow="240" yWindow="105" windowWidth="14805" windowHeight="8010"/>
  </bookViews>
  <sheets>
    <sheet name="Feuil1" sheetId="1" r:id="rId1"/>
    <sheet name="Feuil2" sheetId="2" r:id="rId2"/>
    <sheet name="Feuil3" sheetId="3" r:id="rId3"/>
  </sheets>
  <definedNames>
    <definedName name="Formule">ADDRESS(MIN(IF(Feuil1!$H$7:$M$9="x",ROW(Feuil1!$H$7:$M$9))),MIN(IF(Feuil1!$H$7:$M$9="x",COLUMN(Feuil1!$H$7:$M$9))))</definedName>
    <definedName name="Formule1">((Feuil1!$G$12*(1+Feuil1!$G$15)^Feuil1!$C$3)+((Feuil1!$H$5*(1-Feuil1!$C$7))*(1+Feuil1!$G$15/12)*(((1+Feuil1!$G$15/12)^(12*Feuil1!$C$3)-1)/(Feuil1!$G$15/12))))</definedName>
    <definedName name="Formule2">((Feuil1!$G$12*(1+Feuil1!$G$15)^Feuil1!$C$3)+((Feuil1!$H$5*(1-Feuil1!$C$7))*(1+Feuil1!$G$15/4)*(((1+Feuil1!$G$15/4)^(4*Feuil1!$C$3)-1)/(Feuil1!$G$15/4))))</definedName>
    <definedName name="Formule3">((Feuil1!$G$12*(1+Feuil1!$G$15)^Feuil1!$C$3)+((Feuil1!$H$5*(1-Feuil1!$C$7))*(1+Feuil1!$G$15/2)*(((1+Feuil1!$G$15/2)^(2*Feuil1!$C$3)-1)/(Feuil1!$G$15/2))))</definedName>
    <definedName name="Formule4">((Feuil1!$G$12*(1+Feuil1!$G$15)^Feuil1!$C$3)+((Feuil1!$H$5*(1-Feuil1!$C$7))*(1+Feuil1!$G$15)*(((1+Feuil1!$G$15)^(1*Feuil1!$C$3)-1)/(Feuil1!$G$15))))</definedName>
    <definedName name="_xlnm.Print_Area" localSheetId="0">Feuil1!$A$1:$O$23</definedName>
  </definedNames>
  <calcPr calcId="114210" fullCalcOnLoad="1"/>
</workbook>
</file>

<file path=xl/calcChain.xml><?xml version="1.0" encoding="utf-8"?>
<calcChain xmlns="http://schemas.openxmlformats.org/spreadsheetml/2006/main">
  <c r="G26" i="1"/>
  <c r="C21"/>
  <c r="C18"/>
  <c r="C20"/>
  <c r="C19"/>
  <c r="G15"/>
  <c r="G12"/>
  <c r="G18"/>
  <c r="G13"/>
  <c r="G19"/>
  <c r="G21"/>
</calcChain>
</file>

<file path=xl/comments1.xml><?xml version="1.0" encoding="utf-8"?>
<comments xmlns="http://schemas.openxmlformats.org/spreadsheetml/2006/main">
  <authors>
    <author>Auteur</author>
  </authors>
  <commentList>
    <comment ref="H3" authorId="0">
      <text>
        <r>
          <rPr>
            <b/>
            <sz val="9"/>
            <color indexed="81"/>
            <rFont val="Tahoma"/>
            <family val="2"/>
          </rPr>
          <t xml:space="preserve">Cochez X (si </t>
        </r>
        <r>
          <rPr>
            <b/>
            <i/>
            <sz val="9"/>
            <color indexed="81"/>
            <rFont val="Tahoma"/>
            <family val="2"/>
          </rPr>
          <t>Oui</t>
        </r>
        <r>
          <rPr>
            <b/>
            <sz val="9"/>
            <color indexed="81"/>
            <rFont val="Tahoma"/>
            <family val="2"/>
          </rPr>
          <t>)</t>
        </r>
      </text>
    </comment>
    <comment ref="H5" authorId="0">
      <text>
        <r>
          <rPr>
            <b/>
            <sz val="9"/>
            <color indexed="81"/>
            <rFont val="Tahoma"/>
            <charset val="1"/>
          </rPr>
          <t>VP effectué(s) en début de période</t>
        </r>
        <r>
          <rPr>
            <sz val="9"/>
            <color indexed="81"/>
            <rFont val="Tahoma"/>
            <charset val="1"/>
          </rPr>
          <t xml:space="preserve">
</t>
        </r>
      </text>
    </comment>
    <comment ref="H7" authorId="0">
      <text>
        <r>
          <rPr>
            <b/>
            <sz val="9"/>
            <color indexed="81"/>
            <rFont val="Tahoma"/>
            <charset val="1"/>
          </rPr>
          <t>Cochez X</t>
        </r>
      </text>
    </comment>
    <comment ref="M7" authorId="0">
      <text>
        <r>
          <rPr>
            <b/>
            <sz val="9"/>
            <color indexed="81"/>
            <rFont val="Tahoma"/>
            <charset val="1"/>
          </rPr>
          <t>Cochez X</t>
        </r>
      </text>
    </comment>
    <comment ref="H9" authorId="0">
      <text>
        <r>
          <rPr>
            <b/>
            <sz val="9"/>
            <color indexed="81"/>
            <rFont val="Tahoma"/>
            <charset val="1"/>
          </rPr>
          <t>Cochez X</t>
        </r>
      </text>
    </comment>
    <comment ref="M9" authorId="0">
      <text>
        <r>
          <rPr>
            <b/>
            <sz val="9"/>
            <color indexed="81"/>
            <rFont val="Tahoma"/>
            <charset val="1"/>
          </rPr>
          <t>Cochez X</t>
        </r>
      </text>
    </comment>
    <comment ref="N14" authorId="0">
      <text>
        <r>
          <rPr>
            <b/>
            <i/>
            <sz val="9"/>
            <color indexed="81"/>
            <rFont val="Tahoma"/>
            <family val="2"/>
          </rPr>
          <t>Taux en vigueur</t>
        </r>
        <r>
          <rPr>
            <sz val="9"/>
            <color indexed="81"/>
            <rFont val="Tahoma"/>
            <family val="2"/>
          </rPr>
          <t xml:space="preserve">
</t>
        </r>
      </text>
    </comment>
    <comment ref="G15" authorId="0">
      <text>
        <r>
          <rPr>
            <b/>
            <sz val="9"/>
            <color indexed="81"/>
            <rFont val="Tahoma"/>
            <family val="2"/>
          </rPr>
          <t>Si pas de Fiscalité sur PV alors Taux Brut = Taux Net</t>
        </r>
      </text>
    </comment>
    <comment ref="C18" authorId="0">
      <text>
        <r>
          <rPr>
            <b/>
            <sz val="9"/>
            <color indexed="81"/>
            <rFont val="Tahoma"/>
            <family val="2"/>
          </rPr>
          <t xml:space="preserve">VP MENSUEL
</t>
        </r>
        <r>
          <rPr>
            <sz val="9"/>
            <color indexed="81"/>
            <rFont val="Tahoma"/>
            <family val="2"/>
          </rPr>
          <t xml:space="preserve">
</t>
        </r>
      </text>
    </comment>
    <comment ref="C19" authorId="0">
      <text>
        <r>
          <rPr>
            <b/>
            <sz val="9"/>
            <color indexed="81"/>
            <rFont val="Tahoma"/>
            <family val="2"/>
          </rPr>
          <t>VP TRIMESTRIEL</t>
        </r>
      </text>
    </comment>
    <comment ref="C20" authorId="0">
      <text>
        <r>
          <rPr>
            <b/>
            <sz val="9"/>
            <color indexed="81"/>
            <rFont val="Tahoma"/>
            <family val="2"/>
          </rPr>
          <t>VP SEMESTRIEL</t>
        </r>
      </text>
    </comment>
    <comment ref="C21" authorId="0">
      <text>
        <r>
          <rPr>
            <b/>
            <sz val="9"/>
            <color indexed="81"/>
            <rFont val="Tahoma"/>
            <family val="2"/>
          </rPr>
          <t>VP ANNUEL</t>
        </r>
        <r>
          <rPr>
            <sz val="9"/>
            <color indexed="81"/>
            <rFont val="Tahoma"/>
            <family val="2"/>
          </rPr>
          <t xml:space="preserve">
</t>
        </r>
      </text>
    </comment>
    <comment ref="G21" authorId="0">
      <text>
        <r>
          <rPr>
            <b/>
            <sz val="9"/>
            <color indexed="81"/>
            <rFont val="Tahoma"/>
            <family val="2"/>
          </rPr>
          <t>Capital + intérêts nets (fiscalité + frais de sortie éventuels déduits)</t>
        </r>
        <r>
          <rPr>
            <sz val="9"/>
            <color indexed="81"/>
            <rFont val="Tahoma"/>
            <family val="2"/>
          </rPr>
          <t xml:space="preserve">
</t>
        </r>
      </text>
    </comment>
    <comment ref="G26" authorId="0">
      <text>
        <r>
          <rPr>
            <b/>
            <sz val="9"/>
            <color indexed="81"/>
            <rFont val="Tahoma"/>
            <charset val="1"/>
          </rPr>
          <t>Montant capital net avec VP</t>
        </r>
        <r>
          <rPr>
            <sz val="9"/>
            <color indexed="81"/>
            <rFont val="Tahoma"/>
            <charset val="1"/>
          </rPr>
          <t xml:space="preserve">
</t>
        </r>
      </text>
    </comment>
  </commentList>
</comments>
</file>

<file path=xl/sharedStrings.xml><?xml version="1.0" encoding="utf-8"?>
<sst xmlns="http://schemas.openxmlformats.org/spreadsheetml/2006/main" count="27" uniqueCount="26">
  <si>
    <t>PS</t>
  </si>
  <si>
    <t>Taux de valorisation brut</t>
  </si>
  <si>
    <t>Montant brut investi</t>
  </si>
  <si>
    <t>Montant net investi</t>
  </si>
  <si>
    <t>Plus-value latente</t>
  </si>
  <si>
    <t>Fiscalité</t>
  </si>
  <si>
    <t>Taux de valorisation net</t>
  </si>
  <si>
    <t>Plus-value nette</t>
  </si>
  <si>
    <t>Durée de détention</t>
  </si>
  <si>
    <t>Montant VP</t>
  </si>
  <si>
    <t>Montant capital net</t>
  </si>
  <si>
    <t xml:space="preserve">Mensuel     </t>
  </si>
  <si>
    <t xml:space="preserve">Trimestriel     </t>
  </si>
  <si>
    <t xml:space="preserve">  année(s)</t>
  </si>
  <si>
    <t>Matrice rendement d'investissement</t>
  </si>
  <si>
    <t>Frais d'entrée</t>
  </si>
  <si>
    <t>Frais de sortie</t>
  </si>
  <si>
    <t>IRPP ou PFL</t>
  </si>
  <si>
    <t>Montant disponible</t>
  </si>
  <si>
    <t>x</t>
  </si>
  <si>
    <t>FORMULE PAS ENCORE ADAPTEE</t>
  </si>
  <si>
    <t xml:space="preserve">Versement(s) programmé(s)     </t>
  </si>
  <si>
    <t>FORMULES A INTREGRER SI VERSEMENTS PROGRAMMES</t>
  </si>
  <si>
    <t xml:space="preserve">Semestriel     </t>
  </si>
  <si>
    <t xml:space="preserve">Annuel     </t>
  </si>
  <si>
    <t>X</t>
  </si>
</sst>
</file>

<file path=xl/styles.xml><?xml version="1.0" encoding="utf-8"?>
<styleSheet xmlns="http://schemas.openxmlformats.org/spreadsheetml/2006/main">
  <numFmts count="5">
    <numFmt numFmtId="8" formatCode="#,##0.00\ &quot;€&quot;;[Red]\-#,##0.00\ &quot;€&quot;"/>
    <numFmt numFmtId="44" formatCode="_-* #,##0.00\ &quot;€&quot;_-;\-* #,##0.00\ &quot;€&quot;_-;_-* &quot;-&quot;??\ &quot;€&quot;_-;_-@_-"/>
    <numFmt numFmtId="43" formatCode="_-* #,##0.00\ _€_-;\-* #,##0.00\ _€_-;_-* &quot;-&quot;??\ _€_-;_-@_-"/>
    <numFmt numFmtId="164" formatCode="_-* #,##0.00\ [$€-40C]_-;\-* #,##0.00\ [$€-40C]_-;_-* &quot;-&quot;??\ [$€-40C]_-;_-@_-"/>
    <numFmt numFmtId="165" formatCode="0.0%"/>
  </numFmts>
  <fonts count="15">
    <font>
      <sz val="11"/>
      <color theme="1"/>
      <name val="Calibri"/>
      <family val="2"/>
      <scheme val="minor"/>
    </font>
    <font>
      <sz val="11"/>
      <color indexed="8"/>
      <name val="Calibri"/>
      <family val="2"/>
    </font>
    <font>
      <b/>
      <sz val="11"/>
      <color indexed="8"/>
      <name val="Calibri"/>
      <family val="2"/>
    </font>
    <font>
      <sz val="9"/>
      <color indexed="81"/>
      <name val="Tahoma"/>
      <family val="2"/>
    </font>
    <font>
      <b/>
      <sz val="11"/>
      <name val="Calibri"/>
      <family val="2"/>
    </font>
    <font>
      <b/>
      <sz val="12"/>
      <color indexed="10"/>
      <name val="Calibri"/>
      <family val="2"/>
    </font>
    <font>
      <b/>
      <sz val="11"/>
      <color indexed="18"/>
      <name val="Calibri"/>
      <family val="2"/>
    </font>
    <font>
      <b/>
      <sz val="9"/>
      <color indexed="18"/>
      <name val="Calibri"/>
      <family val="2"/>
    </font>
    <font>
      <b/>
      <sz val="14"/>
      <color indexed="18"/>
      <name val="Calibri"/>
      <family val="2"/>
    </font>
    <font>
      <b/>
      <i/>
      <sz val="9"/>
      <color indexed="81"/>
      <name val="Tahoma"/>
      <family val="2"/>
    </font>
    <font>
      <b/>
      <sz val="9"/>
      <color indexed="81"/>
      <name val="Tahoma"/>
      <family val="2"/>
    </font>
    <font>
      <b/>
      <sz val="9"/>
      <color indexed="81"/>
      <name val="Tahoma"/>
      <charset val="1"/>
    </font>
    <font>
      <b/>
      <sz val="11"/>
      <color indexed="10"/>
      <name val="Calibri"/>
      <family val="2"/>
    </font>
    <font>
      <sz val="9"/>
      <color indexed="81"/>
      <name val="Tahoma"/>
      <charset val="1"/>
    </font>
    <font>
      <sz val="8"/>
      <name val="Calibri"/>
      <family val="2"/>
    </font>
  </fonts>
  <fills count="1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0"/>
        <bgColor indexed="64"/>
      </patternFill>
    </fill>
    <fill>
      <patternFill patternType="solid">
        <fgColor indexed="50"/>
        <bgColor indexed="64"/>
      </patternFill>
    </fill>
    <fill>
      <patternFill patternType="solid">
        <fgColor indexed="46"/>
        <bgColor indexed="64"/>
      </patternFill>
    </fill>
    <fill>
      <patternFill patternType="solid">
        <fgColor indexed="13"/>
        <bgColor indexed="64"/>
      </patternFill>
    </fill>
    <fill>
      <patternFill patternType="solid">
        <fgColor indexed="10"/>
        <bgColor indexed="64"/>
      </patternFill>
    </fill>
    <fill>
      <patternFill patternType="solid">
        <fgColor indexed="53"/>
        <bgColor indexed="64"/>
      </patternFill>
    </fill>
  </fills>
  <borders count="21">
    <border>
      <left/>
      <right/>
      <top/>
      <bottom/>
      <diagonal/>
    </border>
    <border>
      <left style="medium">
        <color indexed="18"/>
      </left>
      <right style="medium">
        <color indexed="18"/>
      </right>
      <top style="medium">
        <color indexed="18"/>
      </top>
      <bottom style="medium">
        <color indexed="18"/>
      </bottom>
      <diagonal/>
    </border>
    <border>
      <left style="medium">
        <color indexed="18"/>
      </left>
      <right/>
      <top/>
      <bottom/>
      <diagonal/>
    </border>
    <border>
      <left/>
      <right style="medium">
        <color indexed="18"/>
      </right>
      <top/>
      <bottom/>
      <diagonal/>
    </border>
    <border>
      <left/>
      <right/>
      <top style="medium">
        <color indexed="18"/>
      </top>
      <bottom style="medium">
        <color indexed="18"/>
      </bottom>
      <diagonal/>
    </border>
    <border>
      <left style="medium">
        <color indexed="18"/>
      </left>
      <right/>
      <top/>
      <bottom style="medium">
        <color indexed="18"/>
      </bottom>
      <diagonal/>
    </border>
    <border>
      <left/>
      <right/>
      <top/>
      <bottom style="medium">
        <color indexed="18"/>
      </bottom>
      <diagonal/>
    </border>
    <border>
      <left style="medium">
        <color indexed="18"/>
      </left>
      <right style="medium">
        <color indexed="18"/>
      </right>
      <top style="medium">
        <color indexed="18"/>
      </top>
      <bottom/>
      <diagonal/>
    </border>
    <border>
      <left/>
      <right style="medium">
        <color indexed="18"/>
      </right>
      <top/>
      <bottom style="medium">
        <color indexed="18"/>
      </bottom>
      <diagonal/>
    </border>
    <border>
      <left/>
      <right/>
      <top style="medium">
        <color indexed="10"/>
      </top>
      <bottom style="medium">
        <color indexed="10"/>
      </bottom>
      <diagonal/>
    </border>
    <border>
      <left style="medium">
        <color indexed="10"/>
      </left>
      <right style="medium">
        <color indexed="10"/>
      </right>
      <top style="medium">
        <color indexed="10"/>
      </top>
      <bottom style="medium">
        <color indexed="10"/>
      </bottom>
      <diagonal/>
    </border>
    <border>
      <left style="medium">
        <color indexed="10"/>
      </left>
      <right style="medium">
        <color indexed="10"/>
      </right>
      <top style="medium">
        <color indexed="10"/>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style="medium">
        <color indexed="8"/>
      </left>
      <right style="medium">
        <color indexed="8"/>
      </right>
      <top style="medium">
        <color indexed="8"/>
      </top>
      <bottom style="medium">
        <color indexed="8"/>
      </bottom>
      <diagonal/>
    </border>
    <border>
      <left style="medium">
        <color indexed="10"/>
      </left>
      <right/>
      <top style="medium">
        <color indexed="10"/>
      </top>
      <bottom style="medium">
        <color indexed="10"/>
      </bottom>
      <diagonal/>
    </border>
    <border>
      <left style="medium">
        <color indexed="18"/>
      </left>
      <right/>
      <top style="medium">
        <color indexed="18"/>
      </top>
      <bottom style="medium">
        <color indexed="18"/>
      </bottom>
      <diagonal/>
    </border>
    <border>
      <left/>
      <right style="medium">
        <color indexed="18"/>
      </right>
      <top style="medium">
        <color indexed="18"/>
      </top>
      <bottom style="medium">
        <color indexed="1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79">
    <xf numFmtId="0" fontId="0" fillId="0" borderId="0" xfId="0"/>
    <xf numFmtId="0" fontId="0" fillId="0" borderId="0" xfId="0" applyAlignment="1">
      <alignment horizontal="center" vertical="center"/>
    </xf>
    <xf numFmtId="2" fontId="0" fillId="0" borderId="0" xfId="0" applyNumberFormat="1" applyAlignment="1">
      <alignment horizontal="center" vertical="center"/>
    </xf>
    <xf numFmtId="9" fontId="0" fillId="0" borderId="0" xfId="0" applyNumberFormat="1" applyAlignment="1">
      <alignment horizontal="center" vertical="center"/>
    </xf>
    <xf numFmtId="10" fontId="2" fillId="2" borderId="1" xfId="3" applyNumberFormat="1" applyFont="1" applyFill="1" applyBorder="1" applyAlignment="1" applyProtection="1">
      <alignment horizontal="center" vertical="center"/>
      <protection locked="0"/>
    </xf>
    <xf numFmtId="10" fontId="2" fillId="2" borderId="1" xfId="3" applyNumberFormat="1" applyFont="1" applyFill="1" applyBorder="1" applyAlignment="1" applyProtection="1">
      <alignment horizontal="center" vertical="center"/>
    </xf>
    <xf numFmtId="0" fontId="6" fillId="3" borderId="1" xfId="0" applyFont="1" applyFill="1" applyBorder="1" applyAlignment="1" applyProtection="1">
      <alignment horizontal="left" vertical="center"/>
    </xf>
    <xf numFmtId="0" fontId="0" fillId="4" borderId="0" xfId="0" applyFill="1" applyBorder="1" applyAlignment="1" applyProtection="1">
      <alignment vertical="center"/>
    </xf>
    <xf numFmtId="0" fontId="0" fillId="4" borderId="0" xfId="0" applyFill="1" applyBorder="1" applyAlignment="1" applyProtection="1">
      <alignment horizontal="center" vertical="center"/>
    </xf>
    <xf numFmtId="0" fontId="0" fillId="4" borderId="0" xfId="0" applyFill="1" applyBorder="1" applyAlignment="1" applyProtection="1">
      <alignment horizontal="left" vertical="center"/>
    </xf>
    <xf numFmtId="0" fontId="6" fillId="4" borderId="0" xfId="0" applyFont="1" applyFill="1" applyBorder="1" applyAlignment="1" applyProtection="1">
      <alignment horizontal="left" vertical="center"/>
    </xf>
    <xf numFmtId="0" fontId="2" fillId="4" borderId="0" xfId="0" applyFont="1" applyFill="1" applyBorder="1" applyAlignment="1" applyProtection="1">
      <alignment horizontal="left" vertical="center"/>
    </xf>
    <xf numFmtId="0" fontId="6" fillId="3" borderId="1" xfId="0" applyFont="1" applyFill="1" applyBorder="1" applyAlignment="1" applyProtection="1">
      <alignment vertical="center"/>
    </xf>
    <xf numFmtId="164" fontId="2" fillId="2" borderId="1" xfId="0" applyNumberFormat="1" applyFont="1" applyFill="1" applyBorder="1" applyAlignment="1" applyProtection="1">
      <alignment horizontal="center" vertical="center"/>
    </xf>
    <xf numFmtId="0" fontId="4" fillId="2" borderId="1" xfId="0" applyFont="1" applyFill="1" applyBorder="1" applyAlignment="1" applyProtection="1">
      <alignment horizontal="center" vertical="center"/>
      <protection locked="0"/>
    </xf>
    <xf numFmtId="164" fontId="4" fillId="2" borderId="1" xfId="0" applyNumberFormat="1" applyFont="1" applyFill="1" applyBorder="1" applyAlignment="1" applyProtection="1">
      <alignment horizontal="center" vertical="center"/>
      <protection locked="0"/>
    </xf>
    <xf numFmtId="10" fontId="2" fillId="2" borderId="1" xfId="1" applyNumberFormat="1" applyFont="1" applyFill="1" applyBorder="1" applyAlignment="1" applyProtection="1">
      <alignment horizontal="center" vertical="center"/>
      <protection locked="0"/>
    </xf>
    <xf numFmtId="0" fontId="0" fillId="4" borderId="2" xfId="0" applyFill="1" applyBorder="1" applyAlignment="1" applyProtection="1">
      <alignment vertical="center"/>
    </xf>
    <xf numFmtId="0" fontId="0" fillId="4" borderId="3" xfId="0" applyFill="1" applyBorder="1" applyAlignment="1" applyProtection="1">
      <alignment horizontal="center" vertical="center"/>
    </xf>
    <xf numFmtId="0" fontId="2" fillId="4" borderId="0" xfId="0" applyFont="1" applyFill="1" applyBorder="1" applyAlignment="1" applyProtection="1">
      <alignment horizontal="center" vertical="center"/>
    </xf>
    <xf numFmtId="0" fontId="7" fillId="4" borderId="0" xfId="0" applyFont="1" applyFill="1" applyBorder="1" applyAlignment="1" applyProtection="1">
      <alignment horizontal="right" vertical="center"/>
    </xf>
    <xf numFmtId="0" fontId="6" fillId="4" borderId="0" xfId="0" applyFont="1" applyFill="1" applyBorder="1" applyAlignment="1" applyProtection="1">
      <alignment horizontal="center" vertical="center"/>
    </xf>
    <xf numFmtId="0" fontId="0" fillId="4" borderId="2" xfId="0" applyFill="1" applyBorder="1" applyAlignment="1" applyProtection="1">
      <alignment horizontal="center" vertical="center"/>
    </xf>
    <xf numFmtId="0" fontId="6" fillId="4" borderId="0" xfId="0" applyFont="1" applyFill="1" applyBorder="1" applyAlignment="1" applyProtection="1">
      <alignment vertical="center"/>
    </xf>
    <xf numFmtId="0" fontId="6" fillId="3" borderId="4" xfId="0" applyFont="1" applyFill="1" applyBorder="1" applyAlignment="1" applyProtection="1">
      <alignment vertical="center"/>
    </xf>
    <xf numFmtId="0" fontId="4" fillId="4" borderId="0" xfId="0" applyFont="1" applyFill="1" applyBorder="1" applyAlignment="1" applyProtection="1">
      <alignment horizontal="center" vertical="center"/>
    </xf>
    <xf numFmtId="0" fontId="6" fillId="3" borderId="1" xfId="0" applyFont="1" applyFill="1" applyBorder="1" applyAlignment="1" applyProtection="1">
      <alignment horizontal="center" vertical="center"/>
    </xf>
    <xf numFmtId="164" fontId="2" fillId="4" borderId="0" xfId="0" applyNumberFormat="1" applyFont="1" applyFill="1" applyBorder="1" applyAlignment="1" applyProtection="1">
      <alignment horizontal="center" vertical="center"/>
    </xf>
    <xf numFmtId="44" fontId="5" fillId="4" borderId="0" xfId="2" applyFont="1" applyFill="1" applyBorder="1" applyAlignment="1" applyProtection="1">
      <alignment vertical="center" wrapText="1"/>
    </xf>
    <xf numFmtId="0" fontId="4" fillId="5" borderId="1" xfId="0" applyFont="1" applyFill="1" applyBorder="1" applyAlignment="1" applyProtection="1">
      <alignment horizontal="center" vertical="center"/>
    </xf>
    <xf numFmtId="10" fontId="2" fillId="4" borderId="0" xfId="3" applyNumberFormat="1" applyFont="1" applyFill="1" applyBorder="1" applyAlignment="1" applyProtection="1">
      <alignment horizontal="center" vertical="center"/>
    </xf>
    <xf numFmtId="0" fontId="0" fillId="4" borderId="5" xfId="0" applyFill="1" applyBorder="1" applyAlignment="1" applyProtection="1">
      <alignment vertical="center"/>
    </xf>
    <xf numFmtId="0" fontId="0" fillId="4" borderId="6" xfId="0" applyFill="1" applyBorder="1" applyAlignment="1" applyProtection="1">
      <alignment vertical="center"/>
    </xf>
    <xf numFmtId="0" fontId="2" fillId="4" borderId="6" xfId="0" applyFont="1" applyFill="1" applyBorder="1" applyAlignment="1" applyProtection="1">
      <alignment horizontal="center" vertical="center"/>
    </xf>
    <xf numFmtId="0" fontId="0" fillId="4" borderId="6" xfId="0" applyFill="1" applyBorder="1" applyAlignment="1" applyProtection="1">
      <alignment horizontal="center" vertical="center"/>
    </xf>
    <xf numFmtId="44" fontId="2" fillId="4" borderId="6" xfId="2" applyFont="1" applyFill="1" applyBorder="1" applyAlignment="1" applyProtection="1">
      <alignment horizontal="center" vertical="center"/>
    </xf>
    <xf numFmtId="44" fontId="2" fillId="2" borderId="1" xfId="2" applyFont="1" applyFill="1" applyBorder="1" applyAlignment="1" applyProtection="1">
      <alignment horizontal="center" vertical="center"/>
    </xf>
    <xf numFmtId="0" fontId="6" fillId="5" borderId="1" xfId="0" applyFont="1" applyFill="1" applyBorder="1" applyAlignment="1" applyProtection="1">
      <alignment horizontal="left" vertical="center"/>
    </xf>
    <xf numFmtId="0" fontId="4" fillId="5" borderId="7" xfId="0" applyFont="1" applyFill="1" applyBorder="1" applyAlignment="1" applyProtection="1">
      <alignment horizontal="center" vertical="center"/>
    </xf>
    <xf numFmtId="44" fontId="2" fillId="4" borderId="0" xfId="2" applyFont="1" applyFill="1" applyBorder="1" applyAlignment="1" applyProtection="1">
      <alignment horizontal="center" vertical="center"/>
    </xf>
    <xf numFmtId="0" fontId="6" fillId="6" borderId="1" xfId="0" applyFont="1" applyFill="1" applyBorder="1" applyAlignment="1" applyProtection="1">
      <alignment horizontal="left" vertical="center"/>
    </xf>
    <xf numFmtId="0" fontId="4" fillId="4" borderId="0" xfId="0" applyFont="1" applyFill="1" applyBorder="1" applyAlignment="1" applyProtection="1">
      <alignment horizontal="center" vertical="center"/>
      <protection locked="0"/>
    </xf>
    <xf numFmtId="0" fontId="6" fillId="4" borderId="0" xfId="0" applyFont="1" applyFill="1" applyBorder="1" applyAlignment="1" applyProtection="1">
      <alignment horizontal="right" vertical="center"/>
    </xf>
    <xf numFmtId="0" fontId="2" fillId="2" borderId="1" xfId="0" applyFont="1" applyFill="1" applyBorder="1" applyAlignment="1" applyProtection="1">
      <alignment horizontal="center" vertical="center"/>
      <protection locked="0"/>
    </xf>
    <xf numFmtId="44" fontId="2" fillId="2" borderId="0" xfId="2" applyFont="1" applyFill="1" applyBorder="1" applyAlignment="1" applyProtection="1">
      <alignment horizontal="center" vertical="center"/>
    </xf>
    <xf numFmtId="0" fontId="2" fillId="4" borderId="0"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xf>
    <xf numFmtId="0" fontId="2" fillId="4" borderId="8" xfId="0" applyFont="1" applyFill="1" applyBorder="1" applyAlignment="1" applyProtection="1">
      <alignment horizontal="center" vertical="center"/>
    </xf>
    <xf numFmtId="8" fontId="0" fillId="0" borderId="9" xfId="0" applyNumberFormat="1" applyBorder="1" applyAlignment="1">
      <alignment horizontal="center" vertical="center"/>
    </xf>
    <xf numFmtId="2" fontId="0" fillId="0" borderId="10" xfId="0" applyNumberFormat="1" applyBorder="1" applyAlignment="1">
      <alignment horizontal="center" vertical="center"/>
    </xf>
    <xf numFmtId="0" fontId="4" fillId="2" borderId="1" xfId="0" applyFont="1" applyFill="1" applyBorder="1" applyAlignment="1" applyProtection="1">
      <alignment horizontal="center" vertical="center"/>
    </xf>
    <xf numFmtId="44" fontId="2" fillId="7" borderId="11" xfId="2" applyFont="1" applyFill="1" applyBorder="1" applyAlignment="1">
      <alignment horizontal="center" vertical="center"/>
    </xf>
    <xf numFmtId="44" fontId="2" fillId="7" borderId="12" xfId="2" applyFont="1" applyFill="1" applyBorder="1" applyAlignment="1">
      <alignment horizontal="center" vertical="center"/>
    </xf>
    <xf numFmtId="164" fontId="2" fillId="7" borderId="12" xfId="0" applyNumberFormat="1" applyFont="1" applyFill="1" applyBorder="1" applyAlignment="1">
      <alignment horizontal="center" vertical="center"/>
    </xf>
    <xf numFmtId="44" fontId="2" fillId="7" borderId="13" xfId="2" applyNumberFormat="1" applyFont="1" applyFill="1" applyBorder="1" applyAlignment="1">
      <alignment horizontal="center" vertical="center"/>
    </xf>
    <xf numFmtId="165" fontId="4" fillId="8" borderId="14" xfId="0" applyNumberFormat="1" applyFont="1" applyFill="1" applyBorder="1" applyAlignment="1" applyProtection="1">
      <alignment horizontal="center" vertical="center"/>
      <protection locked="0"/>
    </xf>
    <xf numFmtId="0" fontId="0" fillId="4" borderId="0" xfId="0" applyFill="1" applyAlignment="1">
      <alignment horizontal="center" vertical="center"/>
    </xf>
    <xf numFmtId="0" fontId="0" fillId="4" borderId="0" xfId="0" applyFill="1" applyBorder="1" applyAlignment="1" applyProtection="1">
      <alignment horizontal="center" vertical="center" wrapText="1"/>
    </xf>
    <xf numFmtId="44" fontId="2" fillId="4" borderId="0" xfId="2" applyNumberFormat="1" applyFont="1" applyFill="1" applyBorder="1" applyAlignment="1">
      <alignment horizontal="center" vertical="center"/>
    </xf>
    <xf numFmtId="10" fontId="2" fillId="4" borderId="0" xfId="1" applyNumberFormat="1" applyFont="1" applyFill="1" applyBorder="1" applyAlignment="1" applyProtection="1">
      <alignment horizontal="center" vertical="center"/>
      <protection locked="0"/>
    </xf>
    <xf numFmtId="44" fontId="4" fillId="2" borderId="4" xfId="2" applyNumberFormat="1" applyFont="1" applyFill="1" applyBorder="1" applyAlignment="1" applyProtection="1">
      <alignment horizontal="center" vertical="center"/>
      <protection locked="0"/>
    </xf>
    <xf numFmtId="44" fontId="4" fillId="2" borderId="17" xfId="2" applyNumberFormat="1" applyFont="1" applyFill="1" applyBorder="1" applyAlignment="1" applyProtection="1">
      <alignment horizontal="center" vertical="center"/>
      <protection locked="0"/>
    </xf>
    <xf numFmtId="0" fontId="4" fillId="8" borderId="18" xfId="0" applyFont="1" applyFill="1" applyBorder="1" applyAlignment="1" applyProtection="1">
      <alignment horizontal="center" vertical="center"/>
    </xf>
    <xf numFmtId="0" fontId="4" fillId="8" borderId="19" xfId="0" applyFont="1" applyFill="1" applyBorder="1" applyAlignment="1" applyProtection="1">
      <alignment horizontal="center" vertical="center"/>
    </xf>
    <xf numFmtId="0" fontId="4" fillId="8" borderId="20" xfId="0" applyFont="1" applyFill="1" applyBorder="1" applyAlignment="1" applyProtection="1">
      <alignment horizontal="center" vertical="center"/>
    </xf>
    <xf numFmtId="8" fontId="12" fillId="0" borderId="15" xfId="0" applyNumberFormat="1" applyFont="1" applyBorder="1" applyAlignment="1">
      <alignment horizontal="center" vertical="center"/>
    </xf>
    <xf numFmtId="8" fontId="12" fillId="0" borderId="9" xfId="0" applyNumberFormat="1" applyFont="1" applyBorder="1" applyAlignment="1">
      <alignment horizontal="center" vertical="center"/>
    </xf>
    <xf numFmtId="0" fontId="6" fillId="4" borderId="0" xfId="0" applyFont="1" applyFill="1" applyBorder="1" applyAlignment="1" applyProtection="1">
      <alignment horizontal="right" vertical="center"/>
    </xf>
    <xf numFmtId="0" fontId="6" fillId="4" borderId="3" xfId="0" applyFont="1" applyFill="1" applyBorder="1" applyAlignment="1" applyProtection="1">
      <alignment horizontal="right" vertical="center"/>
    </xf>
    <xf numFmtId="0" fontId="12" fillId="2" borderId="11" xfId="0" applyFont="1" applyFill="1" applyBorder="1" applyAlignment="1" applyProtection="1">
      <alignment horizontal="center" vertical="center" wrapText="1"/>
    </xf>
    <xf numFmtId="0" fontId="0" fillId="2" borderId="12" xfId="0"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8" fillId="9" borderId="16" xfId="0" applyFont="1" applyFill="1" applyBorder="1" applyAlignment="1" applyProtection="1">
      <alignment horizontal="center" vertical="center"/>
    </xf>
    <xf numFmtId="0" fontId="8" fillId="9" borderId="4" xfId="0" applyFont="1" applyFill="1" applyBorder="1" applyAlignment="1" applyProtection="1">
      <alignment horizontal="center" vertical="center"/>
    </xf>
    <xf numFmtId="0" fontId="8" fillId="9" borderId="17" xfId="0" applyFont="1" applyFill="1" applyBorder="1" applyAlignment="1" applyProtection="1">
      <alignment horizontal="center" vertical="center"/>
    </xf>
    <xf numFmtId="0" fontId="4" fillId="8" borderId="18" xfId="0" applyFont="1" applyFill="1" applyBorder="1" applyAlignment="1" applyProtection="1">
      <alignment horizontal="left" vertical="center"/>
    </xf>
    <xf numFmtId="0" fontId="4" fillId="8" borderId="19" xfId="0" applyFont="1" applyFill="1" applyBorder="1" applyAlignment="1" applyProtection="1">
      <alignment horizontal="left" vertical="center"/>
    </xf>
    <xf numFmtId="0" fontId="4" fillId="8" borderId="20" xfId="0" applyFont="1" applyFill="1" applyBorder="1" applyAlignment="1" applyProtection="1">
      <alignment horizontal="left" vertical="center"/>
    </xf>
  </cellXfs>
  <cellStyles count="4">
    <cellStyle name="Milliers" xfId="1" builtinId="3"/>
    <cellStyle name="Monétaire" xfId="2" builtinId="4"/>
    <cellStyle name="Normal" xfId="0" builtinId="0"/>
    <cellStyle name="Pourcentage" xfId="3" builtinId="5"/>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219075</xdr:colOff>
      <xdr:row>28</xdr:row>
      <xdr:rowOff>28575</xdr:rowOff>
    </xdr:from>
    <xdr:ext cx="76200" cy="228600"/>
    <xdr:sp macro="" textlink="">
      <xdr:nvSpPr>
        <xdr:cNvPr id="1055" name="Text Box 31"/>
        <xdr:cNvSpPr txBox="1">
          <a:spLocks noChangeArrowheads="1"/>
        </xdr:cNvSpPr>
      </xdr:nvSpPr>
      <xdr:spPr bwMode="auto">
        <a:xfrm>
          <a:off x="504825" y="5600700"/>
          <a:ext cx="76200" cy="228600"/>
        </a:xfrm>
        <a:prstGeom prst="rect">
          <a:avLst/>
        </a:prstGeom>
        <a:noFill/>
        <a:ln w="9525">
          <a:noFill/>
          <a:miter lim="800000"/>
          <a:headEnd/>
          <a:tailEnd/>
        </a:ln>
      </xdr:spPr>
    </xdr:sp>
    <xdr:clientData/>
  </xdr:oneCellAnchor>
  <xdr:twoCellAnchor>
    <xdr:from>
      <xdr:col>15</xdr:col>
      <xdr:colOff>76200</xdr:colOff>
      <xdr:row>0</xdr:row>
      <xdr:rowOff>152400</xdr:rowOff>
    </xdr:from>
    <xdr:to>
      <xdr:col>21</xdr:col>
      <xdr:colOff>171450</xdr:colOff>
      <xdr:row>11</xdr:row>
      <xdr:rowOff>161925</xdr:rowOff>
    </xdr:to>
    <xdr:sp macro="" textlink="">
      <xdr:nvSpPr>
        <xdr:cNvPr id="1056" name="Text Box 32"/>
        <xdr:cNvSpPr txBox="1">
          <a:spLocks noChangeArrowheads="1"/>
        </xdr:cNvSpPr>
      </xdr:nvSpPr>
      <xdr:spPr bwMode="auto">
        <a:xfrm>
          <a:off x="8963025" y="152400"/>
          <a:ext cx="3790950" cy="2228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qu'il y a un encadré rouge en bas à gauche. Dans cet encadré il y a 4 résultats différents (tous obtenus avec une formule en fonction de la périodicité). Le but de ma demande, c'est que la cellule isolée tout en bas G26 (qui contient une longue formule qui ne fonctionne actuellement pas) affiche à l'intérieur un résultat obtenu en fonction de la case cochée (H7, H9, M7 ou M9) et donc de la formule utilisée (respectivement C18, C19, C20 ou C21).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Cela est-il possible ou dois-je laissé le principe du tableau avec mes 4 résultats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oneCellAnchor>
    <xdr:from>
      <xdr:col>1</xdr:col>
      <xdr:colOff>1266825</xdr:colOff>
      <xdr:row>27</xdr:row>
      <xdr:rowOff>38100</xdr:rowOff>
    </xdr:from>
    <xdr:ext cx="76200" cy="228600"/>
    <xdr:sp macro="" textlink="">
      <xdr:nvSpPr>
        <xdr:cNvPr id="1062" name="Text Box 38"/>
        <xdr:cNvSpPr txBox="1">
          <a:spLocks noChangeArrowheads="1"/>
        </xdr:cNvSpPr>
      </xdr:nvSpPr>
      <xdr:spPr bwMode="auto">
        <a:xfrm>
          <a:off x="1552575" y="5419725"/>
          <a:ext cx="76200" cy="228600"/>
        </a:xfrm>
        <a:prstGeom prst="rect">
          <a:avLst/>
        </a:prstGeom>
        <a:noFill/>
        <a:ln w="9525">
          <a:noFill/>
          <a:miter lim="800000"/>
          <a:headEnd/>
          <a:tailEnd/>
        </a:ln>
      </xdr:spPr>
    </xdr:sp>
    <xdr:clientData/>
  </xdr:oneCellAnchor>
  <xdr:twoCellAnchor>
    <xdr:from>
      <xdr:col>3</xdr:col>
      <xdr:colOff>447675</xdr:colOff>
      <xdr:row>26</xdr:row>
      <xdr:rowOff>76200</xdr:rowOff>
    </xdr:from>
    <xdr:to>
      <xdr:col>13</xdr:col>
      <xdr:colOff>419100</xdr:colOff>
      <xdr:row>28</xdr:row>
      <xdr:rowOff>28575</xdr:rowOff>
    </xdr:to>
    <xdr:sp macro="" textlink="">
      <xdr:nvSpPr>
        <xdr:cNvPr id="1063" name="Text Box 39"/>
        <xdr:cNvSpPr txBox="1">
          <a:spLocks noChangeArrowheads="1"/>
        </xdr:cNvSpPr>
      </xdr:nvSpPr>
      <xdr:spPr bwMode="auto">
        <a:xfrm>
          <a:off x="3486150" y="5267325"/>
          <a:ext cx="4886325" cy="333375"/>
        </a:xfrm>
        <a:prstGeom prst="rect">
          <a:avLst/>
        </a:prstGeom>
        <a:solidFill>
          <a:srgbClr val="FF00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Voir les formules nommées Formule, Formule1, Formule2, Formule3, Formule4</a:t>
          </a:r>
        </a:p>
      </xdr:txBody>
    </xdr:sp>
    <xdr:clientData/>
  </xdr:twoCellAnchor>
  <xdr:twoCellAnchor>
    <xdr:from>
      <xdr:col>0</xdr:col>
      <xdr:colOff>238125</xdr:colOff>
      <xdr:row>16</xdr:row>
      <xdr:rowOff>85725</xdr:rowOff>
    </xdr:from>
    <xdr:to>
      <xdr:col>2</xdr:col>
      <xdr:colOff>838200</xdr:colOff>
      <xdr:row>21</xdr:row>
      <xdr:rowOff>104775</xdr:rowOff>
    </xdr:to>
    <xdr:sp macro="" textlink="">
      <xdr:nvSpPr>
        <xdr:cNvPr id="1065" name="Line 41"/>
        <xdr:cNvSpPr>
          <a:spLocks noChangeShapeType="1"/>
        </xdr:cNvSpPr>
      </xdr:nvSpPr>
      <xdr:spPr bwMode="auto">
        <a:xfrm flipV="1">
          <a:off x="238125" y="3295650"/>
          <a:ext cx="2466975" cy="1019175"/>
        </a:xfrm>
        <a:prstGeom prst="line">
          <a:avLst/>
        </a:prstGeom>
        <a:noFill/>
        <a:ln w="9525">
          <a:solidFill>
            <a:srgbClr val="000000"/>
          </a:solidFill>
          <a:round/>
          <a:headEnd/>
          <a:tailEnd/>
        </a:ln>
      </xdr:spPr>
    </xdr:sp>
    <xdr:clientData/>
  </xdr:twoCellAnchor>
  <xdr:twoCellAnchor>
    <xdr:from>
      <xdr:col>1</xdr:col>
      <xdr:colOff>409575</xdr:colOff>
      <xdr:row>16</xdr:row>
      <xdr:rowOff>28575</xdr:rowOff>
    </xdr:from>
    <xdr:to>
      <xdr:col>2</xdr:col>
      <xdr:colOff>523875</xdr:colOff>
      <xdr:row>22</xdr:row>
      <xdr:rowOff>0</xdr:rowOff>
    </xdr:to>
    <xdr:sp macro="" textlink="">
      <xdr:nvSpPr>
        <xdr:cNvPr id="1066" name="Line 42"/>
        <xdr:cNvSpPr>
          <a:spLocks noChangeShapeType="1"/>
        </xdr:cNvSpPr>
      </xdr:nvSpPr>
      <xdr:spPr bwMode="auto">
        <a:xfrm>
          <a:off x="695325" y="3238500"/>
          <a:ext cx="1695450" cy="1162050"/>
        </a:xfrm>
        <a:prstGeom prst="line">
          <a:avLst/>
        </a:prstGeom>
        <a:noFill/>
        <a:ln w="9525">
          <a:solidFill>
            <a:srgbClr val="000000"/>
          </a:solidFill>
          <a:round/>
          <a:headEnd/>
          <a:tailEnd/>
        </a:ln>
      </xdr:spPr>
    </xdr:sp>
    <xdr:clientData/>
  </xdr:twoCellAnchor>
  <xdr:twoCellAnchor>
    <xdr:from>
      <xdr:col>2</xdr:col>
      <xdr:colOff>85725</xdr:colOff>
      <xdr:row>19</xdr:row>
      <xdr:rowOff>152400</xdr:rowOff>
    </xdr:from>
    <xdr:to>
      <xdr:col>6</xdr:col>
      <xdr:colOff>142875</xdr:colOff>
      <xdr:row>25</xdr:row>
      <xdr:rowOff>66675</xdr:rowOff>
    </xdr:to>
    <xdr:sp macro="" textlink="">
      <xdr:nvSpPr>
        <xdr:cNvPr id="1067" name="Line 43"/>
        <xdr:cNvSpPr>
          <a:spLocks noChangeShapeType="1"/>
        </xdr:cNvSpPr>
      </xdr:nvSpPr>
      <xdr:spPr bwMode="auto">
        <a:xfrm>
          <a:off x="1952625" y="3962400"/>
          <a:ext cx="3400425" cy="1095375"/>
        </a:xfrm>
        <a:prstGeom prst="line">
          <a:avLst/>
        </a:prstGeom>
        <a:noFill/>
        <a:ln w="9525">
          <a:solidFill>
            <a:srgbClr val="000000"/>
          </a:solidFill>
          <a:round/>
          <a:headEnd/>
          <a:tailEnd type="triangle" w="med" len="me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NewsPrint">
      <a:fillStyleLst>
        <a:solidFill>
          <a:schemeClr val="phClr"/>
        </a:solidFill>
        <a:gradFill rotWithShape="1">
          <a:gsLst>
            <a:gs pos="0">
              <a:schemeClr val="phClr">
                <a:tint val="37000"/>
                <a:hueMod val="100000"/>
                <a:satMod val="200000"/>
                <a:lumMod val="88000"/>
              </a:schemeClr>
            </a:gs>
            <a:gs pos="100000">
              <a:schemeClr val="phClr">
                <a:tint val="53000"/>
                <a:shade val="100000"/>
                <a:hueMod val="100000"/>
                <a:satMod val="350000"/>
                <a:lumMod val="79000"/>
              </a:schemeClr>
            </a:gs>
          </a:gsLst>
          <a:lin ang="5400000" scaled="1"/>
        </a:gradFill>
        <a:gradFill rotWithShape="1">
          <a:gsLst>
            <a:gs pos="0">
              <a:schemeClr val="phClr">
                <a:tint val="83000"/>
                <a:shade val="100000"/>
                <a:alpha val="100000"/>
                <a:hueMod val="100000"/>
                <a:satMod val="220000"/>
                <a:lumMod val="90000"/>
              </a:schemeClr>
            </a:gs>
            <a:gs pos="76000">
              <a:schemeClr val="phClr">
                <a:shade val="100000"/>
              </a:schemeClr>
            </a:gs>
            <a:gs pos="100000">
              <a:schemeClr val="phClr">
                <a:shade val="93000"/>
                <a:alpha val="100000"/>
                <a:satMod val="100000"/>
                <a:lumMod val="93000"/>
              </a:schemeClr>
            </a:gs>
          </a:gsLst>
          <a:path path="circle">
            <a:fillToRect l="15000" t="15000" r="100000" b="100000"/>
          </a:path>
        </a:gradFill>
      </a:fillStyleLst>
      <a:lnStyleLst>
        <a:ln w="15875" cap="flat" cmpd="sng" algn="ctr">
          <a:solidFill>
            <a:schemeClr val="phClr"/>
          </a:solidFill>
          <a:prstDash val="solid"/>
        </a:ln>
        <a:ln w="22225" cap="flat" cmpd="sng" algn="ctr">
          <a:solidFill>
            <a:schemeClr val="phClr"/>
          </a:solidFill>
          <a:prstDash val="solid"/>
        </a:ln>
        <a:ln w="34925" cap="flat" cmpd="sng" algn="ctr">
          <a:solidFill>
            <a:schemeClr val="phClr"/>
          </a:solidFill>
          <a:prstDash val="solid"/>
        </a:ln>
      </a:lnStyleLst>
      <a:effectStyleLst>
        <a:effectStyle>
          <a:effectLst>
            <a:outerShdw blurRad="50800" dist="12700" dir="5280000" rotWithShape="0">
              <a:srgbClr val="000000">
                <a:alpha val="40000"/>
              </a:srgbClr>
            </a:outerShdw>
          </a:effectLst>
        </a:effectStyle>
        <a:effectStyle>
          <a:effectLst>
            <a:outerShdw blurRad="38100" dist="38100" dir="5400000" rotWithShape="0">
              <a:srgbClr val="000000">
                <a:alpha val="35000"/>
              </a:srgbClr>
            </a:outerShdw>
          </a:effectLst>
        </a:effectStyle>
        <a:effectStyle>
          <a:effectLst>
            <a:outerShdw blurRad="38100" dist="38100" dir="5400000" rotWithShape="0">
              <a:srgbClr val="000000">
                <a:alpha val="35000"/>
              </a:srgbClr>
            </a:outerShdw>
          </a:effectLst>
          <a:scene3d>
            <a:camera prst="orthographicFront">
              <a:rot lat="0" lon="0" rev="0"/>
            </a:camera>
            <a:lightRig rig="brightRoom" dir="tl"/>
          </a:scene3d>
          <a:sp3d contourW="12700">
            <a:bevelT w="31750" h="12700"/>
            <a:contourClr>
              <a:schemeClr val="ph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pageSetUpPr fitToPage="1"/>
  </sheetPr>
  <dimension ref="A1:X30"/>
  <sheetViews>
    <sheetView showGridLines="0" tabSelected="1" topLeftCell="A7" zoomScaleNormal="120" workbookViewId="0">
      <selection activeCell="R20" sqref="R20"/>
    </sheetView>
  </sheetViews>
  <sheetFormatPr baseColWidth="10" defaultColWidth="9.140625" defaultRowHeight="15"/>
  <cols>
    <col min="1" max="1" width="4.28515625" style="1" customWidth="1"/>
    <col min="2" max="2" width="23.7109375" style="1" customWidth="1"/>
    <col min="3" max="3" width="17.5703125" style="1" bestFit="1" customWidth="1"/>
    <col min="4" max="4" width="9.85546875" style="1" bestFit="1" customWidth="1"/>
    <col min="5" max="5" width="22.7109375" style="1" bestFit="1" customWidth="1"/>
    <col min="6" max="6" width="2.85546875" style="1" hidden="1" customWidth="1"/>
    <col min="7" max="7" width="21" style="1" bestFit="1" customWidth="1"/>
    <col min="8" max="8" width="2.85546875" style="1" customWidth="1"/>
    <col min="9" max="9" width="4.140625" style="1" bestFit="1" customWidth="1"/>
    <col min="10" max="10" width="5.5703125" style="1" customWidth="1"/>
    <col min="11" max="11" width="2.85546875" style="1" customWidth="1"/>
    <col min="12" max="12" width="1.85546875" style="1" customWidth="1"/>
    <col min="13" max="13" width="2.85546875" style="1" customWidth="1"/>
    <col min="14" max="14" width="11.140625" style="1" customWidth="1"/>
    <col min="15" max="15" width="2.85546875" style="1" customWidth="1"/>
    <col min="16" max="16" width="9.140625" style="1"/>
    <col min="17" max="17" width="9.7109375" style="1" bestFit="1" customWidth="1"/>
    <col min="18" max="16384" width="9.140625" style="1"/>
  </cols>
  <sheetData>
    <row r="1" spans="1:24" ht="18" customHeight="1" thickBot="1">
      <c r="A1" s="73" t="s">
        <v>14</v>
      </c>
      <c r="B1" s="74"/>
      <c r="C1" s="74"/>
      <c r="D1" s="74"/>
      <c r="E1" s="74"/>
      <c r="F1" s="74"/>
      <c r="G1" s="74"/>
      <c r="H1" s="74"/>
      <c r="I1" s="74"/>
      <c r="J1" s="74"/>
      <c r="K1" s="74"/>
      <c r="L1" s="74"/>
      <c r="M1" s="74"/>
      <c r="N1" s="74"/>
      <c r="O1" s="75"/>
    </row>
    <row r="2" spans="1:24" ht="15.75" thickBot="1">
      <c r="A2" s="17"/>
      <c r="B2" s="7"/>
      <c r="C2" s="8"/>
      <c r="D2" s="8"/>
      <c r="E2" s="8"/>
      <c r="F2" s="8"/>
      <c r="G2" s="8"/>
      <c r="H2" s="8"/>
      <c r="I2" s="8"/>
      <c r="J2" s="8"/>
      <c r="K2" s="8"/>
      <c r="L2" s="8"/>
      <c r="M2" s="8"/>
      <c r="N2" s="8"/>
      <c r="O2" s="18"/>
      <c r="X2" s="1" t="s">
        <v>25</v>
      </c>
    </row>
    <row r="3" spans="1:24" ht="15.75" thickBot="1">
      <c r="A3" s="17"/>
      <c r="B3" s="6" t="s">
        <v>8</v>
      </c>
      <c r="C3" s="14">
        <v>1</v>
      </c>
      <c r="D3" s="10" t="s">
        <v>13</v>
      </c>
      <c r="E3" s="68" t="s">
        <v>21</v>
      </c>
      <c r="F3" s="68"/>
      <c r="G3" s="69"/>
      <c r="H3" s="51" t="s">
        <v>19</v>
      </c>
      <c r="I3" s="68"/>
      <c r="J3" s="68"/>
      <c r="K3" s="45"/>
      <c r="L3" s="19"/>
      <c r="M3" s="68"/>
      <c r="N3" s="68"/>
      <c r="O3" s="46"/>
    </row>
    <row r="4" spans="1:24" ht="15.75" thickBot="1">
      <c r="A4" s="17"/>
      <c r="B4" s="7"/>
      <c r="C4" s="8"/>
      <c r="D4" s="8"/>
      <c r="E4" s="20"/>
      <c r="F4" s="20"/>
      <c r="G4" s="20"/>
      <c r="H4" s="21"/>
      <c r="I4" s="42"/>
      <c r="J4" s="42"/>
      <c r="K4" s="19"/>
      <c r="L4" s="19"/>
      <c r="M4" s="42"/>
      <c r="N4" s="42"/>
      <c r="O4" s="47"/>
    </row>
    <row r="5" spans="1:24" ht="15.75" thickBot="1">
      <c r="A5" s="22"/>
      <c r="B5" s="8"/>
      <c r="C5" s="8"/>
      <c r="D5" s="8"/>
      <c r="E5" s="23"/>
      <c r="F5" s="24"/>
      <c r="G5" s="12" t="s">
        <v>9</v>
      </c>
      <c r="H5" s="61">
        <v>100</v>
      </c>
      <c r="I5" s="61"/>
      <c r="J5" s="62"/>
      <c r="K5" s="19"/>
      <c r="L5" s="19"/>
      <c r="M5" s="19"/>
      <c r="N5" s="21"/>
      <c r="O5" s="47"/>
    </row>
    <row r="6" spans="1:24" ht="15.75" thickBot="1">
      <c r="A6" s="22"/>
      <c r="B6" s="8"/>
      <c r="C6" s="8"/>
      <c r="D6" s="8"/>
      <c r="E6" s="8"/>
      <c r="F6" s="8"/>
      <c r="G6" s="8"/>
      <c r="H6" s="42"/>
      <c r="I6" s="21"/>
      <c r="J6" s="21"/>
      <c r="K6" s="19"/>
      <c r="L6" s="19"/>
      <c r="M6" s="19"/>
      <c r="N6" s="21"/>
      <c r="O6" s="47"/>
    </row>
    <row r="7" spans="1:24" ht="15.75" thickBot="1">
      <c r="A7" s="17"/>
      <c r="B7" s="6" t="s">
        <v>15</v>
      </c>
      <c r="C7" s="4">
        <v>0</v>
      </c>
      <c r="D7" s="8"/>
      <c r="E7" s="8"/>
      <c r="F7" s="8"/>
      <c r="G7" s="42" t="s">
        <v>11</v>
      </c>
      <c r="H7" s="43" t="s">
        <v>25</v>
      </c>
      <c r="I7" s="68" t="s">
        <v>23</v>
      </c>
      <c r="J7" s="68"/>
      <c r="K7" s="68"/>
      <c r="L7" s="68"/>
      <c r="M7" s="43"/>
      <c r="N7" s="8"/>
      <c r="O7" s="47"/>
    </row>
    <row r="8" spans="1:24" ht="15.75" thickBot="1">
      <c r="A8" s="17"/>
      <c r="B8" s="6" t="s">
        <v>16</v>
      </c>
      <c r="C8" s="16">
        <v>0</v>
      </c>
      <c r="D8" s="10"/>
      <c r="E8" s="8"/>
      <c r="F8" s="8"/>
      <c r="G8" s="8"/>
      <c r="H8" s="8"/>
      <c r="I8" s="8"/>
      <c r="J8" s="8"/>
      <c r="K8" s="8"/>
      <c r="L8" s="8"/>
      <c r="M8" s="8"/>
      <c r="N8" s="8"/>
      <c r="O8" s="47"/>
    </row>
    <row r="9" spans="1:24" ht="15.75" thickBot="1">
      <c r="A9" s="17"/>
      <c r="B9" s="9"/>
      <c r="C9" s="25"/>
      <c r="D9" s="10"/>
      <c r="E9" s="8"/>
      <c r="F9" s="8"/>
      <c r="G9" s="42" t="s">
        <v>12</v>
      </c>
      <c r="H9" s="43"/>
      <c r="I9" s="68" t="s">
        <v>24</v>
      </c>
      <c r="J9" s="68"/>
      <c r="K9" s="68"/>
      <c r="L9" s="68"/>
      <c r="M9" s="43"/>
      <c r="N9" s="8"/>
      <c r="O9" s="47"/>
    </row>
    <row r="10" spans="1:24">
      <c r="A10" s="17"/>
      <c r="B10" s="9"/>
      <c r="C10" s="25"/>
      <c r="D10" s="10"/>
      <c r="E10" s="8"/>
      <c r="F10" s="8"/>
      <c r="G10" s="42"/>
      <c r="H10" s="45"/>
      <c r="I10" s="42"/>
      <c r="J10" s="42"/>
      <c r="K10" s="42"/>
      <c r="L10" s="42"/>
      <c r="M10" s="45"/>
      <c r="N10" s="8"/>
      <c r="O10" s="47"/>
    </row>
    <row r="11" spans="1:24" ht="15.75" thickBot="1">
      <c r="A11" s="17"/>
      <c r="B11" s="9"/>
      <c r="C11" s="19"/>
      <c r="D11" s="19"/>
      <c r="E11" s="19"/>
      <c r="F11" s="19"/>
      <c r="G11" s="19"/>
      <c r="H11" s="19"/>
      <c r="I11" s="19"/>
      <c r="J11" s="19"/>
      <c r="K11" s="19"/>
      <c r="L11" s="19"/>
      <c r="M11" s="19"/>
      <c r="N11" s="19"/>
      <c r="O11" s="47"/>
    </row>
    <row r="12" spans="1:24" ht="15.75" thickBot="1">
      <c r="A12" s="22"/>
      <c r="B12" s="6" t="s">
        <v>2</v>
      </c>
      <c r="C12" s="15">
        <v>225</v>
      </c>
      <c r="D12" s="19"/>
      <c r="E12" s="6" t="s">
        <v>3</v>
      </c>
      <c r="F12" s="26"/>
      <c r="G12" s="13">
        <f>C12-(C12*C7)</f>
        <v>225</v>
      </c>
      <c r="H12" s="27"/>
      <c r="I12" s="27"/>
      <c r="J12" s="63" t="s">
        <v>5</v>
      </c>
      <c r="K12" s="64"/>
      <c r="L12" s="64"/>
      <c r="M12" s="64"/>
      <c r="N12" s="65"/>
      <c r="O12" s="18"/>
    </row>
    <row r="13" spans="1:24" ht="15.75" customHeight="1" thickBot="1">
      <c r="A13" s="17"/>
      <c r="B13" s="9"/>
      <c r="C13" s="28"/>
      <c r="D13" s="19"/>
      <c r="E13" s="6" t="s">
        <v>4</v>
      </c>
      <c r="F13" s="26"/>
      <c r="G13" s="13">
        <f>G12*((1+C15)^C3-1)</f>
        <v>5.6249999999999805</v>
      </c>
      <c r="H13" s="27"/>
      <c r="I13" s="27"/>
      <c r="J13" s="76" t="s">
        <v>17</v>
      </c>
      <c r="K13" s="77"/>
      <c r="L13" s="77"/>
      <c r="M13" s="78"/>
      <c r="N13" s="56">
        <v>0</v>
      </c>
      <c r="O13" s="47"/>
    </row>
    <row r="14" spans="1:24" ht="15.75" customHeight="1" thickBot="1">
      <c r="A14" s="22"/>
      <c r="B14" s="8"/>
      <c r="C14" s="8"/>
      <c r="D14" s="19"/>
      <c r="E14" s="11"/>
      <c r="F14" s="19"/>
      <c r="G14" s="19"/>
      <c r="H14" s="19"/>
      <c r="I14" s="19"/>
      <c r="J14" s="76" t="s">
        <v>0</v>
      </c>
      <c r="K14" s="77"/>
      <c r="L14" s="77"/>
      <c r="M14" s="78"/>
      <c r="N14" s="56">
        <v>0</v>
      </c>
      <c r="O14" s="18"/>
    </row>
    <row r="15" spans="1:24" ht="15.75" thickBot="1">
      <c r="A15" s="22"/>
      <c r="B15" s="6" t="s">
        <v>1</v>
      </c>
      <c r="C15" s="16">
        <v>2.5000000000000001E-2</v>
      </c>
      <c r="D15" s="19"/>
      <c r="E15" s="6" t="s">
        <v>6</v>
      </c>
      <c r="F15" s="26"/>
      <c r="G15" s="5">
        <f>C15-(C15*(N13+N14))</f>
        <v>2.5000000000000001E-2</v>
      </c>
      <c r="H15" s="27"/>
      <c r="I15" s="27"/>
      <c r="J15" s="57"/>
      <c r="K15" s="57"/>
      <c r="L15" s="57"/>
      <c r="M15" s="57"/>
      <c r="N15" s="57"/>
      <c r="O15" s="18"/>
    </row>
    <row r="16" spans="1:24">
      <c r="A16" s="22"/>
      <c r="B16" s="10"/>
      <c r="C16" s="60"/>
      <c r="D16" s="19"/>
      <c r="E16" s="10"/>
      <c r="F16" s="21"/>
      <c r="G16" s="30"/>
      <c r="H16" s="27"/>
      <c r="I16" s="27"/>
      <c r="J16" s="57"/>
      <c r="K16" s="57"/>
      <c r="L16" s="57"/>
      <c r="M16" s="57"/>
      <c r="N16" s="57"/>
      <c r="O16" s="18"/>
    </row>
    <row r="17" spans="1:15" ht="15.75" thickBot="1">
      <c r="A17" s="17"/>
      <c r="B17" s="9"/>
      <c r="C17" s="8"/>
      <c r="D17" s="19"/>
      <c r="E17" s="11"/>
      <c r="F17" s="19"/>
      <c r="G17" s="19"/>
      <c r="H17" s="19"/>
      <c r="I17" s="19"/>
      <c r="J17" s="8"/>
      <c r="K17" s="8"/>
      <c r="L17" s="8"/>
      <c r="M17" s="8"/>
      <c r="N17" s="8"/>
      <c r="O17" s="47"/>
    </row>
    <row r="18" spans="1:15" ht="15.75" thickBot="1">
      <c r="A18" s="17"/>
      <c r="B18" s="70" t="s">
        <v>22</v>
      </c>
      <c r="C18" s="52">
        <f>IF(H7="x",(($G$12*(1+$G$15)^$C$3)+(($H$5*(1-$C$7))*(1+$G$15/12)*(((1+$G$15/12)^(12*$C$3)-1)/($G$15/12)))),$G$12*(1+$G$15)^$C$3)*AND($H$3="x")</f>
        <v>1446.9997808962635</v>
      </c>
      <c r="D18" s="19"/>
      <c r="E18" s="37" t="s">
        <v>10</v>
      </c>
      <c r="F18" s="29"/>
      <c r="G18" s="36">
        <f>G12*(1+G15)^C3</f>
        <v>230.62499999999997</v>
      </c>
      <c r="H18" s="19"/>
      <c r="I18" s="19"/>
      <c r="J18" s="19"/>
      <c r="K18" s="19"/>
      <c r="L18" s="19"/>
      <c r="M18" s="19"/>
      <c r="N18" s="19"/>
      <c r="O18" s="47"/>
    </row>
    <row r="19" spans="1:15" ht="15.75" thickBot="1">
      <c r="A19" s="22"/>
      <c r="B19" s="71"/>
      <c r="C19" s="53">
        <f>IF(H9="x",(($G$12*(1+$G$15)^$C$3)+(($H$5*(1-$C$7))*(1+$G$15/4)*(((1+$G$15/4)^(4*$C$3)-1)/($G$15/4)))),$G$12*(1+$G$15)^$C$3)*AND($H$3="x")</f>
        <v>230.62499999999997</v>
      </c>
      <c r="D19" s="19"/>
      <c r="E19" s="37" t="s">
        <v>7</v>
      </c>
      <c r="F19" s="38"/>
      <c r="G19" s="36">
        <f>G12*((1+G15)^C3-1)</f>
        <v>5.6249999999999805</v>
      </c>
      <c r="H19" s="30"/>
      <c r="I19" s="30"/>
      <c r="J19" s="8"/>
      <c r="K19" s="8"/>
      <c r="L19" s="8"/>
      <c r="M19" s="8"/>
      <c r="N19" s="8"/>
      <c r="O19" s="47"/>
    </row>
    <row r="20" spans="1:15" ht="15.75" thickBot="1">
      <c r="A20" s="17"/>
      <c r="B20" s="71"/>
      <c r="C20" s="54">
        <f>IF(M7="x",(($G$12*(1+$G$15)^$C$3)+(($H$5*(1-$C$7))*(1+$G$15/2)*(((1+$G$15/2)^(2*$C$3)-1)/($G$15/2)))),$G$12*(1+$G$15)^$C$3)*AND($H$3="x")</f>
        <v>230.62499999999997</v>
      </c>
      <c r="D20" s="19"/>
      <c r="E20" s="10"/>
      <c r="F20" s="25"/>
      <c r="G20" s="39"/>
      <c r="H20" s="19"/>
      <c r="I20" s="19"/>
      <c r="J20" s="8"/>
      <c r="K20" s="8"/>
      <c r="L20" s="8"/>
      <c r="M20" s="8"/>
      <c r="N20" s="8"/>
      <c r="O20" s="47"/>
    </row>
    <row r="21" spans="1:15" ht="15.75" thickBot="1">
      <c r="A21" s="17"/>
      <c r="B21" s="72"/>
      <c r="C21" s="55">
        <f>IF(M9="x",(($G$12*(1+$G$15)^$C$3)+(($H$5*(1-$C$7))*(1+$G$15)*(((1+$G$15)^(1*$C$3)-1)/($G$15)))),$G$12*(1+$G$15)^$C$3)*AND($H$3="x")</f>
        <v>230.62499999999997</v>
      </c>
      <c r="D21" s="19"/>
      <c r="E21" s="40" t="s">
        <v>18</v>
      </c>
      <c r="F21" s="41"/>
      <c r="G21" s="36">
        <f>G18*(1-C8)</f>
        <v>230.62499999999997</v>
      </c>
      <c r="H21" s="19"/>
      <c r="I21" s="19"/>
      <c r="J21" s="8"/>
      <c r="K21" s="8"/>
      <c r="L21" s="8"/>
      <c r="M21" s="8"/>
      <c r="N21" s="8"/>
      <c r="O21" s="47"/>
    </row>
    <row r="22" spans="1:15">
      <c r="A22" s="17"/>
      <c r="B22" s="58"/>
      <c r="C22" s="59"/>
      <c r="D22" s="19"/>
      <c r="E22" s="10"/>
      <c r="F22" s="41"/>
      <c r="G22" s="39"/>
      <c r="H22" s="19"/>
      <c r="I22" s="19"/>
      <c r="J22" s="8"/>
      <c r="K22" s="8"/>
      <c r="L22" s="8"/>
      <c r="M22" s="8"/>
      <c r="N22" s="8"/>
      <c r="O22" s="47"/>
    </row>
    <row r="23" spans="1:15" ht="15.75" thickBot="1">
      <c r="A23" s="31"/>
      <c r="B23" s="32"/>
      <c r="C23" s="33"/>
      <c r="D23" s="33"/>
      <c r="E23" s="34"/>
      <c r="F23" s="34"/>
      <c r="G23" s="34"/>
      <c r="H23" s="35"/>
      <c r="I23" s="35"/>
      <c r="J23" s="35"/>
      <c r="K23" s="33"/>
      <c r="L23" s="33"/>
      <c r="M23" s="33"/>
      <c r="N23" s="33"/>
      <c r="O23" s="48"/>
    </row>
    <row r="25" spans="1:15" ht="15.75" thickBot="1">
      <c r="G25" s="44"/>
    </row>
    <row r="26" spans="1:15" ht="15.75" thickBot="1">
      <c r="D26" s="66" t="s">
        <v>20</v>
      </c>
      <c r="E26" s="67"/>
      <c r="F26" s="49"/>
      <c r="G26" s="50">
        <f ca="1">IF(ISERROR(Formule),0,CHOOSE(MATCH(Formule,{"$H$7";"$H$9";"$M$7";"$M$9"},0),Formule1,Formule2,Formule3,Formule4))</f>
        <v>1446.9997808962635</v>
      </c>
      <c r="M26" s="2"/>
    </row>
    <row r="27" spans="1:15">
      <c r="C27" s="2"/>
      <c r="D27" s="2"/>
    </row>
    <row r="28" spans="1:15">
      <c r="C28" s="3"/>
    </row>
    <row r="29" spans="1:15">
      <c r="H29" s="2"/>
      <c r="I29" s="2"/>
    </row>
    <row r="30" spans="1:15">
      <c r="H30" s="2"/>
      <c r="I30" s="2"/>
      <c r="J30" s="2"/>
      <c r="K30" s="2"/>
    </row>
  </sheetData>
  <sheetProtection selectLockedCells="1"/>
  <mergeCells count="12">
    <mergeCell ref="I7:L7"/>
    <mergeCell ref="I3:J3"/>
    <mergeCell ref="H5:J5"/>
    <mergeCell ref="J12:N12"/>
    <mergeCell ref="D26:E26"/>
    <mergeCell ref="E3:G3"/>
    <mergeCell ref="B18:B21"/>
    <mergeCell ref="A1:O1"/>
    <mergeCell ref="J13:M13"/>
    <mergeCell ref="J14:M14"/>
    <mergeCell ref="M3:N3"/>
    <mergeCell ref="I9:L9"/>
  </mergeCells>
  <phoneticPr fontId="14" type="noConversion"/>
  <dataValidations count="1">
    <dataValidation type="list" allowBlank="1" showInputMessage="1" showErrorMessage="1" sqref="H7 M7 M9 H9">
      <formula1>$X$1:$X$2</formula1>
    </dataValidation>
  </dataValidations>
  <printOptions horizontalCentered="1" verticalCentered="1"/>
  <pageMargins left="0.70866141732283472" right="0.70866141732283472" top="0.74803149606299213" bottom="0.74803149606299213" header="0.31496062992125984" footer="0.31496062992125984"/>
  <pageSetup paperSize="9" scale="98" orientation="landscape"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ColWidth="9.140625" defaultRowHeight="15"/>
  <sheetData/>
  <phoneticPr fontId="1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ColWidth="9.140625" defaultRowHeight="15"/>
  <sheetData/>
  <phoneticPr fontId="1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Feuil1!Zone_d_impression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2013-07-11T18:13:11Z</dcterms:modified>
</cp:coreProperties>
</file>