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 hidePivotFieldList="1"/>
  <mc:AlternateContent xmlns:mc="http://schemas.openxmlformats.org/markup-compatibility/2006">
    <mc:Choice Requires="x15">
      <x15ac:absPath xmlns:x15ac="http://schemas.microsoft.com/office/spreadsheetml/2010/11/ac" url="/Users/romainderansy/Dropbox/Anesthésie-Réanimation/PSL-RCP/Activité de Service/Plannings/"/>
    </mc:Choice>
  </mc:AlternateContent>
  <bookViews>
    <workbookView xWindow="0" yWindow="460" windowWidth="25600" windowHeight="14540" tabRatio="500"/>
  </bookViews>
  <sheets>
    <sheet name="Nov_2015" sheetId="4" r:id="rId1"/>
    <sheet name="Sources" sheetId="3" r:id="rId2"/>
  </sheets>
  <definedNames>
    <definedName name="jours_feries">Sources!$L$1:$L$12</definedName>
    <definedName name="Mois">Sources!$C:$C</definedName>
    <definedName name="Ref_annee">Nov_2015!$C$2</definedName>
    <definedName name="ref_mois">Nov_2015!$B$2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4" l="1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L1" i="3"/>
  <c r="L2" i="3"/>
  <c r="L3" i="3"/>
  <c r="L4" i="3"/>
  <c r="L5" i="3"/>
  <c r="L6" i="3"/>
  <c r="L7" i="3"/>
  <c r="L8" i="3"/>
  <c r="L9" i="3"/>
  <c r="L10" i="3"/>
  <c r="L12" i="3"/>
  <c r="L11" i="3"/>
</calcChain>
</file>

<file path=xl/sharedStrings.xml><?xml version="1.0" encoding="utf-8"?>
<sst xmlns="http://schemas.openxmlformats.org/spreadsheetml/2006/main" count="70" uniqueCount="35">
  <si>
    <t>Jour</t>
  </si>
  <si>
    <t>MAI</t>
  </si>
  <si>
    <t>JANVIER</t>
  </si>
  <si>
    <t>FEVRIER</t>
  </si>
  <si>
    <t>MARS</t>
  </si>
  <si>
    <t>AVRIL</t>
  </si>
  <si>
    <t>JUIN</t>
  </si>
  <si>
    <t>JUILLET</t>
  </si>
  <si>
    <t>SEPTEMBRE</t>
  </si>
  <si>
    <t>OCTOBRE</t>
  </si>
  <si>
    <t>NOVEMBRE</t>
  </si>
  <si>
    <t>1er Janvier : "Jour de l'an"</t>
  </si>
  <si>
    <t>1er mai : Fête du travail</t>
  </si>
  <si>
    <t>8 mai : Fin de la seconde guerre mondiale en Europe</t>
  </si>
  <si>
    <t>14 juillet : Fête nationale française</t>
  </si>
  <si>
    <t>11 novembre : armistice de la première guerre mondiale</t>
  </si>
  <si>
    <t>Les fêtes civiles</t>
  </si>
  <si>
    <t>Les fêtes religieuses</t>
  </si>
  <si>
    <t>Dimanche de Pâques</t>
  </si>
  <si>
    <t>Date variable : Lundi de Pâques (1 jour après Pâques)</t>
  </si>
  <si>
    <t>Date variable : Jeudi de l'Ascencion (39 jours après Pâques)</t>
  </si>
  <si>
    <t>Date variable : Lundi de Pentecôte (50 jours après Pâques)</t>
  </si>
  <si>
    <t>15 août : Assomption</t>
  </si>
  <si>
    <t>1er novembre : La Toussaint</t>
  </si>
  <si>
    <t>25 décembre : Noël</t>
  </si>
  <si>
    <t>DECEMBRE</t>
  </si>
  <si>
    <t>AOUT</t>
  </si>
  <si>
    <t>DUPONT</t>
  </si>
  <si>
    <t>GERMAIN</t>
  </si>
  <si>
    <t>MICHEL</t>
  </si>
  <si>
    <t>EDMOND</t>
  </si>
  <si>
    <t>NOM</t>
  </si>
  <si>
    <t>Jours feries</t>
  </si>
  <si>
    <t>EDMONT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</si>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</sst>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auto="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medium">
        <color auto="1"/>
      </bottom>
      <diagonal/>
    </border>
    <border>
      <left style="medium">
        <color auto="1"/>
      </left>
      <right/>
      <top/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/>
      <diagonal/>
    </border>
    <border>
      <left style="medium">
        <color auto="1"/>
      </left>
      <right style="thin">
        <color auto="1"/>
      </right>
      <top style="thin">
        <color theme="0" tint="-0.1499679555650502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2" fillId="0" borderId="0" xfId="0" applyFont="1" applyAlignment="1">
      <alignment horizontal="center" vertical="center"/>
    </xf>
    <xf numFmtId="16" fontId="0" fillId="0" borderId="0" xfId="0" applyNumberFormat="1"/>
    <xf numFmtId="0" fontId="2" fillId="0" borderId="0" xfId="0" applyFont="1"/>
    <xf numFmtId="14" fontId="3" fillId="0" borderId="0" xfId="0" applyNumberFormat="1" applyFont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2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Normal" xfId="0" builtinId="0"/>
  </cellStyles>
  <dxfs count="42"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rgb="FFCEC1FF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2"/>
        </patternFill>
      </fill>
    </dxf>
    <dxf>
      <font>
        <color theme="1"/>
      </font>
      <fill>
        <patternFill patternType="solid">
          <fgColor theme="0"/>
          <bgColor theme="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rgb="FFCEC1FF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2"/>
        </patternFill>
      </fill>
    </dxf>
    <dxf>
      <font>
        <color theme="1"/>
      </font>
      <fill>
        <patternFill patternType="solid">
          <fgColor theme="0"/>
          <bgColor theme="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rgb="FFCEC1FF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2"/>
        </patternFill>
      </fill>
    </dxf>
    <dxf>
      <font>
        <color theme="1"/>
      </font>
      <fill>
        <patternFill patternType="solid">
          <fgColor theme="0"/>
          <bgColor theme="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rgb="FFCEC1FF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2"/>
        </patternFill>
      </fill>
    </dxf>
    <dxf>
      <font>
        <color theme="1"/>
      </font>
      <fill>
        <patternFill patternType="solid">
          <fgColor theme="0"/>
          <bgColor theme="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rgb="FFCEC1FF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2"/>
        </patternFill>
      </fill>
    </dxf>
    <dxf>
      <font>
        <color theme="1"/>
      </font>
      <fill>
        <patternFill patternType="solid">
          <fgColor theme="0"/>
          <bgColor theme="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rgb="FFCEC1FF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2"/>
        </patternFill>
      </fill>
    </dxf>
    <dxf>
      <font>
        <color theme="1"/>
      </font>
      <fill>
        <patternFill patternType="solid">
          <fgColor theme="0"/>
          <bgColor theme="2"/>
        </patternFill>
      </fill>
    </dxf>
  </dxfs>
  <tableStyles count="0" defaultTableStyle="TableStyleMedium9" defaultPivotStyle="PivotStyleMedium7"/>
  <colors>
    <mruColors>
      <color rgb="FFCEC1FF"/>
      <color rgb="FFCEC2FF"/>
      <color rgb="FF9743DD"/>
      <color rgb="FF9341D3"/>
      <color rgb="FFEE3BE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L34"/>
  <sheetViews>
    <sheetView showGridLines="0" tabSelected="1" zoomScale="125" zoomScaleNormal="120" zoomScalePageLayoutView="120" workbookViewId="0">
      <selection activeCell="F4" sqref="F4"/>
    </sheetView>
  </sheetViews>
  <sheetFormatPr baseColWidth="10" defaultRowHeight="16" x14ac:dyDescent="0.2"/>
  <cols>
    <col min="1" max="1" width="6.5" customWidth="1"/>
    <col min="4" max="4" width="10.83203125" customWidth="1"/>
    <col min="5" max="5" width="9.83203125" customWidth="1"/>
    <col min="6" max="6" width="11.6640625" customWidth="1"/>
    <col min="7" max="7" width="14" customWidth="1"/>
    <col min="8" max="8" width="20.33203125" customWidth="1"/>
    <col min="9" max="9" width="7" customWidth="1"/>
    <col min="10" max="11" width="6" customWidth="1"/>
    <col min="12" max="12" width="12" bestFit="1" customWidth="1"/>
  </cols>
  <sheetData>
    <row r="1" spans="2:12" ht="17" thickBot="1" x14ac:dyDescent="0.25"/>
    <row r="2" spans="2:12" ht="26" customHeight="1" thickBot="1" x14ac:dyDescent="0.25">
      <c r="B2" s="19" t="s">
        <v>1</v>
      </c>
      <c r="C2" s="14">
        <v>2016</v>
      </c>
      <c r="D2" s="5" t="str">
        <f>IF(ref_mois="JANVIER","1",IF(ref_mois="FEVRIER","2",IF(ref_mois="MARS","3",IF(ref_mois="AVRIL","4",IF(ref_mois="MAI","5",IF(ref_mois="JUIN","6",IF(ref_mois="JUILLET","7",IF(ref_mois="AOUT","8",IF(ref_mois="SEPTEMBRE","9",IF(ref_mois="OCTOBRE","10",IF(ref_mois="NOVEMBRE","11",IF(ref_mois="DECEMBRE","12"))))))))))))</f>
        <v>5</v>
      </c>
    </row>
    <row r="3" spans="2:12" s="2" customFormat="1" x14ac:dyDescent="0.2">
      <c r="B3" s="13" t="s">
        <v>0</v>
      </c>
      <c r="C3" s="8" t="s">
        <v>31</v>
      </c>
      <c r="D3" s="15"/>
      <c r="E3" s="24"/>
      <c r="F3" s="22" t="s">
        <v>34</v>
      </c>
      <c r="G3" s="22" t="s">
        <v>32</v>
      </c>
      <c r="H3"/>
      <c r="I3"/>
      <c r="J3"/>
      <c r="K3"/>
      <c r="L3"/>
    </row>
    <row r="4" spans="2:12" x14ac:dyDescent="0.2">
      <c r="B4" s="7">
        <f>DATE(Ref_annee,D2,1)</f>
        <v>42491</v>
      </c>
      <c r="C4" s="9" t="s">
        <v>28</v>
      </c>
      <c r="D4" s="21"/>
      <c r="E4" s="22" t="s">
        <v>28</v>
      </c>
      <c r="F4" s="22"/>
      <c r="G4" s="22"/>
    </row>
    <row r="5" spans="2:12" x14ac:dyDescent="0.2">
      <c r="B5" s="6">
        <f>B4+1</f>
        <v>42492</v>
      </c>
      <c r="C5" s="10" t="s">
        <v>27</v>
      </c>
      <c r="D5" s="21"/>
      <c r="E5" s="23" t="s">
        <v>27</v>
      </c>
      <c r="F5" s="22"/>
      <c r="G5" s="22"/>
    </row>
    <row r="6" spans="2:12" x14ac:dyDescent="0.2">
      <c r="B6" s="6">
        <f>B5+1</f>
        <v>42493</v>
      </c>
      <c r="C6" s="10" t="s">
        <v>27</v>
      </c>
      <c r="D6" s="21"/>
      <c r="E6" s="22" t="s">
        <v>29</v>
      </c>
      <c r="F6" s="22"/>
      <c r="G6" s="22"/>
    </row>
    <row r="7" spans="2:12" x14ac:dyDescent="0.2">
      <c r="B7" s="6">
        <f t="shared" ref="B7:B24" si="0">B6+1</f>
        <v>42494</v>
      </c>
      <c r="C7" s="10" t="s">
        <v>28</v>
      </c>
      <c r="D7" s="21"/>
      <c r="E7" s="22" t="s">
        <v>33</v>
      </c>
      <c r="F7" s="22"/>
      <c r="G7" s="22"/>
    </row>
    <row r="8" spans="2:12" x14ac:dyDescent="0.2">
      <c r="B8" s="6">
        <f t="shared" si="0"/>
        <v>42495</v>
      </c>
      <c r="C8" s="10" t="s">
        <v>27</v>
      </c>
      <c r="D8" s="11"/>
    </row>
    <row r="9" spans="2:12" x14ac:dyDescent="0.2">
      <c r="B9" s="6">
        <f t="shared" si="0"/>
        <v>42496</v>
      </c>
      <c r="C9" s="10" t="s">
        <v>28</v>
      </c>
      <c r="D9" s="11"/>
    </row>
    <row r="10" spans="2:12" x14ac:dyDescent="0.2">
      <c r="B10" s="6">
        <f t="shared" si="0"/>
        <v>42497</v>
      </c>
      <c r="C10" s="10" t="s">
        <v>27</v>
      </c>
      <c r="D10" s="11"/>
    </row>
    <row r="11" spans="2:12" x14ac:dyDescent="0.2">
      <c r="B11" s="6">
        <f t="shared" si="0"/>
        <v>42498</v>
      </c>
      <c r="C11" s="10" t="s">
        <v>30</v>
      </c>
      <c r="D11" s="11"/>
    </row>
    <row r="12" spans="2:12" x14ac:dyDescent="0.2">
      <c r="B12" s="6">
        <f t="shared" si="0"/>
        <v>42499</v>
      </c>
      <c r="C12" s="10" t="s">
        <v>27</v>
      </c>
      <c r="D12" s="11"/>
    </row>
    <row r="13" spans="2:12" x14ac:dyDescent="0.2">
      <c r="B13" s="6">
        <f t="shared" si="0"/>
        <v>42500</v>
      </c>
      <c r="C13" s="10" t="s">
        <v>27</v>
      </c>
      <c r="D13" s="11"/>
    </row>
    <row r="14" spans="2:12" x14ac:dyDescent="0.2">
      <c r="B14" s="6">
        <f t="shared" si="0"/>
        <v>42501</v>
      </c>
      <c r="C14" s="10" t="s">
        <v>27</v>
      </c>
      <c r="D14" s="11"/>
    </row>
    <row r="15" spans="2:12" x14ac:dyDescent="0.2">
      <c r="B15" s="6">
        <f t="shared" si="0"/>
        <v>42502</v>
      </c>
      <c r="C15" s="10" t="s">
        <v>27</v>
      </c>
      <c r="D15" s="11"/>
    </row>
    <row r="16" spans="2:12" x14ac:dyDescent="0.2">
      <c r="B16" s="6">
        <f t="shared" si="0"/>
        <v>42503</v>
      </c>
      <c r="C16" s="10" t="s">
        <v>27</v>
      </c>
      <c r="D16" s="11"/>
    </row>
    <row r="17" spans="2:4" x14ac:dyDescent="0.2">
      <c r="B17" s="6">
        <f t="shared" si="0"/>
        <v>42504</v>
      </c>
      <c r="C17" s="10" t="s">
        <v>27</v>
      </c>
      <c r="D17" s="11"/>
    </row>
    <row r="18" spans="2:4" x14ac:dyDescent="0.2">
      <c r="B18" s="6">
        <f t="shared" si="0"/>
        <v>42505</v>
      </c>
      <c r="C18" s="10" t="s">
        <v>27</v>
      </c>
      <c r="D18" s="11"/>
    </row>
    <row r="19" spans="2:4" x14ac:dyDescent="0.2">
      <c r="B19" s="6">
        <f t="shared" si="0"/>
        <v>42506</v>
      </c>
      <c r="C19" s="10" t="s">
        <v>29</v>
      </c>
      <c r="D19" s="11"/>
    </row>
    <row r="20" spans="2:4" x14ac:dyDescent="0.2">
      <c r="B20" s="6">
        <f t="shared" si="0"/>
        <v>42507</v>
      </c>
      <c r="C20" s="10" t="s">
        <v>30</v>
      </c>
      <c r="D20" s="11"/>
    </row>
    <row r="21" spans="2:4" x14ac:dyDescent="0.2">
      <c r="B21" s="6">
        <f t="shared" si="0"/>
        <v>42508</v>
      </c>
      <c r="C21" s="10" t="s">
        <v>30</v>
      </c>
      <c r="D21" s="11"/>
    </row>
    <row r="22" spans="2:4" x14ac:dyDescent="0.2">
      <c r="B22" s="6">
        <f t="shared" si="0"/>
        <v>42509</v>
      </c>
      <c r="C22" s="10" t="s">
        <v>30</v>
      </c>
      <c r="D22" s="11"/>
    </row>
    <row r="23" spans="2:4" x14ac:dyDescent="0.2">
      <c r="B23" s="6">
        <f t="shared" si="0"/>
        <v>42510</v>
      </c>
      <c r="C23" s="10" t="s">
        <v>30</v>
      </c>
      <c r="D23" s="11"/>
    </row>
    <row r="24" spans="2:4" x14ac:dyDescent="0.2">
      <c r="B24" s="6">
        <f t="shared" si="0"/>
        <v>42511</v>
      </c>
      <c r="C24" s="10" t="s">
        <v>28</v>
      </c>
      <c r="D24" s="11"/>
    </row>
    <row r="25" spans="2:4" x14ac:dyDescent="0.2">
      <c r="B25" s="6">
        <f t="shared" ref="B25:B34" si="1">B24+1</f>
        <v>42512</v>
      </c>
      <c r="C25" s="10" t="s">
        <v>30</v>
      </c>
      <c r="D25" s="11"/>
    </row>
    <row r="26" spans="2:4" x14ac:dyDescent="0.2">
      <c r="B26" s="6">
        <f>B25+1</f>
        <v>42513</v>
      </c>
      <c r="C26" s="10" t="s">
        <v>29</v>
      </c>
      <c r="D26" s="11"/>
    </row>
    <row r="27" spans="2:4" x14ac:dyDescent="0.2">
      <c r="B27" s="6">
        <f t="shared" si="1"/>
        <v>42514</v>
      </c>
      <c r="C27" s="10" t="s">
        <v>29</v>
      </c>
      <c r="D27" s="11"/>
    </row>
    <row r="28" spans="2:4" x14ac:dyDescent="0.2">
      <c r="B28" s="6">
        <f t="shared" si="1"/>
        <v>42515</v>
      </c>
      <c r="C28" s="10" t="s">
        <v>29</v>
      </c>
      <c r="D28" s="11"/>
    </row>
    <row r="29" spans="2:4" x14ac:dyDescent="0.2">
      <c r="B29" s="6">
        <f t="shared" si="1"/>
        <v>42516</v>
      </c>
      <c r="C29" s="10" t="s">
        <v>29</v>
      </c>
      <c r="D29" s="11"/>
    </row>
    <row r="30" spans="2:4" x14ac:dyDescent="0.2">
      <c r="B30" s="6">
        <f t="shared" si="1"/>
        <v>42517</v>
      </c>
      <c r="C30" s="10" t="s">
        <v>29</v>
      </c>
      <c r="D30" s="11"/>
    </row>
    <row r="31" spans="2:4" x14ac:dyDescent="0.2">
      <c r="B31" s="6">
        <f t="shared" si="1"/>
        <v>42518</v>
      </c>
      <c r="C31" s="10" t="s">
        <v>29</v>
      </c>
      <c r="D31" s="16"/>
    </row>
    <row r="32" spans="2:4" x14ac:dyDescent="0.2">
      <c r="B32" s="6">
        <f t="shared" si="1"/>
        <v>42519</v>
      </c>
      <c r="C32" s="10" t="s">
        <v>29</v>
      </c>
      <c r="D32" s="16"/>
    </row>
    <row r="33" spans="2:4" x14ac:dyDescent="0.2">
      <c r="B33" s="6">
        <f t="shared" si="1"/>
        <v>42520</v>
      </c>
      <c r="C33" s="10" t="s">
        <v>29</v>
      </c>
      <c r="D33" s="16"/>
    </row>
    <row r="34" spans="2:4" ht="17" thickBot="1" x14ac:dyDescent="0.25">
      <c r="B34" s="17">
        <f t="shared" si="1"/>
        <v>42521</v>
      </c>
      <c r="C34" s="10" t="s">
        <v>29</v>
      </c>
      <c r="D34" s="12"/>
    </row>
  </sheetData>
  <phoneticPr fontId="5" type="noConversion"/>
  <conditionalFormatting sqref="B4:D34">
    <cfRule type="expression" dxfId="6" priority="11">
      <formula>OR(WEEKDAY($B4)=1,WEEKDAY($B4)=7)</formula>
    </cfRule>
    <cfRule type="expression" dxfId="5" priority="13">
      <formula>OR($B4=jours_feries)</formula>
    </cfRule>
  </conditionalFormatting>
  <conditionalFormatting sqref="C4:D34">
    <cfRule type="containsText" dxfId="4" priority="7" operator="containsText" text="LE CORRE">
      <formula>NOT(ISERROR(SEARCH("LE CORRE",C4)))</formula>
    </cfRule>
    <cfRule type="containsText" dxfId="3" priority="10" operator="containsText" text="SELVES">
      <formula>NOT(ISERROR(SEARCH("SELVES",C4)))</formula>
    </cfRule>
  </conditionalFormatting>
  <conditionalFormatting sqref="C5:D34">
    <cfRule type="containsText" dxfId="2" priority="8" operator="containsText" text="TRAN">
      <formula>NOT(ISERROR(SEARCH("TRAN",C5)))</formula>
    </cfRule>
    <cfRule type="containsText" dxfId="1" priority="9" operator="containsText" text="ARBELOT">
      <formula>NOT(ISERROR(SEARCH("ARBELOT",C5)))</formula>
    </cfRule>
  </conditionalFormatting>
  <conditionalFormatting sqref="C4:D34">
    <cfRule type="containsText" dxfId="0" priority="1" operator="containsText" text="DERANSY">
      <formula>NOT(ISERROR(SEARCH("DERANSY",C4)))</formula>
    </cfRule>
  </conditionalFormatting>
  <pageMargins left="0.7" right="0.7" top="0.75" bottom="0.75" header="0.3" footer="0.3"/>
  <pageSetup paperSize="9" scale="48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JANVIER;FEVRIER">
          <x14:formula1>
            <xm:f>Sources!$C$1:$C$12</xm:f>
          </x14:formula1>
          <xm:sqref>B2</xm:sqref>
        </x14:dataValidation>
        <x14:dataValidation type="list" allowBlank="1" showInputMessage="1" showErrorMessage="1">
          <x14:formula1>
            <xm:f>Sources!$A:$A</xm:f>
          </x14:formula1>
          <xm:sqref>C4:D34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L37"/>
  <sheetViews>
    <sheetView workbookViewId="0">
      <selection activeCell="B17" sqref="B17"/>
    </sheetView>
  </sheetViews>
  <sheetFormatPr baseColWidth="10" defaultRowHeight="16" x14ac:dyDescent="0.2"/>
  <cols>
    <col min="1" max="1" width="10.83203125" style="20"/>
  </cols>
  <sheetData>
    <row r="1" spans="1:12" x14ac:dyDescent="0.2">
      <c r="A1" s="20" t="s">
        <v>27</v>
      </c>
      <c r="C1" t="s">
        <v>2</v>
      </c>
      <c r="E1" s="4" t="s">
        <v>16</v>
      </c>
      <c r="G1" t="s">
        <v>11</v>
      </c>
      <c r="L1" s="1">
        <f>DATE(Ref_annee,1,1)</f>
        <v>42370</v>
      </c>
    </row>
    <row r="2" spans="1:12" x14ac:dyDescent="0.2">
      <c r="A2" s="20" t="s">
        <v>28</v>
      </c>
      <c r="C2" t="s">
        <v>3</v>
      </c>
      <c r="G2" t="s">
        <v>12</v>
      </c>
      <c r="L2" s="1">
        <f>DATE(Ref_annee,5,1)</f>
        <v>42491</v>
      </c>
    </row>
    <row r="3" spans="1:12" x14ac:dyDescent="0.2">
      <c r="A3" s="20" t="s">
        <v>29</v>
      </c>
      <c r="C3" t="s">
        <v>4</v>
      </c>
      <c r="G3" t="s">
        <v>13</v>
      </c>
      <c r="L3" s="1">
        <f>DATE(Ref_annee,5,8)</f>
        <v>42498</v>
      </c>
    </row>
    <row r="4" spans="1:12" x14ac:dyDescent="0.2">
      <c r="A4" s="20" t="s">
        <v>30</v>
      </c>
      <c r="C4" t="s">
        <v>5</v>
      </c>
      <c r="G4" s="3" t="s">
        <v>14</v>
      </c>
      <c r="L4" s="1">
        <f>DATE(Ref_annee,7,14)</f>
        <v>42565</v>
      </c>
    </row>
    <row r="5" spans="1:12" x14ac:dyDescent="0.2">
      <c r="C5" t="s">
        <v>1</v>
      </c>
      <c r="G5" t="s">
        <v>15</v>
      </c>
      <c r="L5" s="1">
        <f>DATE(Ref_annee,11,11)</f>
        <v>42685</v>
      </c>
    </row>
    <row r="6" spans="1:12" x14ac:dyDescent="0.2">
      <c r="C6" t="s">
        <v>6</v>
      </c>
      <c r="E6" s="4" t="s">
        <v>17</v>
      </c>
      <c r="G6" t="s">
        <v>18</v>
      </c>
      <c r="L6" s="1">
        <f>ROUND(DATE(Ref_annee,4,1)/7+MOD(19*MOD(Ref_annee,19)-7,30)*14%,0)*7-6</f>
        <v>42456</v>
      </c>
    </row>
    <row r="7" spans="1:12" x14ac:dyDescent="0.2">
      <c r="C7" t="s">
        <v>7</v>
      </c>
      <c r="G7" t="s">
        <v>19</v>
      </c>
      <c r="L7" s="1">
        <f>L6+1</f>
        <v>42457</v>
      </c>
    </row>
    <row r="8" spans="1:12" x14ac:dyDescent="0.2">
      <c r="C8" t="s">
        <v>26</v>
      </c>
      <c r="G8" t="s">
        <v>20</v>
      </c>
      <c r="L8" s="1">
        <f>L6+39</f>
        <v>42495</v>
      </c>
    </row>
    <row r="9" spans="1:12" x14ac:dyDescent="0.2">
      <c r="C9" t="s">
        <v>8</v>
      </c>
      <c r="G9" t="s">
        <v>21</v>
      </c>
      <c r="L9" s="1">
        <f>L6+50</f>
        <v>42506</v>
      </c>
    </row>
    <row r="10" spans="1:12" x14ac:dyDescent="0.2">
      <c r="C10" t="s">
        <v>9</v>
      </c>
      <c r="G10" t="s">
        <v>22</v>
      </c>
      <c r="L10" s="1">
        <f>DATE(Ref_annee,8,15)</f>
        <v>42597</v>
      </c>
    </row>
    <row r="11" spans="1:12" x14ac:dyDescent="0.2">
      <c r="C11" t="s">
        <v>10</v>
      </c>
      <c r="G11" t="s">
        <v>23</v>
      </c>
      <c r="L11" s="1">
        <f>DATE(Ref_annee,11,1)</f>
        <v>42675</v>
      </c>
    </row>
    <row r="12" spans="1:12" x14ac:dyDescent="0.2">
      <c r="C12" t="s">
        <v>25</v>
      </c>
      <c r="G12" t="s">
        <v>24</v>
      </c>
      <c r="L12" s="1">
        <f>DATE(Ref_annee,12,25)</f>
        <v>42729</v>
      </c>
    </row>
    <row r="13" spans="1:12" x14ac:dyDescent="0.2">
      <c r="A13" s="18"/>
    </row>
    <row r="14" spans="1:12" x14ac:dyDescent="0.2">
      <c r="A14" s="18"/>
    </row>
    <row r="15" spans="1:12" x14ac:dyDescent="0.2">
      <c r="A15" s="18"/>
    </row>
    <row r="16" spans="1:12" x14ac:dyDescent="0.2">
      <c r="A16" s="18"/>
    </row>
    <row r="17" spans="1:1" x14ac:dyDescent="0.2">
      <c r="A17" s="18"/>
    </row>
    <row r="18" spans="1:1" x14ac:dyDescent="0.2">
      <c r="A18" s="18"/>
    </row>
    <row r="19" spans="1:1" x14ac:dyDescent="0.2">
      <c r="A19" s="18"/>
    </row>
    <row r="20" spans="1:1" x14ac:dyDescent="0.2">
      <c r="A20" s="18"/>
    </row>
    <row r="21" spans="1:1" x14ac:dyDescent="0.2">
      <c r="A21" s="18"/>
    </row>
    <row r="22" spans="1:1" x14ac:dyDescent="0.2">
      <c r="A22" s="18"/>
    </row>
    <row r="23" spans="1:1" x14ac:dyDescent="0.2">
      <c r="A23" s="18"/>
    </row>
    <row r="24" spans="1:1" x14ac:dyDescent="0.2">
      <c r="A24" s="18"/>
    </row>
    <row r="25" spans="1:1" x14ac:dyDescent="0.2">
      <c r="A25" s="18"/>
    </row>
    <row r="26" spans="1:1" x14ac:dyDescent="0.2">
      <c r="A26" s="18"/>
    </row>
    <row r="28" spans="1:1" x14ac:dyDescent="0.2">
      <c r="A28" s="18"/>
    </row>
    <row r="29" spans="1:1" x14ac:dyDescent="0.2">
      <c r="A29" s="18"/>
    </row>
    <row r="30" spans="1:1" x14ac:dyDescent="0.2">
      <c r="A30" s="18"/>
    </row>
    <row r="31" spans="1:1" x14ac:dyDescent="0.2">
      <c r="A31" s="18"/>
    </row>
    <row r="32" spans="1:1" x14ac:dyDescent="0.2">
      <c r="A32" s="18"/>
    </row>
    <row r="33" spans="1:1" x14ac:dyDescent="0.2">
      <c r="A33" s="18"/>
    </row>
    <row r="34" spans="1:1" x14ac:dyDescent="0.2">
      <c r="A34" s="18"/>
    </row>
    <row r="35" spans="1:1" x14ac:dyDescent="0.2">
      <c r="A35" s="18"/>
    </row>
    <row r="36" spans="1:1" x14ac:dyDescent="0.2">
      <c r="A36" s="18"/>
    </row>
    <row r="37" spans="1:1" x14ac:dyDescent="0.2">
      <c r="A37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Nov_2015</vt:lpstr>
      <vt:lpstr>Sources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DERANSY</dc:creator>
  <cp:lastModifiedBy>Romain DERANSY</cp:lastModifiedBy>
  <cp:lastPrinted>2016-04-27T16:53:44Z</cp:lastPrinted>
  <dcterms:created xsi:type="dcterms:W3CDTF">2016-04-26T13:13:50Z</dcterms:created>
  <dcterms:modified xsi:type="dcterms:W3CDTF">2016-04-30T20:43:57Z</dcterms:modified>
</cp:coreProperties>
</file>