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Stage\"/>
    </mc:Choice>
  </mc:AlternateContent>
  <bookViews>
    <workbookView xWindow="0" yWindow="0" windowWidth="19440" windowHeight="9408"/>
  </bookViews>
  <sheets>
    <sheet name="Prep" sheetId="1" r:id="rId1"/>
    <sheet name="Feuil1" sheetId="4" r:id="rId2"/>
    <sheet name="Annexe" sheetId="3" r:id="rId3"/>
    <sheet name="calendrier2015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6" i="1" l="1"/>
  <c r="AT6" i="1" s="1"/>
  <c r="AD7" i="1"/>
  <c r="AE7" i="1" s="1"/>
  <c r="AD8" i="1"/>
  <c r="AF8" i="1" s="1"/>
  <c r="AD9" i="1"/>
  <c r="AF9" i="1" s="1"/>
  <c r="AD10" i="1"/>
  <c r="AT10" i="1" s="1"/>
  <c r="AD11" i="1"/>
  <c r="AS11" i="1" s="1"/>
  <c r="AD12" i="1"/>
  <c r="AF12" i="1" s="1"/>
  <c r="AD13" i="1"/>
  <c r="AF13" i="1" s="1"/>
  <c r="AD14" i="1"/>
  <c r="AT14" i="1" s="1"/>
  <c r="AD15" i="1"/>
  <c r="AS15" i="1" s="1"/>
  <c r="AD16" i="1"/>
  <c r="AF16" i="1" s="1"/>
  <c r="AD17" i="1"/>
  <c r="AT17" i="1" s="1"/>
  <c r="AD18" i="1"/>
  <c r="AT18" i="1" s="1"/>
  <c r="AD19" i="1"/>
  <c r="AS19" i="1" s="1"/>
  <c r="AD20" i="1"/>
  <c r="AF20" i="1" s="1"/>
  <c r="AD21" i="1"/>
  <c r="AF21" i="1" s="1"/>
  <c r="AD22" i="1"/>
  <c r="AT22" i="1" s="1"/>
  <c r="AD23" i="1"/>
  <c r="AS23" i="1" s="1"/>
  <c r="AD24" i="1"/>
  <c r="AF24" i="1" s="1"/>
  <c r="AD25" i="1"/>
  <c r="AF25" i="1" s="1"/>
  <c r="AD26" i="1"/>
  <c r="AT26" i="1" s="1"/>
  <c r="AD27" i="1"/>
  <c r="AS27" i="1" s="1"/>
  <c r="AD28" i="1"/>
  <c r="AF28" i="1" s="1"/>
  <c r="AD29" i="1"/>
  <c r="AF29" i="1" s="1"/>
  <c r="AD30" i="1"/>
  <c r="AT30" i="1" s="1"/>
  <c r="AD31" i="1"/>
  <c r="AS31" i="1" s="1"/>
  <c r="AD32" i="1"/>
  <c r="AF32" i="1" s="1"/>
  <c r="AD33" i="1"/>
  <c r="AT33" i="1" s="1"/>
  <c r="AD34" i="1"/>
  <c r="AT34" i="1" s="1"/>
  <c r="AD35" i="1"/>
  <c r="AS35" i="1" s="1"/>
  <c r="AD36" i="1"/>
  <c r="AF36" i="1" s="1"/>
  <c r="AD37" i="1"/>
  <c r="AF37" i="1" s="1"/>
  <c r="AD38" i="1"/>
  <c r="AT38" i="1" s="1"/>
  <c r="AD39" i="1"/>
  <c r="AS39" i="1" s="1"/>
  <c r="AD40" i="1"/>
  <c r="AF40" i="1" s="1"/>
  <c r="AD41" i="1"/>
  <c r="AF41" i="1" s="1"/>
  <c r="AD42" i="1"/>
  <c r="AT42" i="1" s="1"/>
  <c r="AD43" i="1"/>
  <c r="AS43" i="1" s="1"/>
  <c r="AD44" i="1"/>
  <c r="AF44" i="1" s="1"/>
  <c r="AD45" i="1"/>
  <c r="AF45" i="1" s="1"/>
  <c r="AD46" i="1"/>
  <c r="AT46" i="1" s="1"/>
  <c r="AT7" i="1"/>
  <c r="AT8" i="1"/>
  <c r="AT9" i="1"/>
  <c r="AT20" i="1"/>
  <c r="AT21" i="1"/>
  <c r="AT28" i="1"/>
  <c r="AT32" i="1"/>
  <c r="AT40" i="1"/>
  <c r="AT41" i="1"/>
  <c r="K6" i="1"/>
  <c r="AT37" i="1" l="1"/>
  <c r="AT25" i="1"/>
  <c r="AT16" i="1"/>
  <c r="AS21" i="1"/>
  <c r="AS37" i="1"/>
  <c r="AS36" i="1"/>
  <c r="AT44" i="1"/>
  <c r="AT36" i="1"/>
  <c r="AT24" i="1"/>
  <c r="AT12" i="1"/>
  <c r="AS20" i="1"/>
  <c r="AS45" i="1"/>
  <c r="AS29" i="1"/>
  <c r="AS13" i="1"/>
  <c r="AT39" i="1"/>
  <c r="AS44" i="1"/>
  <c r="AS28" i="1"/>
  <c r="AS12" i="1"/>
  <c r="AE35" i="1"/>
  <c r="AT43" i="1"/>
  <c r="AE31" i="1"/>
  <c r="AF35" i="1"/>
  <c r="AF19" i="1"/>
  <c r="AT23" i="1"/>
  <c r="AE43" i="1"/>
  <c r="AE27" i="1"/>
  <c r="AE11" i="1"/>
  <c r="AF31" i="1"/>
  <c r="AF15" i="1"/>
  <c r="AS41" i="1"/>
  <c r="AS33" i="1"/>
  <c r="AS25" i="1"/>
  <c r="AS17" i="1"/>
  <c r="AS9" i="1"/>
  <c r="AE19" i="1"/>
  <c r="AF39" i="1"/>
  <c r="AF23" i="1"/>
  <c r="AT31" i="1"/>
  <c r="AT19" i="1"/>
  <c r="AT11" i="1"/>
  <c r="AE15" i="1"/>
  <c r="AT35" i="1"/>
  <c r="AT27" i="1"/>
  <c r="AT15" i="1"/>
  <c r="AE39" i="1"/>
  <c r="AE23" i="1"/>
  <c r="AF43" i="1"/>
  <c r="AF27" i="1"/>
  <c r="AF11" i="1"/>
  <c r="AS40" i="1"/>
  <c r="AS32" i="1"/>
  <c r="AS24" i="1"/>
  <c r="AS16" i="1"/>
  <c r="AS8" i="1"/>
  <c r="AF7" i="1"/>
  <c r="AE46" i="1"/>
  <c r="AE38" i="1"/>
  <c r="AE26" i="1"/>
  <c r="AE18" i="1"/>
  <c r="AE10" i="1"/>
  <c r="AF38" i="1"/>
  <c r="AF30" i="1"/>
  <c r="AF22" i="1"/>
  <c r="AF14" i="1"/>
  <c r="AT45" i="1"/>
  <c r="AT29" i="1"/>
  <c r="AT13" i="1"/>
  <c r="AE45" i="1"/>
  <c r="AE41" i="1"/>
  <c r="AE37" i="1"/>
  <c r="AE33" i="1"/>
  <c r="AE29" i="1"/>
  <c r="AE25" i="1"/>
  <c r="AE21" i="1"/>
  <c r="AE17" i="1"/>
  <c r="AE13" i="1"/>
  <c r="AE9" i="1"/>
  <c r="AF33" i="1"/>
  <c r="AF17" i="1"/>
  <c r="AE8" i="1"/>
  <c r="AS7" i="1"/>
  <c r="AE6" i="1"/>
  <c r="AE42" i="1"/>
  <c r="AE34" i="1"/>
  <c r="AE30" i="1"/>
  <c r="AE22" i="1"/>
  <c r="AE14" i="1"/>
  <c r="AF46" i="1"/>
  <c r="AF42" i="1"/>
  <c r="AF34" i="1"/>
  <c r="AF26" i="1"/>
  <c r="AF18" i="1"/>
  <c r="AF10" i="1"/>
  <c r="AF6" i="1"/>
  <c r="AE44" i="1"/>
  <c r="AE40" i="1"/>
  <c r="AE36" i="1"/>
  <c r="AE32" i="1"/>
  <c r="AE28" i="1"/>
  <c r="AE24" i="1"/>
  <c r="AE20" i="1"/>
  <c r="AE16" i="1"/>
  <c r="AE12" i="1"/>
  <c r="AS46" i="1"/>
  <c r="AS42" i="1"/>
  <c r="AS38" i="1"/>
  <c r="AS34" i="1"/>
  <c r="AS30" i="1"/>
  <c r="AS26" i="1"/>
  <c r="AS22" i="1"/>
  <c r="AS18" i="1"/>
  <c r="AS14" i="1"/>
  <c r="AS10" i="1"/>
  <c r="AS6" i="1"/>
  <c r="K7" i="1"/>
  <c r="M7" i="1" s="1"/>
  <c r="S6" i="1"/>
  <c r="U6" i="1" s="1"/>
  <c r="S7" i="1"/>
  <c r="U7" i="1" s="1"/>
  <c r="S8" i="1"/>
  <c r="V8" i="1" s="1"/>
  <c r="S9" i="1"/>
  <c r="AA9" i="1" s="1"/>
  <c r="S10" i="1"/>
  <c r="U10" i="1" s="1"/>
  <c r="S11" i="1"/>
  <c r="AA11" i="1" s="1"/>
  <c r="S12" i="1"/>
  <c r="V12" i="1" s="1"/>
  <c r="S13" i="1"/>
  <c r="AA13" i="1" s="1"/>
  <c r="S14" i="1"/>
  <c r="U14" i="1" s="1"/>
  <c r="S15" i="1"/>
  <c r="AA15" i="1" s="1"/>
  <c r="S16" i="1"/>
  <c r="V16" i="1" s="1"/>
  <c r="S17" i="1"/>
  <c r="AA17" i="1" s="1"/>
  <c r="S18" i="1"/>
  <c r="U18" i="1" s="1"/>
  <c r="S19" i="1"/>
  <c r="AA19" i="1" s="1"/>
  <c r="S20" i="1"/>
  <c r="V20" i="1" s="1"/>
  <c r="S21" i="1"/>
  <c r="AA21" i="1" s="1"/>
  <c r="S22" i="1"/>
  <c r="U22" i="1" s="1"/>
  <c r="S23" i="1"/>
  <c r="AA23" i="1" s="1"/>
  <c r="S24" i="1"/>
  <c r="V24" i="1" s="1"/>
  <c r="S25" i="1"/>
  <c r="AA25" i="1" s="1"/>
  <c r="S26" i="1"/>
  <c r="U26" i="1" s="1"/>
  <c r="S27" i="1"/>
  <c r="AA27" i="1" s="1"/>
  <c r="S28" i="1"/>
  <c r="V28" i="1" s="1"/>
  <c r="S29" i="1"/>
  <c r="AA29" i="1" s="1"/>
  <c r="S30" i="1"/>
  <c r="U30" i="1" s="1"/>
  <c r="S31" i="1"/>
  <c r="AA31" i="1" s="1"/>
  <c r="S32" i="1"/>
  <c r="V32" i="1" s="1"/>
  <c r="S33" i="1"/>
  <c r="AA33" i="1" s="1"/>
  <c r="S34" i="1"/>
  <c r="U34" i="1" s="1"/>
  <c r="S35" i="1"/>
  <c r="AA35" i="1" s="1"/>
  <c r="S36" i="1"/>
  <c r="V36" i="1" s="1"/>
  <c r="S37" i="1"/>
  <c r="AA37" i="1" s="1"/>
  <c r="S38" i="1"/>
  <c r="U38" i="1" s="1"/>
  <c r="S39" i="1"/>
  <c r="AA39" i="1" s="1"/>
  <c r="S40" i="1"/>
  <c r="V40" i="1" s="1"/>
  <c r="S41" i="1"/>
  <c r="AA41" i="1" s="1"/>
  <c r="S42" i="1"/>
  <c r="U42" i="1" s="1"/>
  <c r="S43" i="1"/>
  <c r="AA43" i="1" s="1"/>
  <c r="S44" i="1"/>
  <c r="V44" i="1" s="1"/>
  <c r="S45" i="1"/>
  <c r="AA45" i="1" s="1"/>
  <c r="S46" i="1"/>
  <c r="U46" i="1" s="1"/>
  <c r="U25" i="1" l="1"/>
  <c r="U9" i="1"/>
  <c r="U17" i="1"/>
  <c r="U41" i="1"/>
  <c r="U33" i="1"/>
  <c r="AA10" i="1"/>
  <c r="AA20" i="1"/>
  <c r="U8" i="1"/>
  <c r="U24" i="1"/>
  <c r="U40" i="1"/>
  <c r="AA6" i="1"/>
  <c r="AA40" i="1"/>
  <c r="AA32" i="1"/>
  <c r="AA8" i="1"/>
  <c r="U32" i="1"/>
  <c r="U16" i="1"/>
  <c r="AA28" i="1"/>
  <c r="AA42" i="1"/>
  <c r="AA26" i="1"/>
  <c r="V43" i="1"/>
  <c r="V35" i="1"/>
  <c r="V27" i="1"/>
  <c r="V19" i="1"/>
  <c r="V11" i="1"/>
  <c r="V42" i="1"/>
  <c r="V34" i="1"/>
  <c r="V26" i="1"/>
  <c r="V18" i="1"/>
  <c r="V10" i="1"/>
  <c r="AA34" i="1"/>
  <c r="V39" i="1"/>
  <c r="V31" i="1"/>
  <c r="V23" i="1"/>
  <c r="V15" i="1"/>
  <c r="V7" i="1"/>
  <c r="AA18" i="1"/>
  <c r="V46" i="1"/>
  <c r="V38" i="1"/>
  <c r="V30" i="1"/>
  <c r="V22" i="1"/>
  <c r="V14" i="1"/>
  <c r="V6" i="1"/>
  <c r="AA36" i="1"/>
  <c r="AA16" i="1"/>
  <c r="U45" i="1"/>
  <c r="U37" i="1"/>
  <c r="U29" i="1"/>
  <c r="U21" i="1"/>
  <c r="U13" i="1"/>
  <c r="V45" i="1"/>
  <c r="V41" i="1"/>
  <c r="V37" i="1"/>
  <c r="V33" i="1"/>
  <c r="V29" i="1"/>
  <c r="V25" i="1"/>
  <c r="V21" i="1"/>
  <c r="V17" i="1"/>
  <c r="V13" i="1"/>
  <c r="V9" i="1"/>
  <c r="AA44" i="1"/>
  <c r="AA24" i="1"/>
  <c r="AA12" i="1"/>
  <c r="U44" i="1"/>
  <c r="U36" i="1"/>
  <c r="U28" i="1"/>
  <c r="U20" i="1"/>
  <c r="U12" i="1"/>
  <c r="U43" i="1"/>
  <c r="U35" i="1"/>
  <c r="U27" i="1"/>
  <c r="AA46" i="1"/>
  <c r="AA38" i="1"/>
  <c r="AA30" i="1"/>
  <c r="AA22" i="1"/>
  <c r="AA14" i="1"/>
  <c r="U39" i="1"/>
  <c r="U31" i="1"/>
  <c r="U23" i="1"/>
  <c r="U19" i="1"/>
  <c r="U15" i="1"/>
  <c r="U11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8" i="1"/>
  <c r="AB10" i="1"/>
  <c r="AB11" i="1"/>
  <c r="AB12" i="1"/>
  <c r="K8" i="1"/>
  <c r="K9" i="1"/>
  <c r="K10" i="1"/>
  <c r="M10" i="1" s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E6" i="1" l="1"/>
  <c r="I6" i="1" s="1"/>
  <c r="F6" i="1" s="1"/>
  <c r="M6" i="1"/>
  <c r="L6" i="1"/>
  <c r="R6" i="1" s="1"/>
  <c r="O6" i="1"/>
  <c r="T6" i="1"/>
  <c r="E7" i="1"/>
  <c r="L7" i="1"/>
  <c r="T7" i="1"/>
  <c r="AA7" i="1" s="1"/>
  <c r="E8" i="1"/>
  <c r="M8" i="1"/>
  <c r="L8" i="1"/>
  <c r="O8" i="1"/>
  <c r="T8" i="1"/>
  <c r="E9" i="1"/>
  <c r="M9" i="1"/>
  <c r="L9" i="1"/>
  <c r="T9" i="1"/>
  <c r="E10" i="1"/>
  <c r="L10" i="1"/>
  <c r="O10" i="1"/>
  <c r="T10" i="1"/>
  <c r="E11" i="1"/>
  <c r="M11" i="1"/>
  <c r="L11" i="1"/>
  <c r="O11" i="1"/>
  <c r="T11" i="1"/>
  <c r="E12" i="1"/>
  <c r="M12" i="1"/>
  <c r="L12" i="1"/>
  <c r="O12" i="1"/>
  <c r="T12" i="1"/>
  <c r="E13" i="1"/>
  <c r="F13" i="1"/>
  <c r="G13" i="1"/>
  <c r="I13" i="1"/>
  <c r="M13" i="1"/>
  <c r="L13" i="1"/>
  <c r="O13" i="1"/>
  <c r="R13" i="1"/>
  <c r="T13" i="1"/>
  <c r="E14" i="1"/>
  <c r="F14" i="1"/>
  <c r="G14" i="1"/>
  <c r="I14" i="1"/>
  <c r="M14" i="1"/>
  <c r="L14" i="1"/>
  <c r="O14" i="1"/>
  <c r="R14" i="1"/>
  <c r="T14" i="1"/>
  <c r="E15" i="1"/>
  <c r="F15" i="1"/>
  <c r="G15" i="1"/>
  <c r="I15" i="1"/>
  <c r="M15" i="1"/>
  <c r="L15" i="1"/>
  <c r="O15" i="1"/>
  <c r="R15" i="1"/>
  <c r="T15" i="1"/>
  <c r="E16" i="1"/>
  <c r="F16" i="1"/>
  <c r="G16" i="1"/>
  <c r="I16" i="1"/>
  <c r="M16" i="1"/>
  <c r="L16" i="1"/>
  <c r="O16" i="1"/>
  <c r="R16" i="1"/>
  <c r="T16" i="1"/>
  <c r="E17" i="1"/>
  <c r="F17" i="1"/>
  <c r="G17" i="1"/>
  <c r="I17" i="1"/>
  <c r="M17" i="1"/>
  <c r="L17" i="1"/>
  <c r="O17" i="1"/>
  <c r="R17" i="1"/>
  <c r="T17" i="1"/>
  <c r="E18" i="1"/>
  <c r="F18" i="1"/>
  <c r="G18" i="1"/>
  <c r="I18" i="1"/>
  <c r="M18" i="1"/>
  <c r="L18" i="1"/>
  <c r="O18" i="1"/>
  <c r="R18" i="1"/>
  <c r="T18" i="1"/>
  <c r="E19" i="1"/>
  <c r="F19" i="1"/>
  <c r="G19" i="1"/>
  <c r="I19" i="1"/>
  <c r="M19" i="1"/>
  <c r="L19" i="1"/>
  <c r="O19" i="1"/>
  <c r="R19" i="1"/>
  <c r="T19" i="1"/>
  <c r="E20" i="1"/>
  <c r="F20" i="1"/>
  <c r="G20" i="1"/>
  <c r="I20" i="1"/>
  <c r="M20" i="1"/>
  <c r="L20" i="1"/>
  <c r="O20" i="1"/>
  <c r="R20" i="1"/>
  <c r="T20" i="1"/>
  <c r="E21" i="1"/>
  <c r="F21" i="1"/>
  <c r="G21" i="1"/>
  <c r="I21" i="1"/>
  <c r="M21" i="1"/>
  <c r="L21" i="1"/>
  <c r="O21" i="1"/>
  <c r="R21" i="1"/>
  <c r="T21" i="1"/>
  <c r="E22" i="1"/>
  <c r="F22" i="1"/>
  <c r="G22" i="1"/>
  <c r="I22" i="1"/>
  <c r="M22" i="1"/>
  <c r="L22" i="1"/>
  <c r="O22" i="1"/>
  <c r="R22" i="1"/>
  <c r="T22" i="1"/>
  <c r="E23" i="1"/>
  <c r="F23" i="1"/>
  <c r="G23" i="1"/>
  <c r="I23" i="1"/>
  <c r="M23" i="1"/>
  <c r="L23" i="1"/>
  <c r="O23" i="1"/>
  <c r="R23" i="1"/>
  <c r="T23" i="1"/>
  <c r="E24" i="1"/>
  <c r="F24" i="1"/>
  <c r="G24" i="1"/>
  <c r="I24" i="1"/>
  <c r="M24" i="1"/>
  <c r="L24" i="1"/>
  <c r="O24" i="1"/>
  <c r="R24" i="1"/>
  <c r="T24" i="1"/>
  <c r="E25" i="1"/>
  <c r="F25" i="1"/>
  <c r="G25" i="1"/>
  <c r="I25" i="1"/>
  <c r="M25" i="1"/>
  <c r="L25" i="1"/>
  <c r="O25" i="1"/>
  <c r="R25" i="1"/>
  <c r="T25" i="1"/>
  <c r="E26" i="1"/>
  <c r="F26" i="1"/>
  <c r="G26" i="1"/>
  <c r="I26" i="1"/>
  <c r="M26" i="1"/>
  <c r="L26" i="1"/>
  <c r="O26" i="1"/>
  <c r="R26" i="1"/>
  <c r="T26" i="1"/>
  <c r="E27" i="1"/>
  <c r="F27" i="1"/>
  <c r="G27" i="1"/>
  <c r="I27" i="1"/>
  <c r="M27" i="1"/>
  <c r="L27" i="1"/>
  <c r="O27" i="1"/>
  <c r="R27" i="1"/>
  <c r="T27" i="1"/>
  <c r="E28" i="1"/>
  <c r="F28" i="1"/>
  <c r="G28" i="1"/>
  <c r="I28" i="1"/>
  <c r="M28" i="1"/>
  <c r="L28" i="1"/>
  <c r="O28" i="1"/>
  <c r="R28" i="1"/>
  <c r="T28" i="1"/>
  <c r="E29" i="1"/>
  <c r="F29" i="1"/>
  <c r="G29" i="1"/>
  <c r="I29" i="1"/>
  <c r="M29" i="1"/>
  <c r="L29" i="1"/>
  <c r="O29" i="1"/>
  <c r="R29" i="1"/>
  <c r="T29" i="1"/>
  <c r="E30" i="1"/>
  <c r="F30" i="1"/>
  <c r="G30" i="1"/>
  <c r="I30" i="1"/>
  <c r="M30" i="1"/>
  <c r="L30" i="1"/>
  <c r="O30" i="1"/>
  <c r="R30" i="1"/>
  <c r="T30" i="1"/>
  <c r="E31" i="1"/>
  <c r="F31" i="1"/>
  <c r="G31" i="1"/>
  <c r="I31" i="1"/>
  <c r="M31" i="1"/>
  <c r="L31" i="1"/>
  <c r="O31" i="1"/>
  <c r="R31" i="1"/>
  <c r="T31" i="1"/>
  <c r="E32" i="1"/>
  <c r="F32" i="1"/>
  <c r="G32" i="1"/>
  <c r="I32" i="1"/>
  <c r="M32" i="1"/>
  <c r="L32" i="1"/>
  <c r="O32" i="1"/>
  <c r="R32" i="1"/>
  <c r="T32" i="1"/>
  <c r="E33" i="1"/>
  <c r="F33" i="1"/>
  <c r="G33" i="1"/>
  <c r="I33" i="1"/>
  <c r="M33" i="1"/>
  <c r="L33" i="1"/>
  <c r="O33" i="1"/>
  <c r="R33" i="1"/>
  <c r="T33" i="1"/>
  <c r="E34" i="1"/>
  <c r="F34" i="1"/>
  <c r="G34" i="1"/>
  <c r="I34" i="1"/>
  <c r="M34" i="1"/>
  <c r="L34" i="1"/>
  <c r="O34" i="1"/>
  <c r="R34" i="1"/>
  <c r="T34" i="1"/>
  <c r="E35" i="1"/>
  <c r="F35" i="1"/>
  <c r="G35" i="1"/>
  <c r="I35" i="1"/>
  <c r="M35" i="1"/>
  <c r="L35" i="1"/>
  <c r="O35" i="1"/>
  <c r="R35" i="1"/>
  <c r="T35" i="1"/>
  <c r="E36" i="1"/>
  <c r="F36" i="1"/>
  <c r="G36" i="1"/>
  <c r="I36" i="1"/>
  <c r="M36" i="1"/>
  <c r="L36" i="1"/>
  <c r="O36" i="1"/>
  <c r="R36" i="1"/>
  <c r="T36" i="1"/>
  <c r="E37" i="1"/>
  <c r="F37" i="1"/>
  <c r="G37" i="1"/>
  <c r="I37" i="1"/>
  <c r="M37" i="1"/>
  <c r="L37" i="1"/>
  <c r="O37" i="1"/>
  <c r="R37" i="1"/>
  <c r="T37" i="1"/>
  <c r="E38" i="1"/>
  <c r="F38" i="1"/>
  <c r="G38" i="1"/>
  <c r="I38" i="1"/>
  <c r="M38" i="1"/>
  <c r="L38" i="1"/>
  <c r="O38" i="1"/>
  <c r="R38" i="1"/>
  <c r="T38" i="1"/>
  <c r="E39" i="1"/>
  <c r="F39" i="1"/>
  <c r="G39" i="1"/>
  <c r="I39" i="1"/>
  <c r="M39" i="1"/>
  <c r="L39" i="1"/>
  <c r="O39" i="1"/>
  <c r="R39" i="1"/>
  <c r="T39" i="1"/>
  <c r="E40" i="1"/>
  <c r="F40" i="1"/>
  <c r="G40" i="1"/>
  <c r="I40" i="1"/>
  <c r="M40" i="1"/>
  <c r="L40" i="1"/>
  <c r="O40" i="1"/>
  <c r="R40" i="1"/>
  <c r="T40" i="1"/>
  <c r="E41" i="1"/>
  <c r="F41" i="1"/>
  <c r="G41" i="1"/>
  <c r="I41" i="1"/>
  <c r="M41" i="1"/>
  <c r="L41" i="1"/>
  <c r="O41" i="1"/>
  <c r="R41" i="1"/>
  <c r="T41" i="1"/>
  <c r="E42" i="1"/>
  <c r="F42" i="1"/>
  <c r="G42" i="1"/>
  <c r="I42" i="1"/>
  <c r="M42" i="1"/>
  <c r="L42" i="1"/>
  <c r="O42" i="1"/>
  <c r="R42" i="1"/>
  <c r="T42" i="1"/>
  <c r="E43" i="1"/>
  <c r="F43" i="1"/>
  <c r="G43" i="1"/>
  <c r="I43" i="1"/>
  <c r="M43" i="1"/>
  <c r="L43" i="1"/>
  <c r="O43" i="1"/>
  <c r="R43" i="1"/>
  <c r="T43" i="1"/>
  <c r="E44" i="1"/>
  <c r="F44" i="1"/>
  <c r="G44" i="1"/>
  <c r="I44" i="1"/>
  <c r="M44" i="1"/>
  <c r="L44" i="1"/>
  <c r="O44" i="1"/>
  <c r="R44" i="1"/>
  <c r="T44" i="1"/>
  <c r="E45" i="1"/>
  <c r="F45" i="1"/>
  <c r="G45" i="1"/>
  <c r="I45" i="1"/>
  <c r="M45" i="1"/>
  <c r="L45" i="1"/>
  <c r="O45" i="1"/>
  <c r="R45" i="1"/>
  <c r="T45" i="1"/>
  <c r="E46" i="1"/>
  <c r="F46" i="1"/>
  <c r="G46" i="1"/>
  <c r="I46" i="1"/>
  <c r="M46" i="1"/>
  <c r="L46" i="1"/>
  <c r="O46" i="1"/>
  <c r="R46" i="1"/>
  <c r="T46" i="1"/>
  <c r="I7" i="1" l="1"/>
  <c r="F7" i="1" s="1"/>
  <c r="I9" i="1"/>
  <c r="F9" i="1" s="1"/>
  <c r="I12" i="1"/>
  <c r="F12" i="1" s="1"/>
  <c r="I8" i="1"/>
  <c r="F8" i="1" s="1"/>
  <c r="I11" i="1"/>
  <c r="F11" i="1" s="1"/>
  <c r="P12" i="1"/>
  <c r="R12" i="1"/>
  <c r="R9" i="1"/>
  <c r="O9" i="1" s="1"/>
  <c r="R10" i="1"/>
  <c r="R8" i="1"/>
  <c r="I10" i="1"/>
  <c r="F10" i="1" s="1"/>
  <c r="R11" i="1"/>
  <c r="R7" i="1"/>
  <c r="O7" i="1" s="1"/>
  <c r="B3" i="1"/>
  <c r="G7" i="1" l="1"/>
  <c r="AB6" i="1"/>
  <c r="AB9" i="1"/>
  <c r="AB7" i="1"/>
  <c r="P7" i="1"/>
  <c r="P8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11" i="1"/>
  <c r="P10" i="1"/>
  <c r="P6" i="1"/>
  <c r="G6" i="1"/>
  <c r="P9" i="1"/>
  <c r="G8" i="1"/>
  <c r="G11" i="1"/>
  <c r="G12" i="1"/>
  <c r="G10" i="1"/>
  <c r="G9" i="1"/>
</calcChain>
</file>

<file path=xl/sharedStrings.xml><?xml version="1.0" encoding="utf-8"?>
<sst xmlns="http://schemas.openxmlformats.org/spreadsheetml/2006/main" count="229" uniqueCount="66">
  <si>
    <t>N° OF</t>
  </si>
  <si>
    <t>REFERENCE</t>
  </si>
  <si>
    <t xml:space="preserve">Date du jour : </t>
  </si>
  <si>
    <t>Date de reçu de la commande</t>
  </si>
  <si>
    <t>n° plan de Fab</t>
  </si>
  <si>
    <t>nb de jours restants</t>
  </si>
  <si>
    <t>Rendu ?</t>
  </si>
  <si>
    <t>Jours fériés + Vacances</t>
  </si>
  <si>
    <t>Nb de jours ouvrés</t>
  </si>
  <si>
    <t>Nb de plan/jour</t>
  </si>
  <si>
    <t>délai de rendu attendu initial</t>
  </si>
  <si>
    <t>Délai de rendu attendu</t>
  </si>
  <si>
    <t>n° plan Intermédiaire</t>
  </si>
  <si>
    <t>n</t>
  </si>
  <si>
    <t>Délai de rendu attendu2</t>
  </si>
  <si>
    <t>nb de jours restants2</t>
  </si>
  <si>
    <t>Délai de rendu attendu initial2</t>
  </si>
  <si>
    <t>Nb de plan/jour2</t>
  </si>
  <si>
    <t>Rendu ?     2</t>
  </si>
  <si>
    <t>n°outillage</t>
  </si>
  <si>
    <t>date de demande d'outillage</t>
  </si>
  <si>
    <t>Date de rendu</t>
  </si>
  <si>
    <t>Temps de sous traitance outillage</t>
  </si>
  <si>
    <t>dessin outillage</t>
  </si>
  <si>
    <t>délai d'envoi en STR</t>
  </si>
  <si>
    <t>Envoyé ?</t>
  </si>
  <si>
    <t>n° de calque</t>
  </si>
  <si>
    <t>type de calque</t>
  </si>
  <si>
    <t>Envoyé à l'atelier ?</t>
  </si>
  <si>
    <t>nb de jours restants3</t>
  </si>
  <si>
    <t>type d'outillage</t>
  </si>
  <si>
    <t>n°outillage2</t>
  </si>
  <si>
    <t>n°outillage3</t>
  </si>
  <si>
    <t>type outillage2</t>
  </si>
  <si>
    <t>type outillage3</t>
  </si>
  <si>
    <t>nb de calques</t>
  </si>
  <si>
    <t>délai calque attendu</t>
  </si>
  <si>
    <t>Jours restants</t>
  </si>
  <si>
    <t>nb de plans interm</t>
  </si>
  <si>
    <t>PREPARATIONS DE COMMANDES</t>
  </si>
  <si>
    <t>nb d'outillage</t>
  </si>
  <si>
    <t>n° de calque2</t>
  </si>
  <si>
    <t>type de calque3</t>
  </si>
  <si>
    <t>type de calque2</t>
  </si>
  <si>
    <t>type de calque4</t>
  </si>
  <si>
    <t>n° de calque3</t>
  </si>
  <si>
    <t>type de calque5</t>
  </si>
  <si>
    <t>n° de calque4</t>
  </si>
  <si>
    <t>type de calque6</t>
  </si>
  <si>
    <t>n° de calque5</t>
  </si>
  <si>
    <t>type de calque7</t>
  </si>
  <si>
    <t>n° de calque6</t>
  </si>
  <si>
    <t>n° de calque7</t>
  </si>
  <si>
    <t>n° plan Intermédiaire2</t>
  </si>
  <si>
    <t>nb de programmes</t>
  </si>
  <si>
    <t>n° de programme</t>
  </si>
  <si>
    <t>type de prog</t>
  </si>
  <si>
    <t>n° de programme2</t>
  </si>
  <si>
    <t>type de prog3</t>
  </si>
  <si>
    <t>type de prog2</t>
  </si>
  <si>
    <t>n° de programme3</t>
  </si>
  <si>
    <t>type de prog4</t>
  </si>
  <si>
    <t>n° de programme4</t>
  </si>
  <si>
    <t>Délai prog attendu</t>
  </si>
  <si>
    <t>Jour restants</t>
  </si>
  <si>
    <t>Envoyé à l'atelier ?2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</si>
</sst>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color theme="1"/>
      <name val="Calibri"/>
      <family val="2"/>
      <scheme val="minor"/>
    </font>
    <font>
      <b/>
      <sz val="22"/>
      <color theme="8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7">
    <xf numFmtId="0" fontId="0" fillId="0" borderId="0" xfId="0"/>
    <xf numFmtId="14" fontId="0" fillId="0" borderId="0" xfId="0" applyNumberFormat="1"/>
    <xf numFmtId="0" fontId="1" fillId="0" borderId="0" xfId="0" applyFont="1" applyFill="1" applyAlignment="1">
      <alignment horizontal="center"/>
    </xf>
    <xf numFmtId="14" fontId="1" fillId="2" borderId="0" xfId="0" applyNumberFormat="1" applyFont="1" applyFill="1" applyAlignment="1">
      <alignment horizontal="center"/>
    </xf>
    <xf numFmtId="14" fontId="1" fillId="3" borderId="0" xfId="0" applyNumberFormat="1" applyFont="1" applyFill="1" applyAlignment="1">
      <alignment horizontal="center"/>
    </xf>
    <xf numFmtId="14" fontId="1" fillId="4" borderId="0" xfId="0" applyNumberFormat="1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0" fontId="0" fillId="0" borderId="0" xfId="0" applyNumberFormat="1"/>
    <xf numFmtId="0" fontId="0" fillId="5" borderId="0" xfId="0" applyFill="1"/>
    <xf numFmtId="14" fontId="0" fillId="5" borderId="0" xfId="0" applyNumberFormat="1" applyFill="1"/>
    <xf numFmtId="0" fontId="0" fillId="6" borderId="0" xfId="0" applyFill="1"/>
    <xf numFmtId="14" fontId="0" fillId="6" borderId="0" xfId="0" applyNumberFormat="1" applyFill="1"/>
    <xf numFmtId="0" fontId="3" fillId="0" borderId="0" xfId="0" applyFont="1"/>
    <xf numFmtId="14" fontId="0" fillId="0" borderId="0" xfId="1" applyNumberFormat="1" applyFont="1"/>
    <xf numFmtId="0" fontId="0" fillId="0" borderId="0" xfId="0" applyFill="1"/>
    <xf numFmtId="0" fontId="0" fillId="7" borderId="0" xfId="0" applyFill="1"/>
    <xf numFmtId="0" fontId="0" fillId="8" borderId="0" xfId="0" applyFill="1"/>
  </cellXfs>
  <cellStyles count="2">
    <cellStyle name="Monétaire" xfId="1" builtinId="4"/>
    <cellStyle name="Normal" xfId="0" builtinId="0"/>
  </cellStyles>
  <dxfs count="47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</font>
      <fill>
        <patternFill>
          <bgColor theme="2" tint="-0.24994659260841701"/>
        </patternFill>
      </fill>
    </dxf>
    <dxf>
      <font>
        <b/>
        <i val="0"/>
        <strike val="0"/>
      </font>
      <fill>
        <patternFill>
          <bgColor theme="2" tint="-0.2499465926084170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</font>
      <fill>
        <patternFill>
          <bgColor theme="2" tint="-0.24994659260841701"/>
        </patternFill>
      </fill>
    </dxf>
    <dxf>
      <font>
        <b/>
        <i val="0"/>
        <strike val="0"/>
      </font>
      <fill>
        <patternFill>
          <bgColor theme="2" tint="-0.2499465926084170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</font>
      <fill>
        <patternFill>
          <bgColor theme="2" tint="-0.24994659260841701"/>
        </patternFill>
      </fill>
    </dxf>
    <dxf>
      <font>
        <b/>
        <i val="0"/>
        <strike val="0"/>
      </font>
      <fill>
        <patternFill>
          <bgColor theme="2" tint="-0.24994659260841701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ont>
        <b/>
        <i val="0"/>
        <strike val="0"/>
      </font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" displayName="Tableau1" ref="A5:BG46" totalsRowShown="0" headerRowCellStyle="Normal" dataCellStyle="Normal">
  <autoFilter ref="A5:BG46"/>
  <tableColumns count="59">
    <tableColumn id="1" name="N° OF" dataCellStyle="Normal"/>
    <tableColumn id="2" name="REFERENCE" dataCellStyle="Normal"/>
    <tableColumn id="3" name="Date de reçu de la commande" dataDxfId="30" dataCellStyle="Normal"/>
    <tableColumn id="4" name="n° plan de Fab" dataCellStyle="Normal"/>
    <tableColumn id="5" name="délai de rendu attendu initial" dataCellStyle="Normal">
      <calculatedColumnFormula>IF(C6&lt;&gt;"",WORKDAY(C6,Annexe!A2,calendrier2015!$A$49:$A$73),"")</calculatedColumnFormula>
    </tableColumn>
    <tableColumn id="11" name="Délai de rendu attendu" dataDxfId="29" dataCellStyle="Normal">
      <calculatedColumnFormula>IF(Tableau1[[#This Row],[Date de reçu de la commande]]&lt;&gt;"",IF(I6&gt;2,Tableau1[[#This Row],[délai de rendu attendu initial]]+1,Tableau1[[#This Row],[délai de rendu attendu initial]]),"")</calculatedColumnFormula>
    </tableColumn>
    <tableColumn id="6" name="nb de jours restants" dataCellStyle="Normal">
      <calculatedColumnFormula>IF(C6&lt;&gt;"",F6-$B$3,"")</calculatedColumnFormula>
    </tableColumn>
    <tableColumn id="7" name="Rendu ?" dataCellStyle="Normal"/>
    <tableColumn id="9" name="Nb de plan/jour" dataCellStyle="Normal">
      <calculatedColumnFormula>IF(C6&lt;&gt;"",COUNTIF($E$6:E6,E6),"")</calculatedColumnFormula>
    </tableColumn>
    <tableColumn id="20" name="Date de rendu" dataDxfId="28" dataCellStyle="Normal"/>
    <tableColumn id="18" name="nb de plans interm" dataDxfId="27" dataCellStyle="Normal">
      <calculatedColumnFormula>IF(Tableau1[[#This Row],[Date de reçu de la commande]]&lt;&gt;"",0,"")</calculatedColumnFormula>
    </tableColumn>
    <tableColumn id="10" name="Délai de rendu attendu initial2" dataDxfId="26" dataCellStyle="Monétaire">
      <calculatedColumnFormula>IF(C6&lt;&gt;"",WORKDAY(C6,Annexe!A2,calendrier2015!A49:A73),"")</calculatedColumnFormula>
    </tableColumn>
    <tableColumn id="8" name="n° plan Intermédiaire" dataCellStyle="Normal">
      <calculatedColumnFormula>IF(Tableau1[[#This Row],[nb de plans interm]]=0,"x","")</calculatedColumnFormula>
    </tableColumn>
    <tableColumn id="47" name="n° plan Intermédiaire2"/>
    <tableColumn id="15" name="Délai de rendu attendu2" dataDxfId="25" dataCellStyle="Normal">
      <calculatedColumnFormula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calculatedColumnFormula>
    </tableColumn>
    <tableColumn id="12" name="nb de jours restants2" dataCellStyle="Normal">
      <calculatedColumnFormula>IF(Tableau1[[#This Row],[nb de plans interm]]&lt;&gt;"",IF(Tableau1[[#This Row],[nb de plans interm]]=0,"x",(Tableau1[[#This Row],[Délai de rendu attendu2]]-$B$3)),"")</calculatedColumnFormula>
    </tableColumn>
    <tableColumn id="13" name="Rendu ?     2" dataCellStyle="Normal"/>
    <tableColumn id="14" name="Nb de plan/jour2" dataCellStyle="Normal">
      <calculatedColumnFormula>IF(C6&lt;&gt;"",COUNTIF($L$6:L6,L6),"")</calculatedColumnFormula>
    </tableColumn>
    <tableColumn id="22" name="nb d'outillage" dataDxfId="24" dataCellStyle="Normal">
      <calculatedColumnFormula>IF(Tableau1[[#This Row],[Date de reçu de la commande]]&lt;&gt;"",0,"")</calculatedColumnFormula>
    </tableColumn>
    <tableColumn id="17" name="date de demande d'outillage" dataDxfId="23" dataCellStyle="Normal">
      <calculatedColumnFormula>IF(J6&lt;&gt;"",Tableau1[[#This Row],[Date de rendu]],"")</calculatedColumnFormula>
    </tableColumn>
    <tableColumn id="16" name="n°outillage" dataDxfId="22" dataCellStyle="Normal">
      <calculatedColumnFormula>IF(Tableau1[[#This Row],[nb d''outillage]]&lt;&gt;"",(IF(Tableau1[[#This Row],[nb d''outillage]]=0,"x","")),"")</calculatedColumnFormula>
    </tableColumn>
    <tableColumn id="29" name="type d'outillage" dataDxfId="21">
      <calculatedColumnFormula>IF(Tableau1[[#This Row],[nb d''outillage]]&lt;&gt;"",(IF(Tableau1[[#This Row],[nb d''outillage]]=0,"x","")),"")</calculatedColumnFormula>
    </tableColumn>
    <tableColumn id="30" name="n°outillage2"/>
    <tableColumn id="32" name="type outillage2"/>
    <tableColumn id="31" name="n°outillage3"/>
    <tableColumn id="33" name="type outillage3"/>
    <tableColumn id="19" name="délai d'envoi en STR" dataDxfId="20" dataCellStyle="Normal">
      <calculatedColumnFormula>IF(Tableau1[[#This Row],[nb d''outillage]]&lt;&gt;"",IF(Tableau1[[#This Row],[nb d''outillage]]=0,"x",Tableau1[[#This Row],[date de demande d''outillage]]+Annexe!H2),"")</calculatedColumnFormula>
    </tableColumn>
    <tableColumn id="28" name="nb de jours restants3" dataDxfId="19">
      <calculatedColumnFormula>IF(Tableau1[[#This Row],[nb d''outillage]]&lt;&gt;"",IF(Tableau1[[#This Row],[nb d''outillage]]=0,"x",(Tableau1[[#This Row],[délai d''envoi en STR]]-$B$3)),"")</calculatedColumnFormula>
    </tableColumn>
    <tableColumn id="21" name="Envoyé ?" dataCellStyle="Normal"/>
    <tableColumn id="23" name="nb de calques" dataDxfId="18" dataCellStyle="Normal">
      <calculatedColumnFormula>IF(Tableau1[[#This Row],[Date de reçu de la commande]]&lt;&gt;"",0,"")</calculatedColumnFormula>
    </tableColumn>
    <tableColumn id="24" name="n° de calque" dataDxfId="17" dataCellStyle="Normal">
      <calculatedColumnFormula>IF(Tableau1[[#This Row],[nb de calques]]&lt;&gt;"",(IF(Tableau1[[#This Row],[nb de calques]]=0,"x","")),"")</calculatedColumnFormula>
    </tableColumn>
    <tableColumn id="25" name="type de calque" dataDxfId="16" dataCellStyle="Normal">
      <calculatedColumnFormula>IF(Tableau1[[#This Row],[nb de calques]]&lt;&gt;"",(IF(Tableau1[[#This Row],[nb de calques]]=0,"x","")),"")</calculatedColumnFormula>
    </tableColumn>
    <tableColumn id="35" name="n° de calque2"/>
    <tableColumn id="36" name="type de calque2"/>
    <tableColumn id="37" name="n° de calque3"/>
    <tableColumn id="38" name="type de calque3"/>
    <tableColumn id="39" name="n° de calque4"/>
    <tableColumn id="40" name="type de calque4"/>
    <tableColumn id="41" name="n° de calque5"/>
    <tableColumn id="42" name="type de calque5"/>
    <tableColumn id="43" name="n° de calque6"/>
    <tableColumn id="44" name="type de calque6"/>
    <tableColumn id="45" name="n° de calque7"/>
    <tableColumn id="46" name="type de calque7"/>
    <tableColumn id="26" name="délai calque attendu" dataDxfId="15" dataCellStyle="Normal">
      <calculatedColumnFormula>IF(Tableau1[[#This Row],[nb de calques]]&lt;&gt;"",IF(Tableau1[[#This Row],[nb de calques]]=0,"x",""),"")</calculatedColumnFormula>
    </tableColumn>
    <tableColumn id="34" name="Jours restants" dataDxfId="14">
      <calculatedColumnFormula>IF(Tableau1[[#This Row],[nb de calques]]&lt;&gt;"",IF(Tableau1[[#This Row],[nb de calques]]=0,"x",(Tableau1[[#This Row],[délai calque attendu]]-$B$3)),"")</calculatedColumnFormula>
    </tableColumn>
    <tableColumn id="27" name="Envoyé à l'atelier ?" dataCellStyle="Normal"/>
    <tableColumn id="48" name="nb de programmes" dataCellStyle="Normal"/>
    <tableColumn id="49" name="n° de programme" dataCellStyle="Normal"/>
    <tableColumn id="50" name="type de prog" dataCellStyle="Normal"/>
    <tableColumn id="51" name="n° de programme2" dataDxfId="11" dataCellStyle="Normal"/>
    <tableColumn id="52" name="type de prog2" dataDxfId="10" dataCellStyle="Normal"/>
    <tableColumn id="53" name="n° de programme3" dataDxfId="7" dataCellStyle="Normal"/>
    <tableColumn id="54" name="type de prog3" dataDxfId="6" dataCellStyle="Normal"/>
    <tableColumn id="55" name="n° de programme4" dataDxfId="3" dataCellStyle="Normal"/>
    <tableColumn id="56" name="type de prog4" dataDxfId="2" dataCellStyle="Normal"/>
    <tableColumn id="57" name="Délai prog attendu" dataCellStyle="Normal"/>
    <tableColumn id="58" name="Jour restants" dataDxfId="1" dataCellStyle="Normal"/>
    <tableColumn id="59" name="Envoyé à l'atelier ?2" dataDxfId="0" dataCellStyle="Normal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G46"/>
  <sheetViews>
    <sheetView tabSelected="1" topLeftCell="AB1" zoomScaleNormal="100" workbookViewId="0">
      <selection activeCell="BI17" sqref="BI17"/>
    </sheetView>
  </sheetViews>
  <sheetFormatPr baseColWidth="10" defaultColWidth="11.44140625" defaultRowHeight="14.4" x14ac:dyDescent="0.3"/>
  <cols>
    <col min="2" max="2" width="12.44140625" customWidth="1"/>
    <col min="3" max="3" width="28" style="1" customWidth="1"/>
    <col min="4" max="4" width="15.109375" bestFit="1" customWidth="1"/>
    <col min="5" max="5" width="27.5546875" hidden="1" customWidth="1"/>
    <col min="6" max="6" width="22.33203125" style="1" customWidth="1"/>
    <col min="7" max="7" width="18.6640625" customWidth="1"/>
    <col min="8" max="8" width="11.6640625" customWidth="1"/>
    <col min="9" max="9" width="16.6640625" hidden="1" customWidth="1"/>
    <col min="10" max="10" width="15.109375" style="1" bestFit="1" customWidth="1"/>
    <col min="11" max="11" width="19.88671875" style="7" customWidth="1"/>
    <col min="12" max="12" width="28.77734375" style="13" hidden="1" customWidth="1"/>
    <col min="13" max="13" width="21" style="7" bestFit="1" customWidth="1"/>
    <col min="14" max="14" width="22" style="7" hidden="1" customWidth="1"/>
    <col min="15" max="15" width="22.109375" customWidth="1"/>
    <col min="16" max="16" width="22" style="1" customWidth="1"/>
    <col min="17" max="17" width="10.109375" customWidth="1"/>
    <col min="18" max="18" width="16.109375" hidden="1" customWidth="1"/>
    <col min="19" max="19" width="14.6640625" bestFit="1" customWidth="1"/>
    <col min="20" max="20" width="15.5546875" hidden="1" customWidth="1"/>
    <col min="21" max="21" width="12.21875" style="1" bestFit="1" customWidth="1"/>
    <col min="22" max="22" width="12.21875" customWidth="1"/>
    <col min="23" max="23" width="17.44140625" hidden="1" customWidth="1"/>
    <col min="24" max="24" width="13.21875" hidden="1" customWidth="1"/>
    <col min="25" max="25" width="15.6640625" hidden="1" customWidth="1"/>
    <col min="26" max="26" width="13.21875" hidden="1" customWidth="1"/>
    <col min="27" max="27" width="20.109375" bestFit="1" customWidth="1"/>
    <col min="28" max="28" width="19.5546875" customWidth="1"/>
    <col min="29" max="29" width="10.5546875" style="1" customWidth="1"/>
    <col min="30" max="30" width="15.77734375" style="1" customWidth="1"/>
    <col min="31" max="31" width="14.88671875" customWidth="1"/>
    <col min="32" max="32" width="16.44140625" customWidth="1"/>
    <col min="33" max="33" width="15.5546875" hidden="1" customWidth="1"/>
    <col min="34" max="34" width="13.44140625" hidden="1" customWidth="1"/>
    <col min="35" max="35" width="15.5546875" hidden="1" customWidth="1"/>
    <col min="36" max="36" width="13.44140625" hidden="1" customWidth="1"/>
    <col min="37" max="37" width="15.5546875" hidden="1" customWidth="1"/>
    <col min="38" max="38" width="13.44140625" hidden="1" customWidth="1"/>
    <col min="39" max="39" width="15.5546875" hidden="1" customWidth="1"/>
    <col min="40" max="40" width="13.44140625" hidden="1" customWidth="1"/>
    <col min="41" max="41" width="15.5546875" hidden="1" customWidth="1"/>
    <col min="42" max="42" width="13.44140625" hidden="1" customWidth="1"/>
    <col min="43" max="43" width="15.5546875" hidden="1" customWidth="1"/>
    <col min="44" max="44" width="13.44140625" hidden="1" customWidth="1"/>
    <col min="45" max="45" width="20.44140625" bestFit="1" customWidth="1"/>
    <col min="46" max="46" width="15.109375" customWidth="1"/>
    <col min="47" max="47" width="18.44140625" customWidth="1"/>
    <col min="48" max="48" width="18.77734375" customWidth="1"/>
    <col min="49" max="49" width="17.5546875" customWidth="1"/>
    <col min="50" max="50" width="14.88671875" customWidth="1"/>
    <col min="51" max="51" width="18.109375" hidden="1" customWidth="1"/>
    <col min="52" max="52" width="15.88671875" hidden="1" customWidth="1"/>
    <col min="53" max="53" width="20" hidden="1" customWidth="1"/>
    <col min="54" max="54" width="14.88671875" hidden="1" customWidth="1"/>
    <col min="55" max="55" width="18.77734375" hidden="1" customWidth="1"/>
    <col min="56" max="56" width="14.88671875" hidden="1" customWidth="1"/>
    <col min="57" max="57" width="18.6640625" customWidth="1"/>
    <col min="58" max="58" width="14.77734375" customWidth="1"/>
    <col min="59" max="59" width="18.109375" customWidth="1"/>
  </cols>
  <sheetData>
    <row r="1" spans="1:59" ht="27.6" customHeight="1" x14ac:dyDescent="0.55000000000000004">
      <c r="A1" s="12" t="s">
        <v>39</v>
      </c>
      <c r="O1" s="1"/>
      <c r="P1"/>
      <c r="T1" s="1"/>
      <c r="U1"/>
      <c r="AA1" s="1"/>
      <c r="AB1" s="1"/>
      <c r="AC1"/>
      <c r="AD1"/>
    </row>
    <row r="2" spans="1:59" x14ac:dyDescent="0.3">
      <c r="O2" s="1"/>
      <c r="P2"/>
      <c r="T2" s="1"/>
      <c r="U2"/>
      <c r="AA2" s="1"/>
      <c r="AB2" s="1"/>
      <c r="AC2"/>
      <c r="AD2"/>
    </row>
    <row r="3" spans="1:59" x14ac:dyDescent="0.3">
      <c r="A3" t="s">
        <v>2</v>
      </c>
      <c r="B3" s="1">
        <f ca="1">TODAY()</f>
        <v>42068</v>
      </c>
      <c r="O3" s="1"/>
      <c r="P3"/>
      <c r="T3" s="1"/>
      <c r="U3"/>
      <c r="AA3" s="1"/>
      <c r="AB3" s="1"/>
      <c r="AC3"/>
      <c r="AD3"/>
    </row>
    <row r="4" spans="1:59" x14ac:dyDescent="0.3">
      <c r="O4" s="1"/>
      <c r="P4"/>
      <c r="T4" s="1"/>
      <c r="U4"/>
      <c r="AA4" s="1"/>
      <c r="AB4" s="1"/>
      <c r="AC4"/>
      <c r="AD4"/>
    </row>
    <row r="5" spans="1:59" x14ac:dyDescent="0.3">
      <c r="A5" t="s">
        <v>0</v>
      </c>
      <c r="B5" t="s">
        <v>1</v>
      </c>
      <c r="C5" s="1" t="s">
        <v>3</v>
      </c>
      <c r="D5" s="8" t="s">
        <v>4</v>
      </c>
      <c r="E5" t="s">
        <v>10</v>
      </c>
      <c r="F5" s="9" t="s">
        <v>11</v>
      </c>
      <c r="G5" s="8" t="s">
        <v>5</v>
      </c>
      <c r="H5" s="8" t="s">
        <v>6</v>
      </c>
      <c r="I5" t="s">
        <v>9</v>
      </c>
      <c r="J5" s="9" t="s">
        <v>21</v>
      </c>
      <c r="K5" t="s">
        <v>38</v>
      </c>
      <c r="L5" s="13" t="s">
        <v>16</v>
      </c>
      <c r="M5" t="s">
        <v>12</v>
      </c>
      <c r="N5" t="s">
        <v>53</v>
      </c>
      <c r="O5" s="1" t="s">
        <v>14</v>
      </c>
      <c r="P5" t="s">
        <v>15</v>
      </c>
      <c r="Q5" t="s">
        <v>18</v>
      </c>
      <c r="R5" t="s">
        <v>17</v>
      </c>
      <c r="S5" s="10" t="s">
        <v>40</v>
      </c>
      <c r="T5" s="11" t="s">
        <v>20</v>
      </c>
      <c r="U5" s="10" t="s">
        <v>19</v>
      </c>
      <c r="V5" s="10" t="s">
        <v>30</v>
      </c>
      <c r="W5" s="10" t="s">
        <v>31</v>
      </c>
      <c r="X5" s="10" t="s">
        <v>33</v>
      </c>
      <c r="Y5" s="10" t="s">
        <v>32</v>
      </c>
      <c r="Z5" s="10" t="s">
        <v>34</v>
      </c>
      <c r="AA5" s="11" t="s">
        <v>24</v>
      </c>
      <c r="AB5" s="11" t="s">
        <v>29</v>
      </c>
      <c r="AC5" s="10" t="s">
        <v>25</v>
      </c>
      <c r="AD5" s="8" t="s">
        <v>35</v>
      </c>
      <c r="AE5" s="8" t="s">
        <v>26</v>
      </c>
      <c r="AF5" s="8" t="s">
        <v>27</v>
      </c>
      <c r="AG5" s="8" t="s">
        <v>41</v>
      </c>
      <c r="AH5" s="8" t="s">
        <v>43</v>
      </c>
      <c r="AI5" s="8" t="s">
        <v>45</v>
      </c>
      <c r="AJ5" s="8" t="s">
        <v>42</v>
      </c>
      <c r="AK5" s="8" t="s">
        <v>47</v>
      </c>
      <c r="AL5" s="8" t="s">
        <v>44</v>
      </c>
      <c r="AM5" s="8" t="s">
        <v>49</v>
      </c>
      <c r="AN5" s="8" t="s">
        <v>46</v>
      </c>
      <c r="AO5" s="8" t="s">
        <v>51</v>
      </c>
      <c r="AP5" s="8" t="s">
        <v>48</v>
      </c>
      <c r="AQ5" s="8" t="s">
        <v>52</v>
      </c>
      <c r="AR5" s="8" t="s">
        <v>50</v>
      </c>
      <c r="AS5" s="16" t="s">
        <v>36</v>
      </c>
      <c r="AT5" s="8" t="s">
        <v>37</v>
      </c>
      <c r="AU5" s="8" t="s">
        <v>28</v>
      </c>
      <c r="AV5" s="15" t="s">
        <v>54</v>
      </c>
      <c r="AW5" s="15" t="s">
        <v>55</v>
      </c>
      <c r="AX5" s="15" t="s">
        <v>56</v>
      </c>
      <c r="AY5" s="14" t="s">
        <v>57</v>
      </c>
      <c r="AZ5" s="14" t="s">
        <v>59</v>
      </c>
      <c r="BA5" s="14" t="s">
        <v>60</v>
      </c>
      <c r="BB5" s="14" t="s">
        <v>58</v>
      </c>
      <c r="BC5" s="14" t="s">
        <v>62</v>
      </c>
      <c r="BD5" s="14" t="s">
        <v>61</v>
      </c>
      <c r="BE5" s="16" t="s">
        <v>63</v>
      </c>
      <c r="BF5" s="15" t="s">
        <v>64</v>
      </c>
      <c r="BG5" s="15" t="s">
        <v>65</v>
      </c>
    </row>
    <row r="6" spans="1:59" x14ac:dyDescent="0.3">
      <c r="C6" s="1">
        <v>42065</v>
      </c>
      <c r="E6">
        <f>IF(C6&lt;&gt;"",WORKDAY(C6,Annexe!A2,calendrier2015!$A$49:$A$73),"")</f>
        <v>42068</v>
      </c>
      <c r="F6" s="1">
        <f>IF(Tableau1[[#This Row],[Date de reçu de la commande]]&lt;&gt;"",IF(I6&gt;2,Tableau1[[#This Row],[délai de rendu attendu initial]]+1,Tableau1[[#This Row],[délai de rendu attendu initial]]),"")</f>
        <v>42068</v>
      </c>
      <c r="G6">
        <f t="shared" ref="G6:G46" ca="1" si="0">IF(C6&lt;&gt;"",F6-$B$3,"")</f>
        <v>0</v>
      </c>
      <c r="H6" t="s">
        <v>13</v>
      </c>
      <c r="I6">
        <f>IF(C6&lt;&gt;"",COUNTIF($E$6:E6,E6),"")</f>
        <v>1</v>
      </c>
      <c r="K6">
        <f>IF(Tableau1[[#This Row],[Date de reçu de la commande]]&lt;&gt;"",0,"")</f>
        <v>0</v>
      </c>
      <c r="L6" s="13">
        <f>IF(C6&lt;&gt;"",WORKDAY(C6,Annexe!A2,calendrier2015!A49:A73),"")</f>
        <v>42068</v>
      </c>
      <c r="M6" t="str">
        <f>IF(Tableau1[[#This Row],[nb de plans interm]]=0,"x","")</f>
        <v>x</v>
      </c>
      <c r="N6"/>
      <c r="O6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>x</v>
      </c>
      <c r="P6" t="str">
        <f>IF(Tableau1[[#This Row],[nb de plans interm]]&lt;&gt;"",IF(Tableau1[[#This Row],[nb de plans interm]]=0,"x",(Tableau1[[#This Row],[Délai de rendu attendu2]]-$B$3)),"")</f>
        <v>x</v>
      </c>
      <c r="Q6" t="s">
        <v>13</v>
      </c>
      <c r="R6">
        <f>IF(C6&lt;&gt;"",COUNTIF($L$6:L6,L6),"")</f>
        <v>1</v>
      </c>
      <c r="S6">
        <f>IF(Tableau1[[#This Row],[Date de reçu de la commande]]&lt;&gt;"",0,"")</f>
        <v>0</v>
      </c>
      <c r="T6" s="1" t="str">
        <f>IF(J6&lt;&gt;"",Tableau1[[#This Row],[Date de rendu]],"")</f>
        <v/>
      </c>
      <c r="U6" t="str">
        <f>IF(Tableau1[[#This Row],[nb d''outillage]]&lt;&gt;"",(IF(Tableau1[[#This Row],[nb d''outillage]]=0,"x","")),"")</f>
        <v>x</v>
      </c>
      <c r="V6" t="str">
        <f>IF(Tableau1[[#This Row],[nb d''outillage]]&lt;&gt;"",(IF(Tableau1[[#This Row],[nb d''outillage]]=0,"x","")),"")</f>
        <v>x</v>
      </c>
      <c r="AA6" s="1" t="str">
        <f>IF(Tableau1[[#This Row],[nb d''outillage]]&lt;&gt;"",IF(Tableau1[[#This Row],[nb d''outillage]]=0,"x",Tableau1[[#This Row],[date de demande d''outillage]]+Annexe!H2),"")</f>
        <v>x</v>
      </c>
      <c r="AB6" s="1" t="str">
        <f>IF(Tableau1[[#This Row],[nb d''outillage]]&lt;&gt;"",IF(Tableau1[[#This Row],[nb d''outillage]]=0,"x",(Tableau1[[#This Row],[délai d''envoi en STR]]-$B$3)),"")</f>
        <v>x</v>
      </c>
      <c r="AC6" t="s">
        <v>13</v>
      </c>
      <c r="AD6">
        <f>IF(Tableau1[[#This Row],[Date de reçu de la commande]]&lt;&gt;"",0,"")</f>
        <v>0</v>
      </c>
      <c r="AE6" t="str">
        <f>IF(Tableau1[[#This Row],[nb de calques]]&lt;&gt;"",(IF(Tableau1[[#This Row],[nb de calques]]=0,"x","")),"")</f>
        <v>x</v>
      </c>
      <c r="AF6" t="str">
        <f>IF(Tableau1[[#This Row],[nb de calques]]&lt;&gt;"",(IF(Tableau1[[#This Row],[nb de calques]]=0,"x","")),"")</f>
        <v>x</v>
      </c>
      <c r="AS6" t="str">
        <f>IF(Tableau1[[#This Row],[nb de calques]]&lt;&gt;"",IF(Tableau1[[#This Row],[nb de calques]]=0,"x",""),"")</f>
        <v>x</v>
      </c>
      <c r="AT6" t="str">
        <f>IF(Tableau1[[#This Row],[nb de calques]]&lt;&gt;"",IF(Tableau1[[#This Row],[nb de calques]]=0,"x",(Tableau1[[#This Row],[délai calque attendu]]-$B$3)),"")</f>
        <v>x</v>
      </c>
      <c r="AU6" t="s">
        <v>13</v>
      </c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</row>
    <row r="7" spans="1:59" x14ac:dyDescent="0.3">
      <c r="C7" s="1">
        <v>42066</v>
      </c>
      <c r="E7">
        <f>IF(C7&lt;&gt;"",WORKDAY(C7,Annexe!A3,calendrier2015!$A$49:$A$73),"")</f>
        <v>42069</v>
      </c>
      <c r="F7" s="1">
        <f>IF(Tableau1[[#This Row],[Date de reçu de la commande]]&lt;&gt;"",IF(I7&gt;2,Tableau1[[#This Row],[délai de rendu attendu initial]]+1,Tableau1[[#This Row],[délai de rendu attendu initial]]),"")</f>
        <v>42069</v>
      </c>
      <c r="G7">
        <f ca="1">IF(C7&lt;&gt;"",F7-$B$3,"")</f>
        <v>1</v>
      </c>
      <c r="H7" t="s">
        <v>13</v>
      </c>
      <c r="I7">
        <f>IF(C7&lt;&gt;"",COUNTIF($E$6:E7,E7),"")</f>
        <v>1</v>
      </c>
      <c r="K7">
        <f>IF(Tableau1[[#This Row],[Date de reçu de la commande]]&lt;&gt;"",0,"")</f>
        <v>0</v>
      </c>
      <c r="L7" s="13">
        <f>IF(C7&lt;&gt;"",WORKDAY(C7,Annexe!A3,calendrier2015!A50:A74),"")</f>
        <v>42069</v>
      </c>
      <c r="M7" t="str">
        <f>IF(Tableau1[[#This Row],[nb de plans interm]]=0,"x","")</f>
        <v>x</v>
      </c>
      <c r="N7"/>
      <c r="O7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>x</v>
      </c>
      <c r="P7" t="str">
        <f>IF(Tableau1[[#This Row],[nb de plans interm]]&lt;&gt;"",IF(Tableau1[[#This Row],[nb de plans interm]]=0,"x",(Tableau1[[#This Row],[Délai de rendu attendu2]]-$B$3)),"")</f>
        <v>x</v>
      </c>
      <c r="Q7" t="s">
        <v>13</v>
      </c>
      <c r="R7">
        <f>IF(C7&lt;&gt;"",COUNTIF($L$6:L7,L7),"")</f>
        <v>1</v>
      </c>
      <c r="S7">
        <f>IF(Tableau1[[#This Row],[Date de reçu de la commande]]&lt;&gt;"",0,"")</f>
        <v>0</v>
      </c>
      <c r="T7" s="1" t="str">
        <f>IF(J7&lt;&gt;"",Tableau1[[#This Row],[Date de rendu]],"")</f>
        <v/>
      </c>
      <c r="U7" t="str">
        <f>IF(Tableau1[[#This Row],[nb d''outillage]]&lt;&gt;"",(IF(Tableau1[[#This Row],[nb d''outillage]]=0,"x","")),"")</f>
        <v>x</v>
      </c>
      <c r="V7" t="str">
        <f>IF(Tableau1[[#This Row],[nb d''outillage]]&lt;&gt;"",(IF(Tableau1[[#This Row],[nb d''outillage]]=0,"x","")),"")</f>
        <v>x</v>
      </c>
      <c r="AA7" s="1" t="str">
        <f>IF(Tableau1[[#This Row],[nb d''outillage]]&lt;&gt;"",IF(Tableau1[[#This Row],[nb d''outillage]]=0,"x",Tableau1[[#This Row],[date de demande d''outillage]]+Annexe!H3),"")</f>
        <v>x</v>
      </c>
      <c r="AB7" s="1" t="str">
        <f>IF(Tableau1[[#This Row],[nb d''outillage]]&lt;&gt;"",IF(Tableau1[[#This Row],[nb d''outillage]]=0,"x",(Tableau1[[#This Row],[délai d''envoi en STR]]-$B$3)),"")</f>
        <v>x</v>
      </c>
      <c r="AC7" t="s">
        <v>13</v>
      </c>
      <c r="AD7">
        <f>IF(Tableau1[[#This Row],[Date de reçu de la commande]]&lt;&gt;"",0,"")</f>
        <v>0</v>
      </c>
      <c r="AE7" t="str">
        <f>IF(Tableau1[[#This Row],[nb de calques]]&lt;&gt;"",(IF(Tableau1[[#This Row],[nb de calques]]=0,"x","")),"")</f>
        <v>x</v>
      </c>
      <c r="AF7" t="str">
        <f>IF(Tableau1[[#This Row],[nb de calques]]&lt;&gt;"",(IF(Tableau1[[#This Row],[nb de calques]]=0,"x","")),"")</f>
        <v>x</v>
      </c>
      <c r="AS7" t="str">
        <f>IF(Tableau1[[#This Row],[nb de calques]]&lt;&gt;"",IF(Tableau1[[#This Row],[nb de calques]]=0,"x",""),"")</f>
        <v>x</v>
      </c>
      <c r="AT7" t="str">
        <f>IF(Tableau1[[#This Row],[nb de calques]]&lt;&gt;"",IF(Tableau1[[#This Row],[nb de calques]]=0,"x",(Tableau1[[#This Row],[délai calque attendu]]-$B$3)),"")</f>
        <v>x</v>
      </c>
      <c r="AU7" t="s">
        <v>13</v>
      </c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</row>
    <row r="8" spans="1:59" x14ac:dyDescent="0.3">
      <c r="E8" t="str">
        <f>IF(C8&lt;&gt;"",WORKDAY(C8,Annexe!A4,calendrier2015!$A$49:$A$73),"")</f>
        <v/>
      </c>
      <c r="F8" s="1" t="str">
        <f>IF(Tableau1[[#This Row],[Date de reçu de la commande]]&lt;&gt;"",IF(I8&gt;2,Tableau1[[#This Row],[délai de rendu attendu initial]]+1,Tableau1[[#This Row],[délai de rendu attendu initial]]),"")</f>
        <v/>
      </c>
      <c r="G8" t="str">
        <f t="shared" si="0"/>
        <v/>
      </c>
      <c r="H8" t="s">
        <v>13</v>
      </c>
      <c r="I8" t="str">
        <f>IF(C8&lt;&gt;"",COUNTIF($E$6:E8,E8),"")</f>
        <v/>
      </c>
      <c r="K8" t="str">
        <f>IF(Tableau1[[#This Row],[Date de reçu de la commande]]&lt;&gt;"",0,"")</f>
        <v/>
      </c>
      <c r="L8" s="13" t="str">
        <f>IF(C8&lt;&gt;"",WORKDAY(C8,Annexe!A4,calendrier2015!A51:A75),"")</f>
        <v/>
      </c>
      <c r="M8" t="str">
        <f>IF(Tableau1[[#This Row],[nb de plans interm]]=0,"x","")</f>
        <v/>
      </c>
      <c r="N8"/>
      <c r="O8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8" t="str">
        <f>IF(Tableau1[[#This Row],[nb de plans interm]]&lt;&gt;"",IF(Tableau1[[#This Row],[nb de plans interm]]=0,"x",(Tableau1[[#This Row],[Délai de rendu attendu2]]-$B$3)),"")</f>
        <v/>
      </c>
      <c r="Q8" t="s">
        <v>13</v>
      </c>
      <c r="R8" t="str">
        <f>IF(C8&lt;&gt;"",COUNTIF($L$6:L8,L8),"")</f>
        <v/>
      </c>
      <c r="S8" t="str">
        <f>IF(Tableau1[[#This Row],[Date de reçu de la commande]]&lt;&gt;"",0,"")</f>
        <v/>
      </c>
      <c r="T8" s="1" t="str">
        <f>IF(J8&lt;&gt;"",Tableau1[[#This Row],[Date de rendu]],"")</f>
        <v/>
      </c>
      <c r="U8" t="str">
        <f>IF(Tableau1[[#This Row],[nb d''outillage]]&lt;&gt;"",(IF(Tableau1[[#This Row],[nb d''outillage]]=0,"x","")),"")</f>
        <v/>
      </c>
      <c r="V8" t="str">
        <f>IF(Tableau1[[#This Row],[nb d''outillage]]&lt;&gt;"",(IF(Tableau1[[#This Row],[nb d''outillage]]=0,"x","")),"")</f>
        <v/>
      </c>
      <c r="AA8" s="1" t="str">
        <f>IF(Tableau1[[#This Row],[nb d''outillage]]&lt;&gt;"",IF(Tableau1[[#This Row],[nb d''outillage]]=0,"x",Tableau1[[#This Row],[date de demande d''outillage]]+Annexe!H4),"")</f>
        <v/>
      </c>
      <c r="AB8" s="1" t="str">
        <f>IF(Tableau1[[#This Row],[nb d''outillage]]&lt;&gt;"",IF(Tableau1[[#This Row],[nb d''outillage]]=0,"x",(Tableau1[[#This Row],[délai d''envoi en STR]]-$B$3)),"")</f>
        <v/>
      </c>
      <c r="AC8" t="s">
        <v>13</v>
      </c>
      <c r="AD8" t="str">
        <f>IF(Tableau1[[#This Row],[Date de reçu de la commande]]&lt;&gt;"",0,"")</f>
        <v/>
      </c>
      <c r="AE8" t="str">
        <f>IF(Tableau1[[#This Row],[nb de calques]]&lt;&gt;"",(IF(Tableau1[[#This Row],[nb de calques]]=0,"x","")),"")</f>
        <v/>
      </c>
      <c r="AF8" t="str">
        <f>IF(Tableau1[[#This Row],[nb de calques]]&lt;&gt;"",(IF(Tableau1[[#This Row],[nb de calques]]=0,"x","")),"")</f>
        <v/>
      </c>
      <c r="AS8" t="str">
        <f>IF(Tableau1[[#This Row],[nb de calques]]&lt;&gt;"",IF(Tableau1[[#This Row],[nb de calques]]=0,"x",""),"")</f>
        <v/>
      </c>
      <c r="AT8" t="str">
        <f>IF(Tableau1[[#This Row],[nb de calques]]&lt;&gt;"",IF(Tableau1[[#This Row],[nb de calques]]=0,"x",(Tableau1[[#This Row],[délai calque attendu]]-$B$3)),"")</f>
        <v/>
      </c>
      <c r="AU8" t="s">
        <v>13</v>
      </c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</row>
    <row r="9" spans="1:59" x14ac:dyDescent="0.3">
      <c r="E9" t="str">
        <f>IF(C9&lt;&gt;"",WORKDAY(C9,Annexe!A5,calendrier2015!$A$49:$A$73),"")</f>
        <v/>
      </c>
      <c r="F9" s="1" t="str">
        <f>IF(Tableau1[[#This Row],[Date de reçu de la commande]]&lt;&gt;"",IF(I9&gt;2,Tableau1[[#This Row],[délai de rendu attendu initial]]+1,Tableau1[[#This Row],[délai de rendu attendu initial]]),"")</f>
        <v/>
      </c>
      <c r="G9" t="str">
        <f t="shared" si="0"/>
        <v/>
      </c>
      <c r="H9" t="s">
        <v>13</v>
      </c>
      <c r="I9" t="str">
        <f>IF(C9&lt;&gt;"",COUNTIF($E$6:E9,E9),"")</f>
        <v/>
      </c>
      <c r="K9" t="str">
        <f>IF(Tableau1[[#This Row],[Date de reçu de la commande]]&lt;&gt;"",0,"")</f>
        <v/>
      </c>
      <c r="L9" s="13" t="str">
        <f>IF(C9&lt;&gt;"",WORKDAY(C9,Annexe!A5,calendrier2015!A52:A76),"")</f>
        <v/>
      </c>
      <c r="M9" t="str">
        <f>IF(Tableau1[[#This Row],[nb de plans interm]]=0,"x","")</f>
        <v/>
      </c>
      <c r="N9"/>
      <c r="O9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9" t="str">
        <f>IF(Tableau1[[#This Row],[nb de plans interm]]&lt;&gt;"",IF(Tableau1[[#This Row],[nb de plans interm]]=0,"x",(Tableau1[[#This Row],[Délai de rendu attendu2]]-$B$3)),"")</f>
        <v/>
      </c>
      <c r="Q9" t="s">
        <v>13</v>
      </c>
      <c r="R9" t="str">
        <f>IF(C9&lt;&gt;"",COUNTIF($L$6:L9,L9),"")</f>
        <v/>
      </c>
      <c r="S9" t="str">
        <f>IF(Tableau1[[#This Row],[Date de reçu de la commande]]&lt;&gt;"",0,"")</f>
        <v/>
      </c>
      <c r="T9" s="1" t="str">
        <f>IF(J9&lt;&gt;"",Tableau1[[#This Row],[Date de rendu]],"")</f>
        <v/>
      </c>
      <c r="U9" t="str">
        <f>IF(Tableau1[[#This Row],[nb d''outillage]]&lt;&gt;"",(IF(Tableau1[[#This Row],[nb d''outillage]]=0,"x","")),"")</f>
        <v/>
      </c>
      <c r="V9" t="str">
        <f>IF(Tableau1[[#This Row],[nb d''outillage]]&lt;&gt;"",(IF(Tableau1[[#This Row],[nb d''outillage]]=0,"x","")),"")</f>
        <v/>
      </c>
      <c r="AA9" s="1" t="str">
        <f>IF(Tableau1[[#This Row],[nb d''outillage]]&lt;&gt;"",IF(Tableau1[[#This Row],[nb d''outillage]]=0,"x",Tableau1[[#This Row],[date de demande d''outillage]]+Annexe!H5),"")</f>
        <v/>
      </c>
      <c r="AB9" s="1" t="str">
        <f>IF(Tableau1[[#This Row],[nb d''outillage]]&lt;&gt;"",IF(Tableau1[[#This Row],[nb d''outillage]]=0,"x",(Tableau1[[#This Row],[délai d''envoi en STR]]-$B$3)),"")</f>
        <v/>
      </c>
      <c r="AC9" t="s">
        <v>13</v>
      </c>
      <c r="AD9" t="str">
        <f>IF(Tableau1[[#This Row],[Date de reçu de la commande]]&lt;&gt;"",0,"")</f>
        <v/>
      </c>
      <c r="AE9" t="str">
        <f>IF(Tableau1[[#This Row],[nb de calques]]&lt;&gt;"",(IF(Tableau1[[#This Row],[nb de calques]]=0,"x","")),"")</f>
        <v/>
      </c>
      <c r="AF9" t="str">
        <f>IF(Tableau1[[#This Row],[nb de calques]]&lt;&gt;"",(IF(Tableau1[[#This Row],[nb de calques]]=0,"x","")),"")</f>
        <v/>
      </c>
      <c r="AS9" t="str">
        <f>IF(Tableau1[[#This Row],[nb de calques]]&lt;&gt;"",IF(Tableau1[[#This Row],[nb de calques]]=0,"x",""),"")</f>
        <v/>
      </c>
      <c r="AT9" t="str">
        <f>IF(Tableau1[[#This Row],[nb de calques]]&lt;&gt;"",IF(Tableau1[[#This Row],[nb de calques]]=0,"x",(Tableau1[[#This Row],[délai calque attendu]]-$B$3)),"")</f>
        <v/>
      </c>
      <c r="AU9" t="s">
        <v>13</v>
      </c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</row>
    <row r="10" spans="1:59" x14ac:dyDescent="0.3">
      <c r="E10" t="str">
        <f>IF(C10&lt;&gt;"",WORKDAY(C10,Annexe!A6,calendrier2015!$A$49:$A$73),"")</f>
        <v/>
      </c>
      <c r="F10" s="1" t="str">
        <f>IF(Tableau1[[#This Row],[Date de reçu de la commande]]&lt;&gt;"",IF(I10&gt;2,Tableau1[[#This Row],[délai de rendu attendu initial]]+1,Tableau1[[#This Row],[délai de rendu attendu initial]]),"")</f>
        <v/>
      </c>
      <c r="G10" t="str">
        <f t="shared" si="0"/>
        <v/>
      </c>
      <c r="H10" t="s">
        <v>13</v>
      </c>
      <c r="I10" t="str">
        <f>IF(C10&lt;&gt;"",COUNTIF($E$6:E10,E10),"")</f>
        <v/>
      </c>
      <c r="K10" t="str">
        <f>IF(Tableau1[[#This Row],[Date de reçu de la commande]]&lt;&gt;"",0,"")</f>
        <v/>
      </c>
      <c r="L10" s="13" t="str">
        <f>IF(C10&lt;&gt;"",WORKDAY(C10,Annexe!A6,calendrier2015!A53:A77),"")</f>
        <v/>
      </c>
      <c r="M10" t="str">
        <f>IF(Tableau1[[#This Row],[nb de plans interm]]=0,"x","")</f>
        <v/>
      </c>
      <c r="N10"/>
      <c r="O10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10" t="str">
        <f>IF(Tableau1[[#This Row],[nb de plans interm]]&lt;&gt;"",IF(Tableau1[[#This Row],[nb de plans interm]]=0,"x",(Tableau1[[#This Row],[Délai de rendu attendu2]]-$B$3)),"")</f>
        <v/>
      </c>
      <c r="Q10" t="s">
        <v>13</v>
      </c>
      <c r="R10" t="str">
        <f>IF(C10&lt;&gt;"",COUNTIF($L$6:L10,L10),"")</f>
        <v/>
      </c>
      <c r="S10" t="str">
        <f>IF(Tableau1[[#This Row],[Date de reçu de la commande]]&lt;&gt;"",0,"")</f>
        <v/>
      </c>
      <c r="T10" s="1" t="str">
        <f>IF(J10&lt;&gt;"",Tableau1[[#This Row],[Date de rendu]],"")</f>
        <v/>
      </c>
      <c r="U10" t="str">
        <f>IF(Tableau1[[#This Row],[nb d''outillage]]&lt;&gt;"",(IF(Tableau1[[#This Row],[nb d''outillage]]=0,"x","")),"")</f>
        <v/>
      </c>
      <c r="V10" t="str">
        <f>IF(Tableau1[[#This Row],[nb d''outillage]]&lt;&gt;"",(IF(Tableau1[[#This Row],[nb d''outillage]]=0,"x","")),"")</f>
        <v/>
      </c>
      <c r="AA10" s="1" t="str">
        <f>IF(Tableau1[[#This Row],[nb d''outillage]]&lt;&gt;"",IF(Tableau1[[#This Row],[nb d''outillage]]=0,"x",Tableau1[[#This Row],[date de demande d''outillage]]+Annexe!H6),"")</f>
        <v/>
      </c>
      <c r="AB10" s="1" t="str">
        <f>IF(Tableau1[[#This Row],[nb d''outillage]]&lt;&gt;"",IF(Tableau1[[#This Row],[nb d''outillage]]=0,"x",(Tableau1[[#This Row],[délai d''envoi en STR]]-$B$3)),"")</f>
        <v/>
      </c>
      <c r="AC10" t="s">
        <v>13</v>
      </c>
      <c r="AD10" t="str">
        <f>IF(Tableau1[[#This Row],[Date de reçu de la commande]]&lt;&gt;"",0,"")</f>
        <v/>
      </c>
      <c r="AE10" t="str">
        <f>IF(Tableau1[[#This Row],[nb de calques]]&lt;&gt;"",(IF(Tableau1[[#This Row],[nb de calques]]=0,"x","")),"")</f>
        <v/>
      </c>
      <c r="AF10" t="str">
        <f>IF(Tableau1[[#This Row],[nb de calques]]&lt;&gt;"",(IF(Tableau1[[#This Row],[nb de calques]]=0,"x","")),"")</f>
        <v/>
      </c>
      <c r="AS10" t="str">
        <f>IF(Tableau1[[#This Row],[nb de calques]]&lt;&gt;"",IF(Tableau1[[#This Row],[nb de calques]]=0,"x",""),"")</f>
        <v/>
      </c>
      <c r="AT10" t="str">
        <f>IF(Tableau1[[#This Row],[nb de calques]]&lt;&gt;"",IF(Tableau1[[#This Row],[nb de calques]]=0,"x",(Tableau1[[#This Row],[délai calque attendu]]-$B$3)),"")</f>
        <v/>
      </c>
      <c r="AU10" t="s">
        <v>13</v>
      </c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</row>
    <row r="11" spans="1:59" x14ac:dyDescent="0.3">
      <c r="E11" t="str">
        <f>IF(C11&lt;&gt;"",WORKDAY(C11,Annexe!A7,calendrier2015!$A$49:$A$73),"")</f>
        <v/>
      </c>
      <c r="F11" s="1" t="str">
        <f>IF(Tableau1[[#This Row],[Date de reçu de la commande]]&lt;&gt;"",IF(I11&gt;2,Tableau1[[#This Row],[délai de rendu attendu initial]]+1,Tableau1[[#This Row],[délai de rendu attendu initial]]),"")</f>
        <v/>
      </c>
      <c r="G11" t="str">
        <f t="shared" si="0"/>
        <v/>
      </c>
      <c r="H11" t="s">
        <v>13</v>
      </c>
      <c r="I11" t="str">
        <f>IF(C11&lt;&gt;"",COUNTIF($E$6:E11,E11),"")</f>
        <v/>
      </c>
      <c r="K11" t="str">
        <f>IF(Tableau1[[#This Row],[Date de reçu de la commande]]&lt;&gt;"",0,"")</f>
        <v/>
      </c>
      <c r="L11" s="13" t="str">
        <f>IF(C11&lt;&gt;"",WORKDAY(C11,Annexe!A7,calendrier2015!A54:A78),"")</f>
        <v/>
      </c>
      <c r="M11" t="str">
        <f>IF(Tableau1[[#This Row],[nb de plans interm]]=0,"x","")</f>
        <v/>
      </c>
      <c r="N11"/>
      <c r="O11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11" t="str">
        <f>IF(Tableau1[[#This Row],[nb de plans interm]]&lt;&gt;"",IF(Tableau1[[#This Row],[nb de plans interm]]=0,"x",(Tableau1[[#This Row],[Délai de rendu attendu2]]-$B$3)),"")</f>
        <v/>
      </c>
      <c r="Q11" t="s">
        <v>13</v>
      </c>
      <c r="R11" t="str">
        <f>IF(C11&lt;&gt;"",COUNTIF($L$6:L11,L11),"")</f>
        <v/>
      </c>
      <c r="S11" t="str">
        <f>IF(Tableau1[[#This Row],[Date de reçu de la commande]]&lt;&gt;"",0,"")</f>
        <v/>
      </c>
      <c r="T11" s="1" t="str">
        <f>IF(J11&lt;&gt;"",Tableau1[[#This Row],[Date de rendu]],"")</f>
        <v/>
      </c>
      <c r="U11" t="str">
        <f>IF(Tableau1[[#This Row],[nb d''outillage]]&lt;&gt;"",(IF(Tableau1[[#This Row],[nb d''outillage]]=0,"x","")),"")</f>
        <v/>
      </c>
      <c r="V11" t="str">
        <f>IF(Tableau1[[#This Row],[nb d''outillage]]&lt;&gt;"",(IF(Tableau1[[#This Row],[nb d''outillage]]=0,"x","")),"")</f>
        <v/>
      </c>
      <c r="AA11" s="1" t="str">
        <f>IF(Tableau1[[#This Row],[nb d''outillage]]&lt;&gt;"",IF(Tableau1[[#This Row],[nb d''outillage]]=0,"x",Tableau1[[#This Row],[date de demande d''outillage]]+Annexe!H7),"")</f>
        <v/>
      </c>
      <c r="AB11" s="1" t="str">
        <f>IF(Tableau1[[#This Row],[nb d''outillage]]&lt;&gt;"",IF(Tableau1[[#This Row],[nb d''outillage]]=0,"x",(Tableau1[[#This Row],[délai d''envoi en STR]]-$B$3)),"")</f>
        <v/>
      </c>
      <c r="AC11" t="s">
        <v>13</v>
      </c>
      <c r="AD11" t="str">
        <f>IF(Tableau1[[#This Row],[Date de reçu de la commande]]&lt;&gt;"",0,"")</f>
        <v/>
      </c>
      <c r="AE11" t="str">
        <f>IF(Tableau1[[#This Row],[nb de calques]]&lt;&gt;"",(IF(Tableau1[[#This Row],[nb de calques]]=0,"x","")),"")</f>
        <v/>
      </c>
      <c r="AF11" t="str">
        <f>IF(Tableau1[[#This Row],[nb de calques]]&lt;&gt;"",(IF(Tableau1[[#This Row],[nb de calques]]=0,"x","")),"")</f>
        <v/>
      </c>
      <c r="AS11" t="str">
        <f>IF(Tableau1[[#This Row],[nb de calques]]&lt;&gt;"",IF(Tableau1[[#This Row],[nb de calques]]=0,"x",""),"")</f>
        <v/>
      </c>
      <c r="AT11" t="str">
        <f>IF(Tableau1[[#This Row],[nb de calques]]&lt;&gt;"",IF(Tableau1[[#This Row],[nb de calques]]=0,"x",(Tableau1[[#This Row],[délai calque attendu]]-$B$3)),"")</f>
        <v/>
      </c>
      <c r="AU11" t="s">
        <v>13</v>
      </c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</row>
    <row r="12" spans="1:59" x14ac:dyDescent="0.3">
      <c r="E12" t="str">
        <f>IF(C12&lt;&gt;"",WORKDAY(C12,Annexe!A8,calendrier2015!$A$49:$A$73),"")</f>
        <v/>
      </c>
      <c r="F12" s="1" t="str">
        <f>IF(Tableau1[[#This Row],[Date de reçu de la commande]]&lt;&gt;"",IF(I12&gt;2,Tableau1[[#This Row],[délai de rendu attendu initial]]+1,Tableau1[[#This Row],[délai de rendu attendu initial]]),"")</f>
        <v/>
      </c>
      <c r="G12" t="str">
        <f t="shared" si="0"/>
        <v/>
      </c>
      <c r="H12" t="s">
        <v>13</v>
      </c>
      <c r="I12" t="str">
        <f>IF(C12&lt;&gt;"",COUNTIF($E$6:E12,E12),"")</f>
        <v/>
      </c>
      <c r="K12" t="str">
        <f>IF(Tableau1[[#This Row],[Date de reçu de la commande]]&lt;&gt;"",0,"")</f>
        <v/>
      </c>
      <c r="L12" s="13" t="str">
        <f>IF(C12&lt;&gt;"",WORKDAY(C12,Annexe!A8,calendrier2015!A55:A79),"")</f>
        <v/>
      </c>
      <c r="M12" t="str">
        <f>IF(Tableau1[[#This Row],[nb de plans interm]]=0,"x","")</f>
        <v/>
      </c>
      <c r="N12"/>
      <c r="O12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12" t="str">
        <f>IF(Tableau1[[#This Row],[nb de plans interm]]&lt;&gt;"",IF(Tableau1[[#This Row],[nb de plans interm]]=0,"x",(Tableau1[[#This Row],[Délai de rendu attendu2]]-$B$3)),"")</f>
        <v/>
      </c>
      <c r="Q12" t="s">
        <v>13</v>
      </c>
      <c r="R12" t="str">
        <f>IF(C12&lt;&gt;"",COUNTIF($L$6:L12,L12),"")</f>
        <v/>
      </c>
      <c r="S12" t="str">
        <f>IF(Tableau1[[#This Row],[Date de reçu de la commande]]&lt;&gt;"",0,"")</f>
        <v/>
      </c>
      <c r="T12" s="1" t="str">
        <f>IF(J12&lt;&gt;"",Tableau1[[#This Row],[Date de rendu]],"")</f>
        <v/>
      </c>
      <c r="U12" t="str">
        <f>IF(Tableau1[[#This Row],[nb d''outillage]]&lt;&gt;"",(IF(Tableau1[[#This Row],[nb d''outillage]]=0,"x","")),"")</f>
        <v/>
      </c>
      <c r="V12" t="str">
        <f>IF(Tableau1[[#This Row],[nb d''outillage]]&lt;&gt;"",(IF(Tableau1[[#This Row],[nb d''outillage]]=0,"x","")),"")</f>
        <v/>
      </c>
      <c r="AA12" s="1" t="str">
        <f>IF(Tableau1[[#This Row],[nb d''outillage]]&lt;&gt;"",IF(Tableau1[[#This Row],[nb d''outillage]]=0,"x",Tableau1[[#This Row],[date de demande d''outillage]]+Annexe!H8),"")</f>
        <v/>
      </c>
      <c r="AB12" s="1" t="str">
        <f>IF(Tableau1[[#This Row],[nb d''outillage]]&lt;&gt;"",IF(Tableau1[[#This Row],[nb d''outillage]]=0,"x",(Tableau1[[#This Row],[délai d''envoi en STR]]-$B$3)),"")</f>
        <v/>
      </c>
      <c r="AC12" t="s">
        <v>13</v>
      </c>
      <c r="AD12" t="str">
        <f>IF(Tableau1[[#This Row],[Date de reçu de la commande]]&lt;&gt;"",0,"")</f>
        <v/>
      </c>
      <c r="AE12" t="str">
        <f>IF(Tableau1[[#This Row],[nb de calques]]&lt;&gt;"",(IF(Tableau1[[#This Row],[nb de calques]]=0,"x","")),"")</f>
        <v/>
      </c>
      <c r="AF12" t="str">
        <f>IF(Tableau1[[#This Row],[nb de calques]]&lt;&gt;"",(IF(Tableau1[[#This Row],[nb de calques]]=0,"x","")),"")</f>
        <v/>
      </c>
      <c r="AS12" t="str">
        <f>IF(Tableau1[[#This Row],[nb de calques]]&lt;&gt;"",IF(Tableau1[[#This Row],[nb de calques]]=0,"x",""),"")</f>
        <v/>
      </c>
      <c r="AT12" t="str">
        <f>IF(Tableau1[[#This Row],[nb de calques]]&lt;&gt;"",IF(Tableau1[[#This Row],[nb de calques]]=0,"x",(Tableau1[[#This Row],[délai calque attendu]]-$B$3)),"")</f>
        <v/>
      </c>
      <c r="AU12" t="s">
        <v>13</v>
      </c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</row>
    <row r="13" spans="1:59" x14ac:dyDescent="0.3">
      <c r="E13" t="str">
        <f>IF(C13&lt;&gt;"",WORKDAY(C13,Annexe!A9,calendrier2015!$A$49:$A$73),"")</f>
        <v/>
      </c>
      <c r="F13" s="1" t="str">
        <f>IF(Tableau1[[#This Row],[Date de reçu de la commande]]&lt;&gt;"",IF(I13&gt;2,Tableau1[[#This Row],[délai de rendu attendu initial]]+1,Tableau1[[#This Row],[délai de rendu attendu initial]]),"")</f>
        <v/>
      </c>
      <c r="G13" t="str">
        <f t="shared" si="0"/>
        <v/>
      </c>
      <c r="H13" t="s">
        <v>13</v>
      </c>
      <c r="I13" t="str">
        <f>IF(C13&lt;&gt;"",COUNTIF($E$6:E13,E13),"")</f>
        <v/>
      </c>
      <c r="K13" t="str">
        <f>IF(Tableau1[[#This Row],[Date de reçu de la commande]]&lt;&gt;"",0,"")</f>
        <v/>
      </c>
      <c r="L13" s="13" t="str">
        <f>IF(C13&lt;&gt;"",WORKDAY(C13,Annexe!A9,calendrier2015!A56:A80),"")</f>
        <v/>
      </c>
      <c r="M13" t="str">
        <f>IF(Tableau1[[#This Row],[nb de plans interm]]=0,"x","")</f>
        <v/>
      </c>
      <c r="N13"/>
      <c r="O13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13" t="str">
        <f>IF(Tableau1[[#This Row],[nb de plans interm]]&lt;&gt;"",IF(Tableau1[[#This Row],[nb de plans interm]]=0,"x",(Tableau1[[#This Row],[Délai de rendu attendu2]]-$B$3)),"")</f>
        <v/>
      </c>
      <c r="Q13" t="s">
        <v>13</v>
      </c>
      <c r="R13" t="str">
        <f>IF(C13&lt;&gt;"",COUNTIF($L$6:L13,L13),"")</f>
        <v/>
      </c>
      <c r="S13" t="str">
        <f>IF(Tableau1[[#This Row],[Date de reçu de la commande]]&lt;&gt;"",0,"")</f>
        <v/>
      </c>
      <c r="T13" s="1" t="str">
        <f>IF(J13&lt;&gt;"",Tableau1[[#This Row],[Date de rendu]],"")</f>
        <v/>
      </c>
      <c r="U13" t="str">
        <f>IF(Tableau1[[#This Row],[nb d''outillage]]&lt;&gt;"",(IF(Tableau1[[#This Row],[nb d''outillage]]=0,"x","")),"")</f>
        <v/>
      </c>
      <c r="V13" t="str">
        <f>IF(Tableau1[[#This Row],[nb d''outillage]]&lt;&gt;"",(IF(Tableau1[[#This Row],[nb d''outillage]]=0,"x","")),"")</f>
        <v/>
      </c>
      <c r="AA13" s="1" t="str">
        <f>IF(Tableau1[[#This Row],[nb d''outillage]]&lt;&gt;"",IF(Tableau1[[#This Row],[nb d''outillage]]=0,"x",Tableau1[[#This Row],[date de demande d''outillage]]+Annexe!H9),"")</f>
        <v/>
      </c>
      <c r="AB13" s="1" t="str">
        <f>IF(Tableau1[[#This Row],[nb d''outillage]]&lt;&gt;"",IF(Tableau1[[#This Row],[nb d''outillage]]=0,"x",(Tableau1[[#This Row],[délai d''envoi en STR]]-$B$3)),"")</f>
        <v/>
      </c>
      <c r="AC13" t="s">
        <v>13</v>
      </c>
      <c r="AD13" t="str">
        <f>IF(Tableau1[[#This Row],[Date de reçu de la commande]]&lt;&gt;"",0,"")</f>
        <v/>
      </c>
      <c r="AE13" t="str">
        <f>IF(Tableau1[[#This Row],[nb de calques]]&lt;&gt;"",(IF(Tableau1[[#This Row],[nb de calques]]=0,"x","")),"")</f>
        <v/>
      </c>
      <c r="AF13" t="str">
        <f>IF(Tableau1[[#This Row],[nb de calques]]&lt;&gt;"",(IF(Tableau1[[#This Row],[nb de calques]]=0,"x","")),"")</f>
        <v/>
      </c>
      <c r="AS13" t="str">
        <f>IF(Tableau1[[#This Row],[nb de calques]]&lt;&gt;"",IF(Tableau1[[#This Row],[nb de calques]]=0,"x",""),"")</f>
        <v/>
      </c>
      <c r="AT13" t="str">
        <f>IF(Tableau1[[#This Row],[nb de calques]]&lt;&gt;"",IF(Tableau1[[#This Row],[nb de calques]]=0,"x",(Tableau1[[#This Row],[délai calque attendu]]-$B$3)),"")</f>
        <v/>
      </c>
      <c r="AU13" t="s">
        <v>13</v>
      </c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</row>
    <row r="14" spans="1:59" x14ac:dyDescent="0.3">
      <c r="E14" t="str">
        <f>IF(C14&lt;&gt;"",WORKDAY(C14,Annexe!A10,calendrier2015!$A$49:$A$73),"")</f>
        <v/>
      </c>
      <c r="F14" s="1" t="str">
        <f>IF(Tableau1[[#This Row],[Date de reçu de la commande]]&lt;&gt;"",IF(I14&gt;2,Tableau1[[#This Row],[délai de rendu attendu initial]]+1,Tableau1[[#This Row],[délai de rendu attendu initial]]),"")</f>
        <v/>
      </c>
      <c r="G14" t="str">
        <f t="shared" si="0"/>
        <v/>
      </c>
      <c r="H14" t="s">
        <v>13</v>
      </c>
      <c r="I14" t="str">
        <f>IF(C14&lt;&gt;"",COUNTIF($E$6:E14,E14),"")</f>
        <v/>
      </c>
      <c r="K14" t="str">
        <f>IF(Tableau1[[#This Row],[Date de reçu de la commande]]&lt;&gt;"",0,"")</f>
        <v/>
      </c>
      <c r="L14" s="13" t="str">
        <f>IF(C14&lt;&gt;"",WORKDAY(C14,Annexe!A10,calendrier2015!A57:A81),"")</f>
        <v/>
      </c>
      <c r="M14" t="str">
        <f>IF(Tableau1[[#This Row],[nb de plans interm]]=0,"x","")</f>
        <v/>
      </c>
      <c r="N14"/>
      <c r="O14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14" t="str">
        <f>IF(Tableau1[[#This Row],[nb de plans interm]]&lt;&gt;"",IF(Tableau1[[#This Row],[nb de plans interm]]=0,"x",(Tableau1[[#This Row],[Délai de rendu attendu2]]-$B$3)),"")</f>
        <v/>
      </c>
      <c r="Q14" t="s">
        <v>13</v>
      </c>
      <c r="R14" t="str">
        <f>IF(C14&lt;&gt;"",COUNTIF($L$6:L14,L14),"")</f>
        <v/>
      </c>
      <c r="S14" t="str">
        <f>IF(Tableau1[[#This Row],[Date de reçu de la commande]]&lt;&gt;"",0,"")</f>
        <v/>
      </c>
      <c r="T14" s="1" t="str">
        <f>IF(J14&lt;&gt;"",Tableau1[[#This Row],[Date de rendu]],"")</f>
        <v/>
      </c>
      <c r="U14" t="str">
        <f>IF(Tableau1[[#This Row],[nb d''outillage]]&lt;&gt;"",(IF(Tableau1[[#This Row],[nb d''outillage]]=0,"x","")),"")</f>
        <v/>
      </c>
      <c r="V14" t="str">
        <f>IF(Tableau1[[#This Row],[nb d''outillage]]&lt;&gt;"",(IF(Tableau1[[#This Row],[nb d''outillage]]=0,"x","")),"")</f>
        <v/>
      </c>
      <c r="AA14" s="1" t="str">
        <f>IF(Tableau1[[#This Row],[nb d''outillage]]&lt;&gt;"",IF(Tableau1[[#This Row],[nb d''outillage]]=0,"x",Tableau1[[#This Row],[date de demande d''outillage]]+Annexe!H10),"")</f>
        <v/>
      </c>
      <c r="AB14" s="1" t="str">
        <f>IF(Tableau1[[#This Row],[nb d''outillage]]&lt;&gt;"",IF(Tableau1[[#This Row],[nb d''outillage]]=0,"x",(Tableau1[[#This Row],[délai d''envoi en STR]]-$B$3)),"")</f>
        <v/>
      </c>
      <c r="AC14" t="s">
        <v>13</v>
      </c>
      <c r="AD14" t="str">
        <f>IF(Tableau1[[#This Row],[Date de reçu de la commande]]&lt;&gt;"",0,"")</f>
        <v/>
      </c>
      <c r="AE14" t="str">
        <f>IF(Tableau1[[#This Row],[nb de calques]]&lt;&gt;"",(IF(Tableau1[[#This Row],[nb de calques]]=0,"x","")),"")</f>
        <v/>
      </c>
      <c r="AF14" t="str">
        <f>IF(Tableau1[[#This Row],[nb de calques]]&lt;&gt;"",(IF(Tableau1[[#This Row],[nb de calques]]=0,"x","")),"")</f>
        <v/>
      </c>
      <c r="AS14" t="str">
        <f>IF(Tableau1[[#This Row],[nb de calques]]&lt;&gt;"",IF(Tableau1[[#This Row],[nb de calques]]=0,"x",""),"")</f>
        <v/>
      </c>
      <c r="AT14" t="str">
        <f>IF(Tableau1[[#This Row],[nb de calques]]&lt;&gt;"",IF(Tableau1[[#This Row],[nb de calques]]=0,"x",(Tableau1[[#This Row],[délai calque attendu]]-$B$3)),"")</f>
        <v/>
      </c>
      <c r="AU14" t="s">
        <v>13</v>
      </c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</row>
    <row r="15" spans="1:59" x14ac:dyDescent="0.3">
      <c r="E15" t="str">
        <f>IF(C15&lt;&gt;"",WORKDAY(C15,Annexe!A11,calendrier2015!$A$49:$A$73),"")</f>
        <v/>
      </c>
      <c r="F15" s="1" t="str">
        <f>IF(Tableau1[[#This Row],[Date de reçu de la commande]]&lt;&gt;"",IF(I15&gt;2,Tableau1[[#This Row],[délai de rendu attendu initial]]+1,Tableau1[[#This Row],[délai de rendu attendu initial]]),"")</f>
        <v/>
      </c>
      <c r="G15" t="str">
        <f t="shared" si="0"/>
        <v/>
      </c>
      <c r="H15" t="s">
        <v>13</v>
      </c>
      <c r="I15" t="str">
        <f>IF(C15&lt;&gt;"",COUNTIF($E$6:E15,E15),"")</f>
        <v/>
      </c>
      <c r="K15" t="str">
        <f>IF(Tableau1[[#This Row],[Date de reçu de la commande]]&lt;&gt;"",0,"")</f>
        <v/>
      </c>
      <c r="L15" s="13" t="str">
        <f>IF(C15&lt;&gt;"",WORKDAY(C15,Annexe!A11,calendrier2015!A58:A82),"")</f>
        <v/>
      </c>
      <c r="M15" t="str">
        <f>IF(Tableau1[[#This Row],[nb de plans interm]]=0,"x","")</f>
        <v/>
      </c>
      <c r="N15"/>
      <c r="O15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15" t="str">
        <f>IF(Tableau1[[#This Row],[nb de plans interm]]&lt;&gt;"",IF(Tableau1[[#This Row],[nb de plans interm]]=0,"x",(Tableau1[[#This Row],[Délai de rendu attendu2]]-$B$3)),"")</f>
        <v/>
      </c>
      <c r="Q15" t="s">
        <v>13</v>
      </c>
      <c r="R15" t="str">
        <f>IF(C15&lt;&gt;"",COUNTIF($L$6:L15,L15),"")</f>
        <v/>
      </c>
      <c r="S15" t="str">
        <f>IF(Tableau1[[#This Row],[Date de reçu de la commande]]&lt;&gt;"",0,"")</f>
        <v/>
      </c>
      <c r="T15" s="1" t="str">
        <f>IF(J15&lt;&gt;"",Tableau1[[#This Row],[Date de rendu]],"")</f>
        <v/>
      </c>
      <c r="U15" t="str">
        <f>IF(Tableau1[[#This Row],[nb d''outillage]]&lt;&gt;"",(IF(Tableau1[[#This Row],[nb d''outillage]]=0,"x","")),"")</f>
        <v/>
      </c>
      <c r="V15" t="str">
        <f>IF(Tableau1[[#This Row],[nb d''outillage]]&lt;&gt;"",(IF(Tableau1[[#This Row],[nb d''outillage]]=0,"x","")),"")</f>
        <v/>
      </c>
      <c r="AA15" s="1" t="str">
        <f>IF(Tableau1[[#This Row],[nb d''outillage]]&lt;&gt;"",IF(Tableau1[[#This Row],[nb d''outillage]]=0,"x",Tableau1[[#This Row],[date de demande d''outillage]]+Annexe!H11),"")</f>
        <v/>
      </c>
      <c r="AB15" s="1" t="str">
        <f>IF(Tableau1[[#This Row],[nb d''outillage]]&lt;&gt;"",IF(Tableau1[[#This Row],[nb d''outillage]]=0,"x",(Tableau1[[#This Row],[délai d''envoi en STR]]-$B$3)),"")</f>
        <v/>
      </c>
      <c r="AC15" t="s">
        <v>13</v>
      </c>
      <c r="AD15" t="str">
        <f>IF(Tableau1[[#This Row],[Date de reçu de la commande]]&lt;&gt;"",0,"")</f>
        <v/>
      </c>
      <c r="AE15" t="str">
        <f>IF(Tableau1[[#This Row],[nb de calques]]&lt;&gt;"",(IF(Tableau1[[#This Row],[nb de calques]]=0,"x","")),"")</f>
        <v/>
      </c>
      <c r="AF15" t="str">
        <f>IF(Tableau1[[#This Row],[nb de calques]]&lt;&gt;"",(IF(Tableau1[[#This Row],[nb de calques]]=0,"x","")),"")</f>
        <v/>
      </c>
      <c r="AS15" t="str">
        <f>IF(Tableau1[[#This Row],[nb de calques]]&lt;&gt;"",IF(Tableau1[[#This Row],[nb de calques]]=0,"x",""),"")</f>
        <v/>
      </c>
      <c r="AT15" t="str">
        <f>IF(Tableau1[[#This Row],[nb de calques]]&lt;&gt;"",IF(Tableau1[[#This Row],[nb de calques]]=0,"x",(Tableau1[[#This Row],[délai calque attendu]]-$B$3)),"")</f>
        <v/>
      </c>
      <c r="AU15" t="s">
        <v>13</v>
      </c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</row>
    <row r="16" spans="1:59" x14ac:dyDescent="0.3">
      <c r="E16" t="str">
        <f>IF(C16&lt;&gt;"",WORKDAY(C16,Annexe!A12,calendrier2015!$A$49:$A$73),"")</f>
        <v/>
      </c>
      <c r="F16" s="1" t="str">
        <f>IF(Tableau1[[#This Row],[Date de reçu de la commande]]&lt;&gt;"",IF(I16&gt;2,Tableau1[[#This Row],[délai de rendu attendu initial]]+1,Tableau1[[#This Row],[délai de rendu attendu initial]]),"")</f>
        <v/>
      </c>
      <c r="G16" t="str">
        <f t="shared" si="0"/>
        <v/>
      </c>
      <c r="H16" t="s">
        <v>13</v>
      </c>
      <c r="I16" t="str">
        <f>IF(C16&lt;&gt;"",COUNTIF($E$6:E16,E16),"")</f>
        <v/>
      </c>
      <c r="K16" t="str">
        <f>IF(Tableau1[[#This Row],[Date de reçu de la commande]]&lt;&gt;"",0,"")</f>
        <v/>
      </c>
      <c r="L16" s="13" t="str">
        <f>IF(C16&lt;&gt;"",WORKDAY(C16,Annexe!A12,calendrier2015!A59:A83),"")</f>
        <v/>
      </c>
      <c r="M16" t="str">
        <f>IF(Tableau1[[#This Row],[nb de plans interm]]=0,"x","")</f>
        <v/>
      </c>
      <c r="N16"/>
      <c r="O16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16" t="str">
        <f>IF(Tableau1[[#This Row],[nb de plans interm]]&lt;&gt;"",IF(Tableau1[[#This Row],[nb de plans interm]]=0,"x",(Tableau1[[#This Row],[Délai de rendu attendu2]]-$B$3)),"")</f>
        <v/>
      </c>
      <c r="Q16" t="s">
        <v>13</v>
      </c>
      <c r="R16" t="str">
        <f>IF(C16&lt;&gt;"",COUNTIF($L$6:L16,L16),"")</f>
        <v/>
      </c>
      <c r="S16" t="str">
        <f>IF(Tableau1[[#This Row],[Date de reçu de la commande]]&lt;&gt;"",0,"")</f>
        <v/>
      </c>
      <c r="T16" s="1" t="str">
        <f>IF(J16&lt;&gt;"",Tableau1[[#This Row],[Date de rendu]],"")</f>
        <v/>
      </c>
      <c r="U16" t="str">
        <f>IF(Tableau1[[#This Row],[nb d''outillage]]&lt;&gt;"",(IF(Tableau1[[#This Row],[nb d''outillage]]=0,"x","")),"")</f>
        <v/>
      </c>
      <c r="V16" t="str">
        <f>IF(Tableau1[[#This Row],[nb d''outillage]]&lt;&gt;"",(IF(Tableau1[[#This Row],[nb d''outillage]]=0,"x","")),"")</f>
        <v/>
      </c>
      <c r="AA16" s="1" t="str">
        <f>IF(Tableau1[[#This Row],[nb d''outillage]]&lt;&gt;"",IF(Tableau1[[#This Row],[nb d''outillage]]=0,"x",Tableau1[[#This Row],[date de demande d''outillage]]+Annexe!H12),"")</f>
        <v/>
      </c>
      <c r="AB16" s="1" t="str">
        <f>IF(Tableau1[[#This Row],[nb d''outillage]]&lt;&gt;"",IF(Tableau1[[#This Row],[nb d''outillage]]=0,"x",(Tableau1[[#This Row],[délai d''envoi en STR]]-$B$3)),"")</f>
        <v/>
      </c>
      <c r="AC16" t="s">
        <v>13</v>
      </c>
      <c r="AD16" t="str">
        <f>IF(Tableau1[[#This Row],[Date de reçu de la commande]]&lt;&gt;"",0,"")</f>
        <v/>
      </c>
      <c r="AE16" t="str">
        <f>IF(Tableau1[[#This Row],[nb de calques]]&lt;&gt;"",(IF(Tableau1[[#This Row],[nb de calques]]=0,"x","")),"")</f>
        <v/>
      </c>
      <c r="AF16" t="str">
        <f>IF(Tableau1[[#This Row],[nb de calques]]&lt;&gt;"",(IF(Tableau1[[#This Row],[nb de calques]]=0,"x","")),"")</f>
        <v/>
      </c>
      <c r="AS16" t="str">
        <f>IF(Tableau1[[#This Row],[nb de calques]]&lt;&gt;"",IF(Tableau1[[#This Row],[nb de calques]]=0,"x",""),"")</f>
        <v/>
      </c>
      <c r="AT16" t="str">
        <f>IF(Tableau1[[#This Row],[nb de calques]]&lt;&gt;"",IF(Tableau1[[#This Row],[nb de calques]]=0,"x",(Tableau1[[#This Row],[délai calque attendu]]-$B$3)),"")</f>
        <v/>
      </c>
      <c r="AU16" t="s">
        <v>13</v>
      </c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</row>
    <row r="17" spans="5:59" x14ac:dyDescent="0.3">
      <c r="E17" t="str">
        <f>IF(C17&lt;&gt;"",WORKDAY(C17,Annexe!A13,calendrier2015!$A$49:$A$73),"")</f>
        <v/>
      </c>
      <c r="F17" s="1" t="str">
        <f>IF(Tableau1[[#This Row],[Date de reçu de la commande]]&lt;&gt;"",IF(I17&gt;2,Tableau1[[#This Row],[délai de rendu attendu initial]]+1,Tableau1[[#This Row],[délai de rendu attendu initial]]),"")</f>
        <v/>
      </c>
      <c r="G17" t="str">
        <f t="shared" si="0"/>
        <v/>
      </c>
      <c r="H17" t="s">
        <v>13</v>
      </c>
      <c r="I17" t="str">
        <f>IF(C17&lt;&gt;"",COUNTIF($E$6:E17,E17),"")</f>
        <v/>
      </c>
      <c r="K17" t="str">
        <f>IF(Tableau1[[#This Row],[Date de reçu de la commande]]&lt;&gt;"",0,"")</f>
        <v/>
      </c>
      <c r="L17" s="13" t="str">
        <f>IF(C17&lt;&gt;"",WORKDAY(C17,Annexe!A13,calendrier2015!A60:A84),"")</f>
        <v/>
      </c>
      <c r="M17" t="str">
        <f>IF(Tableau1[[#This Row],[nb de plans interm]]=0,"x","")</f>
        <v/>
      </c>
      <c r="N17"/>
      <c r="O17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17" t="str">
        <f>IF(Tableau1[[#This Row],[nb de plans interm]]&lt;&gt;"",IF(Tableau1[[#This Row],[nb de plans interm]]=0,"x",(Tableau1[[#This Row],[Délai de rendu attendu2]]-$B$3)),"")</f>
        <v/>
      </c>
      <c r="Q17" t="s">
        <v>13</v>
      </c>
      <c r="R17" t="str">
        <f>IF(C17&lt;&gt;"",COUNTIF($L$6:L17,L17),"")</f>
        <v/>
      </c>
      <c r="S17" t="str">
        <f>IF(Tableau1[[#This Row],[Date de reçu de la commande]]&lt;&gt;"",0,"")</f>
        <v/>
      </c>
      <c r="T17" s="1" t="str">
        <f>IF(J17&lt;&gt;"",Tableau1[[#This Row],[Date de rendu]],"")</f>
        <v/>
      </c>
      <c r="U17" t="str">
        <f>IF(Tableau1[[#This Row],[nb d''outillage]]&lt;&gt;"",(IF(Tableau1[[#This Row],[nb d''outillage]]=0,"x","")),"")</f>
        <v/>
      </c>
      <c r="V17" t="str">
        <f>IF(Tableau1[[#This Row],[nb d''outillage]]&lt;&gt;"",(IF(Tableau1[[#This Row],[nb d''outillage]]=0,"x","")),"")</f>
        <v/>
      </c>
      <c r="AA17" s="1" t="str">
        <f>IF(Tableau1[[#This Row],[nb d''outillage]]&lt;&gt;"",IF(Tableau1[[#This Row],[nb d''outillage]]=0,"x",Tableau1[[#This Row],[date de demande d''outillage]]+Annexe!H13),"")</f>
        <v/>
      </c>
      <c r="AB17" s="1" t="str">
        <f>IF(Tableau1[[#This Row],[nb d''outillage]]&lt;&gt;"",IF(Tableau1[[#This Row],[nb d''outillage]]=0,"x",(Tableau1[[#This Row],[délai d''envoi en STR]]-$B$3)),"")</f>
        <v/>
      </c>
      <c r="AC17" t="s">
        <v>13</v>
      </c>
      <c r="AD17" t="str">
        <f>IF(Tableau1[[#This Row],[Date de reçu de la commande]]&lt;&gt;"",0,"")</f>
        <v/>
      </c>
      <c r="AE17" t="str">
        <f>IF(Tableau1[[#This Row],[nb de calques]]&lt;&gt;"",(IF(Tableau1[[#This Row],[nb de calques]]=0,"x","")),"")</f>
        <v/>
      </c>
      <c r="AF17" t="str">
        <f>IF(Tableau1[[#This Row],[nb de calques]]&lt;&gt;"",(IF(Tableau1[[#This Row],[nb de calques]]=0,"x","")),"")</f>
        <v/>
      </c>
      <c r="AS17" t="str">
        <f>IF(Tableau1[[#This Row],[nb de calques]]&lt;&gt;"",IF(Tableau1[[#This Row],[nb de calques]]=0,"x",""),"")</f>
        <v/>
      </c>
      <c r="AT17" t="str">
        <f>IF(Tableau1[[#This Row],[nb de calques]]&lt;&gt;"",IF(Tableau1[[#This Row],[nb de calques]]=0,"x",(Tableau1[[#This Row],[délai calque attendu]]-$B$3)),"")</f>
        <v/>
      </c>
      <c r="AU17" t="s">
        <v>13</v>
      </c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</row>
    <row r="18" spans="5:59" x14ac:dyDescent="0.3">
      <c r="E18" t="str">
        <f>IF(C18&lt;&gt;"",WORKDAY(C18,Annexe!A14,calendrier2015!$A$49:$A$73),"")</f>
        <v/>
      </c>
      <c r="F18" s="1" t="str">
        <f>IF(Tableau1[[#This Row],[Date de reçu de la commande]]&lt;&gt;"",IF(I18&gt;2,Tableau1[[#This Row],[délai de rendu attendu initial]]+1,Tableau1[[#This Row],[délai de rendu attendu initial]]),"")</f>
        <v/>
      </c>
      <c r="G18" t="str">
        <f t="shared" si="0"/>
        <v/>
      </c>
      <c r="H18" t="s">
        <v>13</v>
      </c>
      <c r="I18" t="str">
        <f>IF(C18&lt;&gt;"",COUNTIF($E$6:E18,E18),"")</f>
        <v/>
      </c>
      <c r="K18" t="str">
        <f>IF(Tableau1[[#This Row],[Date de reçu de la commande]]&lt;&gt;"",0,"")</f>
        <v/>
      </c>
      <c r="L18" s="13" t="str">
        <f>IF(C18&lt;&gt;"",WORKDAY(C18,Annexe!A14,calendrier2015!A61:A85),"")</f>
        <v/>
      </c>
      <c r="M18" t="str">
        <f>IF(Tableau1[[#This Row],[nb de plans interm]]=0,"x","")</f>
        <v/>
      </c>
      <c r="N18"/>
      <c r="O18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18" t="str">
        <f>IF(Tableau1[[#This Row],[nb de plans interm]]&lt;&gt;"",IF(Tableau1[[#This Row],[nb de plans interm]]=0,"x",(Tableau1[[#This Row],[Délai de rendu attendu2]]-$B$3)),"")</f>
        <v/>
      </c>
      <c r="Q18" t="s">
        <v>13</v>
      </c>
      <c r="R18" t="str">
        <f>IF(C18&lt;&gt;"",COUNTIF($L$6:L18,L18),"")</f>
        <v/>
      </c>
      <c r="S18" t="str">
        <f>IF(Tableau1[[#This Row],[Date de reçu de la commande]]&lt;&gt;"",0,"")</f>
        <v/>
      </c>
      <c r="T18" s="1" t="str">
        <f>IF(J18&lt;&gt;"",Tableau1[[#This Row],[Date de rendu]],"")</f>
        <v/>
      </c>
      <c r="U18" t="str">
        <f>IF(Tableau1[[#This Row],[nb d''outillage]]&lt;&gt;"",(IF(Tableau1[[#This Row],[nb d''outillage]]=0,"x","")),"")</f>
        <v/>
      </c>
      <c r="V18" t="str">
        <f>IF(Tableau1[[#This Row],[nb d''outillage]]&lt;&gt;"",(IF(Tableau1[[#This Row],[nb d''outillage]]=0,"x","")),"")</f>
        <v/>
      </c>
      <c r="AA18" s="1" t="str">
        <f>IF(Tableau1[[#This Row],[nb d''outillage]]&lt;&gt;"",IF(Tableau1[[#This Row],[nb d''outillage]]=0,"x",Tableau1[[#This Row],[date de demande d''outillage]]+Annexe!H14),"")</f>
        <v/>
      </c>
      <c r="AB18" s="1" t="str">
        <f>IF(Tableau1[[#This Row],[nb d''outillage]]&lt;&gt;"",IF(Tableau1[[#This Row],[nb d''outillage]]=0,"x",(Tableau1[[#This Row],[délai d''envoi en STR]]-$B$3)),"")</f>
        <v/>
      </c>
      <c r="AC18" t="s">
        <v>13</v>
      </c>
      <c r="AD18" t="str">
        <f>IF(Tableau1[[#This Row],[Date de reçu de la commande]]&lt;&gt;"",0,"")</f>
        <v/>
      </c>
      <c r="AE18" t="str">
        <f>IF(Tableau1[[#This Row],[nb de calques]]&lt;&gt;"",(IF(Tableau1[[#This Row],[nb de calques]]=0,"x","")),"")</f>
        <v/>
      </c>
      <c r="AF18" t="str">
        <f>IF(Tableau1[[#This Row],[nb de calques]]&lt;&gt;"",(IF(Tableau1[[#This Row],[nb de calques]]=0,"x","")),"")</f>
        <v/>
      </c>
      <c r="AS18" t="str">
        <f>IF(Tableau1[[#This Row],[nb de calques]]&lt;&gt;"",IF(Tableau1[[#This Row],[nb de calques]]=0,"x",""),"")</f>
        <v/>
      </c>
      <c r="AT18" t="str">
        <f>IF(Tableau1[[#This Row],[nb de calques]]&lt;&gt;"",IF(Tableau1[[#This Row],[nb de calques]]=0,"x",(Tableau1[[#This Row],[délai calque attendu]]-$B$3)),"")</f>
        <v/>
      </c>
      <c r="AU18" t="s">
        <v>13</v>
      </c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</row>
    <row r="19" spans="5:59" x14ac:dyDescent="0.3">
      <c r="E19" t="str">
        <f>IF(C19&lt;&gt;"",WORKDAY(C19,Annexe!A15,calendrier2015!$A$49:$A$73),"")</f>
        <v/>
      </c>
      <c r="F19" s="1" t="str">
        <f>IF(Tableau1[[#This Row],[Date de reçu de la commande]]&lt;&gt;"",IF(I19&gt;2,Tableau1[[#This Row],[délai de rendu attendu initial]]+1,Tableau1[[#This Row],[délai de rendu attendu initial]]),"")</f>
        <v/>
      </c>
      <c r="G19" t="str">
        <f t="shared" si="0"/>
        <v/>
      </c>
      <c r="H19" t="s">
        <v>13</v>
      </c>
      <c r="I19" t="str">
        <f>IF(C19&lt;&gt;"",COUNTIF($E$6:E19,E19),"")</f>
        <v/>
      </c>
      <c r="K19" t="str">
        <f>IF(Tableau1[[#This Row],[Date de reçu de la commande]]&lt;&gt;"",0,"")</f>
        <v/>
      </c>
      <c r="L19" s="13" t="str">
        <f>IF(C19&lt;&gt;"",WORKDAY(C19,Annexe!A15,calendrier2015!A62:A86),"")</f>
        <v/>
      </c>
      <c r="M19" t="str">
        <f>IF(Tableau1[[#This Row],[nb de plans interm]]=0,"x","")</f>
        <v/>
      </c>
      <c r="N19"/>
      <c r="O19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19" t="str">
        <f>IF(Tableau1[[#This Row],[nb de plans interm]]&lt;&gt;"",IF(Tableau1[[#This Row],[nb de plans interm]]=0,"x",(Tableau1[[#This Row],[Délai de rendu attendu2]]-$B$3)),"")</f>
        <v/>
      </c>
      <c r="Q19" t="s">
        <v>13</v>
      </c>
      <c r="R19" t="str">
        <f>IF(C19&lt;&gt;"",COUNTIF($L$6:L19,L19),"")</f>
        <v/>
      </c>
      <c r="S19" t="str">
        <f>IF(Tableau1[[#This Row],[Date de reçu de la commande]]&lt;&gt;"",0,"")</f>
        <v/>
      </c>
      <c r="T19" s="1" t="str">
        <f>IF(J19&lt;&gt;"",Tableau1[[#This Row],[Date de rendu]],"")</f>
        <v/>
      </c>
      <c r="U19" t="str">
        <f>IF(Tableau1[[#This Row],[nb d''outillage]]&lt;&gt;"",(IF(Tableau1[[#This Row],[nb d''outillage]]=0,"x","")),"")</f>
        <v/>
      </c>
      <c r="V19" t="str">
        <f>IF(Tableau1[[#This Row],[nb d''outillage]]&lt;&gt;"",(IF(Tableau1[[#This Row],[nb d''outillage]]=0,"x","")),"")</f>
        <v/>
      </c>
      <c r="AA19" s="1" t="str">
        <f>IF(Tableau1[[#This Row],[nb d''outillage]]&lt;&gt;"",IF(Tableau1[[#This Row],[nb d''outillage]]=0,"x",Tableau1[[#This Row],[date de demande d''outillage]]+Annexe!H15),"")</f>
        <v/>
      </c>
      <c r="AB19" s="1" t="str">
        <f>IF(Tableau1[[#This Row],[nb d''outillage]]&lt;&gt;"",IF(Tableau1[[#This Row],[nb d''outillage]]=0,"x",(Tableau1[[#This Row],[délai d''envoi en STR]]-$B$3)),"")</f>
        <v/>
      </c>
      <c r="AC19" t="s">
        <v>13</v>
      </c>
      <c r="AD19" t="str">
        <f>IF(Tableau1[[#This Row],[Date de reçu de la commande]]&lt;&gt;"",0,"")</f>
        <v/>
      </c>
      <c r="AE19" t="str">
        <f>IF(Tableau1[[#This Row],[nb de calques]]&lt;&gt;"",(IF(Tableau1[[#This Row],[nb de calques]]=0,"x","")),"")</f>
        <v/>
      </c>
      <c r="AF19" t="str">
        <f>IF(Tableau1[[#This Row],[nb de calques]]&lt;&gt;"",(IF(Tableau1[[#This Row],[nb de calques]]=0,"x","")),"")</f>
        <v/>
      </c>
      <c r="AS19" t="str">
        <f>IF(Tableau1[[#This Row],[nb de calques]]&lt;&gt;"",IF(Tableau1[[#This Row],[nb de calques]]=0,"x",""),"")</f>
        <v/>
      </c>
      <c r="AT19" t="str">
        <f>IF(Tableau1[[#This Row],[nb de calques]]&lt;&gt;"",IF(Tableau1[[#This Row],[nb de calques]]=0,"x",(Tableau1[[#This Row],[délai calque attendu]]-$B$3)),"")</f>
        <v/>
      </c>
      <c r="AU19" t="s">
        <v>13</v>
      </c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</row>
    <row r="20" spans="5:59" x14ac:dyDescent="0.3">
      <c r="E20" t="str">
        <f>IF(C20&lt;&gt;"",WORKDAY(C20,Annexe!A16,calendrier2015!$A$49:$A$73),"")</f>
        <v/>
      </c>
      <c r="F20" s="1" t="str">
        <f>IF(Tableau1[[#This Row],[Date de reçu de la commande]]&lt;&gt;"",IF(I20&gt;2,Tableau1[[#This Row],[délai de rendu attendu initial]]+1,Tableau1[[#This Row],[délai de rendu attendu initial]]),"")</f>
        <v/>
      </c>
      <c r="G20" t="str">
        <f t="shared" si="0"/>
        <v/>
      </c>
      <c r="H20" t="s">
        <v>13</v>
      </c>
      <c r="I20" t="str">
        <f>IF(C20&lt;&gt;"",COUNTIF($E$6:E20,E20),"")</f>
        <v/>
      </c>
      <c r="K20" t="str">
        <f>IF(Tableau1[[#This Row],[Date de reçu de la commande]]&lt;&gt;"",0,"")</f>
        <v/>
      </c>
      <c r="L20" s="13" t="str">
        <f>IF(C20&lt;&gt;"",WORKDAY(C20,Annexe!A16,calendrier2015!A63:A87),"")</f>
        <v/>
      </c>
      <c r="M20" t="str">
        <f>IF(Tableau1[[#This Row],[nb de plans interm]]=0,"x","")</f>
        <v/>
      </c>
      <c r="N20"/>
      <c r="O20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20" t="str">
        <f>IF(Tableau1[[#This Row],[nb de plans interm]]&lt;&gt;"",IF(Tableau1[[#This Row],[nb de plans interm]]=0,"x",(Tableau1[[#This Row],[Délai de rendu attendu2]]-$B$3)),"")</f>
        <v/>
      </c>
      <c r="Q20" t="s">
        <v>13</v>
      </c>
      <c r="R20" t="str">
        <f>IF(C20&lt;&gt;"",COUNTIF($L$6:L20,L20),"")</f>
        <v/>
      </c>
      <c r="S20" t="str">
        <f>IF(Tableau1[[#This Row],[Date de reçu de la commande]]&lt;&gt;"",0,"")</f>
        <v/>
      </c>
      <c r="T20" s="1" t="str">
        <f>IF(J20&lt;&gt;"",Tableau1[[#This Row],[Date de rendu]],"")</f>
        <v/>
      </c>
      <c r="U20" t="str">
        <f>IF(Tableau1[[#This Row],[nb d''outillage]]&lt;&gt;"",(IF(Tableau1[[#This Row],[nb d''outillage]]=0,"x","")),"")</f>
        <v/>
      </c>
      <c r="V20" t="str">
        <f>IF(Tableau1[[#This Row],[nb d''outillage]]&lt;&gt;"",(IF(Tableau1[[#This Row],[nb d''outillage]]=0,"x","")),"")</f>
        <v/>
      </c>
      <c r="AA20" s="1" t="str">
        <f>IF(Tableau1[[#This Row],[nb d''outillage]]&lt;&gt;"",IF(Tableau1[[#This Row],[nb d''outillage]]=0,"x",Tableau1[[#This Row],[date de demande d''outillage]]+Annexe!H16),"")</f>
        <v/>
      </c>
      <c r="AB20" s="1" t="str">
        <f>IF(Tableau1[[#This Row],[nb d''outillage]]&lt;&gt;"",IF(Tableau1[[#This Row],[nb d''outillage]]=0,"x",(Tableau1[[#This Row],[délai d''envoi en STR]]-$B$3)),"")</f>
        <v/>
      </c>
      <c r="AC20" t="s">
        <v>13</v>
      </c>
      <c r="AD20" t="str">
        <f>IF(Tableau1[[#This Row],[Date de reçu de la commande]]&lt;&gt;"",0,"")</f>
        <v/>
      </c>
      <c r="AE20" t="str">
        <f>IF(Tableau1[[#This Row],[nb de calques]]&lt;&gt;"",(IF(Tableau1[[#This Row],[nb de calques]]=0,"x","")),"")</f>
        <v/>
      </c>
      <c r="AF20" t="str">
        <f>IF(Tableau1[[#This Row],[nb de calques]]&lt;&gt;"",(IF(Tableau1[[#This Row],[nb de calques]]=0,"x","")),"")</f>
        <v/>
      </c>
      <c r="AS20" t="str">
        <f>IF(Tableau1[[#This Row],[nb de calques]]&lt;&gt;"",IF(Tableau1[[#This Row],[nb de calques]]=0,"x",""),"")</f>
        <v/>
      </c>
      <c r="AT20" t="str">
        <f>IF(Tableau1[[#This Row],[nb de calques]]&lt;&gt;"",IF(Tableau1[[#This Row],[nb de calques]]=0,"x",(Tableau1[[#This Row],[délai calque attendu]]-$B$3)),"")</f>
        <v/>
      </c>
      <c r="AU20" t="s">
        <v>13</v>
      </c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</row>
    <row r="21" spans="5:59" x14ac:dyDescent="0.3">
      <c r="E21" t="str">
        <f>IF(C21&lt;&gt;"",WORKDAY(C21,Annexe!A17,calendrier2015!$A$49:$A$73),"")</f>
        <v/>
      </c>
      <c r="F21" s="1" t="str">
        <f>IF(Tableau1[[#This Row],[Date de reçu de la commande]]&lt;&gt;"",IF(I21&gt;2,Tableau1[[#This Row],[délai de rendu attendu initial]]+1,Tableau1[[#This Row],[délai de rendu attendu initial]]),"")</f>
        <v/>
      </c>
      <c r="G21" t="str">
        <f t="shared" si="0"/>
        <v/>
      </c>
      <c r="H21" t="s">
        <v>13</v>
      </c>
      <c r="I21" t="str">
        <f>IF(C21&lt;&gt;"",COUNTIF($E$6:E21,E21),"")</f>
        <v/>
      </c>
      <c r="K21" t="str">
        <f>IF(Tableau1[[#This Row],[Date de reçu de la commande]]&lt;&gt;"",0,"")</f>
        <v/>
      </c>
      <c r="L21" s="13" t="str">
        <f>IF(C21&lt;&gt;"",WORKDAY(C21,Annexe!A17,calendrier2015!A64:A88),"")</f>
        <v/>
      </c>
      <c r="M21" t="str">
        <f>IF(Tableau1[[#This Row],[nb de plans interm]]=0,"x","")</f>
        <v/>
      </c>
      <c r="N21"/>
      <c r="O21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21" t="str">
        <f>IF(Tableau1[[#This Row],[nb de plans interm]]&lt;&gt;"",IF(Tableau1[[#This Row],[nb de plans interm]]=0,"x",(Tableau1[[#This Row],[Délai de rendu attendu2]]-$B$3)),"")</f>
        <v/>
      </c>
      <c r="Q21" t="s">
        <v>13</v>
      </c>
      <c r="R21" t="str">
        <f>IF(C21&lt;&gt;"",COUNTIF($L$6:L21,L21),"")</f>
        <v/>
      </c>
      <c r="S21" t="str">
        <f>IF(Tableau1[[#This Row],[Date de reçu de la commande]]&lt;&gt;"",0,"")</f>
        <v/>
      </c>
      <c r="T21" s="1" t="str">
        <f>IF(J21&lt;&gt;"",Tableau1[[#This Row],[Date de rendu]],"")</f>
        <v/>
      </c>
      <c r="U21" t="str">
        <f>IF(Tableau1[[#This Row],[nb d''outillage]]&lt;&gt;"",(IF(Tableau1[[#This Row],[nb d''outillage]]=0,"x","")),"")</f>
        <v/>
      </c>
      <c r="V21" t="str">
        <f>IF(Tableau1[[#This Row],[nb d''outillage]]&lt;&gt;"",(IF(Tableau1[[#This Row],[nb d''outillage]]=0,"x","")),"")</f>
        <v/>
      </c>
      <c r="AA21" s="1" t="str">
        <f>IF(Tableau1[[#This Row],[nb d''outillage]]&lt;&gt;"",IF(Tableau1[[#This Row],[nb d''outillage]]=0,"x",Tableau1[[#This Row],[date de demande d''outillage]]+Annexe!H17),"")</f>
        <v/>
      </c>
      <c r="AB21" s="1" t="str">
        <f>IF(Tableau1[[#This Row],[nb d''outillage]]&lt;&gt;"",IF(Tableau1[[#This Row],[nb d''outillage]]=0,"x",(Tableau1[[#This Row],[délai d''envoi en STR]]-$B$3)),"")</f>
        <v/>
      </c>
      <c r="AC21" t="s">
        <v>13</v>
      </c>
      <c r="AD21" t="str">
        <f>IF(Tableau1[[#This Row],[Date de reçu de la commande]]&lt;&gt;"",0,"")</f>
        <v/>
      </c>
      <c r="AE21" t="str">
        <f>IF(Tableau1[[#This Row],[nb de calques]]&lt;&gt;"",(IF(Tableau1[[#This Row],[nb de calques]]=0,"x","")),"")</f>
        <v/>
      </c>
      <c r="AF21" t="str">
        <f>IF(Tableau1[[#This Row],[nb de calques]]&lt;&gt;"",(IF(Tableau1[[#This Row],[nb de calques]]=0,"x","")),"")</f>
        <v/>
      </c>
      <c r="AS21" t="str">
        <f>IF(Tableau1[[#This Row],[nb de calques]]&lt;&gt;"",IF(Tableau1[[#This Row],[nb de calques]]=0,"x",""),"")</f>
        <v/>
      </c>
      <c r="AT21" t="str">
        <f>IF(Tableau1[[#This Row],[nb de calques]]&lt;&gt;"",IF(Tableau1[[#This Row],[nb de calques]]=0,"x",(Tableau1[[#This Row],[délai calque attendu]]-$B$3)),"")</f>
        <v/>
      </c>
      <c r="AU21" t="s">
        <v>13</v>
      </c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</row>
    <row r="22" spans="5:59" x14ac:dyDescent="0.3">
      <c r="E22" t="str">
        <f>IF(C22&lt;&gt;"",WORKDAY(C22,Annexe!A18,calendrier2015!$A$49:$A$73),"")</f>
        <v/>
      </c>
      <c r="F22" s="1" t="str">
        <f>IF(Tableau1[[#This Row],[Date de reçu de la commande]]&lt;&gt;"",IF(I22&gt;2,Tableau1[[#This Row],[délai de rendu attendu initial]]+1,Tableau1[[#This Row],[délai de rendu attendu initial]]),"")</f>
        <v/>
      </c>
      <c r="G22" t="str">
        <f t="shared" si="0"/>
        <v/>
      </c>
      <c r="H22" t="s">
        <v>13</v>
      </c>
      <c r="I22" t="str">
        <f>IF(C22&lt;&gt;"",COUNTIF($E$6:E22,E22),"")</f>
        <v/>
      </c>
      <c r="K22" t="str">
        <f>IF(Tableau1[[#This Row],[Date de reçu de la commande]]&lt;&gt;"",0,"")</f>
        <v/>
      </c>
      <c r="L22" s="13" t="str">
        <f>IF(C22&lt;&gt;"",WORKDAY(C22,Annexe!A18,calendrier2015!A65:A89),"")</f>
        <v/>
      </c>
      <c r="M22" t="str">
        <f>IF(Tableau1[[#This Row],[nb de plans interm]]=0,"x","")</f>
        <v/>
      </c>
      <c r="N22"/>
      <c r="O22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22" t="str">
        <f>IF(Tableau1[[#This Row],[nb de plans interm]]&lt;&gt;"",IF(Tableau1[[#This Row],[nb de plans interm]]=0,"x",(Tableau1[[#This Row],[Délai de rendu attendu2]]-$B$3)),"")</f>
        <v/>
      </c>
      <c r="Q22" t="s">
        <v>13</v>
      </c>
      <c r="R22" t="str">
        <f>IF(C22&lt;&gt;"",COUNTIF($L$6:L22,L22),"")</f>
        <v/>
      </c>
      <c r="S22" t="str">
        <f>IF(Tableau1[[#This Row],[Date de reçu de la commande]]&lt;&gt;"",0,"")</f>
        <v/>
      </c>
      <c r="T22" s="1" t="str">
        <f>IF(J22&lt;&gt;"",Tableau1[[#This Row],[Date de rendu]],"")</f>
        <v/>
      </c>
      <c r="U22" t="str">
        <f>IF(Tableau1[[#This Row],[nb d''outillage]]&lt;&gt;"",(IF(Tableau1[[#This Row],[nb d''outillage]]=0,"x","")),"")</f>
        <v/>
      </c>
      <c r="V22" t="str">
        <f>IF(Tableau1[[#This Row],[nb d''outillage]]&lt;&gt;"",(IF(Tableau1[[#This Row],[nb d''outillage]]=0,"x","")),"")</f>
        <v/>
      </c>
      <c r="AA22" s="1" t="str">
        <f>IF(Tableau1[[#This Row],[nb d''outillage]]&lt;&gt;"",IF(Tableau1[[#This Row],[nb d''outillage]]=0,"x",Tableau1[[#This Row],[date de demande d''outillage]]+Annexe!H18),"")</f>
        <v/>
      </c>
      <c r="AB22" s="1" t="str">
        <f>IF(Tableau1[[#This Row],[nb d''outillage]]&lt;&gt;"",IF(Tableau1[[#This Row],[nb d''outillage]]=0,"x",(Tableau1[[#This Row],[délai d''envoi en STR]]-$B$3)),"")</f>
        <v/>
      </c>
      <c r="AC22" t="s">
        <v>13</v>
      </c>
      <c r="AD22" t="str">
        <f>IF(Tableau1[[#This Row],[Date de reçu de la commande]]&lt;&gt;"",0,"")</f>
        <v/>
      </c>
      <c r="AE22" t="str">
        <f>IF(Tableau1[[#This Row],[nb de calques]]&lt;&gt;"",(IF(Tableau1[[#This Row],[nb de calques]]=0,"x","")),"")</f>
        <v/>
      </c>
      <c r="AF22" t="str">
        <f>IF(Tableau1[[#This Row],[nb de calques]]&lt;&gt;"",(IF(Tableau1[[#This Row],[nb de calques]]=0,"x","")),"")</f>
        <v/>
      </c>
      <c r="AS22" t="str">
        <f>IF(Tableau1[[#This Row],[nb de calques]]&lt;&gt;"",IF(Tableau1[[#This Row],[nb de calques]]=0,"x",""),"")</f>
        <v/>
      </c>
      <c r="AT22" t="str">
        <f>IF(Tableau1[[#This Row],[nb de calques]]&lt;&gt;"",IF(Tableau1[[#This Row],[nb de calques]]=0,"x",(Tableau1[[#This Row],[délai calque attendu]]-$B$3)),"")</f>
        <v/>
      </c>
      <c r="AU22" t="s">
        <v>13</v>
      </c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</row>
    <row r="23" spans="5:59" x14ac:dyDescent="0.3">
      <c r="E23" t="str">
        <f>IF(C23&lt;&gt;"",WORKDAY(C23,Annexe!A19,calendrier2015!$A$49:$A$73),"")</f>
        <v/>
      </c>
      <c r="F23" s="1" t="str">
        <f>IF(Tableau1[[#This Row],[Date de reçu de la commande]]&lt;&gt;"",IF(I23&gt;2,Tableau1[[#This Row],[délai de rendu attendu initial]]+1,Tableau1[[#This Row],[délai de rendu attendu initial]]),"")</f>
        <v/>
      </c>
      <c r="G23" t="str">
        <f t="shared" si="0"/>
        <v/>
      </c>
      <c r="H23" t="s">
        <v>13</v>
      </c>
      <c r="I23" t="str">
        <f>IF(C23&lt;&gt;"",COUNTIF($E$6:E23,E23),"")</f>
        <v/>
      </c>
      <c r="K23" t="str">
        <f>IF(Tableau1[[#This Row],[Date de reçu de la commande]]&lt;&gt;"",0,"")</f>
        <v/>
      </c>
      <c r="L23" s="13" t="str">
        <f>IF(C23&lt;&gt;"",WORKDAY(C23,Annexe!A19,calendrier2015!A66:A90),"")</f>
        <v/>
      </c>
      <c r="M23" t="str">
        <f>IF(Tableau1[[#This Row],[nb de plans interm]]=0,"x","")</f>
        <v/>
      </c>
      <c r="N23"/>
      <c r="O23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23" t="str">
        <f>IF(Tableau1[[#This Row],[nb de plans interm]]&lt;&gt;"",IF(Tableau1[[#This Row],[nb de plans interm]]=0,"x",(Tableau1[[#This Row],[Délai de rendu attendu2]]-$B$3)),"")</f>
        <v/>
      </c>
      <c r="Q23" t="s">
        <v>13</v>
      </c>
      <c r="R23" t="str">
        <f>IF(C23&lt;&gt;"",COUNTIF($L$6:L23,L23),"")</f>
        <v/>
      </c>
      <c r="S23" t="str">
        <f>IF(Tableau1[[#This Row],[Date de reçu de la commande]]&lt;&gt;"",0,"")</f>
        <v/>
      </c>
      <c r="T23" s="1" t="str">
        <f>IF(J23&lt;&gt;"",Tableau1[[#This Row],[Date de rendu]],"")</f>
        <v/>
      </c>
      <c r="U23" t="str">
        <f>IF(Tableau1[[#This Row],[nb d''outillage]]&lt;&gt;"",(IF(Tableau1[[#This Row],[nb d''outillage]]=0,"x","")),"")</f>
        <v/>
      </c>
      <c r="V23" t="str">
        <f>IF(Tableau1[[#This Row],[nb d''outillage]]&lt;&gt;"",(IF(Tableau1[[#This Row],[nb d''outillage]]=0,"x","")),"")</f>
        <v/>
      </c>
      <c r="AA23" s="1" t="str">
        <f>IF(Tableau1[[#This Row],[nb d''outillage]]&lt;&gt;"",IF(Tableau1[[#This Row],[nb d''outillage]]=0,"x",Tableau1[[#This Row],[date de demande d''outillage]]+Annexe!H19),"")</f>
        <v/>
      </c>
      <c r="AB23" s="1" t="str">
        <f>IF(Tableau1[[#This Row],[nb d''outillage]]&lt;&gt;"",IF(Tableau1[[#This Row],[nb d''outillage]]=0,"x",(Tableau1[[#This Row],[délai d''envoi en STR]]-$B$3)),"")</f>
        <v/>
      </c>
      <c r="AC23" t="s">
        <v>13</v>
      </c>
      <c r="AD23" t="str">
        <f>IF(Tableau1[[#This Row],[Date de reçu de la commande]]&lt;&gt;"",0,"")</f>
        <v/>
      </c>
      <c r="AE23" t="str">
        <f>IF(Tableau1[[#This Row],[nb de calques]]&lt;&gt;"",(IF(Tableau1[[#This Row],[nb de calques]]=0,"x","")),"")</f>
        <v/>
      </c>
      <c r="AF23" t="str">
        <f>IF(Tableau1[[#This Row],[nb de calques]]&lt;&gt;"",(IF(Tableau1[[#This Row],[nb de calques]]=0,"x","")),"")</f>
        <v/>
      </c>
      <c r="AS23" t="str">
        <f>IF(Tableau1[[#This Row],[nb de calques]]&lt;&gt;"",IF(Tableau1[[#This Row],[nb de calques]]=0,"x",""),"")</f>
        <v/>
      </c>
      <c r="AT23" t="str">
        <f>IF(Tableau1[[#This Row],[nb de calques]]&lt;&gt;"",IF(Tableau1[[#This Row],[nb de calques]]=0,"x",(Tableau1[[#This Row],[délai calque attendu]]-$B$3)),"")</f>
        <v/>
      </c>
      <c r="AU23" t="s">
        <v>13</v>
      </c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</row>
    <row r="24" spans="5:59" x14ac:dyDescent="0.3">
      <c r="E24" t="str">
        <f>IF(C24&lt;&gt;"",WORKDAY(C24,Annexe!A20,calendrier2015!$A$49:$A$73),"")</f>
        <v/>
      </c>
      <c r="F24" s="1" t="str">
        <f>IF(Tableau1[[#This Row],[Date de reçu de la commande]]&lt;&gt;"",IF(I24&gt;2,Tableau1[[#This Row],[délai de rendu attendu initial]]+1,Tableau1[[#This Row],[délai de rendu attendu initial]]),"")</f>
        <v/>
      </c>
      <c r="G24" t="str">
        <f t="shared" si="0"/>
        <v/>
      </c>
      <c r="H24" t="s">
        <v>13</v>
      </c>
      <c r="I24" t="str">
        <f>IF(C24&lt;&gt;"",COUNTIF($E$6:E24,E24),"")</f>
        <v/>
      </c>
      <c r="K24" t="str">
        <f>IF(Tableau1[[#This Row],[Date de reçu de la commande]]&lt;&gt;"",0,"")</f>
        <v/>
      </c>
      <c r="L24" s="13" t="str">
        <f>IF(C24&lt;&gt;"",WORKDAY(C24,Annexe!A20,calendrier2015!A67:A91),"")</f>
        <v/>
      </c>
      <c r="M24" t="str">
        <f>IF(Tableau1[[#This Row],[nb de plans interm]]=0,"x","")</f>
        <v/>
      </c>
      <c r="N24"/>
      <c r="O24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24" t="str">
        <f>IF(Tableau1[[#This Row],[nb de plans interm]]&lt;&gt;"",IF(Tableau1[[#This Row],[nb de plans interm]]=0,"x",(Tableau1[[#This Row],[Délai de rendu attendu2]]-$B$3)),"")</f>
        <v/>
      </c>
      <c r="Q24" t="s">
        <v>13</v>
      </c>
      <c r="R24" t="str">
        <f>IF(C24&lt;&gt;"",COUNTIF($L$6:L24,L24),"")</f>
        <v/>
      </c>
      <c r="S24" t="str">
        <f>IF(Tableau1[[#This Row],[Date de reçu de la commande]]&lt;&gt;"",0,"")</f>
        <v/>
      </c>
      <c r="T24" s="1" t="str">
        <f>IF(J24&lt;&gt;"",Tableau1[[#This Row],[Date de rendu]],"")</f>
        <v/>
      </c>
      <c r="U24" t="str">
        <f>IF(Tableau1[[#This Row],[nb d''outillage]]&lt;&gt;"",(IF(Tableau1[[#This Row],[nb d''outillage]]=0,"x","")),"")</f>
        <v/>
      </c>
      <c r="V24" t="str">
        <f>IF(Tableau1[[#This Row],[nb d''outillage]]&lt;&gt;"",(IF(Tableau1[[#This Row],[nb d''outillage]]=0,"x","")),"")</f>
        <v/>
      </c>
      <c r="AA24" s="1" t="str">
        <f>IF(Tableau1[[#This Row],[nb d''outillage]]&lt;&gt;"",IF(Tableau1[[#This Row],[nb d''outillage]]=0,"x",Tableau1[[#This Row],[date de demande d''outillage]]+Annexe!H20),"")</f>
        <v/>
      </c>
      <c r="AB24" s="1" t="str">
        <f>IF(Tableau1[[#This Row],[nb d''outillage]]&lt;&gt;"",IF(Tableau1[[#This Row],[nb d''outillage]]=0,"x",(Tableau1[[#This Row],[délai d''envoi en STR]]-$B$3)),"")</f>
        <v/>
      </c>
      <c r="AC24" t="s">
        <v>13</v>
      </c>
      <c r="AD24" t="str">
        <f>IF(Tableau1[[#This Row],[Date de reçu de la commande]]&lt;&gt;"",0,"")</f>
        <v/>
      </c>
      <c r="AE24" t="str">
        <f>IF(Tableau1[[#This Row],[nb de calques]]&lt;&gt;"",(IF(Tableau1[[#This Row],[nb de calques]]=0,"x","")),"")</f>
        <v/>
      </c>
      <c r="AF24" t="str">
        <f>IF(Tableau1[[#This Row],[nb de calques]]&lt;&gt;"",(IF(Tableau1[[#This Row],[nb de calques]]=0,"x","")),"")</f>
        <v/>
      </c>
      <c r="AS24" t="str">
        <f>IF(Tableau1[[#This Row],[nb de calques]]&lt;&gt;"",IF(Tableau1[[#This Row],[nb de calques]]=0,"x",""),"")</f>
        <v/>
      </c>
      <c r="AT24" t="str">
        <f>IF(Tableau1[[#This Row],[nb de calques]]&lt;&gt;"",IF(Tableau1[[#This Row],[nb de calques]]=0,"x",(Tableau1[[#This Row],[délai calque attendu]]-$B$3)),"")</f>
        <v/>
      </c>
      <c r="AU24" t="s">
        <v>13</v>
      </c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</row>
    <row r="25" spans="5:59" x14ac:dyDescent="0.3">
      <c r="E25" t="str">
        <f>IF(C25&lt;&gt;"",WORKDAY(C25,Annexe!A21,calendrier2015!$A$49:$A$73),"")</f>
        <v/>
      </c>
      <c r="F25" s="1" t="str">
        <f>IF(Tableau1[[#This Row],[Date de reçu de la commande]]&lt;&gt;"",IF(I25&gt;2,Tableau1[[#This Row],[délai de rendu attendu initial]]+1,Tableau1[[#This Row],[délai de rendu attendu initial]]),"")</f>
        <v/>
      </c>
      <c r="G25" t="str">
        <f t="shared" si="0"/>
        <v/>
      </c>
      <c r="H25" t="s">
        <v>13</v>
      </c>
      <c r="I25" t="str">
        <f>IF(C25&lt;&gt;"",COUNTIF($E$6:E25,E25),"")</f>
        <v/>
      </c>
      <c r="K25" t="str">
        <f>IF(Tableau1[[#This Row],[Date de reçu de la commande]]&lt;&gt;"",0,"")</f>
        <v/>
      </c>
      <c r="L25" s="13" t="str">
        <f>IF(C25&lt;&gt;"",WORKDAY(C25,Annexe!A21,calendrier2015!A68:A92),"")</f>
        <v/>
      </c>
      <c r="M25" t="str">
        <f>IF(Tableau1[[#This Row],[nb de plans interm]]=0,"x","")</f>
        <v/>
      </c>
      <c r="N25"/>
      <c r="O25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25" t="str">
        <f>IF(Tableau1[[#This Row],[nb de plans interm]]&lt;&gt;"",IF(Tableau1[[#This Row],[nb de plans interm]]=0,"x",(Tableau1[[#This Row],[Délai de rendu attendu2]]-$B$3)),"")</f>
        <v/>
      </c>
      <c r="Q25" t="s">
        <v>13</v>
      </c>
      <c r="R25" t="str">
        <f>IF(C25&lt;&gt;"",COUNTIF($L$6:L25,L25),"")</f>
        <v/>
      </c>
      <c r="S25" t="str">
        <f>IF(Tableau1[[#This Row],[Date de reçu de la commande]]&lt;&gt;"",0,"")</f>
        <v/>
      </c>
      <c r="T25" s="1" t="str">
        <f>IF(J25&lt;&gt;"",Tableau1[[#This Row],[Date de rendu]],"")</f>
        <v/>
      </c>
      <c r="U25" t="str">
        <f>IF(Tableau1[[#This Row],[nb d''outillage]]&lt;&gt;"",(IF(Tableau1[[#This Row],[nb d''outillage]]=0,"x","")),"")</f>
        <v/>
      </c>
      <c r="V25" t="str">
        <f>IF(Tableau1[[#This Row],[nb d''outillage]]&lt;&gt;"",(IF(Tableau1[[#This Row],[nb d''outillage]]=0,"x","")),"")</f>
        <v/>
      </c>
      <c r="AA25" s="1" t="str">
        <f>IF(Tableau1[[#This Row],[nb d''outillage]]&lt;&gt;"",IF(Tableau1[[#This Row],[nb d''outillage]]=0,"x",Tableau1[[#This Row],[date de demande d''outillage]]+Annexe!H21),"")</f>
        <v/>
      </c>
      <c r="AB25" s="1" t="str">
        <f>IF(Tableau1[[#This Row],[nb d''outillage]]&lt;&gt;"",IF(Tableau1[[#This Row],[nb d''outillage]]=0,"x",(Tableau1[[#This Row],[délai d''envoi en STR]]-$B$3)),"")</f>
        <v/>
      </c>
      <c r="AC25" t="s">
        <v>13</v>
      </c>
      <c r="AD25" t="str">
        <f>IF(Tableau1[[#This Row],[Date de reçu de la commande]]&lt;&gt;"",0,"")</f>
        <v/>
      </c>
      <c r="AE25" t="str">
        <f>IF(Tableau1[[#This Row],[nb de calques]]&lt;&gt;"",(IF(Tableau1[[#This Row],[nb de calques]]=0,"x","")),"")</f>
        <v/>
      </c>
      <c r="AF25" t="str">
        <f>IF(Tableau1[[#This Row],[nb de calques]]&lt;&gt;"",(IF(Tableau1[[#This Row],[nb de calques]]=0,"x","")),"")</f>
        <v/>
      </c>
      <c r="AS25" t="str">
        <f>IF(Tableau1[[#This Row],[nb de calques]]&lt;&gt;"",IF(Tableau1[[#This Row],[nb de calques]]=0,"x",""),"")</f>
        <v/>
      </c>
      <c r="AT25" t="str">
        <f>IF(Tableau1[[#This Row],[nb de calques]]&lt;&gt;"",IF(Tableau1[[#This Row],[nb de calques]]=0,"x",(Tableau1[[#This Row],[délai calque attendu]]-$B$3)),"")</f>
        <v/>
      </c>
      <c r="AU25" t="s">
        <v>13</v>
      </c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</row>
    <row r="26" spans="5:59" x14ac:dyDescent="0.3">
      <c r="E26" t="str">
        <f>IF(C26&lt;&gt;"",WORKDAY(C26,Annexe!A22,calendrier2015!$A$49:$A$73),"")</f>
        <v/>
      </c>
      <c r="F26" s="1" t="str">
        <f>IF(Tableau1[[#This Row],[Date de reçu de la commande]]&lt;&gt;"",IF(I26&gt;2,Tableau1[[#This Row],[délai de rendu attendu initial]]+1,Tableau1[[#This Row],[délai de rendu attendu initial]]),"")</f>
        <v/>
      </c>
      <c r="G26" t="str">
        <f t="shared" si="0"/>
        <v/>
      </c>
      <c r="H26" t="s">
        <v>13</v>
      </c>
      <c r="I26" t="str">
        <f>IF(C26&lt;&gt;"",COUNTIF($E$6:E26,E26),"")</f>
        <v/>
      </c>
      <c r="K26" t="str">
        <f>IF(Tableau1[[#This Row],[Date de reçu de la commande]]&lt;&gt;"",0,"")</f>
        <v/>
      </c>
      <c r="L26" s="13" t="str">
        <f>IF(C26&lt;&gt;"",WORKDAY(C26,Annexe!A22,calendrier2015!A69:A93),"")</f>
        <v/>
      </c>
      <c r="M26" t="str">
        <f>IF(Tableau1[[#This Row],[nb de plans interm]]=0,"x","")</f>
        <v/>
      </c>
      <c r="N26"/>
      <c r="O26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26" t="str">
        <f>IF(Tableau1[[#This Row],[nb de plans interm]]&lt;&gt;"",IF(Tableau1[[#This Row],[nb de plans interm]]=0,"x",(Tableau1[[#This Row],[Délai de rendu attendu2]]-$B$3)),"")</f>
        <v/>
      </c>
      <c r="Q26" t="s">
        <v>13</v>
      </c>
      <c r="R26" t="str">
        <f>IF(C26&lt;&gt;"",COUNTIF($L$6:L26,L26),"")</f>
        <v/>
      </c>
      <c r="S26" t="str">
        <f>IF(Tableau1[[#This Row],[Date de reçu de la commande]]&lt;&gt;"",0,"")</f>
        <v/>
      </c>
      <c r="T26" s="1" t="str">
        <f>IF(J26&lt;&gt;"",Tableau1[[#This Row],[Date de rendu]],"")</f>
        <v/>
      </c>
      <c r="U26" t="str">
        <f>IF(Tableau1[[#This Row],[nb d''outillage]]&lt;&gt;"",(IF(Tableau1[[#This Row],[nb d''outillage]]=0,"x","")),"")</f>
        <v/>
      </c>
      <c r="V26" t="str">
        <f>IF(Tableau1[[#This Row],[nb d''outillage]]&lt;&gt;"",(IF(Tableau1[[#This Row],[nb d''outillage]]=0,"x","")),"")</f>
        <v/>
      </c>
      <c r="AA26" s="1" t="str">
        <f>IF(Tableau1[[#This Row],[nb d''outillage]]&lt;&gt;"",IF(Tableau1[[#This Row],[nb d''outillage]]=0,"x",Tableau1[[#This Row],[date de demande d''outillage]]+Annexe!H22),"")</f>
        <v/>
      </c>
      <c r="AB26" s="1" t="str">
        <f>IF(Tableau1[[#This Row],[nb d''outillage]]&lt;&gt;"",IF(Tableau1[[#This Row],[nb d''outillage]]=0,"x",(Tableau1[[#This Row],[délai d''envoi en STR]]-$B$3)),"")</f>
        <v/>
      </c>
      <c r="AC26" t="s">
        <v>13</v>
      </c>
      <c r="AD26" t="str">
        <f>IF(Tableau1[[#This Row],[Date de reçu de la commande]]&lt;&gt;"",0,"")</f>
        <v/>
      </c>
      <c r="AE26" t="str">
        <f>IF(Tableau1[[#This Row],[nb de calques]]&lt;&gt;"",(IF(Tableau1[[#This Row],[nb de calques]]=0,"x","")),"")</f>
        <v/>
      </c>
      <c r="AF26" t="str">
        <f>IF(Tableau1[[#This Row],[nb de calques]]&lt;&gt;"",(IF(Tableau1[[#This Row],[nb de calques]]=0,"x","")),"")</f>
        <v/>
      </c>
      <c r="AS26" t="str">
        <f>IF(Tableau1[[#This Row],[nb de calques]]&lt;&gt;"",IF(Tableau1[[#This Row],[nb de calques]]=0,"x",""),"")</f>
        <v/>
      </c>
      <c r="AT26" t="str">
        <f>IF(Tableau1[[#This Row],[nb de calques]]&lt;&gt;"",IF(Tableau1[[#This Row],[nb de calques]]=0,"x",(Tableau1[[#This Row],[délai calque attendu]]-$B$3)),"")</f>
        <v/>
      </c>
      <c r="AU26" t="s">
        <v>13</v>
      </c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</row>
    <row r="27" spans="5:59" x14ac:dyDescent="0.3">
      <c r="E27" t="str">
        <f>IF(C27&lt;&gt;"",WORKDAY(C27,Annexe!A23,calendrier2015!$A$49:$A$73),"")</f>
        <v/>
      </c>
      <c r="F27" s="1" t="str">
        <f>IF(Tableau1[[#This Row],[Date de reçu de la commande]]&lt;&gt;"",IF(I27&gt;2,Tableau1[[#This Row],[délai de rendu attendu initial]]+1,Tableau1[[#This Row],[délai de rendu attendu initial]]),"")</f>
        <v/>
      </c>
      <c r="G27" t="str">
        <f t="shared" si="0"/>
        <v/>
      </c>
      <c r="H27" t="s">
        <v>13</v>
      </c>
      <c r="I27" t="str">
        <f>IF(C27&lt;&gt;"",COUNTIF($E$6:E27,E27),"")</f>
        <v/>
      </c>
      <c r="K27" t="str">
        <f>IF(Tableau1[[#This Row],[Date de reçu de la commande]]&lt;&gt;"",0,"")</f>
        <v/>
      </c>
      <c r="L27" s="13" t="str">
        <f>IF(C27&lt;&gt;"",WORKDAY(C27,Annexe!A23,calendrier2015!A70:A94),"")</f>
        <v/>
      </c>
      <c r="M27" t="str">
        <f>IF(Tableau1[[#This Row],[nb de plans interm]]=0,"x","")</f>
        <v/>
      </c>
      <c r="N27"/>
      <c r="O27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27" t="str">
        <f>IF(Tableau1[[#This Row],[nb de plans interm]]&lt;&gt;"",IF(Tableau1[[#This Row],[nb de plans interm]]=0,"x",(Tableau1[[#This Row],[Délai de rendu attendu2]]-$B$3)),"")</f>
        <v/>
      </c>
      <c r="Q27" t="s">
        <v>13</v>
      </c>
      <c r="R27" t="str">
        <f>IF(C27&lt;&gt;"",COUNTIF($L$6:L27,L27),"")</f>
        <v/>
      </c>
      <c r="S27" t="str">
        <f>IF(Tableau1[[#This Row],[Date de reçu de la commande]]&lt;&gt;"",0,"")</f>
        <v/>
      </c>
      <c r="T27" s="1" t="str">
        <f>IF(J27&lt;&gt;"",Tableau1[[#This Row],[Date de rendu]],"")</f>
        <v/>
      </c>
      <c r="U27" t="str">
        <f>IF(Tableau1[[#This Row],[nb d''outillage]]&lt;&gt;"",(IF(Tableau1[[#This Row],[nb d''outillage]]=0,"x","")),"")</f>
        <v/>
      </c>
      <c r="V27" t="str">
        <f>IF(Tableau1[[#This Row],[nb d''outillage]]&lt;&gt;"",(IF(Tableau1[[#This Row],[nb d''outillage]]=0,"x","")),"")</f>
        <v/>
      </c>
      <c r="AA27" s="1" t="str">
        <f>IF(Tableau1[[#This Row],[nb d''outillage]]&lt;&gt;"",IF(Tableau1[[#This Row],[nb d''outillage]]=0,"x",Tableau1[[#This Row],[date de demande d''outillage]]+Annexe!H23),"")</f>
        <v/>
      </c>
      <c r="AB27" s="1" t="str">
        <f>IF(Tableau1[[#This Row],[nb d''outillage]]&lt;&gt;"",IF(Tableau1[[#This Row],[nb d''outillage]]=0,"x",(Tableau1[[#This Row],[délai d''envoi en STR]]-$B$3)),"")</f>
        <v/>
      </c>
      <c r="AC27" t="s">
        <v>13</v>
      </c>
      <c r="AD27" t="str">
        <f>IF(Tableau1[[#This Row],[Date de reçu de la commande]]&lt;&gt;"",0,"")</f>
        <v/>
      </c>
      <c r="AE27" t="str">
        <f>IF(Tableau1[[#This Row],[nb de calques]]&lt;&gt;"",(IF(Tableau1[[#This Row],[nb de calques]]=0,"x","")),"")</f>
        <v/>
      </c>
      <c r="AF27" t="str">
        <f>IF(Tableau1[[#This Row],[nb de calques]]&lt;&gt;"",(IF(Tableau1[[#This Row],[nb de calques]]=0,"x","")),"")</f>
        <v/>
      </c>
      <c r="AS27" t="str">
        <f>IF(Tableau1[[#This Row],[nb de calques]]&lt;&gt;"",IF(Tableau1[[#This Row],[nb de calques]]=0,"x",""),"")</f>
        <v/>
      </c>
      <c r="AT27" t="str">
        <f>IF(Tableau1[[#This Row],[nb de calques]]&lt;&gt;"",IF(Tableau1[[#This Row],[nb de calques]]=0,"x",(Tableau1[[#This Row],[délai calque attendu]]-$B$3)),"")</f>
        <v/>
      </c>
      <c r="AU27" t="s">
        <v>13</v>
      </c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</row>
    <row r="28" spans="5:59" x14ac:dyDescent="0.3">
      <c r="E28" t="str">
        <f>IF(C28&lt;&gt;"",WORKDAY(C28,Annexe!A24,calendrier2015!$A$49:$A$73),"")</f>
        <v/>
      </c>
      <c r="F28" s="1" t="str">
        <f>IF(Tableau1[[#This Row],[Date de reçu de la commande]]&lt;&gt;"",IF(I28&gt;2,Tableau1[[#This Row],[délai de rendu attendu initial]]+1,Tableau1[[#This Row],[délai de rendu attendu initial]]),"")</f>
        <v/>
      </c>
      <c r="G28" t="str">
        <f t="shared" si="0"/>
        <v/>
      </c>
      <c r="H28" t="s">
        <v>13</v>
      </c>
      <c r="I28" t="str">
        <f>IF(C28&lt;&gt;"",COUNTIF($E$6:E28,E28),"")</f>
        <v/>
      </c>
      <c r="K28" t="str">
        <f>IF(Tableau1[[#This Row],[Date de reçu de la commande]]&lt;&gt;"",0,"")</f>
        <v/>
      </c>
      <c r="L28" s="13" t="str">
        <f>IF(C28&lt;&gt;"",WORKDAY(C28,Annexe!A24,calendrier2015!A71:A95),"")</f>
        <v/>
      </c>
      <c r="M28" t="str">
        <f>IF(Tableau1[[#This Row],[nb de plans interm]]=0,"x","")</f>
        <v/>
      </c>
      <c r="N28"/>
      <c r="O28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28" t="str">
        <f>IF(Tableau1[[#This Row],[nb de plans interm]]&lt;&gt;"",IF(Tableau1[[#This Row],[nb de plans interm]]=0,"x",(Tableau1[[#This Row],[Délai de rendu attendu2]]-$B$3)),"")</f>
        <v/>
      </c>
      <c r="Q28" t="s">
        <v>13</v>
      </c>
      <c r="R28" t="str">
        <f>IF(C28&lt;&gt;"",COUNTIF($L$6:L28,L28),"")</f>
        <v/>
      </c>
      <c r="S28" t="str">
        <f>IF(Tableau1[[#This Row],[Date de reçu de la commande]]&lt;&gt;"",0,"")</f>
        <v/>
      </c>
      <c r="T28" s="1" t="str">
        <f>IF(J28&lt;&gt;"",Tableau1[[#This Row],[Date de rendu]],"")</f>
        <v/>
      </c>
      <c r="U28" t="str">
        <f>IF(Tableau1[[#This Row],[nb d''outillage]]&lt;&gt;"",(IF(Tableau1[[#This Row],[nb d''outillage]]=0,"x","")),"")</f>
        <v/>
      </c>
      <c r="V28" t="str">
        <f>IF(Tableau1[[#This Row],[nb d''outillage]]&lt;&gt;"",(IF(Tableau1[[#This Row],[nb d''outillage]]=0,"x","")),"")</f>
        <v/>
      </c>
      <c r="AA28" s="1" t="str">
        <f>IF(Tableau1[[#This Row],[nb d''outillage]]&lt;&gt;"",IF(Tableau1[[#This Row],[nb d''outillage]]=0,"x",Tableau1[[#This Row],[date de demande d''outillage]]+Annexe!H24),"")</f>
        <v/>
      </c>
      <c r="AB28" s="1" t="str">
        <f>IF(Tableau1[[#This Row],[nb d''outillage]]&lt;&gt;"",IF(Tableau1[[#This Row],[nb d''outillage]]=0,"x",(Tableau1[[#This Row],[délai d''envoi en STR]]-$B$3)),"")</f>
        <v/>
      </c>
      <c r="AC28" t="s">
        <v>13</v>
      </c>
      <c r="AD28" t="str">
        <f>IF(Tableau1[[#This Row],[Date de reçu de la commande]]&lt;&gt;"",0,"")</f>
        <v/>
      </c>
      <c r="AE28" t="str">
        <f>IF(Tableau1[[#This Row],[nb de calques]]&lt;&gt;"",(IF(Tableau1[[#This Row],[nb de calques]]=0,"x","")),"")</f>
        <v/>
      </c>
      <c r="AF28" t="str">
        <f>IF(Tableau1[[#This Row],[nb de calques]]&lt;&gt;"",(IF(Tableau1[[#This Row],[nb de calques]]=0,"x","")),"")</f>
        <v/>
      </c>
      <c r="AS28" t="str">
        <f>IF(Tableau1[[#This Row],[nb de calques]]&lt;&gt;"",IF(Tableau1[[#This Row],[nb de calques]]=0,"x",""),"")</f>
        <v/>
      </c>
      <c r="AT28" t="str">
        <f>IF(Tableau1[[#This Row],[nb de calques]]&lt;&gt;"",IF(Tableau1[[#This Row],[nb de calques]]=0,"x",(Tableau1[[#This Row],[délai calque attendu]]-$B$3)),"")</f>
        <v/>
      </c>
      <c r="AU28" t="s">
        <v>13</v>
      </c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</row>
    <row r="29" spans="5:59" x14ac:dyDescent="0.3">
      <c r="E29" t="str">
        <f>IF(C29&lt;&gt;"",WORKDAY(C29,Annexe!A25,calendrier2015!$A$49:$A$73),"")</f>
        <v/>
      </c>
      <c r="F29" s="1" t="str">
        <f>IF(Tableau1[[#This Row],[Date de reçu de la commande]]&lt;&gt;"",IF(I29&gt;2,Tableau1[[#This Row],[délai de rendu attendu initial]]+1,Tableau1[[#This Row],[délai de rendu attendu initial]]),"")</f>
        <v/>
      </c>
      <c r="G29" t="str">
        <f t="shared" si="0"/>
        <v/>
      </c>
      <c r="H29" t="s">
        <v>13</v>
      </c>
      <c r="I29" t="str">
        <f>IF(C29&lt;&gt;"",COUNTIF($E$6:E29,E29),"")</f>
        <v/>
      </c>
      <c r="K29" t="str">
        <f>IF(Tableau1[[#This Row],[Date de reçu de la commande]]&lt;&gt;"",0,"")</f>
        <v/>
      </c>
      <c r="L29" s="13" t="str">
        <f>IF(C29&lt;&gt;"",WORKDAY(C29,Annexe!A25,calendrier2015!A72:A96),"")</f>
        <v/>
      </c>
      <c r="M29" t="str">
        <f>IF(Tableau1[[#This Row],[nb de plans interm]]=0,"x","")</f>
        <v/>
      </c>
      <c r="N29"/>
      <c r="O29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29" t="str">
        <f>IF(Tableau1[[#This Row],[nb de plans interm]]&lt;&gt;"",IF(Tableau1[[#This Row],[nb de plans interm]]=0,"x",(Tableau1[[#This Row],[Délai de rendu attendu2]]-$B$3)),"")</f>
        <v/>
      </c>
      <c r="Q29" t="s">
        <v>13</v>
      </c>
      <c r="R29" t="str">
        <f>IF(C29&lt;&gt;"",COUNTIF($L$6:L29,L29),"")</f>
        <v/>
      </c>
      <c r="S29" t="str">
        <f>IF(Tableau1[[#This Row],[Date de reçu de la commande]]&lt;&gt;"",0,"")</f>
        <v/>
      </c>
      <c r="T29" s="1" t="str">
        <f>IF(J29&lt;&gt;"",Tableau1[[#This Row],[Date de rendu]],"")</f>
        <v/>
      </c>
      <c r="U29" t="str">
        <f>IF(Tableau1[[#This Row],[nb d''outillage]]&lt;&gt;"",(IF(Tableau1[[#This Row],[nb d''outillage]]=0,"x","")),"")</f>
        <v/>
      </c>
      <c r="V29" t="str">
        <f>IF(Tableau1[[#This Row],[nb d''outillage]]&lt;&gt;"",(IF(Tableau1[[#This Row],[nb d''outillage]]=0,"x","")),"")</f>
        <v/>
      </c>
      <c r="AA29" s="1" t="str">
        <f>IF(Tableau1[[#This Row],[nb d''outillage]]&lt;&gt;"",IF(Tableau1[[#This Row],[nb d''outillage]]=0,"x",Tableau1[[#This Row],[date de demande d''outillage]]+Annexe!H25),"")</f>
        <v/>
      </c>
      <c r="AB29" s="1" t="str">
        <f>IF(Tableau1[[#This Row],[nb d''outillage]]&lt;&gt;"",IF(Tableau1[[#This Row],[nb d''outillage]]=0,"x",(Tableau1[[#This Row],[délai d''envoi en STR]]-$B$3)),"")</f>
        <v/>
      </c>
      <c r="AC29" t="s">
        <v>13</v>
      </c>
      <c r="AD29" t="str">
        <f>IF(Tableau1[[#This Row],[Date de reçu de la commande]]&lt;&gt;"",0,"")</f>
        <v/>
      </c>
      <c r="AE29" t="str">
        <f>IF(Tableau1[[#This Row],[nb de calques]]&lt;&gt;"",(IF(Tableau1[[#This Row],[nb de calques]]=0,"x","")),"")</f>
        <v/>
      </c>
      <c r="AF29" t="str">
        <f>IF(Tableau1[[#This Row],[nb de calques]]&lt;&gt;"",(IF(Tableau1[[#This Row],[nb de calques]]=0,"x","")),"")</f>
        <v/>
      </c>
      <c r="AS29" t="str">
        <f>IF(Tableau1[[#This Row],[nb de calques]]&lt;&gt;"",IF(Tableau1[[#This Row],[nb de calques]]=0,"x",""),"")</f>
        <v/>
      </c>
      <c r="AT29" t="str">
        <f>IF(Tableau1[[#This Row],[nb de calques]]&lt;&gt;"",IF(Tableau1[[#This Row],[nb de calques]]=0,"x",(Tableau1[[#This Row],[délai calque attendu]]-$B$3)),"")</f>
        <v/>
      </c>
      <c r="AU29" t="s">
        <v>13</v>
      </c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</row>
    <row r="30" spans="5:59" x14ac:dyDescent="0.3">
      <c r="E30" t="str">
        <f>IF(C30&lt;&gt;"",WORKDAY(C30,Annexe!A26,calendrier2015!$A$49:$A$73),"")</f>
        <v/>
      </c>
      <c r="F30" s="1" t="str">
        <f>IF(Tableau1[[#This Row],[Date de reçu de la commande]]&lt;&gt;"",IF(I30&gt;2,Tableau1[[#This Row],[délai de rendu attendu initial]]+1,Tableau1[[#This Row],[délai de rendu attendu initial]]),"")</f>
        <v/>
      </c>
      <c r="G30" t="str">
        <f t="shared" si="0"/>
        <v/>
      </c>
      <c r="H30" t="s">
        <v>13</v>
      </c>
      <c r="I30" t="str">
        <f>IF(C30&lt;&gt;"",COUNTIF($E$6:E30,E30),"")</f>
        <v/>
      </c>
      <c r="K30" t="str">
        <f>IF(Tableau1[[#This Row],[Date de reçu de la commande]]&lt;&gt;"",0,"")</f>
        <v/>
      </c>
      <c r="L30" s="13" t="str">
        <f>IF(C30&lt;&gt;"",WORKDAY(C30,Annexe!A26,calendrier2015!A73:A97),"")</f>
        <v/>
      </c>
      <c r="M30" t="str">
        <f>IF(Tableau1[[#This Row],[nb de plans interm]]=0,"x","")</f>
        <v/>
      </c>
      <c r="N30"/>
      <c r="O30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30" t="str">
        <f>IF(Tableau1[[#This Row],[nb de plans interm]]&lt;&gt;"",IF(Tableau1[[#This Row],[nb de plans interm]]=0,"x",(Tableau1[[#This Row],[Délai de rendu attendu2]]-$B$3)),"")</f>
        <v/>
      </c>
      <c r="Q30" t="s">
        <v>13</v>
      </c>
      <c r="R30" t="str">
        <f>IF(C30&lt;&gt;"",COUNTIF($L$6:L30,L30),"")</f>
        <v/>
      </c>
      <c r="S30" t="str">
        <f>IF(Tableau1[[#This Row],[Date de reçu de la commande]]&lt;&gt;"",0,"")</f>
        <v/>
      </c>
      <c r="T30" s="1" t="str">
        <f>IF(J30&lt;&gt;"",Tableau1[[#This Row],[Date de rendu]],"")</f>
        <v/>
      </c>
      <c r="U30" t="str">
        <f>IF(Tableau1[[#This Row],[nb d''outillage]]&lt;&gt;"",(IF(Tableau1[[#This Row],[nb d''outillage]]=0,"x","")),"")</f>
        <v/>
      </c>
      <c r="V30" t="str">
        <f>IF(Tableau1[[#This Row],[nb d''outillage]]&lt;&gt;"",(IF(Tableau1[[#This Row],[nb d''outillage]]=0,"x","")),"")</f>
        <v/>
      </c>
      <c r="AA30" s="1" t="str">
        <f>IF(Tableau1[[#This Row],[nb d''outillage]]&lt;&gt;"",IF(Tableau1[[#This Row],[nb d''outillage]]=0,"x",Tableau1[[#This Row],[date de demande d''outillage]]+Annexe!H26),"")</f>
        <v/>
      </c>
      <c r="AB30" s="1" t="str">
        <f>IF(Tableau1[[#This Row],[nb d''outillage]]&lt;&gt;"",IF(Tableau1[[#This Row],[nb d''outillage]]=0,"x",(Tableau1[[#This Row],[délai d''envoi en STR]]-$B$3)),"")</f>
        <v/>
      </c>
      <c r="AC30" t="s">
        <v>13</v>
      </c>
      <c r="AD30" t="str">
        <f>IF(Tableau1[[#This Row],[Date de reçu de la commande]]&lt;&gt;"",0,"")</f>
        <v/>
      </c>
      <c r="AE30" t="str">
        <f>IF(Tableau1[[#This Row],[nb de calques]]&lt;&gt;"",(IF(Tableau1[[#This Row],[nb de calques]]=0,"x","")),"")</f>
        <v/>
      </c>
      <c r="AF30" t="str">
        <f>IF(Tableau1[[#This Row],[nb de calques]]&lt;&gt;"",(IF(Tableau1[[#This Row],[nb de calques]]=0,"x","")),"")</f>
        <v/>
      </c>
      <c r="AS30" t="str">
        <f>IF(Tableau1[[#This Row],[nb de calques]]&lt;&gt;"",IF(Tableau1[[#This Row],[nb de calques]]=0,"x",""),"")</f>
        <v/>
      </c>
      <c r="AT30" t="str">
        <f>IF(Tableau1[[#This Row],[nb de calques]]&lt;&gt;"",IF(Tableau1[[#This Row],[nb de calques]]=0,"x",(Tableau1[[#This Row],[délai calque attendu]]-$B$3)),"")</f>
        <v/>
      </c>
      <c r="AU30" t="s">
        <v>13</v>
      </c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</row>
    <row r="31" spans="5:59" x14ac:dyDescent="0.3">
      <c r="E31" t="str">
        <f>IF(C31&lt;&gt;"",WORKDAY(C31,Annexe!A27,calendrier2015!$A$49:$A$73),"")</f>
        <v/>
      </c>
      <c r="F31" s="1" t="str">
        <f>IF(Tableau1[[#This Row],[Date de reçu de la commande]]&lt;&gt;"",IF(I31&gt;2,Tableau1[[#This Row],[délai de rendu attendu initial]]+1,Tableau1[[#This Row],[délai de rendu attendu initial]]),"")</f>
        <v/>
      </c>
      <c r="G31" t="str">
        <f t="shared" si="0"/>
        <v/>
      </c>
      <c r="H31" t="s">
        <v>13</v>
      </c>
      <c r="I31" t="str">
        <f>IF(C31&lt;&gt;"",COUNTIF($E$6:E31,E31),"")</f>
        <v/>
      </c>
      <c r="K31" t="str">
        <f>IF(Tableau1[[#This Row],[Date de reçu de la commande]]&lt;&gt;"",0,"")</f>
        <v/>
      </c>
      <c r="L31" s="13" t="str">
        <f>IF(C31&lt;&gt;"",WORKDAY(C31,Annexe!A27,calendrier2015!A74:A98),"")</f>
        <v/>
      </c>
      <c r="M31" t="str">
        <f>IF(Tableau1[[#This Row],[nb de plans interm]]=0,"x","")</f>
        <v/>
      </c>
      <c r="N31"/>
      <c r="O31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31" t="str">
        <f>IF(Tableau1[[#This Row],[nb de plans interm]]&lt;&gt;"",IF(Tableau1[[#This Row],[nb de plans interm]]=0,"x",(Tableau1[[#This Row],[Délai de rendu attendu2]]-$B$3)),"")</f>
        <v/>
      </c>
      <c r="Q31" t="s">
        <v>13</v>
      </c>
      <c r="R31" t="str">
        <f>IF(C31&lt;&gt;"",COUNTIF($L$6:L31,L31),"")</f>
        <v/>
      </c>
      <c r="S31" t="str">
        <f>IF(Tableau1[[#This Row],[Date de reçu de la commande]]&lt;&gt;"",0,"")</f>
        <v/>
      </c>
      <c r="T31" s="1" t="str">
        <f>IF(J31&lt;&gt;"",Tableau1[[#This Row],[Date de rendu]],"")</f>
        <v/>
      </c>
      <c r="U31" t="str">
        <f>IF(Tableau1[[#This Row],[nb d''outillage]]&lt;&gt;"",(IF(Tableau1[[#This Row],[nb d''outillage]]=0,"x","")),"")</f>
        <v/>
      </c>
      <c r="V31" t="str">
        <f>IF(Tableau1[[#This Row],[nb d''outillage]]&lt;&gt;"",(IF(Tableau1[[#This Row],[nb d''outillage]]=0,"x","")),"")</f>
        <v/>
      </c>
      <c r="AA31" s="1" t="str">
        <f>IF(Tableau1[[#This Row],[nb d''outillage]]&lt;&gt;"",IF(Tableau1[[#This Row],[nb d''outillage]]=0,"x",Tableau1[[#This Row],[date de demande d''outillage]]+Annexe!H27),"")</f>
        <v/>
      </c>
      <c r="AB31" s="1" t="str">
        <f>IF(Tableau1[[#This Row],[nb d''outillage]]&lt;&gt;"",IF(Tableau1[[#This Row],[nb d''outillage]]=0,"x",(Tableau1[[#This Row],[délai d''envoi en STR]]-$B$3)),"")</f>
        <v/>
      </c>
      <c r="AC31" t="s">
        <v>13</v>
      </c>
      <c r="AD31" t="str">
        <f>IF(Tableau1[[#This Row],[Date de reçu de la commande]]&lt;&gt;"",0,"")</f>
        <v/>
      </c>
      <c r="AE31" t="str">
        <f>IF(Tableau1[[#This Row],[nb de calques]]&lt;&gt;"",(IF(Tableau1[[#This Row],[nb de calques]]=0,"x","")),"")</f>
        <v/>
      </c>
      <c r="AF31" t="str">
        <f>IF(Tableau1[[#This Row],[nb de calques]]&lt;&gt;"",(IF(Tableau1[[#This Row],[nb de calques]]=0,"x","")),"")</f>
        <v/>
      </c>
      <c r="AS31" t="str">
        <f>IF(Tableau1[[#This Row],[nb de calques]]&lt;&gt;"",IF(Tableau1[[#This Row],[nb de calques]]=0,"x",""),"")</f>
        <v/>
      </c>
      <c r="AT31" t="str">
        <f>IF(Tableau1[[#This Row],[nb de calques]]&lt;&gt;"",IF(Tableau1[[#This Row],[nb de calques]]=0,"x",(Tableau1[[#This Row],[délai calque attendu]]-$B$3)),"")</f>
        <v/>
      </c>
      <c r="AU31" t="s">
        <v>13</v>
      </c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</row>
    <row r="32" spans="5:59" x14ac:dyDescent="0.3">
      <c r="E32" t="str">
        <f>IF(C32&lt;&gt;"",WORKDAY(C32,Annexe!A28,calendrier2015!$A$49:$A$73),"")</f>
        <v/>
      </c>
      <c r="F32" s="1" t="str">
        <f>IF(Tableau1[[#This Row],[Date de reçu de la commande]]&lt;&gt;"",IF(I32&gt;2,Tableau1[[#This Row],[délai de rendu attendu initial]]+1,Tableau1[[#This Row],[délai de rendu attendu initial]]),"")</f>
        <v/>
      </c>
      <c r="G32" t="str">
        <f t="shared" si="0"/>
        <v/>
      </c>
      <c r="H32" t="s">
        <v>13</v>
      </c>
      <c r="I32" t="str">
        <f>IF(C32&lt;&gt;"",COUNTIF($E$6:E32,E32),"")</f>
        <v/>
      </c>
      <c r="K32" t="str">
        <f>IF(Tableau1[[#This Row],[Date de reçu de la commande]]&lt;&gt;"",0,"")</f>
        <v/>
      </c>
      <c r="L32" s="13" t="str">
        <f>IF(C32&lt;&gt;"",WORKDAY(C32,Annexe!A28,calendrier2015!A75:A99),"")</f>
        <v/>
      </c>
      <c r="M32" t="str">
        <f>IF(Tableau1[[#This Row],[nb de plans interm]]=0,"x","")</f>
        <v/>
      </c>
      <c r="N32"/>
      <c r="O32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32" t="str">
        <f>IF(Tableau1[[#This Row],[nb de plans interm]]&lt;&gt;"",IF(Tableau1[[#This Row],[nb de plans interm]]=0,"x",(Tableau1[[#This Row],[Délai de rendu attendu2]]-$B$3)),"")</f>
        <v/>
      </c>
      <c r="Q32" t="s">
        <v>13</v>
      </c>
      <c r="R32" t="str">
        <f>IF(C32&lt;&gt;"",COUNTIF($L$6:L32,L32),"")</f>
        <v/>
      </c>
      <c r="S32" t="str">
        <f>IF(Tableau1[[#This Row],[Date de reçu de la commande]]&lt;&gt;"",0,"")</f>
        <v/>
      </c>
      <c r="T32" s="1" t="str">
        <f>IF(J32&lt;&gt;"",Tableau1[[#This Row],[Date de rendu]],"")</f>
        <v/>
      </c>
      <c r="U32" t="str">
        <f>IF(Tableau1[[#This Row],[nb d''outillage]]&lt;&gt;"",(IF(Tableau1[[#This Row],[nb d''outillage]]=0,"x","")),"")</f>
        <v/>
      </c>
      <c r="V32" t="str">
        <f>IF(Tableau1[[#This Row],[nb d''outillage]]&lt;&gt;"",(IF(Tableau1[[#This Row],[nb d''outillage]]=0,"x","")),"")</f>
        <v/>
      </c>
      <c r="AA32" s="1" t="str">
        <f>IF(Tableau1[[#This Row],[nb d''outillage]]&lt;&gt;"",IF(Tableau1[[#This Row],[nb d''outillage]]=0,"x",Tableau1[[#This Row],[date de demande d''outillage]]+Annexe!H28),"")</f>
        <v/>
      </c>
      <c r="AB32" s="1" t="str">
        <f>IF(Tableau1[[#This Row],[nb d''outillage]]&lt;&gt;"",IF(Tableau1[[#This Row],[nb d''outillage]]=0,"x",(Tableau1[[#This Row],[délai d''envoi en STR]]-$B$3)),"")</f>
        <v/>
      </c>
      <c r="AC32" t="s">
        <v>13</v>
      </c>
      <c r="AD32" t="str">
        <f>IF(Tableau1[[#This Row],[Date de reçu de la commande]]&lt;&gt;"",0,"")</f>
        <v/>
      </c>
      <c r="AE32" t="str">
        <f>IF(Tableau1[[#This Row],[nb de calques]]&lt;&gt;"",(IF(Tableau1[[#This Row],[nb de calques]]=0,"x","")),"")</f>
        <v/>
      </c>
      <c r="AF32" t="str">
        <f>IF(Tableau1[[#This Row],[nb de calques]]&lt;&gt;"",(IF(Tableau1[[#This Row],[nb de calques]]=0,"x","")),"")</f>
        <v/>
      </c>
      <c r="AS32" t="str">
        <f>IF(Tableau1[[#This Row],[nb de calques]]&lt;&gt;"",IF(Tableau1[[#This Row],[nb de calques]]=0,"x",""),"")</f>
        <v/>
      </c>
      <c r="AT32" t="str">
        <f>IF(Tableau1[[#This Row],[nb de calques]]&lt;&gt;"",IF(Tableau1[[#This Row],[nb de calques]]=0,"x",(Tableau1[[#This Row],[délai calque attendu]]-$B$3)),"")</f>
        <v/>
      </c>
      <c r="AU32" t="s">
        <v>13</v>
      </c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</row>
    <row r="33" spans="5:59" x14ac:dyDescent="0.3">
      <c r="E33" t="str">
        <f>IF(C33&lt;&gt;"",WORKDAY(C33,Annexe!A29,calendrier2015!$A$49:$A$73),"")</f>
        <v/>
      </c>
      <c r="F33" s="1" t="str">
        <f>IF(Tableau1[[#This Row],[Date de reçu de la commande]]&lt;&gt;"",IF(I33&gt;2,Tableau1[[#This Row],[délai de rendu attendu initial]]+1,Tableau1[[#This Row],[délai de rendu attendu initial]]),"")</f>
        <v/>
      </c>
      <c r="G33" t="str">
        <f t="shared" si="0"/>
        <v/>
      </c>
      <c r="H33" t="s">
        <v>13</v>
      </c>
      <c r="I33" t="str">
        <f>IF(C33&lt;&gt;"",COUNTIF($E$6:E33,E33),"")</f>
        <v/>
      </c>
      <c r="K33" t="str">
        <f>IF(Tableau1[[#This Row],[Date de reçu de la commande]]&lt;&gt;"",0,"")</f>
        <v/>
      </c>
      <c r="L33" s="13" t="str">
        <f>IF(C33&lt;&gt;"",WORKDAY(C33,Annexe!A29,calendrier2015!A76:A100),"")</f>
        <v/>
      </c>
      <c r="M33" t="str">
        <f>IF(Tableau1[[#This Row],[nb de plans interm]]=0,"x","")</f>
        <v/>
      </c>
      <c r="N33"/>
      <c r="O33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33" t="str">
        <f>IF(Tableau1[[#This Row],[nb de plans interm]]&lt;&gt;"",IF(Tableau1[[#This Row],[nb de plans interm]]=0,"x",(Tableau1[[#This Row],[Délai de rendu attendu2]]-$B$3)),"")</f>
        <v/>
      </c>
      <c r="Q33" t="s">
        <v>13</v>
      </c>
      <c r="R33" t="str">
        <f>IF(C33&lt;&gt;"",COUNTIF($L$6:L33,L33),"")</f>
        <v/>
      </c>
      <c r="S33" t="str">
        <f>IF(Tableau1[[#This Row],[Date de reçu de la commande]]&lt;&gt;"",0,"")</f>
        <v/>
      </c>
      <c r="T33" s="1" t="str">
        <f>IF(J33&lt;&gt;"",Tableau1[[#This Row],[Date de rendu]],"")</f>
        <v/>
      </c>
      <c r="U33" t="str">
        <f>IF(Tableau1[[#This Row],[nb d''outillage]]&lt;&gt;"",(IF(Tableau1[[#This Row],[nb d''outillage]]=0,"x","")),"")</f>
        <v/>
      </c>
      <c r="V33" t="str">
        <f>IF(Tableau1[[#This Row],[nb d''outillage]]&lt;&gt;"",(IF(Tableau1[[#This Row],[nb d''outillage]]=0,"x","")),"")</f>
        <v/>
      </c>
      <c r="AA33" s="1" t="str">
        <f>IF(Tableau1[[#This Row],[nb d''outillage]]&lt;&gt;"",IF(Tableau1[[#This Row],[nb d''outillage]]=0,"x",Tableau1[[#This Row],[date de demande d''outillage]]+Annexe!H29),"")</f>
        <v/>
      </c>
      <c r="AB33" s="1" t="str">
        <f>IF(Tableau1[[#This Row],[nb d''outillage]]&lt;&gt;"",IF(Tableau1[[#This Row],[nb d''outillage]]=0,"x",(Tableau1[[#This Row],[délai d''envoi en STR]]-$B$3)),"")</f>
        <v/>
      </c>
      <c r="AC33" t="s">
        <v>13</v>
      </c>
      <c r="AD33" t="str">
        <f>IF(Tableau1[[#This Row],[Date de reçu de la commande]]&lt;&gt;"",0,"")</f>
        <v/>
      </c>
      <c r="AE33" t="str">
        <f>IF(Tableau1[[#This Row],[nb de calques]]&lt;&gt;"",(IF(Tableau1[[#This Row],[nb de calques]]=0,"x","")),"")</f>
        <v/>
      </c>
      <c r="AF33" t="str">
        <f>IF(Tableau1[[#This Row],[nb de calques]]&lt;&gt;"",(IF(Tableau1[[#This Row],[nb de calques]]=0,"x","")),"")</f>
        <v/>
      </c>
      <c r="AS33" t="str">
        <f>IF(Tableau1[[#This Row],[nb de calques]]&lt;&gt;"",IF(Tableau1[[#This Row],[nb de calques]]=0,"x",""),"")</f>
        <v/>
      </c>
      <c r="AT33" t="str">
        <f>IF(Tableau1[[#This Row],[nb de calques]]&lt;&gt;"",IF(Tableau1[[#This Row],[nb de calques]]=0,"x",(Tableau1[[#This Row],[délai calque attendu]]-$B$3)),"")</f>
        <v/>
      </c>
      <c r="AU33" t="s">
        <v>13</v>
      </c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</row>
    <row r="34" spans="5:59" x14ac:dyDescent="0.3">
      <c r="E34" t="str">
        <f>IF(C34&lt;&gt;"",WORKDAY(C34,Annexe!A30,calendrier2015!$A$49:$A$73),"")</f>
        <v/>
      </c>
      <c r="F34" s="1" t="str">
        <f>IF(Tableau1[[#This Row],[Date de reçu de la commande]]&lt;&gt;"",IF(I34&gt;2,Tableau1[[#This Row],[délai de rendu attendu initial]]+1,Tableau1[[#This Row],[délai de rendu attendu initial]]),"")</f>
        <v/>
      </c>
      <c r="G34" t="str">
        <f t="shared" si="0"/>
        <v/>
      </c>
      <c r="H34" t="s">
        <v>13</v>
      </c>
      <c r="I34" t="str">
        <f>IF(C34&lt;&gt;"",COUNTIF($E$6:E34,E34),"")</f>
        <v/>
      </c>
      <c r="K34" t="str">
        <f>IF(Tableau1[[#This Row],[Date de reçu de la commande]]&lt;&gt;"",0,"")</f>
        <v/>
      </c>
      <c r="L34" s="13" t="str">
        <f>IF(C34&lt;&gt;"",WORKDAY(C34,Annexe!A30,calendrier2015!A77:A101),"")</f>
        <v/>
      </c>
      <c r="M34" t="str">
        <f>IF(Tableau1[[#This Row],[nb de plans interm]]=0,"x","")</f>
        <v/>
      </c>
      <c r="N34"/>
      <c r="O34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34" t="str">
        <f>IF(Tableau1[[#This Row],[nb de plans interm]]&lt;&gt;"",IF(Tableau1[[#This Row],[nb de plans interm]]=0,"x",(Tableau1[[#This Row],[Délai de rendu attendu2]]-$B$3)),"")</f>
        <v/>
      </c>
      <c r="Q34" t="s">
        <v>13</v>
      </c>
      <c r="R34" t="str">
        <f>IF(C34&lt;&gt;"",COUNTIF($L$6:L34,L34),"")</f>
        <v/>
      </c>
      <c r="S34" t="str">
        <f>IF(Tableau1[[#This Row],[Date de reçu de la commande]]&lt;&gt;"",0,"")</f>
        <v/>
      </c>
      <c r="T34" s="1" t="str">
        <f>IF(J34&lt;&gt;"",Tableau1[[#This Row],[Date de rendu]],"")</f>
        <v/>
      </c>
      <c r="U34" t="str">
        <f>IF(Tableau1[[#This Row],[nb d''outillage]]&lt;&gt;"",(IF(Tableau1[[#This Row],[nb d''outillage]]=0,"x","")),"")</f>
        <v/>
      </c>
      <c r="V34" t="str">
        <f>IF(Tableau1[[#This Row],[nb d''outillage]]&lt;&gt;"",(IF(Tableau1[[#This Row],[nb d''outillage]]=0,"x","")),"")</f>
        <v/>
      </c>
      <c r="AA34" s="1" t="str">
        <f>IF(Tableau1[[#This Row],[nb d''outillage]]&lt;&gt;"",IF(Tableau1[[#This Row],[nb d''outillage]]=0,"x",Tableau1[[#This Row],[date de demande d''outillage]]+Annexe!H30),"")</f>
        <v/>
      </c>
      <c r="AB34" s="1" t="str">
        <f>IF(Tableau1[[#This Row],[nb d''outillage]]&lt;&gt;"",IF(Tableau1[[#This Row],[nb d''outillage]]=0,"x",(Tableau1[[#This Row],[délai d''envoi en STR]]-$B$3)),"")</f>
        <v/>
      </c>
      <c r="AC34" t="s">
        <v>13</v>
      </c>
      <c r="AD34" t="str">
        <f>IF(Tableau1[[#This Row],[Date de reçu de la commande]]&lt;&gt;"",0,"")</f>
        <v/>
      </c>
      <c r="AE34" t="str">
        <f>IF(Tableau1[[#This Row],[nb de calques]]&lt;&gt;"",(IF(Tableau1[[#This Row],[nb de calques]]=0,"x","")),"")</f>
        <v/>
      </c>
      <c r="AF34" t="str">
        <f>IF(Tableau1[[#This Row],[nb de calques]]&lt;&gt;"",(IF(Tableau1[[#This Row],[nb de calques]]=0,"x","")),"")</f>
        <v/>
      </c>
      <c r="AS34" t="str">
        <f>IF(Tableau1[[#This Row],[nb de calques]]&lt;&gt;"",IF(Tableau1[[#This Row],[nb de calques]]=0,"x",""),"")</f>
        <v/>
      </c>
      <c r="AT34" t="str">
        <f>IF(Tableau1[[#This Row],[nb de calques]]&lt;&gt;"",IF(Tableau1[[#This Row],[nb de calques]]=0,"x",(Tableau1[[#This Row],[délai calque attendu]]-$B$3)),"")</f>
        <v/>
      </c>
      <c r="AU34" t="s">
        <v>13</v>
      </c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</row>
    <row r="35" spans="5:59" x14ac:dyDescent="0.3">
      <c r="E35" t="str">
        <f>IF(C35&lt;&gt;"",WORKDAY(C35,Annexe!A31,calendrier2015!$A$49:$A$73),"")</f>
        <v/>
      </c>
      <c r="F35" s="1" t="str">
        <f>IF(Tableau1[[#This Row],[Date de reçu de la commande]]&lt;&gt;"",IF(I35&gt;2,Tableau1[[#This Row],[délai de rendu attendu initial]]+1,Tableau1[[#This Row],[délai de rendu attendu initial]]),"")</f>
        <v/>
      </c>
      <c r="G35" t="str">
        <f t="shared" si="0"/>
        <v/>
      </c>
      <c r="H35" t="s">
        <v>13</v>
      </c>
      <c r="I35" t="str">
        <f>IF(C35&lt;&gt;"",COUNTIF($E$6:E35,E35),"")</f>
        <v/>
      </c>
      <c r="K35" t="str">
        <f>IF(Tableau1[[#This Row],[Date de reçu de la commande]]&lt;&gt;"",0,"")</f>
        <v/>
      </c>
      <c r="L35" s="13" t="str">
        <f>IF(C35&lt;&gt;"",WORKDAY(C35,Annexe!A31,calendrier2015!A78:A102),"")</f>
        <v/>
      </c>
      <c r="M35" t="str">
        <f>IF(Tableau1[[#This Row],[nb de plans interm]]=0,"x","")</f>
        <v/>
      </c>
      <c r="N35"/>
      <c r="O35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35" t="str">
        <f>IF(Tableau1[[#This Row],[nb de plans interm]]&lt;&gt;"",IF(Tableau1[[#This Row],[nb de plans interm]]=0,"x",(Tableau1[[#This Row],[Délai de rendu attendu2]]-$B$3)),"")</f>
        <v/>
      </c>
      <c r="Q35" t="s">
        <v>13</v>
      </c>
      <c r="R35" t="str">
        <f>IF(C35&lt;&gt;"",COUNTIF($L$6:L35,L35),"")</f>
        <v/>
      </c>
      <c r="S35" t="str">
        <f>IF(Tableau1[[#This Row],[Date de reçu de la commande]]&lt;&gt;"",0,"")</f>
        <v/>
      </c>
      <c r="T35" s="1" t="str">
        <f>IF(J35&lt;&gt;"",Tableau1[[#This Row],[Date de rendu]],"")</f>
        <v/>
      </c>
      <c r="U35" t="str">
        <f>IF(Tableau1[[#This Row],[nb d''outillage]]&lt;&gt;"",(IF(Tableau1[[#This Row],[nb d''outillage]]=0,"x","")),"")</f>
        <v/>
      </c>
      <c r="V35" t="str">
        <f>IF(Tableau1[[#This Row],[nb d''outillage]]&lt;&gt;"",(IF(Tableau1[[#This Row],[nb d''outillage]]=0,"x","")),"")</f>
        <v/>
      </c>
      <c r="AA35" s="1" t="str">
        <f>IF(Tableau1[[#This Row],[nb d''outillage]]&lt;&gt;"",IF(Tableau1[[#This Row],[nb d''outillage]]=0,"x",Tableau1[[#This Row],[date de demande d''outillage]]+Annexe!H31),"")</f>
        <v/>
      </c>
      <c r="AB35" s="1" t="str">
        <f>IF(Tableau1[[#This Row],[nb d''outillage]]&lt;&gt;"",IF(Tableau1[[#This Row],[nb d''outillage]]=0,"x",(Tableau1[[#This Row],[délai d''envoi en STR]]-$B$3)),"")</f>
        <v/>
      </c>
      <c r="AC35" t="s">
        <v>13</v>
      </c>
      <c r="AD35" t="str">
        <f>IF(Tableau1[[#This Row],[Date de reçu de la commande]]&lt;&gt;"",0,"")</f>
        <v/>
      </c>
      <c r="AE35" t="str">
        <f>IF(Tableau1[[#This Row],[nb de calques]]&lt;&gt;"",(IF(Tableau1[[#This Row],[nb de calques]]=0,"x","")),"")</f>
        <v/>
      </c>
      <c r="AF35" t="str">
        <f>IF(Tableau1[[#This Row],[nb de calques]]&lt;&gt;"",(IF(Tableau1[[#This Row],[nb de calques]]=0,"x","")),"")</f>
        <v/>
      </c>
      <c r="AS35" t="str">
        <f>IF(Tableau1[[#This Row],[nb de calques]]&lt;&gt;"",IF(Tableau1[[#This Row],[nb de calques]]=0,"x",""),"")</f>
        <v/>
      </c>
      <c r="AT35" t="str">
        <f>IF(Tableau1[[#This Row],[nb de calques]]&lt;&gt;"",IF(Tableau1[[#This Row],[nb de calques]]=0,"x",(Tableau1[[#This Row],[délai calque attendu]]-$B$3)),"")</f>
        <v/>
      </c>
      <c r="AU35" t="s">
        <v>13</v>
      </c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</row>
    <row r="36" spans="5:59" x14ac:dyDescent="0.3">
      <c r="E36" t="str">
        <f>IF(C36&lt;&gt;"",WORKDAY(C36,Annexe!A32,calendrier2015!$A$49:$A$73),"")</f>
        <v/>
      </c>
      <c r="F36" s="1" t="str">
        <f>IF(Tableau1[[#This Row],[Date de reçu de la commande]]&lt;&gt;"",IF(I36&gt;2,Tableau1[[#This Row],[délai de rendu attendu initial]]+1,Tableau1[[#This Row],[délai de rendu attendu initial]]),"")</f>
        <v/>
      </c>
      <c r="G36" t="str">
        <f t="shared" si="0"/>
        <v/>
      </c>
      <c r="H36" t="s">
        <v>13</v>
      </c>
      <c r="I36" t="str">
        <f>IF(C36&lt;&gt;"",COUNTIF($E$6:E36,E36),"")</f>
        <v/>
      </c>
      <c r="K36" t="str">
        <f>IF(Tableau1[[#This Row],[Date de reçu de la commande]]&lt;&gt;"",0,"")</f>
        <v/>
      </c>
      <c r="L36" s="13" t="str">
        <f>IF(C36&lt;&gt;"",WORKDAY(C36,Annexe!A32,calendrier2015!A79:A103),"")</f>
        <v/>
      </c>
      <c r="M36" t="str">
        <f>IF(Tableau1[[#This Row],[nb de plans interm]]=0,"x","")</f>
        <v/>
      </c>
      <c r="N36"/>
      <c r="O36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36" t="str">
        <f>IF(Tableau1[[#This Row],[nb de plans interm]]&lt;&gt;"",IF(Tableau1[[#This Row],[nb de plans interm]]=0,"x",(Tableau1[[#This Row],[Délai de rendu attendu2]]-$B$3)),"")</f>
        <v/>
      </c>
      <c r="Q36" t="s">
        <v>13</v>
      </c>
      <c r="R36" t="str">
        <f>IF(C36&lt;&gt;"",COUNTIF($L$6:L36,L36),"")</f>
        <v/>
      </c>
      <c r="S36" t="str">
        <f>IF(Tableau1[[#This Row],[Date de reçu de la commande]]&lt;&gt;"",0,"")</f>
        <v/>
      </c>
      <c r="T36" s="1" t="str">
        <f>IF(J36&lt;&gt;"",Tableau1[[#This Row],[Date de rendu]],"")</f>
        <v/>
      </c>
      <c r="U36" t="str">
        <f>IF(Tableau1[[#This Row],[nb d''outillage]]&lt;&gt;"",(IF(Tableau1[[#This Row],[nb d''outillage]]=0,"x","")),"")</f>
        <v/>
      </c>
      <c r="V36" t="str">
        <f>IF(Tableau1[[#This Row],[nb d''outillage]]&lt;&gt;"",(IF(Tableau1[[#This Row],[nb d''outillage]]=0,"x","")),"")</f>
        <v/>
      </c>
      <c r="AA36" s="1" t="str">
        <f>IF(Tableau1[[#This Row],[nb d''outillage]]&lt;&gt;"",IF(Tableau1[[#This Row],[nb d''outillage]]=0,"x",Tableau1[[#This Row],[date de demande d''outillage]]+Annexe!H32),"")</f>
        <v/>
      </c>
      <c r="AB36" s="1" t="str">
        <f>IF(Tableau1[[#This Row],[nb d''outillage]]&lt;&gt;"",IF(Tableau1[[#This Row],[nb d''outillage]]=0,"x",(Tableau1[[#This Row],[délai d''envoi en STR]]-$B$3)),"")</f>
        <v/>
      </c>
      <c r="AC36" t="s">
        <v>13</v>
      </c>
      <c r="AD36" t="str">
        <f>IF(Tableau1[[#This Row],[Date de reçu de la commande]]&lt;&gt;"",0,"")</f>
        <v/>
      </c>
      <c r="AE36" t="str">
        <f>IF(Tableau1[[#This Row],[nb de calques]]&lt;&gt;"",(IF(Tableau1[[#This Row],[nb de calques]]=0,"x","")),"")</f>
        <v/>
      </c>
      <c r="AF36" t="str">
        <f>IF(Tableau1[[#This Row],[nb de calques]]&lt;&gt;"",(IF(Tableau1[[#This Row],[nb de calques]]=0,"x","")),"")</f>
        <v/>
      </c>
      <c r="AS36" t="str">
        <f>IF(Tableau1[[#This Row],[nb de calques]]&lt;&gt;"",IF(Tableau1[[#This Row],[nb de calques]]=0,"x",""),"")</f>
        <v/>
      </c>
      <c r="AT36" t="str">
        <f>IF(Tableau1[[#This Row],[nb de calques]]&lt;&gt;"",IF(Tableau1[[#This Row],[nb de calques]]=0,"x",(Tableau1[[#This Row],[délai calque attendu]]-$B$3)),"")</f>
        <v/>
      </c>
      <c r="AU36" t="s">
        <v>13</v>
      </c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</row>
    <row r="37" spans="5:59" x14ac:dyDescent="0.3">
      <c r="E37" t="str">
        <f>IF(C37&lt;&gt;"",WORKDAY(C37,Annexe!A33,calendrier2015!$A$49:$A$73),"")</f>
        <v/>
      </c>
      <c r="F37" s="1" t="str">
        <f>IF(Tableau1[[#This Row],[Date de reçu de la commande]]&lt;&gt;"",IF(I37&gt;2,Tableau1[[#This Row],[délai de rendu attendu initial]]+1,Tableau1[[#This Row],[délai de rendu attendu initial]]),"")</f>
        <v/>
      </c>
      <c r="G37" t="str">
        <f t="shared" si="0"/>
        <v/>
      </c>
      <c r="H37" t="s">
        <v>13</v>
      </c>
      <c r="I37" t="str">
        <f>IF(C37&lt;&gt;"",COUNTIF($E$6:E37,E37),"")</f>
        <v/>
      </c>
      <c r="K37" t="str">
        <f>IF(Tableau1[[#This Row],[Date de reçu de la commande]]&lt;&gt;"",0,"")</f>
        <v/>
      </c>
      <c r="L37" s="13" t="str">
        <f>IF(C37&lt;&gt;"",WORKDAY(C37,Annexe!A33,calendrier2015!A80:A104),"")</f>
        <v/>
      </c>
      <c r="M37" t="str">
        <f>IF(Tableau1[[#This Row],[nb de plans interm]]=0,"x","")</f>
        <v/>
      </c>
      <c r="N37"/>
      <c r="O37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37" t="str">
        <f>IF(Tableau1[[#This Row],[nb de plans interm]]&lt;&gt;"",IF(Tableau1[[#This Row],[nb de plans interm]]=0,"x",(Tableau1[[#This Row],[Délai de rendu attendu2]]-$B$3)),"")</f>
        <v/>
      </c>
      <c r="Q37" t="s">
        <v>13</v>
      </c>
      <c r="R37" t="str">
        <f>IF(C37&lt;&gt;"",COUNTIF($L$6:L37,L37),"")</f>
        <v/>
      </c>
      <c r="S37" t="str">
        <f>IF(Tableau1[[#This Row],[Date de reçu de la commande]]&lt;&gt;"",0,"")</f>
        <v/>
      </c>
      <c r="T37" s="1" t="str">
        <f>IF(J37&lt;&gt;"",Tableau1[[#This Row],[Date de rendu]],"")</f>
        <v/>
      </c>
      <c r="U37" t="str">
        <f>IF(Tableau1[[#This Row],[nb d''outillage]]&lt;&gt;"",(IF(Tableau1[[#This Row],[nb d''outillage]]=0,"x","")),"")</f>
        <v/>
      </c>
      <c r="V37" t="str">
        <f>IF(Tableau1[[#This Row],[nb d''outillage]]&lt;&gt;"",(IF(Tableau1[[#This Row],[nb d''outillage]]=0,"x","")),"")</f>
        <v/>
      </c>
      <c r="AA37" s="1" t="str">
        <f>IF(Tableau1[[#This Row],[nb d''outillage]]&lt;&gt;"",IF(Tableau1[[#This Row],[nb d''outillage]]=0,"x",Tableau1[[#This Row],[date de demande d''outillage]]+Annexe!H33),"")</f>
        <v/>
      </c>
      <c r="AB37" s="1" t="str">
        <f>IF(Tableau1[[#This Row],[nb d''outillage]]&lt;&gt;"",IF(Tableau1[[#This Row],[nb d''outillage]]=0,"x",(Tableau1[[#This Row],[délai d''envoi en STR]]-$B$3)),"")</f>
        <v/>
      </c>
      <c r="AC37" t="s">
        <v>13</v>
      </c>
      <c r="AD37" t="str">
        <f>IF(Tableau1[[#This Row],[Date de reçu de la commande]]&lt;&gt;"",0,"")</f>
        <v/>
      </c>
      <c r="AE37" t="str">
        <f>IF(Tableau1[[#This Row],[nb de calques]]&lt;&gt;"",(IF(Tableau1[[#This Row],[nb de calques]]=0,"x","")),"")</f>
        <v/>
      </c>
      <c r="AF37" t="str">
        <f>IF(Tableau1[[#This Row],[nb de calques]]&lt;&gt;"",(IF(Tableau1[[#This Row],[nb de calques]]=0,"x","")),"")</f>
        <v/>
      </c>
      <c r="AS37" t="str">
        <f>IF(Tableau1[[#This Row],[nb de calques]]&lt;&gt;"",IF(Tableau1[[#This Row],[nb de calques]]=0,"x",""),"")</f>
        <v/>
      </c>
      <c r="AT37" t="str">
        <f>IF(Tableau1[[#This Row],[nb de calques]]&lt;&gt;"",IF(Tableau1[[#This Row],[nb de calques]]=0,"x",(Tableau1[[#This Row],[délai calque attendu]]-$B$3)),"")</f>
        <v/>
      </c>
      <c r="AU37" t="s">
        <v>13</v>
      </c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</row>
    <row r="38" spans="5:59" x14ac:dyDescent="0.3">
      <c r="E38" t="str">
        <f>IF(C38&lt;&gt;"",WORKDAY(C38,Annexe!A34,calendrier2015!$A$49:$A$73),"")</f>
        <v/>
      </c>
      <c r="F38" s="1" t="str">
        <f>IF(Tableau1[[#This Row],[Date de reçu de la commande]]&lt;&gt;"",IF(I38&gt;2,Tableau1[[#This Row],[délai de rendu attendu initial]]+1,Tableau1[[#This Row],[délai de rendu attendu initial]]),"")</f>
        <v/>
      </c>
      <c r="G38" t="str">
        <f t="shared" si="0"/>
        <v/>
      </c>
      <c r="H38" t="s">
        <v>13</v>
      </c>
      <c r="I38" t="str">
        <f>IF(C38&lt;&gt;"",COUNTIF($E$6:E38,E38),"")</f>
        <v/>
      </c>
      <c r="K38" t="str">
        <f>IF(Tableau1[[#This Row],[Date de reçu de la commande]]&lt;&gt;"",0,"")</f>
        <v/>
      </c>
      <c r="L38" s="13" t="str">
        <f>IF(C38&lt;&gt;"",WORKDAY(C38,Annexe!A34,calendrier2015!A81:A105),"")</f>
        <v/>
      </c>
      <c r="M38" t="str">
        <f>IF(Tableau1[[#This Row],[nb de plans interm]]=0,"x","")</f>
        <v/>
      </c>
      <c r="N38"/>
      <c r="O38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38" t="str">
        <f>IF(Tableau1[[#This Row],[nb de plans interm]]&lt;&gt;"",IF(Tableau1[[#This Row],[nb de plans interm]]=0,"x",(Tableau1[[#This Row],[Délai de rendu attendu2]]-$B$3)),"")</f>
        <v/>
      </c>
      <c r="Q38" t="s">
        <v>13</v>
      </c>
      <c r="R38" t="str">
        <f>IF(C38&lt;&gt;"",COUNTIF($L$6:L38,L38),"")</f>
        <v/>
      </c>
      <c r="S38" t="str">
        <f>IF(Tableau1[[#This Row],[Date de reçu de la commande]]&lt;&gt;"",0,"")</f>
        <v/>
      </c>
      <c r="T38" s="1" t="str">
        <f>IF(J38&lt;&gt;"",Tableau1[[#This Row],[Date de rendu]],"")</f>
        <v/>
      </c>
      <c r="U38" t="str">
        <f>IF(Tableau1[[#This Row],[nb d''outillage]]&lt;&gt;"",(IF(Tableau1[[#This Row],[nb d''outillage]]=0,"x","")),"")</f>
        <v/>
      </c>
      <c r="V38" t="str">
        <f>IF(Tableau1[[#This Row],[nb d''outillage]]&lt;&gt;"",(IF(Tableau1[[#This Row],[nb d''outillage]]=0,"x","")),"")</f>
        <v/>
      </c>
      <c r="AA38" s="1" t="str">
        <f>IF(Tableau1[[#This Row],[nb d''outillage]]&lt;&gt;"",IF(Tableau1[[#This Row],[nb d''outillage]]=0,"x",Tableau1[[#This Row],[date de demande d''outillage]]+Annexe!H34),"")</f>
        <v/>
      </c>
      <c r="AB38" s="1" t="str">
        <f>IF(Tableau1[[#This Row],[nb d''outillage]]&lt;&gt;"",IF(Tableau1[[#This Row],[nb d''outillage]]=0,"x",(Tableau1[[#This Row],[délai d''envoi en STR]]-$B$3)),"")</f>
        <v/>
      </c>
      <c r="AC38" t="s">
        <v>13</v>
      </c>
      <c r="AD38" t="str">
        <f>IF(Tableau1[[#This Row],[Date de reçu de la commande]]&lt;&gt;"",0,"")</f>
        <v/>
      </c>
      <c r="AE38" t="str">
        <f>IF(Tableau1[[#This Row],[nb de calques]]&lt;&gt;"",(IF(Tableau1[[#This Row],[nb de calques]]=0,"x","")),"")</f>
        <v/>
      </c>
      <c r="AF38" t="str">
        <f>IF(Tableau1[[#This Row],[nb de calques]]&lt;&gt;"",(IF(Tableau1[[#This Row],[nb de calques]]=0,"x","")),"")</f>
        <v/>
      </c>
      <c r="AS38" t="str">
        <f>IF(Tableau1[[#This Row],[nb de calques]]&lt;&gt;"",IF(Tableau1[[#This Row],[nb de calques]]=0,"x",""),"")</f>
        <v/>
      </c>
      <c r="AT38" t="str">
        <f>IF(Tableau1[[#This Row],[nb de calques]]&lt;&gt;"",IF(Tableau1[[#This Row],[nb de calques]]=0,"x",(Tableau1[[#This Row],[délai calque attendu]]-$B$3)),"")</f>
        <v/>
      </c>
      <c r="AU38" t="s">
        <v>13</v>
      </c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</row>
    <row r="39" spans="5:59" x14ac:dyDescent="0.3">
      <c r="E39" t="str">
        <f>IF(C39&lt;&gt;"",WORKDAY(C39,Annexe!A35,calendrier2015!$A$49:$A$73),"")</f>
        <v/>
      </c>
      <c r="F39" s="1" t="str">
        <f>IF(Tableau1[[#This Row],[Date de reçu de la commande]]&lt;&gt;"",IF(I39&gt;2,Tableau1[[#This Row],[délai de rendu attendu initial]]+1,Tableau1[[#This Row],[délai de rendu attendu initial]]),"")</f>
        <v/>
      </c>
      <c r="G39" t="str">
        <f t="shared" si="0"/>
        <v/>
      </c>
      <c r="H39" t="s">
        <v>13</v>
      </c>
      <c r="I39" t="str">
        <f>IF(C39&lt;&gt;"",COUNTIF($E$6:E39,E39),"")</f>
        <v/>
      </c>
      <c r="K39" t="str">
        <f>IF(Tableau1[[#This Row],[Date de reçu de la commande]]&lt;&gt;"",0,"")</f>
        <v/>
      </c>
      <c r="L39" s="13" t="str">
        <f>IF(C39&lt;&gt;"",WORKDAY(C39,Annexe!A35,calendrier2015!A82:A106),"")</f>
        <v/>
      </c>
      <c r="M39" t="str">
        <f>IF(Tableau1[[#This Row],[nb de plans interm]]=0,"x","")</f>
        <v/>
      </c>
      <c r="N39"/>
      <c r="O39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39" t="str">
        <f>IF(Tableau1[[#This Row],[nb de plans interm]]&lt;&gt;"",IF(Tableau1[[#This Row],[nb de plans interm]]=0,"x",(Tableau1[[#This Row],[Délai de rendu attendu2]]-$B$3)),"")</f>
        <v/>
      </c>
      <c r="Q39" t="s">
        <v>13</v>
      </c>
      <c r="R39" t="str">
        <f>IF(C39&lt;&gt;"",COUNTIF($L$6:L39,L39),"")</f>
        <v/>
      </c>
      <c r="S39" t="str">
        <f>IF(Tableau1[[#This Row],[Date de reçu de la commande]]&lt;&gt;"",0,"")</f>
        <v/>
      </c>
      <c r="T39" s="1" t="str">
        <f>IF(J39&lt;&gt;"",Tableau1[[#This Row],[Date de rendu]],"")</f>
        <v/>
      </c>
      <c r="U39" t="str">
        <f>IF(Tableau1[[#This Row],[nb d''outillage]]&lt;&gt;"",(IF(Tableau1[[#This Row],[nb d''outillage]]=0,"x","")),"")</f>
        <v/>
      </c>
      <c r="V39" t="str">
        <f>IF(Tableau1[[#This Row],[nb d''outillage]]&lt;&gt;"",(IF(Tableau1[[#This Row],[nb d''outillage]]=0,"x","")),"")</f>
        <v/>
      </c>
      <c r="AA39" s="1" t="str">
        <f>IF(Tableau1[[#This Row],[nb d''outillage]]&lt;&gt;"",IF(Tableau1[[#This Row],[nb d''outillage]]=0,"x",Tableau1[[#This Row],[date de demande d''outillage]]+Annexe!H35),"")</f>
        <v/>
      </c>
      <c r="AB39" s="1" t="str">
        <f>IF(Tableau1[[#This Row],[nb d''outillage]]&lt;&gt;"",IF(Tableau1[[#This Row],[nb d''outillage]]=0,"x",(Tableau1[[#This Row],[délai d''envoi en STR]]-$B$3)),"")</f>
        <v/>
      </c>
      <c r="AC39" t="s">
        <v>13</v>
      </c>
      <c r="AD39" t="str">
        <f>IF(Tableau1[[#This Row],[Date de reçu de la commande]]&lt;&gt;"",0,"")</f>
        <v/>
      </c>
      <c r="AE39" t="str">
        <f>IF(Tableau1[[#This Row],[nb de calques]]&lt;&gt;"",(IF(Tableau1[[#This Row],[nb de calques]]=0,"x","")),"")</f>
        <v/>
      </c>
      <c r="AF39" t="str">
        <f>IF(Tableau1[[#This Row],[nb de calques]]&lt;&gt;"",(IF(Tableau1[[#This Row],[nb de calques]]=0,"x","")),"")</f>
        <v/>
      </c>
      <c r="AS39" t="str">
        <f>IF(Tableau1[[#This Row],[nb de calques]]&lt;&gt;"",IF(Tableau1[[#This Row],[nb de calques]]=0,"x",""),"")</f>
        <v/>
      </c>
      <c r="AT39" t="str">
        <f>IF(Tableau1[[#This Row],[nb de calques]]&lt;&gt;"",IF(Tableau1[[#This Row],[nb de calques]]=0,"x",(Tableau1[[#This Row],[délai calque attendu]]-$B$3)),"")</f>
        <v/>
      </c>
      <c r="AU39" t="s">
        <v>13</v>
      </c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</row>
    <row r="40" spans="5:59" x14ac:dyDescent="0.3">
      <c r="E40" t="str">
        <f>IF(C40&lt;&gt;"",WORKDAY(C40,Annexe!A36,calendrier2015!$A$49:$A$73),"")</f>
        <v/>
      </c>
      <c r="F40" s="1" t="str">
        <f>IF(Tableau1[[#This Row],[Date de reçu de la commande]]&lt;&gt;"",IF(I40&gt;2,Tableau1[[#This Row],[délai de rendu attendu initial]]+1,Tableau1[[#This Row],[délai de rendu attendu initial]]),"")</f>
        <v/>
      </c>
      <c r="G40" t="str">
        <f t="shared" si="0"/>
        <v/>
      </c>
      <c r="H40" t="s">
        <v>13</v>
      </c>
      <c r="I40" t="str">
        <f>IF(C40&lt;&gt;"",COUNTIF($E$6:E40,E40),"")</f>
        <v/>
      </c>
      <c r="K40" t="str">
        <f>IF(Tableau1[[#This Row],[Date de reçu de la commande]]&lt;&gt;"",0,"")</f>
        <v/>
      </c>
      <c r="L40" s="13" t="str">
        <f>IF(C40&lt;&gt;"",WORKDAY(C40,Annexe!A36,calendrier2015!A83:A107),"")</f>
        <v/>
      </c>
      <c r="M40" t="str">
        <f>IF(Tableau1[[#This Row],[nb de plans interm]]=0,"x","")</f>
        <v/>
      </c>
      <c r="N40"/>
      <c r="O40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40" t="str">
        <f>IF(Tableau1[[#This Row],[nb de plans interm]]&lt;&gt;"",IF(Tableau1[[#This Row],[nb de plans interm]]=0,"x",(Tableau1[[#This Row],[Délai de rendu attendu2]]-$B$3)),"")</f>
        <v/>
      </c>
      <c r="Q40" t="s">
        <v>13</v>
      </c>
      <c r="R40" t="str">
        <f>IF(C40&lt;&gt;"",COUNTIF($L$6:L40,L40),"")</f>
        <v/>
      </c>
      <c r="S40" t="str">
        <f>IF(Tableau1[[#This Row],[Date de reçu de la commande]]&lt;&gt;"",0,"")</f>
        <v/>
      </c>
      <c r="T40" s="1" t="str">
        <f>IF(J40&lt;&gt;"",Tableau1[[#This Row],[Date de rendu]],"")</f>
        <v/>
      </c>
      <c r="U40" t="str">
        <f>IF(Tableau1[[#This Row],[nb d''outillage]]&lt;&gt;"",(IF(Tableau1[[#This Row],[nb d''outillage]]=0,"x","")),"")</f>
        <v/>
      </c>
      <c r="V40" t="str">
        <f>IF(Tableau1[[#This Row],[nb d''outillage]]&lt;&gt;"",(IF(Tableau1[[#This Row],[nb d''outillage]]=0,"x","")),"")</f>
        <v/>
      </c>
      <c r="AA40" s="1" t="str">
        <f>IF(Tableau1[[#This Row],[nb d''outillage]]&lt;&gt;"",IF(Tableau1[[#This Row],[nb d''outillage]]=0,"x",Tableau1[[#This Row],[date de demande d''outillage]]+Annexe!H36),"")</f>
        <v/>
      </c>
      <c r="AB40" s="1" t="str">
        <f>IF(Tableau1[[#This Row],[nb d''outillage]]&lt;&gt;"",IF(Tableau1[[#This Row],[nb d''outillage]]=0,"x",(Tableau1[[#This Row],[délai d''envoi en STR]]-$B$3)),"")</f>
        <v/>
      </c>
      <c r="AC40" t="s">
        <v>13</v>
      </c>
      <c r="AD40" t="str">
        <f>IF(Tableau1[[#This Row],[Date de reçu de la commande]]&lt;&gt;"",0,"")</f>
        <v/>
      </c>
      <c r="AE40" t="str">
        <f>IF(Tableau1[[#This Row],[nb de calques]]&lt;&gt;"",(IF(Tableau1[[#This Row],[nb de calques]]=0,"x","")),"")</f>
        <v/>
      </c>
      <c r="AF40" t="str">
        <f>IF(Tableau1[[#This Row],[nb de calques]]&lt;&gt;"",(IF(Tableau1[[#This Row],[nb de calques]]=0,"x","")),"")</f>
        <v/>
      </c>
      <c r="AS40" t="str">
        <f>IF(Tableau1[[#This Row],[nb de calques]]&lt;&gt;"",IF(Tableau1[[#This Row],[nb de calques]]=0,"x",""),"")</f>
        <v/>
      </c>
      <c r="AT40" t="str">
        <f>IF(Tableau1[[#This Row],[nb de calques]]&lt;&gt;"",IF(Tableau1[[#This Row],[nb de calques]]=0,"x",(Tableau1[[#This Row],[délai calque attendu]]-$B$3)),"")</f>
        <v/>
      </c>
      <c r="AU40" t="s">
        <v>13</v>
      </c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</row>
    <row r="41" spans="5:59" x14ac:dyDescent="0.3">
      <c r="E41" t="str">
        <f>IF(C41&lt;&gt;"",WORKDAY(C41,Annexe!A37,calendrier2015!$A$49:$A$73),"")</f>
        <v/>
      </c>
      <c r="F41" s="1" t="str">
        <f>IF(Tableau1[[#This Row],[Date de reçu de la commande]]&lt;&gt;"",IF(I41&gt;2,Tableau1[[#This Row],[délai de rendu attendu initial]]+1,Tableau1[[#This Row],[délai de rendu attendu initial]]),"")</f>
        <v/>
      </c>
      <c r="G41" t="str">
        <f t="shared" si="0"/>
        <v/>
      </c>
      <c r="H41" t="s">
        <v>13</v>
      </c>
      <c r="I41" t="str">
        <f>IF(C41&lt;&gt;"",COUNTIF($E$6:E41,E41),"")</f>
        <v/>
      </c>
      <c r="K41" t="str">
        <f>IF(Tableau1[[#This Row],[Date de reçu de la commande]]&lt;&gt;"",0,"")</f>
        <v/>
      </c>
      <c r="L41" s="13" t="str">
        <f>IF(C41&lt;&gt;"",WORKDAY(C41,Annexe!A37,calendrier2015!A84:A108),"")</f>
        <v/>
      </c>
      <c r="M41" t="str">
        <f>IF(Tableau1[[#This Row],[nb de plans interm]]=0,"x","")</f>
        <v/>
      </c>
      <c r="N41"/>
      <c r="O41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41" t="str">
        <f>IF(Tableau1[[#This Row],[nb de plans interm]]&lt;&gt;"",IF(Tableau1[[#This Row],[nb de plans interm]]=0,"x",(Tableau1[[#This Row],[Délai de rendu attendu2]]-$B$3)),"")</f>
        <v/>
      </c>
      <c r="Q41" t="s">
        <v>13</v>
      </c>
      <c r="R41" t="str">
        <f>IF(C41&lt;&gt;"",COUNTIF($L$6:L41,L41),"")</f>
        <v/>
      </c>
      <c r="S41" t="str">
        <f>IF(Tableau1[[#This Row],[Date de reçu de la commande]]&lt;&gt;"",0,"")</f>
        <v/>
      </c>
      <c r="T41" s="1" t="str">
        <f>IF(J41&lt;&gt;"",Tableau1[[#This Row],[Date de rendu]],"")</f>
        <v/>
      </c>
      <c r="U41" t="str">
        <f>IF(Tableau1[[#This Row],[nb d''outillage]]&lt;&gt;"",(IF(Tableau1[[#This Row],[nb d''outillage]]=0,"x","")),"")</f>
        <v/>
      </c>
      <c r="V41" t="str">
        <f>IF(Tableau1[[#This Row],[nb d''outillage]]&lt;&gt;"",(IF(Tableau1[[#This Row],[nb d''outillage]]=0,"x","")),"")</f>
        <v/>
      </c>
      <c r="AA41" s="1" t="str">
        <f>IF(Tableau1[[#This Row],[nb d''outillage]]&lt;&gt;"",IF(Tableau1[[#This Row],[nb d''outillage]]=0,"x",Tableau1[[#This Row],[date de demande d''outillage]]+Annexe!H37),"")</f>
        <v/>
      </c>
      <c r="AB41" s="1" t="str">
        <f>IF(Tableau1[[#This Row],[nb d''outillage]]&lt;&gt;"",IF(Tableau1[[#This Row],[nb d''outillage]]=0,"x",(Tableau1[[#This Row],[délai d''envoi en STR]]-$B$3)),"")</f>
        <v/>
      </c>
      <c r="AC41" t="s">
        <v>13</v>
      </c>
      <c r="AD41" t="str">
        <f>IF(Tableau1[[#This Row],[Date de reçu de la commande]]&lt;&gt;"",0,"")</f>
        <v/>
      </c>
      <c r="AE41" t="str">
        <f>IF(Tableau1[[#This Row],[nb de calques]]&lt;&gt;"",(IF(Tableau1[[#This Row],[nb de calques]]=0,"x","")),"")</f>
        <v/>
      </c>
      <c r="AF41" t="str">
        <f>IF(Tableau1[[#This Row],[nb de calques]]&lt;&gt;"",(IF(Tableau1[[#This Row],[nb de calques]]=0,"x","")),"")</f>
        <v/>
      </c>
      <c r="AS41" t="str">
        <f>IF(Tableau1[[#This Row],[nb de calques]]&lt;&gt;"",IF(Tableau1[[#This Row],[nb de calques]]=0,"x",""),"")</f>
        <v/>
      </c>
      <c r="AT41" t="str">
        <f>IF(Tableau1[[#This Row],[nb de calques]]&lt;&gt;"",IF(Tableau1[[#This Row],[nb de calques]]=0,"x",(Tableau1[[#This Row],[délai calque attendu]]-$B$3)),"")</f>
        <v/>
      </c>
      <c r="AU41" t="s">
        <v>13</v>
      </c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</row>
    <row r="42" spans="5:59" x14ac:dyDescent="0.3">
      <c r="E42" t="str">
        <f>IF(C42&lt;&gt;"",WORKDAY(C42,Annexe!A38,calendrier2015!$A$49:$A$73),"")</f>
        <v/>
      </c>
      <c r="F42" s="1" t="str">
        <f>IF(Tableau1[[#This Row],[Date de reçu de la commande]]&lt;&gt;"",IF(I42&gt;2,Tableau1[[#This Row],[délai de rendu attendu initial]]+1,Tableau1[[#This Row],[délai de rendu attendu initial]]),"")</f>
        <v/>
      </c>
      <c r="G42" t="str">
        <f t="shared" si="0"/>
        <v/>
      </c>
      <c r="H42" t="s">
        <v>13</v>
      </c>
      <c r="I42" t="str">
        <f>IF(C42&lt;&gt;"",COUNTIF($E$6:E42,E42),"")</f>
        <v/>
      </c>
      <c r="K42" t="str">
        <f>IF(Tableau1[[#This Row],[Date de reçu de la commande]]&lt;&gt;"",0,"")</f>
        <v/>
      </c>
      <c r="L42" s="13" t="str">
        <f>IF(C42&lt;&gt;"",WORKDAY(C42,Annexe!A38,calendrier2015!A85:A109),"")</f>
        <v/>
      </c>
      <c r="M42" t="str">
        <f>IF(Tableau1[[#This Row],[nb de plans interm]]=0,"x","")</f>
        <v/>
      </c>
      <c r="N42"/>
      <c r="O42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42" t="str">
        <f>IF(Tableau1[[#This Row],[nb de plans interm]]&lt;&gt;"",IF(Tableau1[[#This Row],[nb de plans interm]]=0,"x",(Tableau1[[#This Row],[Délai de rendu attendu2]]-$B$3)),"")</f>
        <v/>
      </c>
      <c r="Q42" t="s">
        <v>13</v>
      </c>
      <c r="R42" t="str">
        <f>IF(C42&lt;&gt;"",COUNTIF($L$6:L42,L42),"")</f>
        <v/>
      </c>
      <c r="S42" t="str">
        <f>IF(Tableau1[[#This Row],[Date de reçu de la commande]]&lt;&gt;"",0,"")</f>
        <v/>
      </c>
      <c r="T42" s="1" t="str">
        <f>IF(J42&lt;&gt;"",Tableau1[[#This Row],[Date de rendu]],"")</f>
        <v/>
      </c>
      <c r="U42" t="str">
        <f>IF(Tableau1[[#This Row],[nb d''outillage]]&lt;&gt;"",(IF(Tableau1[[#This Row],[nb d''outillage]]=0,"x","")),"")</f>
        <v/>
      </c>
      <c r="V42" t="str">
        <f>IF(Tableau1[[#This Row],[nb d''outillage]]&lt;&gt;"",(IF(Tableau1[[#This Row],[nb d''outillage]]=0,"x","")),"")</f>
        <v/>
      </c>
      <c r="AA42" s="1" t="str">
        <f>IF(Tableau1[[#This Row],[nb d''outillage]]&lt;&gt;"",IF(Tableau1[[#This Row],[nb d''outillage]]=0,"x",Tableau1[[#This Row],[date de demande d''outillage]]+Annexe!H38),"")</f>
        <v/>
      </c>
      <c r="AB42" s="1" t="str">
        <f>IF(Tableau1[[#This Row],[nb d''outillage]]&lt;&gt;"",IF(Tableau1[[#This Row],[nb d''outillage]]=0,"x",(Tableau1[[#This Row],[délai d''envoi en STR]]-$B$3)),"")</f>
        <v/>
      </c>
      <c r="AC42" t="s">
        <v>13</v>
      </c>
      <c r="AD42" t="str">
        <f>IF(Tableau1[[#This Row],[Date de reçu de la commande]]&lt;&gt;"",0,"")</f>
        <v/>
      </c>
      <c r="AE42" t="str">
        <f>IF(Tableau1[[#This Row],[nb de calques]]&lt;&gt;"",(IF(Tableau1[[#This Row],[nb de calques]]=0,"x","")),"")</f>
        <v/>
      </c>
      <c r="AF42" t="str">
        <f>IF(Tableau1[[#This Row],[nb de calques]]&lt;&gt;"",(IF(Tableau1[[#This Row],[nb de calques]]=0,"x","")),"")</f>
        <v/>
      </c>
      <c r="AS42" t="str">
        <f>IF(Tableau1[[#This Row],[nb de calques]]&lt;&gt;"",IF(Tableau1[[#This Row],[nb de calques]]=0,"x",""),"")</f>
        <v/>
      </c>
      <c r="AT42" t="str">
        <f>IF(Tableau1[[#This Row],[nb de calques]]&lt;&gt;"",IF(Tableau1[[#This Row],[nb de calques]]=0,"x",(Tableau1[[#This Row],[délai calque attendu]]-$B$3)),"")</f>
        <v/>
      </c>
      <c r="AU42" t="s">
        <v>13</v>
      </c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</row>
    <row r="43" spans="5:59" x14ac:dyDescent="0.3">
      <c r="E43" t="str">
        <f>IF(C43&lt;&gt;"",WORKDAY(C43,Annexe!A39,calendrier2015!$A$49:$A$73),"")</f>
        <v/>
      </c>
      <c r="F43" s="1" t="str">
        <f>IF(Tableau1[[#This Row],[Date de reçu de la commande]]&lt;&gt;"",IF(I43&gt;2,Tableau1[[#This Row],[délai de rendu attendu initial]]+1,Tableau1[[#This Row],[délai de rendu attendu initial]]),"")</f>
        <v/>
      </c>
      <c r="G43" t="str">
        <f t="shared" si="0"/>
        <v/>
      </c>
      <c r="H43" t="s">
        <v>13</v>
      </c>
      <c r="I43" t="str">
        <f>IF(C43&lt;&gt;"",COUNTIF($E$6:E43,E43),"")</f>
        <v/>
      </c>
      <c r="K43" t="str">
        <f>IF(Tableau1[[#This Row],[Date de reçu de la commande]]&lt;&gt;"",0,"")</f>
        <v/>
      </c>
      <c r="L43" s="13" t="str">
        <f>IF(C43&lt;&gt;"",WORKDAY(C43,Annexe!A39,calendrier2015!A86:A110),"")</f>
        <v/>
      </c>
      <c r="M43" t="str">
        <f>IF(Tableau1[[#This Row],[nb de plans interm]]=0,"x","")</f>
        <v/>
      </c>
      <c r="N43"/>
      <c r="O43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43" t="str">
        <f>IF(Tableau1[[#This Row],[nb de plans interm]]&lt;&gt;"",IF(Tableau1[[#This Row],[nb de plans interm]]=0,"x",(Tableau1[[#This Row],[Délai de rendu attendu2]]-$B$3)),"")</f>
        <v/>
      </c>
      <c r="Q43" t="s">
        <v>13</v>
      </c>
      <c r="R43" t="str">
        <f>IF(C43&lt;&gt;"",COUNTIF($L$6:L43,L43),"")</f>
        <v/>
      </c>
      <c r="S43" t="str">
        <f>IF(Tableau1[[#This Row],[Date de reçu de la commande]]&lt;&gt;"",0,"")</f>
        <v/>
      </c>
      <c r="T43" s="1" t="str">
        <f>IF(J43&lt;&gt;"",Tableau1[[#This Row],[Date de rendu]],"")</f>
        <v/>
      </c>
      <c r="U43" t="str">
        <f>IF(Tableau1[[#This Row],[nb d''outillage]]&lt;&gt;"",(IF(Tableau1[[#This Row],[nb d''outillage]]=0,"x","")),"")</f>
        <v/>
      </c>
      <c r="V43" t="str">
        <f>IF(Tableau1[[#This Row],[nb d''outillage]]&lt;&gt;"",(IF(Tableau1[[#This Row],[nb d''outillage]]=0,"x","")),"")</f>
        <v/>
      </c>
      <c r="AA43" s="1" t="str">
        <f>IF(Tableau1[[#This Row],[nb d''outillage]]&lt;&gt;"",IF(Tableau1[[#This Row],[nb d''outillage]]=0,"x",Tableau1[[#This Row],[date de demande d''outillage]]+Annexe!H39),"")</f>
        <v/>
      </c>
      <c r="AB43" s="1" t="str">
        <f>IF(Tableau1[[#This Row],[nb d''outillage]]&lt;&gt;"",IF(Tableau1[[#This Row],[nb d''outillage]]=0,"x",(Tableau1[[#This Row],[délai d''envoi en STR]]-$B$3)),"")</f>
        <v/>
      </c>
      <c r="AC43" t="s">
        <v>13</v>
      </c>
      <c r="AD43" t="str">
        <f>IF(Tableau1[[#This Row],[Date de reçu de la commande]]&lt;&gt;"",0,"")</f>
        <v/>
      </c>
      <c r="AE43" t="str">
        <f>IF(Tableau1[[#This Row],[nb de calques]]&lt;&gt;"",(IF(Tableau1[[#This Row],[nb de calques]]=0,"x","")),"")</f>
        <v/>
      </c>
      <c r="AF43" t="str">
        <f>IF(Tableau1[[#This Row],[nb de calques]]&lt;&gt;"",(IF(Tableau1[[#This Row],[nb de calques]]=0,"x","")),"")</f>
        <v/>
      </c>
      <c r="AS43" t="str">
        <f>IF(Tableau1[[#This Row],[nb de calques]]&lt;&gt;"",IF(Tableau1[[#This Row],[nb de calques]]=0,"x",""),"")</f>
        <v/>
      </c>
      <c r="AT43" t="str">
        <f>IF(Tableau1[[#This Row],[nb de calques]]&lt;&gt;"",IF(Tableau1[[#This Row],[nb de calques]]=0,"x",(Tableau1[[#This Row],[délai calque attendu]]-$B$3)),"")</f>
        <v/>
      </c>
      <c r="AU43" t="s">
        <v>13</v>
      </c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</row>
    <row r="44" spans="5:59" x14ac:dyDescent="0.3">
      <c r="E44" t="str">
        <f>IF(C44&lt;&gt;"",WORKDAY(C44,Annexe!A40,calendrier2015!$A$49:$A$73),"")</f>
        <v/>
      </c>
      <c r="F44" s="1" t="str">
        <f>IF(Tableau1[[#This Row],[Date de reçu de la commande]]&lt;&gt;"",IF(I44&gt;2,Tableau1[[#This Row],[délai de rendu attendu initial]]+1,Tableau1[[#This Row],[délai de rendu attendu initial]]),"")</f>
        <v/>
      </c>
      <c r="G44" t="str">
        <f t="shared" si="0"/>
        <v/>
      </c>
      <c r="H44" t="s">
        <v>13</v>
      </c>
      <c r="I44" t="str">
        <f>IF(C44&lt;&gt;"",COUNTIF($E$6:E44,E44),"")</f>
        <v/>
      </c>
      <c r="K44" t="str">
        <f>IF(Tableau1[[#This Row],[Date de reçu de la commande]]&lt;&gt;"",0,"")</f>
        <v/>
      </c>
      <c r="L44" s="13" t="str">
        <f>IF(C44&lt;&gt;"",WORKDAY(C44,Annexe!A40,calendrier2015!A87:A111),"")</f>
        <v/>
      </c>
      <c r="M44" t="str">
        <f>IF(Tableau1[[#This Row],[nb de plans interm]]=0,"x","")</f>
        <v/>
      </c>
      <c r="N44"/>
      <c r="O44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44" t="str">
        <f>IF(Tableau1[[#This Row],[nb de plans interm]]&lt;&gt;"",IF(Tableau1[[#This Row],[nb de plans interm]]=0,"x",(Tableau1[[#This Row],[Délai de rendu attendu2]]-$B$3)),"")</f>
        <v/>
      </c>
      <c r="Q44" t="s">
        <v>13</v>
      </c>
      <c r="R44" t="str">
        <f>IF(C44&lt;&gt;"",COUNTIF($L$6:L44,L44),"")</f>
        <v/>
      </c>
      <c r="S44" t="str">
        <f>IF(Tableau1[[#This Row],[Date de reçu de la commande]]&lt;&gt;"",0,"")</f>
        <v/>
      </c>
      <c r="T44" s="1" t="str">
        <f>IF(J44&lt;&gt;"",Tableau1[[#This Row],[Date de rendu]],"")</f>
        <v/>
      </c>
      <c r="U44" t="str">
        <f>IF(Tableau1[[#This Row],[nb d''outillage]]&lt;&gt;"",(IF(Tableau1[[#This Row],[nb d''outillage]]=0,"x","")),"")</f>
        <v/>
      </c>
      <c r="V44" t="str">
        <f>IF(Tableau1[[#This Row],[nb d''outillage]]&lt;&gt;"",(IF(Tableau1[[#This Row],[nb d''outillage]]=0,"x","")),"")</f>
        <v/>
      </c>
      <c r="AA44" s="1" t="str">
        <f>IF(Tableau1[[#This Row],[nb d''outillage]]&lt;&gt;"",IF(Tableau1[[#This Row],[nb d''outillage]]=0,"x",Tableau1[[#This Row],[date de demande d''outillage]]+Annexe!H40),"")</f>
        <v/>
      </c>
      <c r="AB44" s="1" t="str">
        <f>IF(Tableau1[[#This Row],[nb d''outillage]]&lt;&gt;"",IF(Tableau1[[#This Row],[nb d''outillage]]=0,"x",(Tableau1[[#This Row],[délai d''envoi en STR]]-$B$3)),"")</f>
        <v/>
      </c>
      <c r="AC44" t="s">
        <v>13</v>
      </c>
      <c r="AD44" t="str">
        <f>IF(Tableau1[[#This Row],[Date de reçu de la commande]]&lt;&gt;"",0,"")</f>
        <v/>
      </c>
      <c r="AE44" t="str">
        <f>IF(Tableau1[[#This Row],[nb de calques]]&lt;&gt;"",(IF(Tableau1[[#This Row],[nb de calques]]=0,"x","")),"")</f>
        <v/>
      </c>
      <c r="AF44" t="str">
        <f>IF(Tableau1[[#This Row],[nb de calques]]&lt;&gt;"",(IF(Tableau1[[#This Row],[nb de calques]]=0,"x","")),"")</f>
        <v/>
      </c>
      <c r="AS44" t="str">
        <f>IF(Tableau1[[#This Row],[nb de calques]]&lt;&gt;"",IF(Tableau1[[#This Row],[nb de calques]]=0,"x",""),"")</f>
        <v/>
      </c>
      <c r="AT44" t="str">
        <f>IF(Tableau1[[#This Row],[nb de calques]]&lt;&gt;"",IF(Tableau1[[#This Row],[nb de calques]]=0,"x",(Tableau1[[#This Row],[délai calque attendu]]-$B$3)),"")</f>
        <v/>
      </c>
      <c r="AU44" t="s">
        <v>13</v>
      </c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</row>
    <row r="45" spans="5:59" x14ac:dyDescent="0.3">
      <c r="E45" t="str">
        <f>IF(C45&lt;&gt;"",WORKDAY(C45,Annexe!A41,calendrier2015!$A$49:$A$73),"")</f>
        <v/>
      </c>
      <c r="F45" s="1" t="str">
        <f>IF(Tableau1[[#This Row],[Date de reçu de la commande]]&lt;&gt;"",IF(I45&gt;2,Tableau1[[#This Row],[délai de rendu attendu initial]]+1,Tableau1[[#This Row],[délai de rendu attendu initial]]),"")</f>
        <v/>
      </c>
      <c r="G45" t="str">
        <f t="shared" si="0"/>
        <v/>
      </c>
      <c r="H45" t="s">
        <v>13</v>
      </c>
      <c r="I45" t="str">
        <f>IF(C45&lt;&gt;"",COUNTIF($E$6:E45,E45),"")</f>
        <v/>
      </c>
      <c r="K45" t="str">
        <f>IF(Tableau1[[#This Row],[Date de reçu de la commande]]&lt;&gt;"",0,"")</f>
        <v/>
      </c>
      <c r="L45" s="13" t="str">
        <f>IF(C45&lt;&gt;"",WORKDAY(C45,Annexe!A41,calendrier2015!A88:A112),"")</f>
        <v/>
      </c>
      <c r="M45" t="str">
        <f>IF(Tableau1[[#This Row],[nb de plans interm]]=0,"x","")</f>
        <v/>
      </c>
      <c r="N45"/>
      <c r="O45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45" t="str">
        <f>IF(Tableau1[[#This Row],[nb de plans interm]]&lt;&gt;"",IF(Tableau1[[#This Row],[nb de plans interm]]=0,"x",(Tableau1[[#This Row],[Délai de rendu attendu2]]-$B$3)),"")</f>
        <v/>
      </c>
      <c r="Q45" t="s">
        <v>13</v>
      </c>
      <c r="R45" t="str">
        <f>IF(C45&lt;&gt;"",COUNTIF($L$6:L45,L45),"")</f>
        <v/>
      </c>
      <c r="S45" t="str">
        <f>IF(Tableau1[[#This Row],[Date de reçu de la commande]]&lt;&gt;"",0,"")</f>
        <v/>
      </c>
      <c r="T45" s="1" t="str">
        <f>IF(J45&lt;&gt;"",Tableau1[[#This Row],[Date de rendu]],"")</f>
        <v/>
      </c>
      <c r="U45" t="str">
        <f>IF(Tableau1[[#This Row],[nb d''outillage]]&lt;&gt;"",(IF(Tableau1[[#This Row],[nb d''outillage]]=0,"x","")),"")</f>
        <v/>
      </c>
      <c r="V45" t="str">
        <f>IF(Tableau1[[#This Row],[nb d''outillage]]&lt;&gt;"",(IF(Tableau1[[#This Row],[nb d''outillage]]=0,"x","")),"")</f>
        <v/>
      </c>
      <c r="AA45" s="1" t="str">
        <f>IF(Tableau1[[#This Row],[nb d''outillage]]&lt;&gt;"",IF(Tableau1[[#This Row],[nb d''outillage]]=0,"x",Tableau1[[#This Row],[date de demande d''outillage]]+Annexe!H41),"")</f>
        <v/>
      </c>
      <c r="AB45" s="1" t="str">
        <f>IF(Tableau1[[#This Row],[nb d''outillage]]&lt;&gt;"",IF(Tableau1[[#This Row],[nb d''outillage]]=0,"x",(Tableau1[[#This Row],[délai d''envoi en STR]]-$B$3)),"")</f>
        <v/>
      </c>
      <c r="AC45" t="s">
        <v>13</v>
      </c>
      <c r="AD45" t="str">
        <f>IF(Tableau1[[#This Row],[Date de reçu de la commande]]&lt;&gt;"",0,"")</f>
        <v/>
      </c>
      <c r="AE45" t="str">
        <f>IF(Tableau1[[#This Row],[nb de calques]]&lt;&gt;"",(IF(Tableau1[[#This Row],[nb de calques]]=0,"x","")),"")</f>
        <v/>
      </c>
      <c r="AF45" t="str">
        <f>IF(Tableau1[[#This Row],[nb de calques]]&lt;&gt;"",(IF(Tableau1[[#This Row],[nb de calques]]=0,"x","")),"")</f>
        <v/>
      </c>
      <c r="AS45" t="str">
        <f>IF(Tableau1[[#This Row],[nb de calques]]&lt;&gt;"",IF(Tableau1[[#This Row],[nb de calques]]=0,"x",""),"")</f>
        <v/>
      </c>
      <c r="AT45" t="str">
        <f>IF(Tableau1[[#This Row],[nb de calques]]&lt;&gt;"",IF(Tableau1[[#This Row],[nb de calques]]=0,"x",(Tableau1[[#This Row],[délai calque attendu]]-$B$3)),"")</f>
        <v/>
      </c>
      <c r="AU45" t="s">
        <v>13</v>
      </c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</row>
    <row r="46" spans="5:59" x14ac:dyDescent="0.3">
      <c r="E46" t="str">
        <f>IF(C46&lt;&gt;"",WORKDAY(C46,Annexe!A42,calendrier2015!$A$49:$A$73),"")</f>
        <v/>
      </c>
      <c r="F46" s="1" t="str">
        <f>IF(Tableau1[[#This Row],[Date de reçu de la commande]]&lt;&gt;"",IF(I46&gt;2,Tableau1[[#This Row],[délai de rendu attendu initial]]+1,Tableau1[[#This Row],[délai de rendu attendu initial]]),"")</f>
        <v/>
      </c>
      <c r="G46" t="str">
        <f t="shared" si="0"/>
        <v/>
      </c>
      <c r="H46" t="s">
        <v>13</v>
      </c>
      <c r="I46" t="str">
        <f>IF(C46&lt;&gt;"",COUNTIF($E$6:E46,E46),"")</f>
        <v/>
      </c>
      <c r="K46" t="str">
        <f>IF(Tableau1[[#This Row],[Date de reçu de la commande]]&lt;&gt;"",0,"")</f>
        <v/>
      </c>
      <c r="L46" s="13" t="str">
        <f>IF(C46&lt;&gt;"",WORKDAY(C46,Annexe!A42,calendrier2015!A89:A113),"")</f>
        <v/>
      </c>
      <c r="M46" t="str">
        <f>IF(Tableau1[[#This Row],[nb de plans interm]]=0,"x","")</f>
        <v/>
      </c>
      <c r="N46"/>
      <c r="O46" s="1" t="str">
        <f>IF(Tableau1[[#This Row],[nb de plans interm]]&lt;&gt;"",IF(Tableau1[[#This Row],[nb de plans interm]]=0,"x",(IF(Tableau1[[#This Row],[Nb de plan/jour2]]&gt;2,Tableau1[[#This Row],[Délai de rendu attendu initial2]]+1,Tableau1[[#This Row],[Délai de rendu attendu initial2]]))),"")</f>
        <v/>
      </c>
      <c r="P46" t="str">
        <f>IF(Tableau1[[#This Row],[nb de plans interm]]&lt;&gt;"",IF(Tableau1[[#This Row],[nb de plans interm]]=0,"x",(Tableau1[[#This Row],[Délai de rendu attendu2]]-$B$3)),"")</f>
        <v/>
      </c>
      <c r="Q46" t="s">
        <v>13</v>
      </c>
      <c r="R46" t="str">
        <f>IF(C46&lt;&gt;"",COUNTIF($L$6:L46,L46),"")</f>
        <v/>
      </c>
      <c r="S46" t="str">
        <f>IF(Tableau1[[#This Row],[Date de reçu de la commande]]&lt;&gt;"",0,"")</f>
        <v/>
      </c>
      <c r="T46" s="1" t="str">
        <f>IF(J46&lt;&gt;"",Tableau1[[#This Row],[Date de rendu]],"")</f>
        <v/>
      </c>
      <c r="U46" t="str">
        <f>IF(Tableau1[[#This Row],[nb d''outillage]]&lt;&gt;"",(IF(Tableau1[[#This Row],[nb d''outillage]]=0,"x","")),"")</f>
        <v/>
      </c>
      <c r="V46" t="str">
        <f>IF(Tableau1[[#This Row],[nb d''outillage]]&lt;&gt;"",(IF(Tableau1[[#This Row],[nb d''outillage]]=0,"x","")),"")</f>
        <v/>
      </c>
      <c r="AA46" s="1" t="str">
        <f>IF(Tableau1[[#This Row],[nb d''outillage]]&lt;&gt;"",IF(Tableau1[[#This Row],[nb d''outillage]]=0,"x",Tableau1[[#This Row],[date de demande d''outillage]]+Annexe!H42),"")</f>
        <v/>
      </c>
      <c r="AB46" s="1" t="str">
        <f>IF(Tableau1[[#This Row],[nb d''outillage]]&lt;&gt;"",IF(Tableau1[[#This Row],[nb d''outillage]]=0,"x",(Tableau1[[#This Row],[délai d''envoi en STR]]-$B$3)),"")</f>
        <v/>
      </c>
      <c r="AC46" t="s">
        <v>13</v>
      </c>
      <c r="AD46" t="str">
        <f>IF(Tableau1[[#This Row],[Date de reçu de la commande]]&lt;&gt;"",0,"")</f>
        <v/>
      </c>
      <c r="AE46" t="str">
        <f>IF(Tableau1[[#This Row],[nb de calques]]&lt;&gt;"",(IF(Tableau1[[#This Row],[nb de calques]]=0,"x","")),"")</f>
        <v/>
      </c>
      <c r="AF46" t="str">
        <f>IF(Tableau1[[#This Row],[nb de calques]]&lt;&gt;"",(IF(Tableau1[[#This Row],[nb de calques]]=0,"x","")),"")</f>
        <v/>
      </c>
      <c r="AS46" t="str">
        <f>IF(Tableau1[[#This Row],[nb de calques]]&lt;&gt;"",IF(Tableau1[[#This Row],[nb de calques]]=0,"x",""),"")</f>
        <v/>
      </c>
      <c r="AT46" t="str">
        <f>IF(Tableau1[[#This Row],[nb de calques]]&lt;&gt;"",IF(Tableau1[[#This Row],[nb de calques]]=0,"x",(Tableau1[[#This Row],[délai calque attendu]]-$B$3)),"")</f>
        <v/>
      </c>
      <c r="AU46" t="s">
        <v>13</v>
      </c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</row>
  </sheetData>
  <conditionalFormatting sqref="C6:H46">
    <cfRule type="expression" dxfId="46" priority="18">
      <formula>AND($G6=0,$H6="n")</formula>
    </cfRule>
    <cfRule type="expression" dxfId="45" priority="20">
      <formula>AND($H6="o")</formula>
    </cfRule>
    <cfRule type="expression" dxfId="44" priority="21">
      <formula>AND($F6&lt;$B$3,$H6="n")</formula>
    </cfRule>
  </conditionalFormatting>
  <conditionalFormatting sqref="A6:N47 P47:AA47 AC47:AX47 O6:AX46 BE6:XFD47">
    <cfRule type="cellIs" dxfId="43" priority="10" operator="equal">
      <formula>"x"</formula>
    </cfRule>
  </conditionalFormatting>
  <conditionalFormatting sqref="C6:J46">
    <cfRule type="expression" dxfId="42" priority="25">
      <formula>AND($G6=0,$H6="n")</formula>
    </cfRule>
    <cfRule type="expression" dxfId="41" priority="26">
      <formula>AND($H6="o")</formula>
    </cfRule>
    <cfRule type="expression" dxfId="40" priority="27">
      <formula>AND($F6&lt;$B$3,$H6="n")</formula>
    </cfRule>
  </conditionalFormatting>
  <conditionalFormatting sqref="T6:T7 AA6:AC46 T8:Z46">
    <cfRule type="expression" dxfId="39" priority="59">
      <formula>AND(($AA1-$B$3)=0,$AC1="n")</formula>
    </cfRule>
    <cfRule type="expression" dxfId="38" priority="60">
      <formula>AND($AC6="o")</formula>
    </cfRule>
    <cfRule type="expression" dxfId="37" priority="61">
      <formula>AND($AA6&lt;$B$3,$AC6="n")</formula>
    </cfRule>
  </conditionalFormatting>
  <conditionalFormatting sqref="S6:AC46">
    <cfRule type="expression" dxfId="36" priority="68">
      <formula>AND(($AA2-$B$3)=0,$AC2="n")</formula>
    </cfRule>
    <cfRule type="expression" dxfId="35" priority="69">
      <formula>AND($AC6="o")</formula>
    </cfRule>
    <cfRule type="expression" dxfId="34" priority="70">
      <formula>AND($AA6&lt;$B$3,$AC6="n")</formula>
    </cfRule>
  </conditionalFormatting>
  <conditionalFormatting sqref="O6:Q46 K6:L46">
    <cfRule type="expression" dxfId="33" priority="83">
      <formula>AND($P6=0,$Q6="n")</formula>
    </cfRule>
    <cfRule type="expression" dxfId="32" priority="84">
      <formula>AND($Q6="o")</formula>
    </cfRule>
    <cfRule type="expression" dxfId="31" priority="85">
      <formula>AND($L6&lt;$B$3,$Q6="n")</formula>
    </cfRule>
  </conditionalFormatting>
  <conditionalFormatting sqref="AY6:AZ47">
    <cfRule type="cellIs" dxfId="13" priority="3" operator="equal">
      <formula>"x"</formula>
    </cfRule>
  </conditionalFormatting>
  <conditionalFormatting sqref="BA6:BB47">
    <cfRule type="cellIs" dxfId="9" priority="2" operator="equal">
      <formula>"x"</formula>
    </cfRule>
  </conditionalFormatting>
  <conditionalFormatting sqref="BC6:BD47">
    <cfRule type="cellIs" dxfId="5" priority="1" operator="equal">
      <formula>"x"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A42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71"/>
  <sheetViews>
    <sheetView workbookViewId="0">
      <selection activeCell="H1" sqref="H1:H1048576"/>
    </sheetView>
  </sheetViews>
  <sheetFormatPr baseColWidth="10" defaultColWidth="11.44140625" defaultRowHeight="14.4" x14ac:dyDescent="0.3"/>
  <sheetData>
    <row r="1" spans="1:8" x14ac:dyDescent="0.3">
      <c r="A1" t="s">
        <v>8</v>
      </c>
      <c r="D1" t="s">
        <v>22</v>
      </c>
      <c r="H1" t="s">
        <v>23</v>
      </c>
    </row>
    <row r="2" spans="1:8" x14ac:dyDescent="0.3">
      <c r="A2">
        <v>3</v>
      </c>
      <c r="D2">
        <v>20</v>
      </c>
      <c r="H2">
        <v>5</v>
      </c>
    </row>
    <row r="3" spans="1:8" x14ac:dyDescent="0.3">
      <c r="A3">
        <v>3</v>
      </c>
      <c r="D3">
        <v>20</v>
      </c>
      <c r="H3">
        <v>5</v>
      </c>
    </row>
    <row r="4" spans="1:8" x14ac:dyDescent="0.3">
      <c r="A4">
        <v>3</v>
      </c>
      <c r="D4">
        <v>20</v>
      </c>
      <c r="H4">
        <v>5</v>
      </c>
    </row>
    <row r="5" spans="1:8" x14ac:dyDescent="0.3">
      <c r="A5">
        <v>3</v>
      </c>
      <c r="D5">
        <v>20</v>
      </c>
      <c r="H5">
        <v>5</v>
      </c>
    </row>
    <row r="6" spans="1:8" x14ac:dyDescent="0.3">
      <c r="A6">
        <v>3</v>
      </c>
      <c r="D6">
        <v>20</v>
      </c>
      <c r="H6">
        <v>5</v>
      </c>
    </row>
    <row r="7" spans="1:8" x14ac:dyDescent="0.3">
      <c r="A7">
        <v>3</v>
      </c>
      <c r="D7">
        <v>20</v>
      </c>
      <c r="H7">
        <v>5</v>
      </c>
    </row>
    <row r="8" spans="1:8" x14ac:dyDescent="0.3">
      <c r="A8">
        <v>3</v>
      </c>
      <c r="D8">
        <v>20</v>
      </c>
      <c r="H8">
        <v>5</v>
      </c>
    </row>
    <row r="9" spans="1:8" x14ac:dyDescent="0.3">
      <c r="A9">
        <v>3</v>
      </c>
      <c r="D9">
        <v>20</v>
      </c>
      <c r="H9">
        <v>5</v>
      </c>
    </row>
    <row r="10" spans="1:8" x14ac:dyDescent="0.3">
      <c r="A10">
        <v>3</v>
      </c>
      <c r="D10">
        <v>20</v>
      </c>
      <c r="H10">
        <v>5</v>
      </c>
    </row>
    <row r="11" spans="1:8" x14ac:dyDescent="0.3">
      <c r="A11">
        <v>3</v>
      </c>
      <c r="D11">
        <v>20</v>
      </c>
      <c r="H11">
        <v>5</v>
      </c>
    </row>
    <row r="12" spans="1:8" x14ac:dyDescent="0.3">
      <c r="A12">
        <v>3</v>
      </c>
      <c r="D12">
        <v>20</v>
      </c>
      <c r="H12">
        <v>5</v>
      </c>
    </row>
    <row r="13" spans="1:8" x14ac:dyDescent="0.3">
      <c r="A13">
        <v>3</v>
      </c>
      <c r="D13">
        <v>20</v>
      </c>
      <c r="H13">
        <v>5</v>
      </c>
    </row>
    <row r="14" spans="1:8" x14ac:dyDescent="0.3">
      <c r="A14">
        <v>3</v>
      </c>
      <c r="D14">
        <v>20</v>
      </c>
      <c r="H14">
        <v>5</v>
      </c>
    </row>
    <row r="15" spans="1:8" x14ac:dyDescent="0.3">
      <c r="A15">
        <v>3</v>
      </c>
      <c r="D15">
        <v>20</v>
      </c>
      <c r="H15">
        <v>5</v>
      </c>
    </row>
    <row r="16" spans="1:8" x14ac:dyDescent="0.3">
      <c r="A16">
        <v>3</v>
      </c>
      <c r="D16">
        <v>20</v>
      </c>
      <c r="H16">
        <v>5</v>
      </c>
    </row>
    <row r="17" spans="1:8" x14ac:dyDescent="0.3">
      <c r="A17">
        <v>3</v>
      </c>
      <c r="D17">
        <v>20</v>
      </c>
      <c r="H17">
        <v>5</v>
      </c>
    </row>
    <row r="18" spans="1:8" x14ac:dyDescent="0.3">
      <c r="A18">
        <v>3</v>
      </c>
      <c r="D18">
        <v>20</v>
      </c>
      <c r="H18">
        <v>5</v>
      </c>
    </row>
    <row r="19" spans="1:8" x14ac:dyDescent="0.3">
      <c r="A19">
        <v>3</v>
      </c>
      <c r="D19">
        <v>20</v>
      </c>
      <c r="H19">
        <v>5</v>
      </c>
    </row>
    <row r="20" spans="1:8" x14ac:dyDescent="0.3">
      <c r="A20">
        <v>3</v>
      </c>
      <c r="D20">
        <v>20</v>
      </c>
      <c r="H20">
        <v>5</v>
      </c>
    </row>
    <row r="21" spans="1:8" x14ac:dyDescent="0.3">
      <c r="A21">
        <v>3</v>
      </c>
      <c r="D21">
        <v>20</v>
      </c>
      <c r="H21">
        <v>5</v>
      </c>
    </row>
    <row r="22" spans="1:8" x14ac:dyDescent="0.3">
      <c r="A22">
        <v>3</v>
      </c>
      <c r="D22">
        <v>20</v>
      </c>
      <c r="H22">
        <v>5</v>
      </c>
    </row>
    <row r="23" spans="1:8" x14ac:dyDescent="0.3">
      <c r="A23">
        <v>3</v>
      </c>
      <c r="D23">
        <v>20</v>
      </c>
      <c r="H23">
        <v>5</v>
      </c>
    </row>
    <row r="24" spans="1:8" x14ac:dyDescent="0.3">
      <c r="A24">
        <v>3</v>
      </c>
      <c r="D24">
        <v>20</v>
      </c>
      <c r="H24">
        <v>5</v>
      </c>
    </row>
    <row r="25" spans="1:8" x14ac:dyDescent="0.3">
      <c r="A25">
        <v>3</v>
      </c>
      <c r="D25">
        <v>20</v>
      </c>
      <c r="H25">
        <v>5</v>
      </c>
    </row>
    <row r="26" spans="1:8" x14ac:dyDescent="0.3">
      <c r="A26">
        <v>3</v>
      </c>
      <c r="D26">
        <v>20</v>
      </c>
      <c r="H26">
        <v>5</v>
      </c>
    </row>
    <row r="27" spans="1:8" x14ac:dyDescent="0.3">
      <c r="A27">
        <v>3</v>
      </c>
      <c r="D27">
        <v>20</v>
      </c>
      <c r="H27">
        <v>5</v>
      </c>
    </row>
    <row r="28" spans="1:8" x14ac:dyDescent="0.3">
      <c r="A28">
        <v>3</v>
      </c>
      <c r="D28">
        <v>20</v>
      </c>
      <c r="H28">
        <v>5</v>
      </c>
    </row>
    <row r="29" spans="1:8" x14ac:dyDescent="0.3">
      <c r="A29">
        <v>3</v>
      </c>
      <c r="D29">
        <v>20</v>
      </c>
      <c r="H29">
        <v>5</v>
      </c>
    </row>
    <row r="30" spans="1:8" x14ac:dyDescent="0.3">
      <c r="A30">
        <v>3</v>
      </c>
      <c r="D30">
        <v>20</v>
      </c>
      <c r="H30">
        <v>5</v>
      </c>
    </row>
    <row r="31" spans="1:8" x14ac:dyDescent="0.3">
      <c r="A31">
        <v>3</v>
      </c>
      <c r="D31">
        <v>20</v>
      </c>
      <c r="H31">
        <v>5</v>
      </c>
    </row>
    <row r="32" spans="1:8" x14ac:dyDescent="0.3">
      <c r="A32">
        <v>3</v>
      </c>
      <c r="D32">
        <v>20</v>
      </c>
      <c r="H32">
        <v>5</v>
      </c>
    </row>
    <row r="33" spans="1:8" x14ac:dyDescent="0.3">
      <c r="A33">
        <v>3</v>
      </c>
      <c r="D33">
        <v>20</v>
      </c>
      <c r="H33">
        <v>5</v>
      </c>
    </row>
    <row r="34" spans="1:8" x14ac:dyDescent="0.3">
      <c r="A34">
        <v>3</v>
      </c>
      <c r="D34">
        <v>20</v>
      </c>
      <c r="H34">
        <v>5</v>
      </c>
    </row>
    <row r="35" spans="1:8" x14ac:dyDescent="0.3">
      <c r="A35">
        <v>3</v>
      </c>
      <c r="D35">
        <v>20</v>
      </c>
      <c r="H35">
        <v>5</v>
      </c>
    </row>
    <row r="36" spans="1:8" x14ac:dyDescent="0.3">
      <c r="A36">
        <v>3</v>
      </c>
      <c r="D36">
        <v>20</v>
      </c>
      <c r="H36">
        <v>5</v>
      </c>
    </row>
    <row r="37" spans="1:8" x14ac:dyDescent="0.3">
      <c r="A37">
        <v>3</v>
      </c>
      <c r="D37">
        <v>20</v>
      </c>
      <c r="H37">
        <v>5</v>
      </c>
    </row>
    <row r="38" spans="1:8" x14ac:dyDescent="0.3">
      <c r="A38">
        <v>3</v>
      </c>
      <c r="D38">
        <v>20</v>
      </c>
      <c r="H38">
        <v>5</v>
      </c>
    </row>
    <row r="39" spans="1:8" x14ac:dyDescent="0.3">
      <c r="A39">
        <v>3</v>
      </c>
      <c r="D39">
        <v>20</v>
      </c>
      <c r="H39">
        <v>5</v>
      </c>
    </row>
    <row r="40" spans="1:8" x14ac:dyDescent="0.3">
      <c r="A40">
        <v>3</v>
      </c>
      <c r="D40">
        <v>20</v>
      </c>
      <c r="H40">
        <v>5</v>
      </c>
    </row>
    <row r="41" spans="1:8" x14ac:dyDescent="0.3">
      <c r="A41">
        <v>3</v>
      </c>
      <c r="D41">
        <v>20</v>
      </c>
      <c r="H41">
        <v>5</v>
      </c>
    </row>
    <row r="42" spans="1:8" x14ac:dyDescent="0.3">
      <c r="A42">
        <v>3</v>
      </c>
      <c r="D42">
        <v>20</v>
      </c>
      <c r="H42">
        <v>5</v>
      </c>
    </row>
    <row r="43" spans="1:8" x14ac:dyDescent="0.3">
      <c r="A43">
        <v>3</v>
      </c>
      <c r="D43">
        <v>20</v>
      </c>
      <c r="H43">
        <v>5</v>
      </c>
    </row>
    <row r="44" spans="1:8" x14ac:dyDescent="0.3">
      <c r="A44">
        <v>3</v>
      </c>
      <c r="D44">
        <v>20</v>
      </c>
      <c r="H44">
        <v>5</v>
      </c>
    </row>
    <row r="45" spans="1:8" x14ac:dyDescent="0.3">
      <c r="A45">
        <v>3</v>
      </c>
      <c r="D45">
        <v>20</v>
      </c>
      <c r="H45">
        <v>5</v>
      </c>
    </row>
    <row r="46" spans="1:8" x14ac:dyDescent="0.3">
      <c r="A46">
        <v>3</v>
      </c>
      <c r="D46">
        <v>20</v>
      </c>
      <c r="H46">
        <v>5</v>
      </c>
    </row>
    <row r="47" spans="1:8" x14ac:dyDescent="0.3">
      <c r="A47">
        <v>3</v>
      </c>
      <c r="D47">
        <v>20</v>
      </c>
      <c r="H47">
        <v>5</v>
      </c>
    </row>
    <row r="48" spans="1:8" x14ac:dyDescent="0.3">
      <c r="A48">
        <v>3</v>
      </c>
      <c r="D48">
        <v>20</v>
      </c>
      <c r="H48">
        <v>5</v>
      </c>
    </row>
    <row r="49" spans="1:8" x14ac:dyDescent="0.3">
      <c r="A49">
        <v>3</v>
      </c>
      <c r="D49">
        <v>20</v>
      </c>
      <c r="H49">
        <v>5</v>
      </c>
    </row>
    <row r="50" spans="1:8" x14ac:dyDescent="0.3">
      <c r="A50">
        <v>3</v>
      </c>
      <c r="D50">
        <v>20</v>
      </c>
      <c r="H50">
        <v>5</v>
      </c>
    </row>
    <row r="51" spans="1:8" x14ac:dyDescent="0.3">
      <c r="A51">
        <v>3</v>
      </c>
      <c r="D51">
        <v>20</v>
      </c>
      <c r="H51">
        <v>5</v>
      </c>
    </row>
    <row r="52" spans="1:8" x14ac:dyDescent="0.3">
      <c r="A52">
        <v>3</v>
      </c>
      <c r="D52">
        <v>20</v>
      </c>
      <c r="H52">
        <v>5</v>
      </c>
    </row>
    <row r="53" spans="1:8" x14ac:dyDescent="0.3">
      <c r="A53">
        <v>3</v>
      </c>
      <c r="D53">
        <v>20</v>
      </c>
      <c r="H53">
        <v>5</v>
      </c>
    </row>
    <row r="54" spans="1:8" x14ac:dyDescent="0.3">
      <c r="A54">
        <v>3</v>
      </c>
      <c r="D54">
        <v>20</v>
      </c>
      <c r="H54">
        <v>5</v>
      </c>
    </row>
    <row r="55" spans="1:8" x14ac:dyDescent="0.3">
      <c r="A55">
        <v>3</v>
      </c>
      <c r="D55">
        <v>20</v>
      </c>
      <c r="H55">
        <v>5</v>
      </c>
    </row>
    <row r="56" spans="1:8" x14ac:dyDescent="0.3">
      <c r="A56">
        <v>3</v>
      </c>
      <c r="D56">
        <v>20</v>
      </c>
      <c r="H56">
        <v>5</v>
      </c>
    </row>
    <row r="57" spans="1:8" x14ac:dyDescent="0.3">
      <c r="A57">
        <v>3</v>
      </c>
      <c r="D57">
        <v>20</v>
      </c>
      <c r="H57">
        <v>5</v>
      </c>
    </row>
    <row r="58" spans="1:8" x14ac:dyDescent="0.3">
      <c r="A58">
        <v>3</v>
      </c>
      <c r="D58">
        <v>20</v>
      </c>
      <c r="H58">
        <v>5</v>
      </c>
    </row>
    <row r="59" spans="1:8" x14ac:dyDescent="0.3">
      <c r="A59">
        <v>3</v>
      </c>
      <c r="D59">
        <v>20</v>
      </c>
      <c r="H59">
        <v>5</v>
      </c>
    </row>
    <row r="60" spans="1:8" x14ac:dyDescent="0.3">
      <c r="A60">
        <v>3</v>
      </c>
      <c r="D60">
        <v>20</v>
      </c>
      <c r="H60">
        <v>5</v>
      </c>
    </row>
    <row r="61" spans="1:8" x14ac:dyDescent="0.3">
      <c r="A61">
        <v>3</v>
      </c>
      <c r="D61">
        <v>20</v>
      </c>
      <c r="H61">
        <v>5</v>
      </c>
    </row>
    <row r="62" spans="1:8" x14ac:dyDescent="0.3">
      <c r="A62">
        <v>3</v>
      </c>
      <c r="D62">
        <v>20</v>
      </c>
      <c r="H62">
        <v>5</v>
      </c>
    </row>
    <row r="63" spans="1:8" x14ac:dyDescent="0.3">
      <c r="A63">
        <v>3</v>
      </c>
      <c r="D63">
        <v>20</v>
      </c>
      <c r="H63">
        <v>5</v>
      </c>
    </row>
    <row r="64" spans="1:8" x14ac:dyDescent="0.3">
      <c r="A64">
        <v>3</v>
      </c>
      <c r="D64">
        <v>20</v>
      </c>
      <c r="H64">
        <v>5</v>
      </c>
    </row>
    <row r="65" spans="1:8" x14ac:dyDescent="0.3">
      <c r="A65">
        <v>3</v>
      </c>
      <c r="D65">
        <v>20</v>
      </c>
      <c r="H65">
        <v>5</v>
      </c>
    </row>
    <row r="66" spans="1:8" x14ac:dyDescent="0.3">
      <c r="A66">
        <v>3</v>
      </c>
      <c r="D66">
        <v>20</v>
      </c>
      <c r="H66">
        <v>5</v>
      </c>
    </row>
    <row r="67" spans="1:8" x14ac:dyDescent="0.3">
      <c r="A67">
        <v>3</v>
      </c>
      <c r="D67">
        <v>20</v>
      </c>
      <c r="H67">
        <v>5</v>
      </c>
    </row>
    <row r="68" spans="1:8" x14ac:dyDescent="0.3">
      <c r="A68">
        <v>3</v>
      </c>
      <c r="D68">
        <v>20</v>
      </c>
      <c r="H68">
        <v>5</v>
      </c>
    </row>
    <row r="69" spans="1:8" x14ac:dyDescent="0.3">
      <c r="A69">
        <v>3</v>
      </c>
      <c r="D69">
        <v>20</v>
      </c>
      <c r="H69">
        <v>5</v>
      </c>
    </row>
    <row r="70" spans="1:8" x14ac:dyDescent="0.3">
      <c r="A70">
        <v>3</v>
      </c>
      <c r="D70">
        <v>20</v>
      </c>
      <c r="H70">
        <v>5</v>
      </c>
    </row>
    <row r="71" spans="1:8" x14ac:dyDescent="0.3">
      <c r="A71">
        <v>3</v>
      </c>
      <c r="D71">
        <v>20</v>
      </c>
      <c r="H71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74"/>
  <sheetViews>
    <sheetView topLeftCell="A55" workbookViewId="0">
      <selection activeCell="A49" sqref="A49"/>
    </sheetView>
  </sheetViews>
  <sheetFormatPr baseColWidth="10" defaultColWidth="11.44140625" defaultRowHeight="14.4" x14ac:dyDescent="0.3"/>
  <cols>
    <col min="1" max="1" width="16.88671875" customWidth="1"/>
  </cols>
  <sheetData>
    <row r="1" spans="1:1" ht="15.6" x14ac:dyDescent="0.3">
      <c r="A1" s="2" t="s">
        <v>7</v>
      </c>
    </row>
    <row r="2" spans="1:1" ht="15.6" x14ac:dyDescent="0.3">
      <c r="A2" s="3">
        <v>41275</v>
      </c>
    </row>
    <row r="3" spans="1:1" ht="15.6" x14ac:dyDescent="0.3">
      <c r="A3" s="3">
        <v>41365</v>
      </c>
    </row>
    <row r="4" spans="1:1" ht="15.6" x14ac:dyDescent="0.3">
      <c r="A4" s="3">
        <v>41395</v>
      </c>
    </row>
    <row r="5" spans="1:1" ht="15.6" x14ac:dyDescent="0.3">
      <c r="A5" s="3">
        <v>41402</v>
      </c>
    </row>
    <row r="6" spans="1:1" ht="15.6" x14ac:dyDescent="0.3">
      <c r="A6" s="3">
        <v>41403</v>
      </c>
    </row>
    <row r="7" spans="1:1" ht="15.6" x14ac:dyDescent="0.3">
      <c r="A7" s="3">
        <v>41491</v>
      </c>
    </row>
    <row r="8" spans="1:1" ht="15.6" x14ac:dyDescent="0.3">
      <c r="A8" s="3">
        <v>41492</v>
      </c>
    </row>
    <row r="9" spans="1:1" ht="15.6" x14ac:dyDescent="0.3">
      <c r="A9" s="3">
        <v>41493</v>
      </c>
    </row>
    <row r="10" spans="1:1" ht="15.6" x14ac:dyDescent="0.3">
      <c r="A10" s="3">
        <v>41494</v>
      </c>
    </row>
    <row r="11" spans="1:1" ht="15.6" x14ac:dyDescent="0.3">
      <c r="A11" s="3">
        <v>41495</v>
      </c>
    </row>
    <row r="12" spans="1:1" ht="15.6" x14ac:dyDescent="0.3">
      <c r="A12" s="3">
        <v>41498</v>
      </c>
    </row>
    <row r="13" spans="1:1" ht="15.6" x14ac:dyDescent="0.3">
      <c r="A13" s="3">
        <v>41499</v>
      </c>
    </row>
    <row r="14" spans="1:1" ht="15.6" x14ac:dyDescent="0.3">
      <c r="A14" s="3">
        <v>41500</v>
      </c>
    </row>
    <row r="15" spans="1:1" ht="15.6" x14ac:dyDescent="0.3">
      <c r="A15" s="3">
        <v>41501</v>
      </c>
    </row>
    <row r="16" spans="1:1" ht="15.6" x14ac:dyDescent="0.3">
      <c r="A16" s="3">
        <v>41502</v>
      </c>
    </row>
    <row r="17" spans="1:1" ht="15.6" x14ac:dyDescent="0.3">
      <c r="A17" s="3">
        <v>41579</v>
      </c>
    </row>
    <row r="18" spans="1:1" ht="15.6" x14ac:dyDescent="0.3">
      <c r="A18" s="3">
        <v>41589</v>
      </c>
    </row>
    <row r="19" spans="1:1" ht="15.6" x14ac:dyDescent="0.3">
      <c r="A19" s="3">
        <v>41631</v>
      </c>
    </row>
    <row r="20" spans="1:1" ht="15.6" x14ac:dyDescent="0.3">
      <c r="A20" s="3">
        <v>41632</v>
      </c>
    </row>
    <row r="21" spans="1:1" ht="15.6" x14ac:dyDescent="0.3">
      <c r="A21" s="3">
        <v>41633</v>
      </c>
    </row>
    <row r="22" spans="1:1" ht="15.6" x14ac:dyDescent="0.3">
      <c r="A22" s="3">
        <v>41634</v>
      </c>
    </row>
    <row r="23" spans="1:1" ht="15.6" x14ac:dyDescent="0.3">
      <c r="A23" s="3">
        <v>41635</v>
      </c>
    </row>
    <row r="24" spans="1:1" ht="15.6" x14ac:dyDescent="0.3">
      <c r="A24" s="3">
        <v>41638</v>
      </c>
    </row>
    <row r="25" spans="1:1" ht="15.6" x14ac:dyDescent="0.3">
      <c r="A25" s="3">
        <v>41639</v>
      </c>
    </row>
    <row r="26" spans="1:1" ht="15.6" x14ac:dyDescent="0.3">
      <c r="A26" s="4">
        <v>41640</v>
      </c>
    </row>
    <row r="27" spans="1:1" ht="15.6" x14ac:dyDescent="0.3">
      <c r="A27" s="4">
        <v>41750</v>
      </c>
    </row>
    <row r="28" spans="1:1" ht="15.6" x14ac:dyDescent="0.3">
      <c r="A28" s="4">
        <v>41760</v>
      </c>
    </row>
    <row r="29" spans="1:1" ht="15.6" x14ac:dyDescent="0.3">
      <c r="A29" s="4">
        <v>41767</v>
      </c>
    </row>
    <row r="30" spans="1:1" ht="15.6" x14ac:dyDescent="0.3">
      <c r="A30" s="4">
        <v>41788</v>
      </c>
    </row>
    <row r="31" spans="1:1" ht="15.6" x14ac:dyDescent="0.3">
      <c r="A31" s="4">
        <v>41834</v>
      </c>
    </row>
    <row r="32" spans="1:1" ht="15.6" x14ac:dyDescent="0.3">
      <c r="A32" s="4">
        <v>41855</v>
      </c>
    </row>
    <row r="33" spans="1:1" ht="15.6" x14ac:dyDescent="0.3">
      <c r="A33" s="4">
        <v>41856</v>
      </c>
    </row>
    <row r="34" spans="1:1" ht="15.6" x14ac:dyDescent="0.3">
      <c r="A34" s="4">
        <v>41857</v>
      </c>
    </row>
    <row r="35" spans="1:1" ht="15.6" x14ac:dyDescent="0.3">
      <c r="A35" s="4">
        <v>41858</v>
      </c>
    </row>
    <row r="36" spans="1:1" ht="15.6" x14ac:dyDescent="0.3">
      <c r="A36" s="4">
        <v>41859</v>
      </c>
    </row>
    <row r="37" spans="1:1" ht="15.6" x14ac:dyDescent="0.3">
      <c r="A37" s="4">
        <v>41862</v>
      </c>
    </row>
    <row r="38" spans="1:1" ht="15.6" x14ac:dyDescent="0.3">
      <c r="A38" s="4">
        <v>41863</v>
      </c>
    </row>
    <row r="39" spans="1:1" ht="15.6" x14ac:dyDescent="0.3">
      <c r="A39" s="4">
        <v>41864</v>
      </c>
    </row>
    <row r="40" spans="1:1" ht="15.6" x14ac:dyDescent="0.3">
      <c r="A40" s="4">
        <v>41865</v>
      </c>
    </row>
    <row r="41" spans="1:1" ht="15.6" x14ac:dyDescent="0.3">
      <c r="A41" s="4">
        <v>41866</v>
      </c>
    </row>
    <row r="42" spans="1:1" ht="15.6" x14ac:dyDescent="0.3">
      <c r="A42" s="4">
        <v>41954</v>
      </c>
    </row>
    <row r="43" spans="1:1" ht="15.6" x14ac:dyDescent="0.3">
      <c r="A43" s="4">
        <v>41997</v>
      </c>
    </row>
    <row r="44" spans="1:1" ht="15.6" x14ac:dyDescent="0.3">
      <c r="A44" s="4">
        <v>41998</v>
      </c>
    </row>
    <row r="45" spans="1:1" ht="15.6" x14ac:dyDescent="0.3">
      <c r="A45" s="4">
        <v>41999</v>
      </c>
    </row>
    <row r="46" spans="1:1" ht="15.6" x14ac:dyDescent="0.3">
      <c r="A46" s="4">
        <v>42002</v>
      </c>
    </row>
    <row r="47" spans="1:1" ht="15.6" x14ac:dyDescent="0.3">
      <c r="A47" s="4">
        <v>42003</v>
      </c>
    </row>
    <row r="48" spans="1:1" ht="15.6" x14ac:dyDescent="0.3">
      <c r="A48" s="4">
        <v>42004</v>
      </c>
    </row>
    <row r="49" spans="1:1" ht="15.6" x14ac:dyDescent="0.3">
      <c r="A49" s="5">
        <v>42005</v>
      </c>
    </row>
    <row r="50" spans="1:1" ht="15.6" x14ac:dyDescent="0.3">
      <c r="A50" s="5">
        <v>42006</v>
      </c>
    </row>
    <row r="51" spans="1:1" ht="15.6" x14ac:dyDescent="0.3">
      <c r="A51" s="5">
        <v>42100</v>
      </c>
    </row>
    <row r="52" spans="1:1" ht="15.6" x14ac:dyDescent="0.3">
      <c r="A52" s="5">
        <v>42125</v>
      </c>
    </row>
    <row r="53" spans="1:1" ht="15.6" x14ac:dyDescent="0.3">
      <c r="A53" s="5">
        <v>42132</v>
      </c>
    </row>
    <row r="54" spans="1:1" ht="15.6" x14ac:dyDescent="0.3">
      <c r="A54" s="5">
        <v>42138</v>
      </c>
    </row>
    <row r="55" spans="1:1" ht="15.6" x14ac:dyDescent="0.3">
      <c r="A55" s="5">
        <v>42149</v>
      </c>
    </row>
    <row r="56" spans="1:1" ht="15.6" x14ac:dyDescent="0.3">
      <c r="A56" s="5">
        <v>42199</v>
      </c>
    </row>
    <row r="57" spans="1:1" ht="15.6" x14ac:dyDescent="0.3">
      <c r="A57" s="5">
        <v>42219</v>
      </c>
    </row>
    <row r="58" spans="1:1" ht="15.6" x14ac:dyDescent="0.3">
      <c r="A58" s="5">
        <v>42220</v>
      </c>
    </row>
    <row r="59" spans="1:1" ht="15.6" x14ac:dyDescent="0.3">
      <c r="A59" s="5">
        <v>42221</v>
      </c>
    </row>
    <row r="60" spans="1:1" ht="15.6" x14ac:dyDescent="0.3">
      <c r="A60" s="5">
        <v>42222</v>
      </c>
    </row>
    <row r="61" spans="1:1" ht="15.6" x14ac:dyDescent="0.3">
      <c r="A61" s="5">
        <v>42223</v>
      </c>
    </row>
    <row r="62" spans="1:1" ht="15.6" x14ac:dyDescent="0.3">
      <c r="A62" s="5">
        <v>42226</v>
      </c>
    </row>
    <row r="63" spans="1:1" ht="15.6" x14ac:dyDescent="0.3">
      <c r="A63" s="5">
        <v>42227</v>
      </c>
    </row>
    <row r="64" spans="1:1" ht="15.6" x14ac:dyDescent="0.3">
      <c r="A64" s="5">
        <v>42228</v>
      </c>
    </row>
    <row r="65" spans="1:1" ht="15.6" x14ac:dyDescent="0.3">
      <c r="A65" s="5">
        <v>42229</v>
      </c>
    </row>
    <row r="66" spans="1:1" ht="15.6" x14ac:dyDescent="0.3">
      <c r="A66" s="5">
        <v>42230</v>
      </c>
    </row>
    <row r="67" spans="1:1" ht="15.6" x14ac:dyDescent="0.3">
      <c r="A67" s="5">
        <v>42319</v>
      </c>
    </row>
    <row r="68" spans="1:1" ht="15.6" x14ac:dyDescent="0.3">
      <c r="A68" s="5">
        <v>42362</v>
      </c>
    </row>
    <row r="69" spans="1:1" ht="15.6" x14ac:dyDescent="0.3">
      <c r="A69" s="5">
        <v>42363</v>
      </c>
    </row>
    <row r="70" spans="1:1" ht="15.6" x14ac:dyDescent="0.3">
      <c r="A70" s="5">
        <v>42366</v>
      </c>
    </row>
    <row r="71" spans="1:1" ht="15.6" x14ac:dyDescent="0.3">
      <c r="A71" s="5">
        <v>42367</v>
      </c>
    </row>
    <row r="72" spans="1:1" ht="15.6" x14ac:dyDescent="0.3">
      <c r="A72" s="5">
        <v>42368</v>
      </c>
    </row>
    <row r="73" spans="1:1" ht="15.6" x14ac:dyDescent="0.3">
      <c r="A73" s="5">
        <v>42369</v>
      </c>
    </row>
    <row r="74" spans="1:1" ht="15.6" x14ac:dyDescent="0.3">
      <c r="A74" s="6">
        <v>42370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Prep</vt:lpstr>
      <vt:lpstr>Feuil1</vt:lpstr>
      <vt:lpstr>Annexe</vt:lpstr>
      <vt:lpstr>calendrier2015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LAMYPERRET</dc:creator>
  <cp:lastModifiedBy>Marine LAMYPERRET</cp:lastModifiedBy>
  <dcterms:created xsi:type="dcterms:W3CDTF">2015-03-02T08:07:23Z</dcterms:created>
  <dcterms:modified xsi:type="dcterms:W3CDTF">2015-03-05T08:36:47Z</dcterms:modified>
</cp:coreProperties>
</file>