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9405"/>
  </bookViews>
  <sheets>
    <sheet name="Prep" sheetId="1" r:id="rId1"/>
    <sheet name="Calendrier2015" sheetId="2" r:id="rId2"/>
    <sheet name="Annex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E4" i="1"/>
  <c r="F4" i="1" s="1"/>
  <c r="G4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" i="1"/>
  <c r="E2" i="1"/>
  <c r="AD2" i="1"/>
  <c r="AT2" i="1" s="1"/>
  <c r="AD3" i="1"/>
  <c r="AE3" i="1" s="1"/>
  <c r="K2" i="1"/>
  <c r="P2" i="1" s="1"/>
  <c r="AT3" i="1" l="1"/>
  <c r="AF3" i="1"/>
  <c r="AS3" i="1"/>
  <c r="AE2" i="1"/>
  <c r="AF2" i="1"/>
  <c r="AS2" i="1"/>
  <c r="K3" i="1"/>
  <c r="S2" i="1"/>
  <c r="S3" i="1"/>
  <c r="U2" i="1" l="1"/>
  <c r="AB2" i="1"/>
  <c r="AA2" i="1"/>
  <c r="U3" i="1"/>
  <c r="AB3" i="1"/>
  <c r="AA3" i="1"/>
  <c r="M3" i="1"/>
  <c r="P3" i="1"/>
  <c r="V3" i="1"/>
  <c r="V2" i="1"/>
  <c r="I2" i="1" l="1"/>
  <c r="F2" i="1" s="1"/>
  <c r="G2" i="1" s="1"/>
  <c r="M2" i="1"/>
  <c r="L2" i="1"/>
  <c r="R2" i="1" s="1"/>
  <c r="O2" i="1"/>
  <c r="T2" i="1"/>
  <c r="L3" i="1"/>
  <c r="T3" i="1"/>
  <c r="I3" i="1" l="1"/>
  <c r="F3" i="1" s="1"/>
  <c r="G3" i="1" s="1"/>
  <c r="R3" i="1"/>
  <c r="O3" i="1" s="1"/>
</calcChain>
</file>

<file path=xl/sharedStrings.xml><?xml version="1.0" encoding="utf-8"?>
<sst xmlns="http://schemas.openxmlformats.org/spreadsheetml/2006/main" count="88" uniqueCount="73">
  <si>
    <t>N° OF</t>
  </si>
  <si>
    <t>REFERENCE</t>
  </si>
  <si>
    <t>Date de reçu de la commande</t>
  </si>
  <si>
    <t>n° plan de Fab</t>
  </si>
  <si>
    <t>nb de jours restants</t>
  </si>
  <si>
    <t>Rendu ?</t>
  </si>
  <si>
    <t>Jours fériés + Vacances</t>
  </si>
  <si>
    <t>Nb de jours ouvrés</t>
  </si>
  <si>
    <t>Nb de plan/jour</t>
  </si>
  <si>
    <t>délai de rendu attendu initial</t>
  </si>
  <si>
    <t>Délai de rendu attendu</t>
  </si>
  <si>
    <t>n° plan Intermédiaire</t>
  </si>
  <si>
    <t>n</t>
  </si>
  <si>
    <t>Délai de rendu attendu2</t>
  </si>
  <si>
    <t>nb de jours restants2</t>
  </si>
  <si>
    <t>Délai de rendu attendu initial2</t>
  </si>
  <si>
    <t>Nb de plan/jour2</t>
  </si>
  <si>
    <t>Rendu ?     2</t>
  </si>
  <si>
    <t>n°outillage</t>
  </si>
  <si>
    <t>date de demande d'outillage</t>
  </si>
  <si>
    <t>Date de rendu</t>
  </si>
  <si>
    <t>Temps de sous traitance outillage</t>
  </si>
  <si>
    <t>dessin outillage</t>
  </si>
  <si>
    <t>délai d'envoi en STR</t>
  </si>
  <si>
    <t>Envoyé ?</t>
  </si>
  <si>
    <t>n° de calque</t>
  </si>
  <si>
    <t>type de calque</t>
  </si>
  <si>
    <t>Envoyé à l'atelier ?</t>
  </si>
  <si>
    <t>nb de jours restants3</t>
  </si>
  <si>
    <t>type d'outillage</t>
  </si>
  <si>
    <t>n°outillage2</t>
  </si>
  <si>
    <t>n°outillage3</t>
  </si>
  <si>
    <t>type outillage2</t>
  </si>
  <si>
    <t>type outillage3</t>
  </si>
  <si>
    <t>nb de calques</t>
  </si>
  <si>
    <t>délai calque attendu</t>
  </si>
  <si>
    <t>Jours restants</t>
  </si>
  <si>
    <t>nb de plans interm</t>
  </si>
  <si>
    <t>nb d'outillage</t>
  </si>
  <si>
    <t>n° de calque2</t>
  </si>
  <si>
    <t>type de calque3</t>
  </si>
  <si>
    <t>type de calque2</t>
  </si>
  <si>
    <t>type de calque4</t>
  </si>
  <si>
    <t>n° de calque3</t>
  </si>
  <si>
    <t>type de calque5</t>
  </si>
  <si>
    <t>n° de calque4</t>
  </si>
  <si>
    <t>type de calque6</t>
  </si>
  <si>
    <t>n° de calque5</t>
  </si>
  <si>
    <t>type de calque7</t>
  </si>
  <si>
    <t>n° de calque6</t>
  </si>
  <si>
    <t>n° de calque7</t>
  </si>
  <si>
    <t>n° plan Intermédiaire2</t>
  </si>
  <si>
    <t>nb de programmes</t>
  </si>
  <si>
    <t>n° de programme</t>
  </si>
  <si>
    <t>type de prog</t>
  </si>
  <si>
    <t>n° de programme2</t>
  </si>
  <si>
    <t>type de prog3</t>
  </si>
  <si>
    <t>type de prog2</t>
  </si>
  <si>
    <t>n° de programme3</t>
  </si>
  <si>
    <t>type de prog4</t>
  </si>
  <si>
    <t>n° de programme4</t>
  </si>
  <si>
    <t>Délai prog attendu</t>
  </si>
  <si>
    <t>Jour restants</t>
  </si>
  <si>
    <t>Envoyé à l'atelier ?2</t>
  </si>
  <si>
    <t>o</t>
  </si>
  <si>
    <t>,,,</t>
  </si>
  <si>
    <t>1er plan</t>
  </si>
  <si>
    <t>2eme plan</t>
  </si>
  <si>
    <t>1er outil</t>
  </si>
  <si>
    <t>2eme</t>
  </si>
  <si>
    <t>3eme</t>
  </si>
  <si>
    <t>1er</t>
  </si>
  <si>
    <t>7eme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</si>
</sst>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</cellStyleXfs>
  <cellXfs count="27">
    <xf numFmtId="0" fontId="0" fillId="0" borderId="0" xfId="0"/>
    <xf numFmtId="0" fontId="1" fillId="0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3" fillId="9" borderId="0" xfId="0" applyFont="1" applyFill="1" applyBorder="1" applyAlignment="1">
      <alignment horizontal="center"/>
    </xf>
    <xf numFmtId="14" fontId="3" fillId="9" borderId="0" xfId="0" applyNumberFormat="1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14" fontId="3" fillId="5" borderId="0" xfId="0" applyNumberFormat="1" applyFont="1" applyFill="1" applyBorder="1" applyAlignment="1">
      <alignment horizontal="center"/>
    </xf>
    <xf numFmtId="14" fontId="3" fillId="9" borderId="0" xfId="1" applyNumberFormat="1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14" fontId="3" fillId="6" borderId="0" xfId="0" applyNumberFormat="1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14" fontId="0" fillId="0" borderId="0" xfId="1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5" fillId="11" borderId="0" xfId="3" applyBorder="1" applyAlignment="1">
      <alignment horizontal="center"/>
    </xf>
    <xf numFmtId="0" fontId="4" fillId="10" borderId="0" xfId="2" applyBorder="1" applyAlignment="1">
      <alignment horizontal="center"/>
    </xf>
    <xf numFmtId="14" fontId="5" fillId="11" borderId="0" xfId="3" applyNumberFormat="1" applyBorder="1" applyAlignment="1">
      <alignment horizontal="center"/>
    </xf>
    <xf numFmtId="0" fontId="5" fillId="11" borderId="0" xfId="3" applyNumberFormat="1" applyBorder="1" applyAlignment="1">
      <alignment horizontal="center"/>
    </xf>
  </cellXfs>
  <cellStyles count="4">
    <cellStyle name="Bad" xfId="2" builtinId="27"/>
    <cellStyle name="Currency" xfId="1" builtinId="4"/>
    <cellStyle name="Neutral" xfId="3" builtinId="28"/>
    <cellStyle name="Normal" xfId="0" builtinId="0"/>
  </cellStyles>
  <dxfs count="2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ont>
        <b/>
        <i val="0"/>
        <strike val="0"/>
      </font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38"/>
  <sheetViews>
    <sheetView tabSelected="1" zoomScaleNormal="100" workbookViewId="0">
      <selection activeCell="AE24" sqref="AE24"/>
    </sheetView>
  </sheetViews>
  <sheetFormatPr defaultColWidth="9.140625" defaultRowHeight="15" x14ac:dyDescent="0.25"/>
  <cols>
    <col min="1" max="1" width="9.140625" style="16"/>
    <col min="2" max="2" width="12.42578125" style="16" customWidth="1"/>
    <col min="3" max="3" width="28" style="21" customWidth="1"/>
    <col min="4" max="4" width="13.5703125" style="16" bestFit="1" customWidth="1"/>
    <col min="5" max="5" width="27.42578125" style="16" bestFit="1" customWidth="1"/>
    <col min="6" max="6" width="21.85546875" style="21" bestFit="1" customWidth="1"/>
    <col min="7" max="7" width="18.7109375" style="16" customWidth="1"/>
    <col min="8" max="8" width="11.7109375" style="16" customWidth="1"/>
    <col min="9" max="9" width="16.7109375" style="16" customWidth="1"/>
    <col min="10" max="10" width="15.140625" style="21" bestFit="1" customWidth="1"/>
    <col min="11" max="11" width="19.85546875" style="22" customWidth="1"/>
    <col min="12" max="12" width="28.7109375" style="19" customWidth="1"/>
    <col min="13" max="13" width="21" style="22" bestFit="1" customWidth="1"/>
    <col min="14" max="14" width="22" style="22" customWidth="1"/>
    <col min="15" max="15" width="22.140625" style="16" customWidth="1"/>
    <col min="16" max="16" width="22" style="21" customWidth="1"/>
    <col min="17" max="17" width="10.140625" style="16" customWidth="1"/>
    <col min="18" max="18" width="16.140625" style="16" customWidth="1"/>
    <col min="19" max="19" width="14.7109375" style="16" bestFit="1" customWidth="1"/>
    <col min="20" max="20" width="15.5703125" style="16" customWidth="1"/>
    <col min="21" max="21" width="12.28515625" style="21" bestFit="1" customWidth="1"/>
    <col min="22" max="22" width="12.28515625" style="16" customWidth="1"/>
    <col min="23" max="23" width="17.42578125" style="16" customWidth="1"/>
    <col min="24" max="24" width="13.28515625" style="16" customWidth="1"/>
    <col min="25" max="25" width="15.7109375" style="16" customWidth="1"/>
    <col min="26" max="26" width="13.28515625" style="16" customWidth="1"/>
    <col min="27" max="27" width="20.140625" style="16" bestFit="1" customWidth="1"/>
    <col min="28" max="28" width="19.5703125" style="16" customWidth="1"/>
    <col min="29" max="29" width="10.5703125" style="21" customWidth="1"/>
    <col min="30" max="30" width="15.7109375" style="21" customWidth="1"/>
    <col min="31" max="31" width="14.85546875" style="16" customWidth="1"/>
    <col min="32" max="32" width="16.42578125" style="16" customWidth="1"/>
    <col min="33" max="33" width="15.5703125" style="16" customWidth="1"/>
    <col min="34" max="34" width="13.42578125" style="16" customWidth="1"/>
    <col min="35" max="35" width="15.5703125" style="16" customWidth="1"/>
    <col min="36" max="36" width="13.42578125" style="16" customWidth="1"/>
    <col min="37" max="37" width="15.5703125" style="16" customWidth="1"/>
    <col min="38" max="38" width="13.42578125" style="16" customWidth="1"/>
    <col min="39" max="39" width="15.5703125" style="16" customWidth="1"/>
    <col min="40" max="40" width="13.42578125" style="16" customWidth="1"/>
    <col min="41" max="41" width="15.5703125" style="16" customWidth="1"/>
    <col min="42" max="42" width="13.42578125" style="16" customWidth="1"/>
    <col min="43" max="43" width="15.5703125" style="16" customWidth="1"/>
    <col min="44" max="44" width="13.42578125" style="16" customWidth="1"/>
    <col min="45" max="45" width="20.42578125" style="16" bestFit="1" customWidth="1"/>
    <col min="46" max="46" width="15.140625" style="16" customWidth="1"/>
    <col min="47" max="47" width="18.42578125" style="16" customWidth="1"/>
    <col min="48" max="48" width="18.7109375" style="16" customWidth="1"/>
    <col min="49" max="49" width="17.5703125" style="16" customWidth="1"/>
    <col min="50" max="50" width="14.85546875" style="16" customWidth="1"/>
    <col min="51" max="51" width="18.140625" style="16" customWidth="1"/>
    <col min="52" max="52" width="15.85546875" style="16" customWidth="1"/>
    <col min="53" max="53" width="20" style="16" customWidth="1"/>
    <col min="54" max="54" width="14.85546875" style="16" customWidth="1"/>
    <col min="55" max="55" width="18.7109375" style="16" customWidth="1"/>
    <col min="56" max="56" width="14.85546875" style="16" customWidth="1"/>
    <col min="57" max="57" width="18.7109375" style="16" customWidth="1"/>
    <col min="58" max="58" width="14.7109375" style="16" customWidth="1"/>
    <col min="59" max="59" width="18.140625" style="16" customWidth="1"/>
    <col min="60" max="16384" width="9.140625" style="16"/>
  </cols>
  <sheetData>
    <row r="1" spans="1:59" x14ac:dyDescent="0.25">
      <c r="A1" s="7" t="s">
        <v>0</v>
      </c>
      <c r="B1" s="7" t="s">
        <v>1</v>
      </c>
      <c r="C1" s="8" t="s">
        <v>2</v>
      </c>
      <c r="D1" s="9" t="s">
        <v>3</v>
      </c>
      <c r="E1" s="7" t="s">
        <v>9</v>
      </c>
      <c r="F1" s="10" t="s">
        <v>10</v>
      </c>
      <c r="G1" s="9" t="s">
        <v>4</v>
      </c>
      <c r="H1" s="9" t="s">
        <v>5</v>
      </c>
      <c r="I1" s="7" t="s">
        <v>8</v>
      </c>
      <c r="J1" s="10" t="s">
        <v>20</v>
      </c>
      <c r="K1" s="7" t="s">
        <v>37</v>
      </c>
      <c r="L1" s="11" t="s">
        <v>15</v>
      </c>
      <c r="M1" s="7" t="s">
        <v>11</v>
      </c>
      <c r="N1" s="24" t="s">
        <v>51</v>
      </c>
      <c r="O1" s="8" t="s">
        <v>13</v>
      </c>
      <c r="P1" s="7" t="s">
        <v>14</v>
      </c>
      <c r="Q1" s="7" t="s">
        <v>17</v>
      </c>
      <c r="R1" s="7" t="s">
        <v>16</v>
      </c>
      <c r="S1" s="12" t="s">
        <v>38</v>
      </c>
      <c r="T1" s="13" t="s">
        <v>19</v>
      </c>
      <c r="U1" s="12" t="s">
        <v>18</v>
      </c>
      <c r="V1" s="12" t="s">
        <v>29</v>
      </c>
      <c r="W1" s="24" t="s">
        <v>30</v>
      </c>
      <c r="X1" s="24" t="s">
        <v>32</v>
      </c>
      <c r="Y1" s="24" t="s">
        <v>31</v>
      </c>
      <c r="Z1" s="24" t="s">
        <v>33</v>
      </c>
      <c r="AA1" s="13" t="s">
        <v>23</v>
      </c>
      <c r="AB1" s="13" t="s">
        <v>28</v>
      </c>
      <c r="AC1" s="12" t="s">
        <v>24</v>
      </c>
      <c r="AD1" s="9" t="s">
        <v>34</v>
      </c>
      <c r="AE1" s="9" t="s">
        <v>25</v>
      </c>
      <c r="AF1" s="9" t="s">
        <v>26</v>
      </c>
      <c r="AG1" s="24" t="s">
        <v>39</v>
      </c>
      <c r="AH1" s="24" t="s">
        <v>41</v>
      </c>
      <c r="AI1" s="24" t="s">
        <v>43</v>
      </c>
      <c r="AJ1" s="24" t="s">
        <v>40</v>
      </c>
      <c r="AK1" s="24" t="s">
        <v>45</v>
      </c>
      <c r="AL1" s="24" t="s">
        <v>42</v>
      </c>
      <c r="AM1" s="24" t="s">
        <v>47</v>
      </c>
      <c r="AN1" s="24" t="s">
        <v>44</v>
      </c>
      <c r="AO1" s="24" t="s">
        <v>49</v>
      </c>
      <c r="AP1" s="24" t="s">
        <v>46</v>
      </c>
      <c r="AQ1" s="24" t="s">
        <v>50</v>
      </c>
      <c r="AR1" s="24" t="s">
        <v>48</v>
      </c>
      <c r="AS1" s="14" t="s">
        <v>35</v>
      </c>
      <c r="AT1" s="9" t="s">
        <v>36</v>
      </c>
      <c r="AU1" s="9" t="s">
        <v>27</v>
      </c>
      <c r="AV1" s="15" t="s">
        <v>52</v>
      </c>
      <c r="AW1" s="15" t="s">
        <v>53</v>
      </c>
      <c r="AX1" s="15" t="s">
        <v>54</v>
      </c>
      <c r="AY1" s="24" t="s">
        <v>55</v>
      </c>
      <c r="AZ1" s="24" t="s">
        <v>57</v>
      </c>
      <c r="BA1" s="24" t="s">
        <v>58</v>
      </c>
      <c r="BB1" s="24" t="s">
        <v>56</v>
      </c>
      <c r="BC1" s="24" t="s">
        <v>60</v>
      </c>
      <c r="BD1" s="24" t="s">
        <v>59</v>
      </c>
      <c r="BE1" s="14" t="s">
        <v>61</v>
      </c>
      <c r="BF1" s="15" t="s">
        <v>62</v>
      </c>
      <c r="BG1" s="15" t="s">
        <v>63</v>
      </c>
    </row>
    <row r="2" spans="1:59" x14ac:dyDescent="0.25">
      <c r="A2" s="17"/>
      <c r="B2" s="17"/>
      <c r="C2" s="18">
        <v>42065</v>
      </c>
      <c r="D2" s="17"/>
      <c r="E2" s="18">
        <f>IF(C2&lt;&gt;"",WORKDAY(C2,Annexe!$A$2,Calendrier2015!$A$49:$A$73),"")</f>
        <v>42068</v>
      </c>
      <c r="F2" s="18">
        <f>IF(Prep!$C2&lt;&gt;"",IF(I2&gt;2,Prep!$E2+1,Prep!$E2),"")</f>
        <v>42068</v>
      </c>
      <c r="G2" s="17">
        <f ca="1">IF(C2&lt;&gt;"",F2-TODAY(),"")</f>
        <v>0</v>
      </c>
      <c r="H2" s="17" t="s">
        <v>12</v>
      </c>
      <c r="I2" s="17">
        <f>IF(C2&lt;&gt;"",COUNTIF($E$2:E2,E2),"")</f>
        <v>1</v>
      </c>
      <c r="J2" s="18"/>
      <c r="K2" s="17">
        <f>IF(Prep!$C2&lt;&gt;"",0,"")</f>
        <v>0</v>
      </c>
      <c r="L2" s="19">
        <f>IF(C2&lt;&gt;"",WORKDAY(C2,Annexe!A2,Calendrier2015!A49:A73),"")</f>
        <v>42068</v>
      </c>
      <c r="M2" s="17" t="str">
        <f>IF(Prep!$K2=0,"x","")</f>
        <v>x</v>
      </c>
      <c r="N2" s="24"/>
      <c r="O2" s="18" t="str">
        <f>IF(Prep!$K2&lt;&gt;"",IF(Prep!$K2=0,"x",(IF(Prep!$R2&gt;2,Prep!$L2+1,Prep!$L2))),"")</f>
        <v>x</v>
      </c>
      <c r="P2" s="17" t="str">
        <f ca="1">IF(Prep!$K2&lt;&gt;"",IF(Prep!$K2=0,"x",(Prep!$O2-TODAY())),"")</f>
        <v>x</v>
      </c>
      <c r="Q2" s="17" t="s">
        <v>12</v>
      </c>
      <c r="R2" s="17">
        <f>IF(C2&lt;&gt;"",COUNTIF($L$2:L2,L2),"")</f>
        <v>1</v>
      </c>
      <c r="S2" s="17">
        <f>IF(Prep!$C2&lt;&gt;"",0,"")</f>
        <v>0</v>
      </c>
      <c r="T2" s="18" t="str">
        <f>IF(J2&lt;&gt;"",Prep!$J2,"")</f>
        <v/>
      </c>
      <c r="U2" s="17" t="str">
        <f>IF(Prep!$S2&lt;&gt;"",(IF(Prep!$S2=0,"x","")),"")</f>
        <v>x</v>
      </c>
      <c r="V2" s="17" t="str">
        <f>IF(Prep!$S2&lt;&gt;"",(IF(Prep!$S2=0,"x","")),"")</f>
        <v>x</v>
      </c>
      <c r="W2" s="24"/>
      <c r="X2" s="24"/>
      <c r="Y2" s="24"/>
      <c r="Z2" s="24"/>
      <c r="AA2" s="18" t="str">
        <f>IF(Prep!$S2&lt;&gt;"",IF(Prep!$S2=0,"x",Prep!$T2+Annexe!$C$2),"")</f>
        <v>x</v>
      </c>
      <c r="AB2" s="18" t="str">
        <f ca="1">IF(Prep!$S2&lt;&gt;"",IF(Prep!$S2=0,"x",(Prep!$AA2-TODAY())),"")</f>
        <v>x</v>
      </c>
      <c r="AC2" s="17" t="s">
        <v>12</v>
      </c>
      <c r="AD2" s="17">
        <f>IF(Prep!$C2&lt;&gt;"",0,"")</f>
        <v>0</v>
      </c>
      <c r="AE2" s="17" t="str">
        <f>IF(Prep!$AD2&lt;&gt;"",(IF(Prep!$AD2=0,"x","")),"")</f>
        <v>x</v>
      </c>
      <c r="AF2" s="17" t="str">
        <f>IF(Prep!$AD2&lt;&gt;"",(IF(Prep!$AD2=0,"x","")),"")</f>
        <v>x</v>
      </c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17" t="str">
        <f>IF(Prep!$AD2&lt;&gt;"",IF(Prep!$AD2=0,"x",""),"")</f>
        <v>x</v>
      </c>
      <c r="AT2" s="17" t="str">
        <f ca="1">IF(Prep!$AD2&lt;&gt;"",IF(Prep!$AD2=0,"x",(Prep!$AS2-TODAY())),"")</f>
        <v>x</v>
      </c>
      <c r="AU2" s="17" t="s">
        <v>12</v>
      </c>
      <c r="AV2" s="20"/>
      <c r="AW2" s="20"/>
      <c r="AX2" s="20"/>
      <c r="AY2" s="24"/>
      <c r="AZ2" s="24"/>
      <c r="BA2" s="24"/>
      <c r="BB2" s="24"/>
      <c r="BC2" s="24"/>
      <c r="BD2" s="24"/>
      <c r="BE2" s="20"/>
      <c r="BF2" s="20"/>
      <c r="BG2" s="20"/>
    </row>
    <row r="3" spans="1:59" x14ac:dyDescent="0.25">
      <c r="A3" s="17"/>
      <c r="B3" s="17"/>
      <c r="C3" s="18">
        <v>42066</v>
      </c>
      <c r="D3" s="17"/>
      <c r="E3" s="18">
        <f>IF(C3&lt;&gt;"",WORKDAY(C3,Annexe!$A$2,Calendrier2015!$A$49:$A$73),"")</f>
        <v>42069</v>
      </c>
      <c r="F3" s="18">
        <f>IF(Prep!$C3&lt;&gt;"",IF(I3&gt;2,Prep!$E3+1,Prep!$E3),"")</f>
        <v>42069</v>
      </c>
      <c r="G3" s="17">
        <f ca="1">IF(C3&lt;&gt;"",F3-TODAY(),"")</f>
        <v>1</v>
      </c>
      <c r="H3" s="17" t="s">
        <v>64</v>
      </c>
      <c r="I3" s="17">
        <f>IF(C3&lt;&gt;"",COUNTIF($E$2:E3,E3),"")</f>
        <v>1</v>
      </c>
      <c r="J3" s="18"/>
      <c r="K3" s="17">
        <f>IF(Prep!$C3&lt;&gt;"",0,"")</f>
        <v>0</v>
      </c>
      <c r="L3" s="19">
        <f>IF(C3&lt;&gt;"",WORKDAY(C3,Annexe!A3,Calendrier2015!A50:A74),"")</f>
        <v>42066</v>
      </c>
      <c r="M3" s="17" t="str">
        <f>IF(Prep!$K3=0,"x","")</f>
        <v>x</v>
      </c>
      <c r="N3" s="24"/>
      <c r="O3" s="18" t="str">
        <f>IF(Prep!$K3&lt;&gt;"",IF(Prep!$K3=0,"x",(IF(Prep!$R3&gt;2,Prep!$L3+1,Prep!$L3))),"")</f>
        <v>x</v>
      </c>
      <c r="P3" s="17" t="str">
        <f ca="1">IF(Prep!$K3&lt;&gt;"",IF(Prep!$K3=0,"x",(Prep!$O3-TODAY())),"")</f>
        <v>x</v>
      </c>
      <c r="Q3" s="17" t="s">
        <v>12</v>
      </c>
      <c r="R3" s="17">
        <f>IF(C3&lt;&gt;"",COUNTIF($L$2:L3,L3),"")</f>
        <v>1</v>
      </c>
      <c r="S3" s="17">
        <f>IF(Prep!$C3&lt;&gt;"",0,"")</f>
        <v>0</v>
      </c>
      <c r="T3" s="18" t="str">
        <f>IF(J3&lt;&gt;"",Prep!$J3,"")</f>
        <v/>
      </c>
      <c r="U3" s="17" t="str">
        <f>IF(Prep!$S3&lt;&gt;"",(IF(Prep!$S3=0,"x","")),"")</f>
        <v>x</v>
      </c>
      <c r="V3" s="17" t="str">
        <f>IF(Prep!$S3&lt;&gt;"",(IF(Prep!$S3=0,"x","")),"")</f>
        <v>x</v>
      </c>
      <c r="W3" s="24"/>
      <c r="X3" s="24"/>
      <c r="Y3" s="24"/>
      <c r="Z3" s="24"/>
      <c r="AA3" s="18" t="str">
        <f>IF(Prep!$S3&lt;&gt;"",IF(Prep!$S3=0,"x",Prep!$T3+Annexe!$C$2),"")</f>
        <v>x</v>
      </c>
      <c r="AB3" s="18" t="str">
        <f ca="1">IF(Prep!$S3&lt;&gt;"",IF(Prep!$S3=0,"x",(Prep!$AA3-TODAY())),"")</f>
        <v>x</v>
      </c>
      <c r="AC3" s="17" t="s">
        <v>12</v>
      </c>
      <c r="AD3" s="17">
        <f>IF(Prep!$C3&lt;&gt;"",0,"")</f>
        <v>0</v>
      </c>
      <c r="AE3" s="17" t="str">
        <f>IF(Prep!$AD3&lt;&gt;"",(IF(Prep!$AD3=0,"x","")),"")</f>
        <v>x</v>
      </c>
      <c r="AF3" s="17" t="str">
        <f>IF(Prep!$AD3&lt;&gt;"",(IF(Prep!$AD3=0,"x","")),"")</f>
        <v>x</v>
      </c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17" t="str">
        <f>IF(Prep!$AD3&lt;&gt;"",IF(Prep!$AD3=0,"x",""),"")</f>
        <v>x</v>
      </c>
      <c r="AT3" s="17" t="str">
        <f ca="1">IF(Prep!$AD3&lt;&gt;"",IF(Prep!$AD3=0,"x",(Prep!$AS3-TODAY())),"")</f>
        <v>x</v>
      </c>
      <c r="AU3" s="17" t="s">
        <v>12</v>
      </c>
      <c r="AV3" s="20"/>
      <c r="AW3" s="20"/>
      <c r="AX3" s="20"/>
      <c r="AY3" s="24"/>
      <c r="AZ3" s="24"/>
      <c r="BA3" s="24"/>
      <c r="BB3" s="24"/>
      <c r="BC3" s="24"/>
      <c r="BD3" s="24"/>
      <c r="BE3" s="20"/>
      <c r="BF3" s="20"/>
      <c r="BG3" s="20"/>
    </row>
    <row r="4" spans="1:59" x14ac:dyDescent="0.25">
      <c r="C4" s="21">
        <v>42066</v>
      </c>
      <c r="E4" s="18">
        <f>IF(C4&lt;&gt;"",WORKDAY(C4,Annexe!$A$2,Calendrier2015!$A$49:$A$73),"")</f>
        <v>42069</v>
      </c>
      <c r="F4" s="18">
        <f>IF(Prep!$C4&lt;&gt;"",IF(I4&gt;2,Prep!$E4+1,Prep!$E4),"")</f>
        <v>42069</v>
      </c>
      <c r="G4" s="17">
        <f t="shared" ref="G4:G26" ca="1" si="0">IF(C4&lt;&gt;"",F4-TODAY(),"")</f>
        <v>1</v>
      </c>
      <c r="H4" s="16" t="s">
        <v>12</v>
      </c>
      <c r="I4" s="17">
        <f>IF(C4&lt;&gt;"",COUNTIF($E$2:E4,E4),"")</f>
        <v>2</v>
      </c>
    </row>
    <row r="5" spans="1:59" x14ac:dyDescent="0.25">
      <c r="E5" s="18" t="str">
        <f>IF(C5&lt;&gt;"",WORKDAY(C5,Annexe!$A$2,Calendrier2015!$A$49:$A$73),"")</f>
        <v/>
      </c>
      <c r="F5" s="18" t="str">
        <f>IF(Prep!$C5&lt;&gt;"",IF(I5&gt;2,Prep!$E5+1,Prep!$E5),"")</f>
        <v/>
      </c>
      <c r="G5" s="17" t="str">
        <f t="shared" ca="1" si="0"/>
        <v/>
      </c>
      <c r="I5" s="17" t="str">
        <f>IF(C5&lt;&gt;"",COUNTIF($E$2:E5,E5),"")</f>
        <v/>
      </c>
    </row>
    <row r="6" spans="1:59" x14ac:dyDescent="0.25">
      <c r="E6" s="18" t="str">
        <f>IF(C6&lt;&gt;"",WORKDAY(C6,Annexe!$A$2,Calendrier2015!$A$49:$A$73),"")</f>
        <v/>
      </c>
      <c r="F6" s="18" t="str">
        <f>IF(Prep!$C6&lt;&gt;"",IF(I6&gt;2,Prep!$E6+1,Prep!$E6),"")</f>
        <v/>
      </c>
      <c r="G6" s="17" t="str">
        <f t="shared" ca="1" si="0"/>
        <v/>
      </c>
      <c r="I6" s="17" t="str">
        <f>IF(C6&lt;&gt;"",COUNTIF($E$2:E6,E6),"")</f>
        <v/>
      </c>
    </row>
    <row r="7" spans="1:59" s="23" customFormat="1" x14ac:dyDescent="0.25">
      <c r="A7" s="23">
        <v>56482</v>
      </c>
      <c r="C7" s="25"/>
      <c r="E7" s="25" t="str">
        <f>IF(C7&lt;&gt;"",WORKDAY(C7,Annexe!$A$2,Calendrier2015!$A$49:$A$73),"")</f>
        <v/>
      </c>
      <c r="F7" s="25" t="str">
        <f>IF(Prep!$C7&lt;&gt;"",IF(I7&gt;2,Prep!$E7+1,Prep!$E7),"")</f>
        <v/>
      </c>
      <c r="G7" s="23" t="str">
        <f t="shared" ca="1" si="0"/>
        <v/>
      </c>
      <c r="I7" s="23" t="str">
        <f>IF(C7&lt;&gt;"",COUNTIF($E$2:E7,E7),"")</f>
        <v/>
      </c>
      <c r="J7" s="25"/>
      <c r="K7" s="26">
        <v>2</v>
      </c>
      <c r="L7" s="25" t="s">
        <v>65</v>
      </c>
      <c r="M7" s="26" t="s">
        <v>66</v>
      </c>
      <c r="N7" s="26"/>
      <c r="P7" s="25"/>
      <c r="Q7" s="23" t="s">
        <v>12</v>
      </c>
      <c r="S7" s="23">
        <v>3</v>
      </c>
      <c r="U7" s="25" t="s">
        <v>68</v>
      </c>
      <c r="AC7" s="25"/>
      <c r="AD7" s="26">
        <v>7</v>
      </c>
      <c r="AE7" s="23" t="s">
        <v>71</v>
      </c>
      <c r="AV7" s="23">
        <v>3</v>
      </c>
      <c r="AW7" s="23" t="s">
        <v>71</v>
      </c>
    </row>
    <row r="8" spans="1:59" s="23" customFormat="1" x14ac:dyDescent="0.25">
      <c r="A8" s="23">
        <v>56482</v>
      </c>
      <c r="C8" s="25"/>
      <c r="E8" s="25" t="str">
        <f>IF(C8&lt;&gt;"",WORKDAY(C8,Annexe!$A$2,Calendrier2015!$A$49:$A$73),"")</f>
        <v/>
      </c>
      <c r="F8" s="25" t="str">
        <f>IF(Prep!$C8&lt;&gt;"",IF(I8&gt;2,Prep!$E8+1,Prep!$E8),"")</f>
        <v/>
      </c>
      <c r="G8" s="23" t="str">
        <f t="shared" ca="1" si="0"/>
        <v/>
      </c>
      <c r="I8" s="23" t="str">
        <f>IF(C8&lt;&gt;"",COUNTIF($E$2:E8,E8),"")</f>
        <v/>
      </c>
      <c r="J8" s="25"/>
      <c r="K8" s="26"/>
      <c r="L8" s="25" t="s">
        <v>65</v>
      </c>
      <c r="M8" s="26" t="s">
        <v>67</v>
      </c>
      <c r="N8" s="26"/>
      <c r="P8" s="25"/>
      <c r="Q8" s="23" t="s">
        <v>12</v>
      </c>
      <c r="U8" s="25" t="s">
        <v>69</v>
      </c>
      <c r="AC8" s="25"/>
      <c r="AD8" s="25"/>
      <c r="AE8" s="23" t="s">
        <v>69</v>
      </c>
      <c r="AW8" s="23" t="s">
        <v>69</v>
      </c>
    </row>
    <row r="9" spans="1:59" s="23" customFormat="1" x14ac:dyDescent="0.25">
      <c r="A9" s="23">
        <v>56482</v>
      </c>
      <c r="C9" s="25"/>
      <c r="E9" s="25" t="str">
        <f>IF(C9&lt;&gt;"",WORKDAY(C9,Annexe!$A$2,Calendrier2015!$A$49:$A$73),"")</f>
        <v/>
      </c>
      <c r="F9" s="25" t="str">
        <f>IF(Prep!$C9&lt;&gt;"",IF(I9&gt;2,Prep!$E9+1,Prep!$E9),"")</f>
        <v/>
      </c>
      <c r="G9" s="23" t="str">
        <f t="shared" ca="1" si="0"/>
        <v/>
      </c>
      <c r="J9" s="25"/>
      <c r="K9" s="26"/>
      <c r="L9" s="25"/>
      <c r="M9" s="26"/>
      <c r="N9" s="26"/>
      <c r="P9" s="25"/>
      <c r="U9" s="25" t="s">
        <v>70</v>
      </c>
      <c r="AC9" s="25"/>
      <c r="AD9" s="25"/>
      <c r="AE9" s="23" t="s">
        <v>65</v>
      </c>
      <c r="AW9" s="23" t="s">
        <v>70</v>
      </c>
    </row>
    <row r="10" spans="1:59" s="23" customFormat="1" x14ac:dyDescent="0.25">
      <c r="A10" s="23">
        <v>56482</v>
      </c>
      <c r="C10" s="25"/>
      <c r="E10" s="25" t="str">
        <f>IF(C10&lt;&gt;"",WORKDAY(C10,Annexe!$A$2,Calendrier2015!$A$49:$A$73),"")</f>
        <v/>
      </c>
      <c r="F10" s="25" t="str">
        <f>IF(Prep!$C10&lt;&gt;"",IF(I10&gt;2,Prep!$E10+1,Prep!$E10),"")</f>
        <v/>
      </c>
      <c r="G10" s="23" t="str">
        <f t="shared" ca="1" si="0"/>
        <v/>
      </c>
      <c r="J10" s="25"/>
      <c r="K10" s="26"/>
      <c r="L10" s="25"/>
      <c r="M10" s="26"/>
      <c r="N10" s="26"/>
      <c r="P10" s="25"/>
      <c r="U10" s="25"/>
      <c r="AC10" s="25"/>
      <c r="AD10" s="25"/>
    </row>
    <row r="11" spans="1:59" s="23" customFormat="1" x14ac:dyDescent="0.25">
      <c r="A11" s="23">
        <v>56482</v>
      </c>
      <c r="C11" s="25"/>
      <c r="E11" s="25" t="str">
        <f>IF(C11&lt;&gt;"",WORKDAY(C11,Annexe!$A$2,Calendrier2015!$A$49:$A$73),"")</f>
        <v/>
      </c>
      <c r="F11" s="25" t="str">
        <f>IF(Prep!$C11&lt;&gt;"",IF(I11&gt;2,Prep!$E11+1,Prep!$E11),"")</f>
        <v/>
      </c>
      <c r="G11" s="23" t="str">
        <f t="shared" ca="1" si="0"/>
        <v/>
      </c>
      <c r="J11" s="25"/>
      <c r="K11" s="26"/>
      <c r="L11" s="25"/>
      <c r="M11" s="26"/>
      <c r="N11" s="26"/>
      <c r="P11" s="25"/>
      <c r="U11" s="25"/>
      <c r="AC11" s="25"/>
      <c r="AD11" s="25"/>
    </row>
    <row r="12" spans="1:59" s="23" customFormat="1" x14ac:dyDescent="0.25">
      <c r="A12" s="23">
        <v>56482</v>
      </c>
      <c r="C12" s="25"/>
      <c r="E12" s="25" t="str">
        <f>IF(C12&lt;&gt;"",WORKDAY(C12,Annexe!$A$2,Calendrier2015!$A$49:$A$73),"")</f>
        <v/>
      </c>
      <c r="F12" s="25" t="str">
        <f>IF(Prep!$C12&lt;&gt;"",IF(I12&gt;2,Prep!$E12+1,Prep!$E12),"")</f>
        <v/>
      </c>
      <c r="G12" s="23" t="str">
        <f t="shared" ca="1" si="0"/>
        <v/>
      </c>
      <c r="J12" s="25"/>
      <c r="K12" s="26"/>
      <c r="L12" s="25"/>
      <c r="M12" s="26"/>
      <c r="N12" s="26"/>
      <c r="P12" s="25"/>
      <c r="U12" s="25"/>
      <c r="AC12" s="25"/>
      <c r="AD12" s="25"/>
    </row>
    <row r="13" spans="1:59" s="23" customFormat="1" x14ac:dyDescent="0.25">
      <c r="A13" s="23">
        <v>56482</v>
      </c>
      <c r="C13" s="25"/>
      <c r="E13" s="25" t="str">
        <f>IF(C13&lt;&gt;"",WORKDAY(C13,Annexe!$A$2,Calendrier2015!$A$49:$A$73),"")</f>
        <v/>
      </c>
      <c r="F13" s="25" t="str">
        <f>IF(Prep!$C13&lt;&gt;"",IF(I13&gt;2,Prep!$E13+1,Prep!$E13),"")</f>
        <v/>
      </c>
      <c r="G13" s="23" t="str">
        <f t="shared" ca="1" si="0"/>
        <v/>
      </c>
      <c r="J13" s="25"/>
      <c r="K13" s="26"/>
      <c r="L13" s="25"/>
      <c r="M13" s="26"/>
      <c r="N13" s="26"/>
      <c r="P13" s="25"/>
      <c r="U13" s="25"/>
      <c r="AC13" s="25"/>
      <c r="AD13" s="25"/>
      <c r="AE13" s="23" t="s">
        <v>72</v>
      </c>
    </row>
    <row r="14" spans="1:59" x14ac:dyDescent="0.25">
      <c r="E14" s="18" t="str">
        <f>IF(C14&lt;&gt;"",WORKDAY(C14,Annexe!$A$2,Calendrier2015!$A$49:$A$73),"")</f>
        <v/>
      </c>
      <c r="F14" s="18" t="str">
        <f>IF(Prep!$C14&lt;&gt;"",IF(I14&gt;2,Prep!$E14+1,Prep!$E14),"")</f>
        <v/>
      </c>
      <c r="G14" s="17" t="str">
        <f t="shared" ca="1" si="0"/>
        <v/>
      </c>
    </row>
    <row r="15" spans="1:59" x14ac:dyDescent="0.25">
      <c r="E15" s="18" t="str">
        <f>IF(C15&lt;&gt;"",WORKDAY(C15,Annexe!$A$2,Calendrier2015!$A$49:$A$73),"")</f>
        <v/>
      </c>
      <c r="F15" s="18" t="str">
        <f>IF(Prep!$C15&lt;&gt;"",IF(I15&gt;2,Prep!$E15+1,Prep!$E15),"")</f>
        <v/>
      </c>
      <c r="G15" s="17" t="str">
        <f t="shared" ca="1" si="0"/>
        <v/>
      </c>
    </row>
    <row r="16" spans="1:59" x14ac:dyDescent="0.25">
      <c r="E16" s="18" t="str">
        <f>IF(C16&lt;&gt;"",WORKDAY(C16,Annexe!$A$2,Calendrier2015!$A$49:$A$73),"")</f>
        <v/>
      </c>
      <c r="F16" s="18" t="str">
        <f>IF(Prep!$C16&lt;&gt;"",IF(I16&gt;2,Prep!$E16+1,Prep!$E16),"")</f>
        <v/>
      </c>
      <c r="G16" s="17" t="str">
        <f t="shared" ca="1" si="0"/>
        <v/>
      </c>
    </row>
    <row r="17" spans="5:7" x14ac:dyDescent="0.25">
      <c r="E17" s="18" t="str">
        <f>IF(C17&lt;&gt;"",WORKDAY(C17,Annexe!$A$2,Calendrier2015!$A$49:$A$73),"")</f>
        <v/>
      </c>
      <c r="F17" s="18" t="str">
        <f>IF(Prep!$C17&lt;&gt;"",IF(I17&gt;2,Prep!$E17+1,Prep!$E17),"")</f>
        <v/>
      </c>
      <c r="G17" s="17" t="str">
        <f t="shared" ca="1" si="0"/>
        <v/>
      </c>
    </row>
    <row r="18" spans="5:7" x14ac:dyDescent="0.25">
      <c r="E18" s="18" t="str">
        <f>IF(C18&lt;&gt;"",WORKDAY(C18,Annexe!$A$2,Calendrier2015!$A$49:$A$73),"")</f>
        <v/>
      </c>
      <c r="F18" s="18" t="str">
        <f>IF(Prep!$C18&lt;&gt;"",IF(I18&gt;2,Prep!$E18+1,Prep!$E18),"")</f>
        <v/>
      </c>
      <c r="G18" s="17" t="str">
        <f t="shared" ca="1" si="0"/>
        <v/>
      </c>
    </row>
    <row r="19" spans="5:7" x14ac:dyDescent="0.25">
      <c r="E19" s="18" t="str">
        <f>IF(C19&lt;&gt;"",WORKDAY(C19,Annexe!$A$2,Calendrier2015!$A$49:$A$73),"")</f>
        <v/>
      </c>
      <c r="F19" s="18" t="str">
        <f>IF(Prep!$C19&lt;&gt;"",IF(I19&gt;2,Prep!$E19+1,Prep!$E19),"")</f>
        <v/>
      </c>
      <c r="G19" s="17" t="str">
        <f t="shared" ca="1" si="0"/>
        <v/>
      </c>
    </row>
    <row r="20" spans="5:7" x14ac:dyDescent="0.25">
      <c r="E20" s="18" t="str">
        <f>IF(C20&lt;&gt;"",WORKDAY(C20,Annexe!$A$2,Calendrier2015!$A$49:$A$73),"")</f>
        <v/>
      </c>
      <c r="F20" s="18" t="str">
        <f>IF(Prep!$C20&lt;&gt;"",IF(I20&gt;2,Prep!$E20+1,Prep!$E20),"")</f>
        <v/>
      </c>
      <c r="G20" s="17" t="str">
        <f t="shared" ca="1" si="0"/>
        <v/>
      </c>
    </row>
    <row r="21" spans="5:7" x14ac:dyDescent="0.25">
      <c r="E21" s="18" t="str">
        <f>IF(C21&lt;&gt;"",WORKDAY(C21,Annexe!$A$2,Calendrier2015!$A$49:$A$73),"")</f>
        <v/>
      </c>
      <c r="F21" s="18" t="str">
        <f>IF(Prep!$C21&lt;&gt;"",IF(I21&gt;2,Prep!$E21+1,Prep!$E21),"")</f>
        <v/>
      </c>
      <c r="G21" s="17" t="str">
        <f t="shared" ca="1" si="0"/>
        <v/>
      </c>
    </row>
    <row r="22" spans="5:7" x14ac:dyDescent="0.25">
      <c r="E22" s="18" t="str">
        <f>IF(C22&lt;&gt;"",WORKDAY(C22,Annexe!$A$2,Calendrier2015!$A$49:$A$73),"")</f>
        <v/>
      </c>
      <c r="F22" s="18" t="str">
        <f>IF(Prep!$C22&lt;&gt;"",IF(I22&gt;2,Prep!$E22+1,Prep!$E22),"")</f>
        <v/>
      </c>
      <c r="G22" s="17" t="str">
        <f t="shared" ca="1" si="0"/>
        <v/>
      </c>
    </row>
    <row r="23" spans="5:7" x14ac:dyDescent="0.25">
      <c r="E23" s="18" t="str">
        <f>IF(C23&lt;&gt;"",WORKDAY(C23,Annexe!$A$2,Calendrier2015!$A$49:$A$73),"")</f>
        <v/>
      </c>
      <c r="F23" s="18" t="str">
        <f>IF(Prep!$C23&lt;&gt;"",IF(I23&gt;2,Prep!$E23+1,Prep!$E23),"")</f>
        <v/>
      </c>
      <c r="G23" s="17" t="str">
        <f t="shared" ca="1" si="0"/>
        <v/>
      </c>
    </row>
    <row r="24" spans="5:7" x14ac:dyDescent="0.25">
      <c r="E24" s="18" t="str">
        <f>IF(C24&lt;&gt;"",WORKDAY(C24,Annexe!$A$2,Calendrier2015!$A$49:$A$73),"")</f>
        <v/>
      </c>
      <c r="F24" s="18" t="str">
        <f>IF(Prep!$C24&lt;&gt;"",IF(I24&gt;2,Prep!$E24+1,Prep!$E24),"")</f>
        <v/>
      </c>
      <c r="G24" s="17" t="str">
        <f t="shared" ca="1" si="0"/>
        <v/>
      </c>
    </row>
    <row r="25" spans="5:7" x14ac:dyDescent="0.25">
      <c r="E25" s="18" t="str">
        <f>IF(C25&lt;&gt;"",WORKDAY(C25,Annexe!$A$2,Calendrier2015!$A$49:$A$73),"")</f>
        <v/>
      </c>
      <c r="F25" s="18" t="str">
        <f>IF(Prep!$C25&lt;&gt;"",IF(I25&gt;2,Prep!$E25+1,Prep!$E25),"")</f>
        <v/>
      </c>
      <c r="G25" s="17" t="str">
        <f t="shared" ca="1" si="0"/>
        <v/>
      </c>
    </row>
    <row r="26" spans="5:7" x14ac:dyDescent="0.25">
      <c r="E26" s="18" t="str">
        <f>IF(C26&lt;&gt;"",WORKDAY(C26,Annexe!$A$2,Calendrier2015!$A$49:$A$73),"")</f>
        <v/>
      </c>
      <c r="F26" s="18" t="str">
        <f>IF(Prep!$C26&lt;&gt;"",IF(I26&gt;2,Prep!$E26+1,Prep!$E26),"")</f>
        <v/>
      </c>
      <c r="G26" s="17" t="str">
        <f t="shared" ca="1" si="0"/>
        <v/>
      </c>
    </row>
    <row r="27" spans="5:7" x14ac:dyDescent="0.25">
      <c r="E27" s="18" t="str">
        <f>IF(C27&lt;&gt;"",WORKDAY(C27,Annexe!$A$2,Calendrier2015!$A$49:$A$73),"")</f>
        <v/>
      </c>
      <c r="F27" s="18" t="str">
        <f>IF(Prep!$C27&lt;&gt;"",IF(I27&gt;2,Prep!$E27+1,Prep!$E27),"")</f>
        <v/>
      </c>
    </row>
    <row r="28" spans="5:7" x14ac:dyDescent="0.25">
      <c r="E28" s="18" t="str">
        <f>IF(C28&lt;&gt;"",WORKDAY(C28,Annexe!$A$2,Calendrier2015!$A$49:$A$73),"")</f>
        <v/>
      </c>
      <c r="F28" s="18" t="str">
        <f>IF(Prep!$C28&lt;&gt;"",IF(I28&gt;2,Prep!$E28+1,Prep!$E28),"")</f>
        <v/>
      </c>
    </row>
    <row r="29" spans="5:7" x14ac:dyDescent="0.25">
      <c r="E29" s="18" t="str">
        <f>IF(C29&lt;&gt;"",WORKDAY(C29,Annexe!$A$2,Calendrier2015!$A$49:$A$73),"")</f>
        <v/>
      </c>
    </row>
    <row r="30" spans="5:7" x14ac:dyDescent="0.25">
      <c r="E30" s="18" t="str">
        <f>IF(C30&lt;&gt;"",WORKDAY(C30,Annexe!$A$2,Calendrier2015!$A$49:$A$73),"")</f>
        <v/>
      </c>
    </row>
    <row r="31" spans="5:7" x14ac:dyDescent="0.25">
      <c r="E31" s="18" t="str">
        <f>IF(C31&lt;&gt;"",WORKDAY(C31,Annexe!$A$2,Calendrier2015!$A$49:$A$73),"")</f>
        <v/>
      </c>
    </row>
    <row r="32" spans="5:7" x14ac:dyDescent="0.25">
      <c r="E32" s="18" t="str">
        <f>IF(C32&lt;&gt;"",WORKDAY(C32,Annexe!$A$2,Calendrier2015!$A$49:$A$73),"")</f>
        <v/>
      </c>
    </row>
    <row r="33" spans="5:5" x14ac:dyDescent="0.25">
      <c r="E33" s="18" t="str">
        <f>IF(C33&lt;&gt;"",WORKDAY(C33,Annexe!$A$2,Calendrier2015!$A$49:$A$73),"")</f>
        <v/>
      </c>
    </row>
    <row r="34" spans="5:5" x14ac:dyDescent="0.25">
      <c r="E34" s="18" t="str">
        <f>IF(C34&lt;&gt;"",WORKDAY(C34,Annexe!$A$2,Calendrier2015!$A$49:$A$73),"")</f>
        <v/>
      </c>
    </row>
    <row r="35" spans="5:5" x14ac:dyDescent="0.25">
      <c r="E35" s="18" t="str">
        <f>IF(C35&lt;&gt;"",WORKDAY(C35,Annexe!$A$2,Calendrier2015!$A$49:$A$73),"")</f>
        <v/>
      </c>
    </row>
    <row r="36" spans="5:5" x14ac:dyDescent="0.25">
      <c r="E36" s="18" t="str">
        <f>IF(C36&lt;&gt;"",WORKDAY(C36,Annexe!$A$2,Calendrier2015!$A$49:$A$73),"")</f>
        <v/>
      </c>
    </row>
    <row r="37" spans="5:5" x14ac:dyDescent="0.25">
      <c r="E37" s="18" t="str">
        <f>IF(C37&lt;&gt;"",WORKDAY(C37,Annexe!$A$2,Calendrier2015!$A$49:$A$73),"")</f>
        <v/>
      </c>
    </row>
    <row r="38" spans="5:5" x14ac:dyDescent="0.25">
      <c r="E38" s="18" t="str">
        <f>IF(C38&lt;&gt;"",WORKDAY(C38,Annexe!$A$2,Calendrier2015!$A$49:$A$73),"")</f>
        <v/>
      </c>
    </row>
  </sheetData>
  <conditionalFormatting sqref="A2:XFD3 E4:E38 F4:F28 G4:G26 I4:I8">
    <cfRule type="cellIs" dxfId="16" priority="10" operator="equal">
      <formula>"x"</formula>
    </cfRule>
  </conditionalFormatting>
  <conditionalFormatting sqref="C2:J3 E4:E38 F4:F28 G4:G26 I4:I8">
    <cfRule type="expression" dxfId="15" priority="86">
      <formula>AND($G2=0,$H2="n")</formula>
    </cfRule>
    <cfRule type="expression" dxfId="14" priority="87">
      <formula>AND($H2="o")</formula>
    </cfRule>
    <cfRule type="expression" dxfId="13" priority="88">
      <formula>AND($F2&lt;#REF!,$H2="n")</formula>
    </cfRule>
  </conditionalFormatting>
  <conditionalFormatting sqref="T2:T3 AA2:AC3">
    <cfRule type="expression" dxfId="12" priority="92">
      <formula>AND((#REF!-#REF!)=0,#REF!="n")</formula>
    </cfRule>
    <cfRule type="expression" dxfId="11" priority="93">
      <formula>AND($AC2="o")</formula>
    </cfRule>
    <cfRule type="expression" dxfId="10" priority="94">
      <formula>AND($AA2&lt;#REF!,$AC2="n")</formula>
    </cfRule>
  </conditionalFormatting>
  <conditionalFormatting sqref="S2:AC3">
    <cfRule type="expression" dxfId="9" priority="107">
      <formula>AND((#REF!-#REF!)=0,#REF!="n")</formula>
    </cfRule>
    <cfRule type="expression" dxfId="8" priority="108">
      <formula>AND($AC2="o")</formula>
    </cfRule>
    <cfRule type="expression" dxfId="7" priority="109">
      <formula>AND($AA2&lt;#REF!,$AC2="n")</formula>
    </cfRule>
  </conditionalFormatting>
  <conditionalFormatting sqref="K2:L3 O2:Q3">
    <cfRule type="expression" dxfId="6" priority="113">
      <formula>AND($P2=0,$Q2="n")</formula>
    </cfRule>
    <cfRule type="expression" dxfId="5" priority="114">
      <formula>AND($Q2="o")</formula>
    </cfRule>
    <cfRule type="expression" dxfId="4" priority="115">
      <formula>AND($L2&lt;#REF!,$Q2="n")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74"/>
  <sheetViews>
    <sheetView topLeftCell="A49" workbookViewId="0">
      <selection activeCell="A49" sqref="A49"/>
    </sheetView>
  </sheetViews>
  <sheetFormatPr defaultColWidth="11.42578125" defaultRowHeight="15" x14ac:dyDescent="0.25"/>
  <cols>
    <col min="1" max="1" width="25.85546875" bestFit="1" customWidth="1"/>
  </cols>
  <sheetData>
    <row r="1" spans="1:1" ht="15.75" x14ac:dyDescent="0.25">
      <c r="A1" s="1" t="s">
        <v>6</v>
      </c>
    </row>
    <row r="2" spans="1:1" ht="15.75" x14ac:dyDescent="0.25">
      <c r="A2" s="2">
        <v>41275</v>
      </c>
    </row>
    <row r="3" spans="1:1" ht="15.75" x14ac:dyDescent="0.25">
      <c r="A3" s="2">
        <v>41365</v>
      </c>
    </row>
    <row r="4" spans="1:1" ht="15.75" x14ac:dyDescent="0.25">
      <c r="A4" s="2">
        <v>41395</v>
      </c>
    </row>
    <row r="5" spans="1:1" ht="15.75" x14ac:dyDescent="0.25">
      <c r="A5" s="2">
        <v>41402</v>
      </c>
    </row>
    <row r="6" spans="1:1" ht="15.75" x14ac:dyDescent="0.25">
      <c r="A6" s="2">
        <v>41403</v>
      </c>
    </row>
    <row r="7" spans="1:1" ht="15.75" x14ac:dyDescent="0.25">
      <c r="A7" s="2">
        <v>41491</v>
      </c>
    </row>
    <row r="8" spans="1:1" ht="15.75" x14ac:dyDescent="0.25">
      <c r="A8" s="2">
        <v>41492</v>
      </c>
    </row>
    <row r="9" spans="1:1" ht="15.75" x14ac:dyDescent="0.25">
      <c r="A9" s="2">
        <v>41493</v>
      </c>
    </row>
    <row r="10" spans="1:1" ht="15.75" x14ac:dyDescent="0.25">
      <c r="A10" s="2">
        <v>41494</v>
      </c>
    </row>
    <row r="11" spans="1:1" ht="15.75" x14ac:dyDescent="0.25">
      <c r="A11" s="2">
        <v>41495</v>
      </c>
    </row>
    <row r="12" spans="1:1" ht="15.75" x14ac:dyDescent="0.25">
      <c r="A12" s="2">
        <v>41498</v>
      </c>
    </row>
    <row r="13" spans="1:1" ht="15.75" x14ac:dyDescent="0.25">
      <c r="A13" s="2">
        <v>41499</v>
      </c>
    </row>
    <row r="14" spans="1:1" ht="15.75" x14ac:dyDescent="0.25">
      <c r="A14" s="2">
        <v>41500</v>
      </c>
    </row>
    <row r="15" spans="1:1" ht="15.75" x14ac:dyDescent="0.25">
      <c r="A15" s="2">
        <v>41501</v>
      </c>
    </row>
    <row r="16" spans="1:1" ht="15.75" x14ac:dyDescent="0.25">
      <c r="A16" s="2">
        <v>41502</v>
      </c>
    </row>
    <row r="17" spans="1:1" ht="15.75" x14ac:dyDescent="0.25">
      <c r="A17" s="2">
        <v>41579</v>
      </c>
    </row>
    <row r="18" spans="1:1" ht="15.75" x14ac:dyDescent="0.25">
      <c r="A18" s="2">
        <v>41589</v>
      </c>
    </row>
    <row r="19" spans="1:1" ht="15.75" x14ac:dyDescent="0.25">
      <c r="A19" s="2">
        <v>41631</v>
      </c>
    </row>
    <row r="20" spans="1:1" ht="15.75" x14ac:dyDescent="0.25">
      <c r="A20" s="2">
        <v>41632</v>
      </c>
    </row>
    <row r="21" spans="1:1" ht="15.75" x14ac:dyDescent="0.25">
      <c r="A21" s="2">
        <v>41633</v>
      </c>
    </row>
    <row r="22" spans="1:1" ht="15.75" x14ac:dyDescent="0.25">
      <c r="A22" s="2">
        <v>41634</v>
      </c>
    </row>
    <row r="23" spans="1:1" ht="15.75" x14ac:dyDescent="0.25">
      <c r="A23" s="2">
        <v>41635</v>
      </c>
    </row>
    <row r="24" spans="1:1" ht="15.75" x14ac:dyDescent="0.25">
      <c r="A24" s="2">
        <v>41638</v>
      </c>
    </row>
    <row r="25" spans="1:1" ht="15.75" x14ac:dyDescent="0.25">
      <c r="A25" s="2">
        <v>41639</v>
      </c>
    </row>
    <row r="26" spans="1:1" ht="15.75" x14ac:dyDescent="0.25">
      <c r="A26" s="3">
        <v>41640</v>
      </c>
    </row>
    <row r="27" spans="1:1" ht="15.75" x14ac:dyDescent="0.25">
      <c r="A27" s="3">
        <v>41750</v>
      </c>
    </row>
    <row r="28" spans="1:1" ht="15.75" x14ac:dyDescent="0.25">
      <c r="A28" s="3">
        <v>41760</v>
      </c>
    </row>
    <row r="29" spans="1:1" ht="15.75" x14ac:dyDescent="0.25">
      <c r="A29" s="3">
        <v>41767</v>
      </c>
    </row>
    <row r="30" spans="1:1" ht="15.75" x14ac:dyDescent="0.25">
      <c r="A30" s="3">
        <v>41788</v>
      </c>
    </row>
    <row r="31" spans="1:1" ht="15.75" x14ac:dyDescent="0.25">
      <c r="A31" s="3">
        <v>41834</v>
      </c>
    </row>
    <row r="32" spans="1:1" ht="15.75" x14ac:dyDescent="0.25">
      <c r="A32" s="3">
        <v>41855</v>
      </c>
    </row>
    <row r="33" spans="1:1" ht="15.75" x14ac:dyDescent="0.25">
      <c r="A33" s="3">
        <v>41856</v>
      </c>
    </row>
    <row r="34" spans="1:1" ht="15.75" x14ac:dyDescent="0.25">
      <c r="A34" s="3">
        <v>41857</v>
      </c>
    </row>
    <row r="35" spans="1:1" ht="15.75" x14ac:dyDescent="0.25">
      <c r="A35" s="3">
        <v>41858</v>
      </c>
    </row>
    <row r="36" spans="1:1" ht="15.75" x14ac:dyDescent="0.25">
      <c r="A36" s="3">
        <v>41859</v>
      </c>
    </row>
    <row r="37" spans="1:1" ht="15.75" x14ac:dyDescent="0.25">
      <c r="A37" s="3">
        <v>41862</v>
      </c>
    </row>
    <row r="38" spans="1:1" ht="15.75" x14ac:dyDescent="0.25">
      <c r="A38" s="3">
        <v>41863</v>
      </c>
    </row>
    <row r="39" spans="1:1" ht="15.75" x14ac:dyDescent="0.25">
      <c r="A39" s="3">
        <v>41864</v>
      </c>
    </row>
    <row r="40" spans="1:1" ht="15.75" x14ac:dyDescent="0.25">
      <c r="A40" s="3">
        <v>41865</v>
      </c>
    </row>
    <row r="41" spans="1:1" ht="15.75" x14ac:dyDescent="0.25">
      <c r="A41" s="3">
        <v>41866</v>
      </c>
    </row>
    <row r="42" spans="1:1" ht="15.75" x14ac:dyDescent="0.25">
      <c r="A42" s="3">
        <v>41954</v>
      </c>
    </row>
    <row r="43" spans="1:1" ht="15.75" x14ac:dyDescent="0.25">
      <c r="A43" s="3">
        <v>41997</v>
      </c>
    </row>
    <row r="44" spans="1:1" ht="15.75" x14ac:dyDescent="0.25">
      <c r="A44" s="3">
        <v>41998</v>
      </c>
    </row>
    <row r="45" spans="1:1" ht="15.75" x14ac:dyDescent="0.25">
      <c r="A45" s="3">
        <v>41999</v>
      </c>
    </row>
    <row r="46" spans="1:1" ht="15.75" x14ac:dyDescent="0.25">
      <c r="A46" s="3">
        <v>42002</v>
      </c>
    </row>
    <row r="47" spans="1:1" ht="15.75" x14ac:dyDescent="0.25">
      <c r="A47" s="3">
        <v>42003</v>
      </c>
    </row>
    <row r="48" spans="1:1" ht="15.75" x14ac:dyDescent="0.25">
      <c r="A48" s="3">
        <v>42004</v>
      </c>
    </row>
    <row r="49" spans="1:1" ht="15.75" x14ac:dyDescent="0.25">
      <c r="A49" s="4">
        <v>42005</v>
      </c>
    </row>
    <row r="50" spans="1:1" ht="15.75" x14ac:dyDescent="0.25">
      <c r="A50" s="4">
        <v>42006</v>
      </c>
    </row>
    <row r="51" spans="1:1" ht="15.75" x14ac:dyDescent="0.25">
      <c r="A51" s="4">
        <v>42100</v>
      </c>
    </row>
    <row r="52" spans="1:1" ht="15.75" x14ac:dyDescent="0.25">
      <c r="A52" s="4">
        <v>42125</v>
      </c>
    </row>
    <row r="53" spans="1:1" ht="15.75" x14ac:dyDescent="0.25">
      <c r="A53" s="4">
        <v>42132</v>
      </c>
    </row>
    <row r="54" spans="1:1" ht="15.75" x14ac:dyDescent="0.25">
      <c r="A54" s="4">
        <v>42138</v>
      </c>
    </row>
    <row r="55" spans="1:1" ht="15.75" x14ac:dyDescent="0.25">
      <c r="A55" s="4">
        <v>42149</v>
      </c>
    </row>
    <row r="56" spans="1:1" ht="15.75" x14ac:dyDescent="0.25">
      <c r="A56" s="4">
        <v>42199</v>
      </c>
    </row>
    <row r="57" spans="1:1" ht="15.75" x14ac:dyDescent="0.25">
      <c r="A57" s="4">
        <v>42219</v>
      </c>
    </row>
    <row r="58" spans="1:1" ht="15.75" x14ac:dyDescent="0.25">
      <c r="A58" s="4">
        <v>42220</v>
      </c>
    </row>
    <row r="59" spans="1:1" ht="15.75" x14ac:dyDescent="0.25">
      <c r="A59" s="4">
        <v>42221</v>
      </c>
    </row>
    <row r="60" spans="1:1" ht="15.75" x14ac:dyDescent="0.25">
      <c r="A60" s="4">
        <v>42222</v>
      </c>
    </row>
    <row r="61" spans="1:1" ht="15.75" x14ac:dyDescent="0.25">
      <c r="A61" s="4">
        <v>42223</v>
      </c>
    </row>
    <row r="62" spans="1:1" ht="15.75" x14ac:dyDescent="0.25">
      <c r="A62" s="4">
        <v>42226</v>
      </c>
    </row>
    <row r="63" spans="1:1" ht="15.75" x14ac:dyDescent="0.25">
      <c r="A63" s="4">
        <v>42227</v>
      </c>
    </row>
    <row r="64" spans="1:1" ht="15.75" x14ac:dyDescent="0.25">
      <c r="A64" s="4">
        <v>42228</v>
      </c>
    </row>
    <row r="65" spans="1:1" ht="15.75" x14ac:dyDescent="0.25">
      <c r="A65" s="4">
        <v>42229</v>
      </c>
    </row>
    <row r="66" spans="1:1" ht="15.75" x14ac:dyDescent="0.25">
      <c r="A66" s="4">
        <v>42230</v>
      </c>
    </row>
    <row r="67" spans="1:1" ht="15.75" x14ac:dyDescent="0.25">
      <c r="A67" s="4">
        <v>42319</v>
      </c>
    </row>
    <row r="68" spans="1:1" ht="15.75" x14ac:dyDescent="0.25">
      <c r="A68" s="4">
        <v>42362</v>
      </c>
    </row>
    <row r="69" spans="1:1" ht="15.75" x14ac:dyDescent="0.25">
      <c r="A69" s="4">
        <v>42363</v>
      </c>
    </row>
    <row r="70" spans="1:1" ht="15.75" x14ac:dyDescent="0.25">
      <c r="A70" s="4">
        <v>42366</v>
      </c>
    </row>
    <row r="71" spans="1:1" ht="15.75" x14ac:dyDescent="0.25">
      <c r="A71" s="4">
        <v>42367</v>
      </c>
    </row>
    <row r="72" spans="1:1" ht="15.75" x14ac:dyDescent="0.25">
      <c r="A72" s="4">
        <v>42368</v>
      </c>
    </row>
    <row r="73" spans="1:1" ht="15.75" x14ac:dyDescent="0.25">
      <c r="A73" s="4">
        <v>42369</v>
      </c>
    </row>
    <row r="74" spans="1:1" ht="15.75" x14ac:dyDescent="0.25">
      <c r="A74" s="5">
        <v>42370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"/>
  <sheetViews>
    <sheetView workbookViewId="0"/>
  </sheetViews>
  <sheetFormatPr defaultColWidth="11.42578125" defaultRowHeight="15" x14ac:dyDescent="0.25"/>
  <cols>
    <col min="1" max="1" width="17.85546875" style="6" bestFit="1" customWidth="1"/>
    <col min="2" max="2" width="31.28515625" style="6" bestFit="1" customWidth="1"/>
    <col min="3" max="3" width="15.140625" style="6" bestFit="1" customWidth="1"/>
  </cols>
  <sheetData>
    <row r="1" spans="1:3" x14ac:dyDescent="0.25">
      <c r="A1" s="6" t="s">
        <v>7</v>
      </c>
      <c r="B1" s="6" t="s">
        <v>21</v>
      </c>
      <c r="C1" s="6" t="s">
        <v>22</v>
      </c>
    </row>
    <row r="2" spans="1:3" x14ac:dyDescent="0.25">
      <c r="A2" s="6">
        <v>3</v>
      </c>
      <c r="B2" s="6">
        <v>20</v>
      </c>
      <c r="C2" s="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Prep</vt:lpstr>
      <vt:lpstr>Calendrier2015</vt:lpstr>
      <vt:lpstr>Annexe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LAMYPERRET</dc:creator>
  <cp:lastModifiedBy>Marine Lamy_c</cp:lastModifiedBy>
  <dcterms:created xsi:type="dcterms:W3CDTF">2015-03-02T08:07:23Z</dcterms:created>
  <dcterms:modified xsi:type="dcterms:W3CDTF">2015-03-05T10:02:50Z</dcterms:modified>
</cp:coreProperties>
</file>