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tilisateurs\JECAPLIE\Desktop\"/>
    </mc:Choice>
  </mc:AlternateContent>
  <bookViews>
    <workbookView xWindow="0" yWindow="0" windowWidth="28800" windowHeight="130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1" l="1"/>
  <c r="G27" i="1"/>
  <c r="E27" i="1"/>
  <c r="F27" i="1" s="1"/>
  <c r="D27" i="1"/>
  <c r="C27" i="1"/>
  <c r="F26" i="1"/>
  <c r="D26" i="1"/>
  <c r="F25" i="1"/>
  <c r="D25" i="1"/>
  <c r="F24" i="1"/>
  <c r="D24" i="1"/>
  <c r="F23" i="1"/>
  <c r="D23" i="1"/>
  <c r="F22" i="1"/>
  <c r="D22" i="1"/>
  <c r="F21" i="1"/>
  <c r="F20" i="1"/>
  <c r="F19" i="1"/>
  <c r="D19" i="1"/>
  <c r="F18" i="1"/>
  <c r="D18" i="1"/>
  <c r="F17" i="1"/>
  <c r="D17" i="1"/>
  <c r="F16" i="1"/>
  <c r="D16" i="1"/>
  <c r="F15" i="1"/>
  <c r="D15" i="1"/>
  <c r="F14" i="1"/>
  <c r="D14" i="1"/>
  <c r="F13" i="1"/>
  <c r="F12" i="1"/>
  <c r="F11" i="1"/>
  <c r="F10" i="1"/>
  <c r="F9" i="1"/>
  <c r="F8" i="1"/>
  <c r="D8" i="1"/>
  <c r="F7" i="1"/>
  <c r="D7" i="1"/>
  <c r="G6" i="1"/>
  <c r="F6" i="1"/>
  <c r="E6" i="1"/>
  <c r="C6" i="1"/>
  <c r="D6" i="1" s="1"/>
  <c r="F5" i="1"/>
  <c r="D5" i="1"/>
  <c r="F4" i="1"/>
  <c r="D4" i="1"/>
</calcChain>
</file>

<file path=xl/sharedStrings.xml><?xml version="1.0" encoding="utf-8"?>
<sst xmlns="http://schemas.openxmlformats.org/spreadsheetml/2006/main" count="34" uniqueCount="33">
  <si>
    <t>ADULTES</t>
  </si>
  <si>
    <t>Décisions
Avis</t>
  </si>
  <si>
    <t>%</t>
  </si>
  <si>
    <t>Accords</t>
  </si>
  <si>
    <t>Taux accord</t>
  </si>
  <si>
    <t>Refus</t>
  </si>
  <si>
    <t>Demande générique / 20 ans ou plus</t>
  </si>
  <si>
    <t>Vie quotidienne</t>
  </si>
  <si>
    <t>Allocation Compensatrice pour Tierce Personne (ACTP)</t>
  </si>
  <si>
    <t>AAH</t>
  </si>
  <si>
    <t xml:space="preserve">Complément de ressources (CPR)  </t>
  </si>
  <si>
    <t>Orientation vers un Etablissement d'accueil médicalisé en tout ou partie</t>
  </si>
  <si>
    <t xml:space="preserve">Orientation vers un Etablissement d'accueil non médicalisé </t>
  </si>
  <si>
    <t>Orientation vers un Maison d'accueil spécialisée (MAS)</t>
  </si>
  <si>
    <t>Orientation vers un Service d'accompagnement à la vie sociale (SAVS)</t>
  </si>
  <si>
    <t>Orientation vers un Service d'accompagnement médico-social pour adultes handicapés (SAMSAH)</t>
  </si>
  <si>
    <t>Orientation vers un autre établissement ou service médicosocial Adultes</t>
  </si>
  <si>
    <t>Total Orientation vers un établissement ou service médico-social pour adultes</t>
  </si>
  <si>
    <t>Prestation de compensation du handicap / 20 ans ou plus</t>
  </si>
  <si>
    <t>Assurance vieillesse des parents au foyer (AVPF)</t>
  </si>
  <si>
    <t>Carte mobilité inclusion Invalidité ou priorité / 20 ans ou plus</t>
  </si>
  <si>
    <t>Carte mobilité inclusion Stationnement / 20 ans ou plus</t>
  </si>
  <si>
    <t>Vie professionnelle</t>
  </si>
  <si>
    <t>Orientation en Centre de pré-orientation (CPO)</t>
  </si>
  <si>
    <t>Orientation en Centre de rééducation professionnelle (CRP)</t>
  </si>
  <si>
    <t>Orientation vers l'unité d'évaluation, de réentrainement et d'orientation sociale et socioprofessionnelle pour personnes cérébro-lésées (UEROS)</t>
  </si>
  <si>
    <t>Total Orientation en CPO, CRP ou UEROS</t>
  </si>
  <si>
    <t>Orientation en Etablissement et service d'aide par le travail (ESAT)</t>
  </si>
  <si>
    <t>Orientation professionnelle vers le marché du travail</t>
  </si>
  <si>
    <t>Orientation vers un dispositif  d'emploi accompagné</t>
  </si>
  <si>
    <t>Total Orientation professionnelle</t>
  </si>
  <si>
    <t>RQTH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</si>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</sst>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10" fontId="0" fillId="0" borderId="0" xfId="0" applyNumberFormat="1"/>
    <xf numFmtId="0" fontId="2" fillId="2" borderId="1" xfId="0" applyFont="1" applyFill="1" applyBorder="1"/>
    <xf numFmtId="0" fontId="0" fillId="3" borderId="1" xfId="0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0" fontId="0" fillId="3" borderId="1" xfId="0" applyNumberFormat="1" applyFill="1" applyBorder="1" applyAlignment="1">
      <alignment horizontal="center" vertical="center"/>
    </xf>
    <xf numFmtId="0" fontId="1" fillId="4" borderId="1" xfId="0" applyFont="1" applyFill="1" applyBorder="1"/>
    <xf numFmtId="0" fontId="0" fillId="4" borderId="1" xfId="0" applyFont="1" applyFill="1" applyBorder="1"/>
    <xf numFmtId="0" fontId="0" fillId="0" borderId="1" xfId="0" applyBorder="1" applyAlignment="1">
      <alignment horizontal="right"/>
    </xf>
    <xf numFmtId="164" fontId="0" fillId="0" borderId="1" xfId="0" applyNumberFormat="1" applyBorder="1" applyAlignment="1">
      <alignment horizontal="right"/>
    </xf>
    <xf numFmtId="10" fontId="0" fillId="0" borderId="1" xfId="0" applyNumberFormat="1" applyBorder="1" applyAlignment="1">
      <alignment horizontal="right"/>
    </xf>
    <xf numFmtId="0" fontId="1" fillId="5" borderId="2" xfId="0" applyFont="1" applyFill="1" applyBorder="1" applyAlignment="1">
      <alignment horizontal="center" vertical="center"/>
    </xf>
    <xf numFmtId="0" fontId="0" fillId="5" borderId="1" xfId="0" applyFill="1" applyBorder="1" applyAlignment="1">
      <alignment wrapText="1"/>
    </xf>
    <xf numFmtId="0" fontId="1" fillId="5" borderId="3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wrapText="1"/>
    </xf>
    <xf numFmtId="0" fontId="3" fillId="0" borderId="4" xfId="0" applyFont="1" applyFill="1" applyBorder="1" applyAlignment="1">
      <alignment horizontal="right" vertical="center"/>
    </xf>
    <xf numFmtId="164" fontId="0" fillId="0" borderId="4" xfId="0" applyNumberFormat="1" applyBorder="1" applyAlignment="1">
      <alignment horizontal="center" vertical="center"/>
    </xf>
    <xf numFmtId="0" fontId="3" fillId="0" borderId="1" xfId="0" applyFont="1" applyFill="1" applyBorder="1" applyAlignment="1">
      <alignment horizontal="right"/>
    </xf>
    <xf numFmtId="0" fontId="3" fillId="0" borderId="5" xfId="0" applyFont="1" applyFill="1" applyBorder="1" applyAlignment="1">
      <alignment horizontal="right" vertical="center"/>
    </xf>
    <xf numFmtId="164" fontId="0" fillId="0" borderId="5" xfId="0" applyNumberFormat="1" applyBorder="1" applyAlignment="1">
      <alignment horizontal="center" vertical="center"/>
    </xf>
    <xf numFmtId="0" fontId="3" fillId="0" borderId="6" xfId="0" applyFont="1" applyFill="1" applyBorder="1" applyAlignment="1">
      <alignment horizontal="right" vertical="center"/>
    </xf>
    <xf numFmtId="164" fontId="0" fillId="0" borderId="6" xfId="0" applyNumberFormat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wrapText="1"/>
    </xf>
    <xf numFmtId="0" fontId="0" fillId="0" borderId="4" xfId="0" applyBorder="1" applyAlignment="1">
      <alignment horizontal="right" vertical="center"/>
    </xf>
    <xf numFmtId="0" fontId="1" fillId="7" borderId="3" xfId="0" applyFont="1" applyFill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7" borderId="1" xfId="0" applyFont="1" applyFill="1" applyBorder="1" applyAlignment="1">
      <alignment wrapText="1"/>
    </xf>
    <xf numFmtId="0" fontId="0" fillId="0" borderId="1" xfId="0" applyFont="1" applyFill="1" applyBorder="1" applyAlignment="1">
      <alignment horizontal="right"/>
    </xf>
    <xf numFmtId="0" fontId="0" fillId="7" borderId="1" xfId="0" applyFill="1" applyBorder="1" applyAlignment="1">
      <alignment wrapText="1"/>
    </xf>
    <xf numFmtId="0" fontId="1" fillId="7" borderId="7" xfId="0" applyFont="1" applyFill="1" applyBorder="1" applyAlignment="1">
      <alignment horizontal="center" vertical="center"/>
    </xf>
    <xf numFmtId="0" fontId="4" fillId="9" borderId="1" xfId="0" applyFont="1" applyFill="1" applyBorder="1"/>
    <xf numFmtId="0" fontId="4" fillId="9" borderId="1" xfId="0" applyFont="1" applyFill="1" applyBorder="1" applyAlignment="1">
      <alignment wrapText="1"/>
    </xf>
    <xf numFmtId="0" fontId="4" fillId="9" borderId="1" xfId="0" applyFont="1" applyFill="1" applyBorder="1" applyAlignment="1">
      <alignment horizontal="right"/>
    </xf>
    <xf numFmtId="164" fontId="4" fillId="9" borderId="1" xfId="0" applyNumberFormat="1" applyFont="1" applyFill="1" applyBorder="1" applyAlignment="1">
      <alignment horizontal="right"/>
    </xf>
    <xf numFmtId="10" fontId="4" fillId="9" borderId="1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M20" sqref="M20"/>
    </sheetView>
  </sheetViews>
  <sheetFormatPr baseColWidth="10" defaultRowHeight="15" x14ac:dyDescent="0.25"/>
  <cols>
    <col min="1" max="1" width="33.7109375" bestFit="1" customWidth="1"/>
    <col min="2" max="2" width="49" bestFit="1" customWidth="1"/>
    <col min="3" max="3" width="9.42578125" bestFit="1" customWidth="1"/>
    <col min="4" max="4" width="7.7109375" bestFit="1" customWidth="1"/>
    <col min="5" max="5" width="7.85546875" bestFit="1" customWidth="1"/>
    <col min="6" max="6" width="11.28515625" bestFit="1" customWidth="1"/>
    <col min="7" max="7" width="6" bestFit="1" customWidth="1"/>
  </cols>
  <sheetData>
    <row r="1" spans="1:7" x14ac:dyDescent="0.25">
      <c r="B1" s="1"/>
      <c r="D1" s="2"/>
      <c r="F1" s="3"/>
    </row>
    <row r="2" spans="1:7" ht="28.5" x14ac:dyDescent="0.45">
      <c r="A2" s="4" t="s">
        <v>0</v>
      </c>
      <c r="B2" s="1"/>
      <c r="D2" s="2"/>
      <c r="F2" s="3"/>
    </row>
    <row r="3" spans="1:7" ht="30" x14ac:dyDescent="0.25">
      <c r="B3" s="1"/>
      <c r="C3" s="5" t="s">
        <v>1</v>
      </c>
      <c r="D3" s="6" t="s">
        <v>2</v>
      </c>
      <c r="E3" s="7" t="s">
        <v>3</v>
      </c>
      <c r="F3" s="8" t="s">
        <v>4</v>
      </c>
      <c r="G3" s="7" t="s">
        <v>5</v>
      </c>
    </row>
    <row r="4" spans="1:7" x14ac:dyDescent="0.25">
      <c r="A4" s="9" t="s">
        <v>6</v>
      </c>
      <c r="B4" s="10" t="s">
        <v>6</v>
      </c>
      <c r="C4" s="11">
        <v>8</v>
      </c>
      <c r="D4" s="12">
        <f>C4/$C$28</f>
        <v>4.0491977526952474E-4</v>
      </c>
      <c r="E4" s="11">
        <v>0</v>
      </c>
      <c r="F4" s="13">
        <f>E4/C4</f>
        <v>0</v>
      </c>
      <c r="G4" s="11">
        <v>8</v>
      </c>
    </row>
    <row r="5" spans="1:7" ht="30" x14ac:dyDescent="0.25">
      <c r="A5" s="14" t="s">
        <v>7</v>
      </c>
      <c r="B5" s="15" t="s">
        <v>8</v>
      </c>
      <c r="C5" s="11">
        <v>67</v>
      </c>
      <c r="D5" s="12">
        <f t="shared" ref="D5:D27" si="0">C5/$C$28</f>
        <v>3.3912031178822697E-3</v>
      </c>
      <c r="E5" s="11">
        <v>65</v>
      </c>
      <c r="F5" s="13">
        <f>E5/C5</f>
        <v>0.97014925373134331</v>
      </c>
      <c r="G5" s="11">
        <v>2</v>
      </c>
    </row>
    <row r="6" spans="1:7" x14ac:dyDescent="0.25">
      <c r="A6" s="16"/>
      <c r="B6" s="15" t="s">
        <v>9</v>
      </c>
      <c r="C6" s="11">
        <f>4078+23</f>
        <v>4101</v>
      </c>
      <c r="D6" s="12">
        <f t="shared" si="0"/>
        <v>0.20757199979754012</v>
      </c>
      <c r="E6" s="11">
        <f>2697+19</f>
        <v>2716</v>
      </c>
      <c r="F6" s="13">
        <f t="shared" ref="F6:F28" si="1">E6/C6</f>
        <v>0.66227749329431851</v>
      </c>
      <c r="G6" s="11">
        <f>1381+4</f>
        <v>1385</v>
      </c>
    </row>
    <row r="7" spans="1:7" x14ac:dyDescent="0.25">
      <c r="A7" s="16"/>
      <c r="B7" s="15" t="s">
        <v>10</v>
      </c>
      <c r="C7" s="11">
        <v>1319</v>
      </c>
      <c r="D7" s="12">
        <f t="shared" si="0"/>
        <v>6.6761147947562882E-2</v>
      </c>
      <c r="E7" s="11">
        <v>311</v>
      </c>
      <c r="F7" s="13">
        <f t="shared" si="1"/>
        <v>0.23578468536770281</v>
      </c>
      <c r="G7" s="11">
        <v>1008</v>
      </c>
    </row>
    <row r="8" spans="1:7" ht="26.25" x14ac:dyDescent="0.25">
      <c r="A8" s="16"/>
      <c r="B8" s="17" t="s">
        <v>11</v>
      </c>
      <c r="C8" s="18">
        <v>766</v>
      </c>
      <c r="D8" s="19">
        <f t="shared" si="0"/>
        <v>3.877106848205699E-2</v>
      </c>
      <c r="E8" s="20">
        <v>73</v>
      </c>
      <c r="F8" s="13">
        <f t="shared" si="1"/>
        <v>9.5300261096605748E-2</v>
      </c>
      <c r="G8" s="18">
        <v>92</v>
      </c>
    </row>
    <row r="9" spans="1:7" x14ac:dyDescent="0.25">
      <c r="A9" s="16"/>
      <c r="B9" s="17" t="s">
        <v>12</v>
      </c>
      <c r="C9" s="21"/>
      <c r="D9" s="22"/>
      <c r="E9" s="20">
        <v>250</v>
      </c>
      <c r="F9" s="13">
        <f>E9/C8</f>
        <v>0.32637075718015668</v>
      </c>
      <c r="G9" s="21"/>
    </row>
    <row r="10" spans="1:7" x14ac:dyDescent="0.25">
      <c r="A10" s="16"/>
      <c r="B10" s="17" t="s">
        <v>13</v>
      </c>
      <c r="C10" s="21"/>
      <c r="D10" s="22"/>
      <c r="E10" s="20">
        <v>72</v>
      </c>
      <c r="F10" s="13">
        <f>E10/C8</f>
        <v>9.3994778067885115E-2</v>
      </c>
      <c r="G10" s="21"/>
    </row>
    <row r="11" spans="1:7" ht="26.25" x14ac:dyDescent="0.25">
      <c r="A11" s="16"/>
      <c r="B11" s="17" t="s">
        <v>14</v>
      </c>
      <c r="C11" s="21"/>
      <c r="D11" s="22"/>
      <c r="E11" s="20">
        <v>142</v>
      </c>
      <c r="F11" s="13">
        <f>E11/C8</f>
        <v>0.18537859007832899</v>
      </c>
      <c r="G11" s="21"/>
    </row>
    <row r="12" spans="1:7" ht="26.25" x14ac:dyDescent="0.25">
      <c r="A12" s="16"/>
      <c r="B12" s="17" t="s">
        <v>15</v>
      </c>
      <c r="C12" s="21"/>
      <c r="D12" s="22"/>
      <c r="E12" s="20">
        <v>120</v>
      </c>
      <c r="F12" s="13">
        <f>E12/C8</f>
        <v>0.1566579634464752</v>
      </c>
      <c r="G12" s="21"/>
    </row>
    <row r="13" spans="1:7" ht="26.25" x14ac:dyDescent="0.25">
      <c r="A13" s="16"/>
      <c r="B13" s="17" t="s">
        <v>16</v>
      </c>
      <c r="C13" s="23"/>
      <c r="D13" s="24"/>
      <c r="E13" s="20">
        <v>17</v>
      </c>
      <c r="F13" s="13">
        <f>E13/C8</f>
        <v>2.2193211488250653E-2</v>
      </c>
      <c r="G13" s="23"/>
    </row>
    <row r="14" spans="1:7" ht="30" x14ac:dyDescent="0.25">
      <c r="A14" s="16"/>
      <c r="B14" s="15" t="s">
        <v>17</v>
      </c>
      <c r="C14" s="11">
        <v>766</v>
      </c>
      <c r="D14" s="12">
        <f t="shared" si="0"/>
        <v>3.877106848205699E-2</v>
      </c>
      <c r="E14" s="11">
        <v>674</v>
      </c>
      <c r="F14" s="13">
        <f t="shared" si="1"/>
        <v>0.8798955613577023</v>
      </c>
      <c r="G14" s="11">
        <v>92</v>
      </c>
    </row>
    <row r="15" spans="1:7" ht="30" x14ac:dyDescent="0.25">
      <c r="A15" s="16"/>
      <c r="B15" s="15" t="s">
        <v>18</v>
      </c>
      <c r="C15" s="11">
        <v>1341</v>
      </c>
      <c r="D15" s="12">
        <f t="shared" si="0"/>
        <v>6.7874677329554087E-2</v>
      </c>
      <c r="E15" s="11">
        <v>554</v>
      </c>
      <c r="F15" s="13">
        <f t="shared" si="1"/>
        <v>0.41312453392990306</v>
      </c>
      <c r="G15" s="11">
        <v>787</v>
      </c>
    </row>
    <row r="16" spans="1:7" x14ac:dyDescent="0.25">
      <c r="A16" s="16"/>
      <c r="B16" s="15" t="s">
        <v>19</v>
      </c>
      <c r="C16" s="11">
        <v>234</v>
      </c>
      <c r="D16" s="12">
        <f t="shared" si="0"/>
        <v>1.1843903426633598E-2</v>
      </c>
      <c r="E16" s="11">
        <v>75</v>
      </c>
      <c r="F16" s="13">
        <f t="shared" si="1"/>
        <v>0.32051282051282054</v>
      </c>
      <c r="G16" s="11">
        <v>159</v>
      </c>
    </row>
    <row r="17" spans="1:7" ht="30" x14ac:dyDescent="0.25">
      <c r="A17" s="16"/>
      <c r="B17" s="15" t="s">
        <v>20</v>
      </c>
      <c r="C17" s="11">
        <v>3657</v>
      </c>
      <c r="D17" s="12">
        <f t="shared" si="0"/>
        <v>0.1850989522700815</v>
      </c>
      <c r="E17" s="11">
        <v>2419</v>
      </c>
      <c r="F17" s="13">
        <f t="shared" si="1"/>
        <v>0.66147115121684441</v>
      </c>
      <c r="G17" s="11">
        <v>1238</v>
      </c>
    </row>
    <row r="18" spans="1:7" ht="30" x14ac:dyDescent="0.25">
      <c r="A18" s="25"/>
      <c r="B18" s="15" t="s">
        <v>21</v>
      </c>
      <c r="C18" s="11">
        <v>3540</v>
      </c>
      <c r="D18" s="12">
        <f t="shared" si="0"/>
        <v>0.17917700055676469</v>
      </c>
      <c r="E18" s="11">
        <v>2213</v>
      </c>
      <c r="F18" s="13">
        <f t="shared" si="1"/>
        <v>0.62514124293785311</v>
      </c>
      <c r="G18" s="11">
        <v>1327</v>
      </c>
    </row>
    <row r="19" spans="1:7" x14ac:dyDescent="0.25">
      <c r="A19" s="26" t="s">
        <v>22</v>
      </c>
      <c r="B19" s="27" t="s">
        <v>23</v>
      </c>
      <c r="C19" s="18">
        <v>350</v>
      </c>
      <c r="D19" s="19">
        <f t="shared" si="0"/>
        <v>1.7715240168041706E-2</v>
      </c>
      <c r="E19" s="20">
        <v>27</v>
      </c>
      <c r="F19" s="13">
        <f t="shared" si="1"/>
        <v>7.7142857142857138E-2</v>
      </c>
      <c r="G19" s="28">
        <v>257</v>
      </c>
    </row>
    <row r="20" spans="1:7" x14ac:dyDescent="0.25">
      <c r="A20" s="29"/>
      <c r="B20" s="27" t="s">
        <v>24</v>
      </c>
      <c r="C20" s="21"/>
      <c r="D20" s="22"/>
      <c r="E20" s="20">
        <v>65</v>
      </c>
      <c r="F20" s="13">
        <f>E20/C19</f>
        <v>0.18571428571428572</v>
      </c>
      <c r="G20" s="30"/>
    </row>
    <row r="21" spans="1:7" ht="39" x14ac:dyDescent="0.25">
      <c r="A21" s="29"/>
      <c r="B21" s="27" t="s">
        <v>25</v>
      </c>
      <c r="C21" s="23"/>
      <c r="D21" s="24"/>
      <c r="E21" s="20">
        <v>1</v>
      </c>
      <c r="F21" s="13">
        <f>E21/C19</f>
        <v>2.8571428571428571E-3</v>
      </c>
      <c r="G21" s="31"/>
    </row>
    <row r="22" spans="1:7" x14ac:dyDescent="0.25">
      <c r="A22" s="29"/>
      <c r="B22" s="32" t="s">
        <v>26</v>
      </c>
      <c r="C22" s="33">
        <v>350</v>
      </c>
      <c r="D22" s="12">
        <f t="shared" si="0"/>
        <v>1.7715240168041706E-2</v>
      </c>
      <c r="E22" s="33">
        <v>93</v>
      </c>
      <c r="F22" s="13">
        <f t="shared" si="1"/>
        <v>0.26571428571428574</v>
      </c>
      <c r="G22" s="33">
        <v>257</v>
      </c>
    </row>
    <row r="23" spans="1:7" ht="26.25" x14ac:dyDescent="0.25">
      <c r="A23" s="29"/>
      <c r="B23" s="27" t="s">
        <v>27</v>
      </c>
      <c r="C23" s="20">
        <v>342</v>
      </c>
      <c r="D23" s="12">
        <f t="shared" si="0"/>
        <v>1.7310320392772183E-2</v>
      </c>
      <c r="E23" s="20">
        <v>249</v>
      </c>
      <c r="F23" s="13">
        <f t="shared" si="1"/>
        <v>0.72807017543859653</v>
      </c>
      <c r="G23" s="11">
        <v>93</v>
      </c>
    </row>
    <row r="24" spans="1:7" x14ac:dyDescent="0.25">
      <c r="A24" s="29"/>
      <c r="B24" s="27" t="s">
        <v>28</v>
      </c>
      <c r="C24" s="20">
        <v>552</v>
      </c>
      <c r="D24" s="12">
        <f t="shared" si="0"/>
        <v>2.7939464493597205E-2</v>
      </c>
      <c r="E24" s="20">
        <v>518</v>
      </c>
      <c r="F24" s="13">
        <f t="shared" si="1"/>
        <v>0.93840579710144922</v>
      </c>
      <c r="G24" s="11">
        <v>34</v>
      </c>
    </row>
    <row r="25" spans="1:7" x14ac:dyDescent="0.25">
      <c r="A25" s="29"/>
      <c r="B25" s="27" t="s">
        <v>29</v>
      </c>
      <c r="C25" s="20">
        <v>105</v>
      </c>
      <c r="D25" s="12">
        <f t="shared" si="0"/>
        <v>5.3145720504125119E-3</v>
      </c>
      <c r="E25" s="20">
        <v>21</v>
      </c>
      <c r="F25" s="13">
        <f t="shared" si="1"/>
        <v>0.2</v>
      </c>
      <c r="G25" s="11">
        <v>84</v>
      </c>
    </row>
    <row r="26" spans="1:7" x14ac:dyDescent="0.25">
      <c r="A26" s="29"/>
      <c r="B26" s="34" t="s">
        <v>30</v>
      </c>
      <c r="C26" s="11">
        <v>999</v>
      </c>
      <c r="D26" s="12">
        <f t="shared" si="0"/>
        <v>5.05643569367819E-2</v>
      </c>
      <c r="E26" s="11">
        <v>788</v>
      </c>
      <c r="F26" s="13">
        <f t="shared" si="1"/>
        <v>0.78878878878878878</v>
      </c>
      <c r="G26" s="11">
        <v>211</v>
      </c>
    </row>
    <row r="27" spans="1:7" x14ac:dyDescent="0.25">
      <c r="A27" s="35"/>
      <c r="B27" s="34" t="s">
        <v>31</v>
      </c>
      <c r="C27" s="11">
        <f>3257+118</f>
        <v>3375</v>
      </c>
      <c r="D27" s="12">
        <f t="shared" si="0"/>
        <v>0.17082553019183075</v>
      </c>
      <c r="E27" s="11">
        <f>3026+109</f>
        <v>3135</v>
      </c>
      <c r="F27" s="13">
        <f t="shared" si="1"/>
        <v>0.92888888888888888</v>
      </c>
      <c r="G27" s="11">
        <f>231+9</f>
        <v>240</v>
      </c>
    </row>
    <row r="28" spans="1:7" ht="15.75" x14ac:dyDescent="0.25">
      <c r="A28" s="36" t="s">
        <v>32</v>
      </c>
      <c r="B28" s="37"/>
      <c r="C28" s="38">
        <v>19757</v>
      </c>
      <c r="D28" s="39">
        <v>1</v>
      </c>
      <c r="E28" s="38">
        <v>13043</v>
      </c>
      <c r="F28" s="40">
        <f t="shared" si="1"/>
        <v>0.66017107860505142</v>
      </c>
      <c r="G28" s="38">
        <v>6714</v>
      </c>
    </row>
  </sheetData>
  <mergeCells count="8">
    <mergeCell ref="A5:A18"/>
    <mergeCell ref="C8:C13"/>
    <mergeCell ref="D8:D13"/>
    <mergeCell ref="G8:G13"/>
    <mergeCell ref="A19:A27"/>
    <mergeCell ref="C19:C21"/>
    <mergeCell ref="D19:D21"/>
    <mergeCell ref="G19:G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CG47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MDPH - Capliez Jennilee</dc:creator>
  <cp:lastModifiedBy>MDPH - Capliez Jennilee</cp:lastModifiedBy>
  <dcterms:created xsi:type="dcterms:W3CDTF">2021-06-23T08:28:35Z</dcterms:created>
  <dcterms:modified xsi:type="dcterms:W3CDTF">2021-06-23T08:29:18Z</dcterms:modified>
</cp:coreProperties>
</file>