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JECAPLIE\Desktop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C67" i="1"/>
  <c r="E51" i="1"/>
  <c r="C51" i="1"/>
  <c r="D65" i="1" s="1"/>
  <c r="G26" i="1"/>
  <c r="E26" i="1"/>
  <c r="C26" i="1"/>
  <c r="D3" i="1" s="1"/>
  <c r="F25" i="1"/>
  <c r="F24" i="1"/>
  <c r="F23" i="1"/>
  <c r="F22" i="1"/>
  <c r="D22" i="1"/>
  <c r="F21" i="1"/>
  <c r="F20" i="1"/>
  <c r="D20" i="1"/>
  <c r="F19" i="1"/>
  <c r="F18" i="1"/>
  <c r="D18" i="1"/>
  <c r="F17" i="1"/>
  <c r="F16" i="1"/>
  <c r="D16" i="1"/>
  <c r="F15" i="1"/>
  <c r="F14" i="1"/>
  <c r="D14" i="1"/>
  <c r="F13" i="1"/>
  <c r="F12" i="1"/>
  <c r="D12" i="1"/>
  <c r="F11" i="1"/>
  <c r="F10" i="1"/>
  <c r="D10" i="1"/>
  <c r="F9" i="1"/>
  <c r="F8" i="1"/>
  <c r="D8" i="1"/>
  <c r="F7" i="1"/>
  <c r="F6" i="1"/>
  <c r="D6" i="1"/>
  <c r="F5" i="1"/>
  <c r="F4" i="1"/>
  <c r="F3" i="1"/>
  <c r="F26" i="1" s="1"/>
  <c r="D36" i="1" l="1"/>
  <c r="D57" i="1"/>
  <c r="D66" i="1"/>
  <c r="D4" i="1"/>
  <c r="D26" i="1" s="1"/>
  <c r="D30" i="1"/>
  <c r="D37" i="1"/>
  <c r="D41" i="1"/>
  <c r="D59" i="1"/>
  <c r="D63" i="1"/>
  <c r="D40" i="1"/>
  <c r="D62" i="1"/>
  <c r="D7" i="1"/>
  <c r="D9" i="1"/>
  <c r="D11" i="1"/>
  <c r="D13" i="1"/>
  <c r="D15" i="1"/>
  <c r="D17" i="1"/>
  <c r="D19" i="1"/>
  <c r="D21" i="1"/>
  <c r="D23" i="1"/>
  <c r="D25" i="1"/>
  <c r="D31" i="1"/>
  <c r="D38" i="1"/>
  <c r="D42" i="1"/>
  <c r="D60" i="1"/>
  <c r="D64" i="1"/>
  <c r="D24" i="1"/>
  <c r="D32" i="1"/>
  <c r="D39" i="1"/>
  <c r="D50" i="1"/>
  <c r="D56" i="1"/>
  <c r="D61" i="1"/>
  <c r="D67" i="1" l="1"/>
  <c r="D51" i="1"/>
</calcChain>
</file>

<file path=xl/sharedStrings.xml><?xml version="1.0" encoding="utf-8"?>
<sst xmlns="http://schemas.openxmlformats.org/spreadsheetml/2006/main" count="79" uniqueCount="60">
  <si>
    <t>ADULTES</t>
  </si>
  <si>
    <t>Nature</t>
  </si>
  <si>
    <t>Nombre</t>
  </si>
  <si>
    <t>%</t>
  </si>
  <si>
    <t>Accord</t>
  </si>
  <si>
    <t>Taux accord</t>
  </si>
  <si>
    <t>Refus</t>
  </si>
  <si>
    <t>Demande générique / 20 ans ou plus</t>
  </si>
  <si>
    <t>Vie quotidienne</t>
  </si>
  <si>
    <t>Allocation Compensatrice pour Tierce Personne (ACTP)</t>
  </si>
  <si>
    <t>Allocation Compensatrice pour Frais Professionnel (ACFP)</t>
  </si>
  <si>
    <t>AAH</t>
  </si>
  <si>
    <t xml:space="preserve">Complément de ressources (CPR)  </t>
  </si>
  <si>
    <t>Orientation vers un Etablissement d'accueil médicalisé en tout ou partie</t>
  </si>
  <si>
    <t xml:space="preserve">Orientation vers un Etablissement d'accueil non médicalisé </t>
  </si>
  <si>
    <t>Orientation vers un Maison d'accueil spécialisée (MAS)</t>
  </si>
  <si>
    <t>Orientation vers un Service d'accompagnement à la vie sociale (SAVS)</t>
  </si>
  <si>
    <t>Orientation vers un Service d'accompagnement médico-social pour adultes handicapés (SAMSAH)</t>
  </si>
  <si>
    <t>Orientation vers un autre établissement ou service médicosocial Adultes</t>
  </si>
  <si>
    <t>Maintien en ESMS au titre de l'amendement Creton</t>
  </si>
  <si>
    <t>Prestation de compensation du handicap / 20 ans ou plus</t>
  </si>
  <si>
    <t>Assurance vieillesse des parents au foyer (AVPF)</t>
  </si>
  <si>
    <t>Carte mobilité inclusion Invalidité ou priorité / 20 ans ou plus</t>
  </si>
  <si>
    <t>Carte mobilité inclusion Stationnement / 20 ans ou plus</t>
  </si>
  <si>
    <t>Vie professionnelle</t>
  </si>
  <si>
    <t>Orientation en Centre de pré-orientation (CPO)</t>
  </si>
  <si>
    <t>Orientation en Centre de rééducation professionnelle (CRP)</t>
  </si>
  <si>
    <t>Orientation vers l'unité d'évaluation, de réentrainement et d'orientation sociale et socioprofessionnelle pour personnes cérébro-lésées (UEROS)</t>
  </si>
  <si>
    <t>Orientation en Etablissement et service d'aide par le travail (ESAT)</t>
  </si>
  <si>
    <t>Orientation professionnelle vers le marché du travail</t>
  </si>
  <si>
    <t>Orientation vers un dispositif  d'emploi accompagné</t>
  </si>
  <si>
    <t>RQTH</t>
  </si>
  <si>
    <t>TOTAL</t>
  </si>
  <si>
    <t>ENFANTS</t>
  </si>
  <si>
    <t>Demande générique / moins de 20 ans</t>
  </si>
  <si>
    <t>Allocation d'Education de l'Enfant Handicapé (AEEH) et son complément</t>
  </si>
  <si>
    <t xml:space="preserve">Orientation vers un Service d'éducation spéciale et de soins à domicile (SESSAD) </t>
  </si>
  <si>
    <t>Orientation vers le dispositif ITEP</t>
  </si>
  <si>
    <t>Orientation vers un Institut medico éducatif (IME)</t>
  </si>
  <si>
    <t>Orientation vers un autre établissement ou service médico-social pour enfants</t>
  </si>
  <si>
    <t>Prestation de compensation du handicap / moins de 20 ans</t>
  </si>
  <si>
    <t>Carte mobilité inclusion Invalidité ou priorité / moins de 20 ans</t>
  </si>
  <si>
    <t>Carte mobilité inclusion Stationnement / moins de 20 ans</t>
  </si>
  <si>
    <t>Vie scolaire</t>
  </si>
  <si>
    <t xml:space="preserve">Aide humaine aux élèves handicapés - Individuelle </t>
  </si>
  <si>
    <t>Aide humaine aux élèves handicapés - Mutualisée</t>
  </si>
  <si>
    <t>Matériel pédagogique adapté</t>
  </si>
  <si>
    <t>Maintien en maternelle</t>
  </si>
  <si>
    <t xml:space="preserve">Orientation en Dispositif LSF / LPC </t>
  </si>
  <si>
    <t>Orientation en Enseignement adapté (SEGPA/EREA)</t>
  </si>
  <si>
    <t>Orientation en enseignement ordinaire</t>
  </si>
  <si>
    <t>Orientation en Unité d'enseignement</t>
  </si>
  <si>
    <t>Orientation en Unité localisée pour l'inclusion scolaire (ULIS)</t>
  </si>
  <si>
    <t>Orientation vers une Scolarisation en milieu ordinaire à temps partagé (UE et établissement scolaire)</t>
  </si>
  <si>
    <t>Orientation vers une Unité d'enseignement et  une scolarisation en ULIS à temps partagé</t>
  </si>
  <si>
    <t>Parcours de scolarisation et/ou de formation avec ou sans accompagnement par un établissement ou service médico-social</t>
  </si>
  <si>
    <t xml:space="preserve">Nombre </t>
  </si>
  <si>
    <t>Accords</t>
  </si>
  <si>
    <t>Orientation vers un établissement ou service médico-social pour enfants</t>
  </si>
  <si>
    <t>Orientations scolaires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</si>
</sst>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0" borderId="1" xfId="2" applyFont="1" applyFill="1" applyBorder="1"/>
    <xf numFmtId="0" fontId="2" fillId="0" borderId="1" xfId="2" applyFont="1" applyFill="1" applyBorder="1" applyAlignment="1">
      <alignment wrapText="1"/>
    </xf>
    <xf numFmtId="0" fontId="2" fillId="0" borderId="1" xfId="2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3" fillId="0" borderId="0" xfId="2" applyFont="1"/>
    <xf numFmtId="0" fontId="4" fillId="0" borderId="1" xfId="2" applyFont="1" applyFill="1" applyBorder="1"/>
    <xf numFmtId="10" fontId="5" fillId="0" borderId="1" xfId="0" applyNumberFormat="1" applyFont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164" fontId="2" fillId="0" borderId="4" xfId="2" applyNumberFormat="1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1" fontId="2" fillId="0" borderId="1" xfId="2" applyNumberFormat="1" applyFont="1" applyFill="1" applyBorder="1" applyAlignment="1">
      <alignment horizontal="center" vertical="center"/>
    </xf>
    <xf numFmtId="9" fontId="2" fillId="0" borderId="1" xfId="2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/>
    <xf numFmtId="0" fontId="3" fillId="0" borderId="0" xfId="2" applyFont="1" applyFill="1" applyAlignment="1">
      <alignment wrapText="1"/>
    </xf>
    <xf numFmtId="0" fontId="3" fillId="0" borderId="0" xfId="2" applyFont="1" applyFill="1" applyAlignment="1"/>
    <xf numFmtId="164" fontId="3" fillId="0" borderId="0" xfId="2" applyNumberFormat="1" applyFont="1" applyFill="1" applyAlignment="1"/>
    <xf numFmtId="0" fontId="6" fillId="0" borderId="1" xfId="2" applyFont="1" applyFill="1" applyBorder="1" applyAlignment="1"/>
    <xf numFmtId="0" fontId="3" fillId="0" borderId="1" xfId="2" applyFont="1" applyFill="1" applyBorder="1" applyAlignment="1">
      <alignment horizontal="right" vertical="center"/>
    </xf>
    <xf numFmtId="164" fontId="3" fillId="0" borderId="1" xfId="2" applyNumberFormat="1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wrapText="1"/>
    </xf>
    <xf numFmtId="0" fontId="6" fillId="0" borderId="5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right" vertical="center"/>
    </xf>
    <xf numFmtId="164" fontId="3" fillId="0" borderId="4" xfId="2" applyNumberFormat="1" applyFont="1" applyFill="1" applyBorder="1" applyAlignment="1">
      <alignment horizontal="right" vertical="center"/>
    </xf>
    <xf numFmtId="0" fontId="3" fillId="0" borderId="5" xfId="2" applyFont="1" applyFill="1" applyBorder="1" applyAlignment="1">
      <alignment horizontal="right" vertical="center"/>
    </xf>
    <xf numFmtId="164" fontId="3" fillId="0" borderId="5" xfId="2" applyNumberFormat="1" applyFont="1" applyFill="1" applyBorder="1" applyAlignment="1">
      <alignment horizontal="right" vertical="center"/>
    </xf>
    <xf numFmtId="0" fontId="3" fillId="0" borderId="6" xfId="2" applyFont="1" applyFill="1" applyBorder="1" applyAlignment="1">
      <alignment horizontal="right" vertical="center"/>
    </xf>
    <xf numFmtId="164" fontId="3" fillId="0" borderId="6" xfId="2" applyNumberFormat="1" applyFont="1" applyFill="1" applyBorder="1" applyAlignment="1">
      <alignment horizontal="right" vertical="center"/>
    </xf>
    <xf numFmtId="0" fontId="6" fillId="0" borderId="6" xfId="2" applyFont="1" applyFill="1" applyBorder="1" applyAlignment="1">
      <alignment horizontal="center" vertical="center"/>
    </xf>
    <xf numFmtId="164" fontId="3" fillId="0" borderId="4" xfId="2" applyNumberFormat="1" applyFont="1" applyFill="1" applyBorder="1" applyAlignment="1">
      <alignment horizontal="right" vertical="center"/>
    </xf>
    <xf numFmtId="0" fontId="3" fillId="0" borderId="4" xfId="2" applyFont="1" applyFill="1" applyBorder="1" applyAlignment="1">
      <alignment horizontal="right" vertical="center"/>
    </xf>
    <xf numFmtId="164" fontId="3" fillId="0" borderId="6" xfId="2" applyNumberFormat="1" applyFont="1" applyFill="1" applyBorder="1" applyAlignment="1">
      <alignment horizontal="right" vertical="center"/>
    </xf>
    <xf numFmtId="0" fontId="3" fillId="0" borderId="6" xfId="2" applyFont="1" applyFill="1" applyBorder="1" applyAlignment="1">
      <alignment horizontal="right" vertical="center"/>
    </xf>
    <xf numFmtId="2" fontId="3" fillId="0" borderId="1" xfId="2" applyNumberFormat="1" applyFont="1" applyFill="1" applyBorder="1" applyAlignment="1"/>
    <xf numFmtId="10" fontId="3" fillId="0" borderId="1" xfId="1" applyNumberFormat="1" applyFont="1" applyFill="1" applyBorder="1" applyAlignment="1"/>
    <xf numFmtId="0" fontId="3" fillId="0" borderId="0" xfId="2" applyFont="1" applyAlignment="1">
      <alignment wrapText="1"/>
    </xf>
    <xf numFmtId="0" fontId="3" fillId="0" borderId="0" xfId="2" applyFont="1" applyFill="1" applyBorder="1" applyAlignment="1">
      <alignment horizontal="right"/>
    </xf>
    <xf numFmtId="164" fontId="3" fillId="0" borderId="0" xfId="2" applyNumberFormat="1" applyFont="1" applyFill="1" applyBorder="1" applyAlignment="1">
      <alignment horizontal="right"/>
    </xf>
    <xf numFmtId="0" fontId="3" fillId="0" borderId="4" xfId="2" applyFont="1" applyFill="1" applyBorder="1" applyAlignment="1">
      <alignment horizontal="center" vertical="center" wrapText="1"/>
    </xf>
    <xf numFmtId="164" fontId="3" fillId="0" borderId="4" xfId="2" applyNumberFormat="1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/>
    </xf>
    <xf numFmtId="164" fontId="3" fillId="0" borderId="0" xfId="2" applyNumberFormat="1" applyFont="1"/>
  </cellXfs>
  <cellStyles count="3">
    <cellStyle name="Normal" xfId="0" builtinId="0"/>
    <cellStyle name="Normal 3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/>
              <a:t>decisions adultes</a:t>
            </a:r>
          </a:p>
        </c:rich>
      </c:tx>
      <c:layout>
        <c:manualLayout>
          <c:xMode val="edge"/>
          <c:yMode val="edge"/>
          <c:x val="0.43375287729787826"/>
          <c:y val="5.05420369135411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649295346948614"/>
          <c:y val="0.28853486031599912"/>
          <c:w val="0.36516373354722625"/>
          <c:h val="0.7744624177916583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-4.6121761760122025E-2"/>
                  <c:y val="-6.02169539592716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25697061389308917"/>
                  <c:y val="0.1905877749263743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566829420568806"/>
                  <c:y val="-4.1551650611136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4818035780102196"/>
                  <c:y val="-3.249191366355876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6.1822787040163564E-2"/>
                  <c:y val="-1.771086881155049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8.8318267200233655E-2"/>
                  <c:y val="-4.073499826656621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9.2610241364629267E-2"/>
                  <c:y val="-3.493071424447538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layout>
                <c:manualLayout>
                  <c:x val="6.5609616661011685E-2"/>
                  <c:y val="1.070377217787882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layout>
                <c:manualLayout>
                  <c:x val="-4.598337329419417E-2"/>
                  <c:y val="3.888665294980782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layout>
                <c:manualLayout>
                  <c:x val="-9.2862842043278188E-2"/>
                  <c:y val="0.128445266134545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layout>
                <c:manualLayout>
                  <c:x val="-2.551416608006752E-2"/>
                  <c:y val="9.386760470121750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8"/>
              <c:layout>
                <c:manualLayout>
                  <c:x val="-0.2099507733152377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layout>
                <c:manualLayout>
                  <c:x val="-3.0420736480080483E-2"/>
                  <c:y val="-1.771086881155049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layout>
                <c:manualLayout>
                  <c:x val="-3.9252563200103847E-2"/>
                  <c:y val="-8.14699965331322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layout>
                <c:manualLayout>
                  <c:x val="-6.0841472960160965E-2"/>
                  <c:y val="-3.365065074194594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tx2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tx2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'[1]Déclinaison décisions'!$B$3:$B$25</c:f>
              <c:strCache>
                <c:ptCount val="23"/>
                <c:pt idx="0">
                  <c:v>Demande générique / 20 ans ou plus</c:v>
                </c:pt>
                <c:pt idx="1">
                  <c:v>Allocation Compensatrice pour Tierce Personne (ACTP)</c:v>
                </c:pt>
                <c:pt idx="2">
                  <c:v>Allocation Compensatrice pour Frais Professionnel (ACFP)</c:v>
                </c:pt>
                <c:pt idx="3">
                  <c:v>AAH</c:v>
                </c:pt>
                <c:pt idx="4">
                  <c:v>Complément de ressources (CPR)  </c:v>
                </c:pt>
                <c:pt idx="5">
                  <c:v>Orientation vers un Etablissement d'accueil médicalisé en tout ou partie</c:v>
                </c:pt>
                <c:pt idx="6">
                  <c:v>Orientation vers un Etablissement d'accueil non médicalisé </c:v>
                </c:pt>
                <c:pt idx="7">
                  <c:v>Orientation vers un Maison d'accueil spécialisée (MAS)</c:v>
                </c:pt>
                <c:pt idx="8">
                  <c:v>Orientation vers un Service d'accompagnement à la vie sociale (SAVS)</c:v>
                </c:pt>
                <c:pt idx="9">
                  <c:v>Orientation vers un Service d'accompagnement médico-social pour adultes handicapés (SAMSAH)</c:v>
                </c:pt>
                <c:pt idx="10">
                  <c:v>Orientation vers un autre établissement ou service médicosocial Adultes</c:v>
                </c:pt>
                <c:pt idx="11">
                  <c:v>Maintien en ESMS au titre de l'amendement Creton</c:v>
                </c:pt>
                <c:pt idx="12">
                  <c:v>Prestation de compensation du handicap / 20 ans ou plus</c:v>
                </c:pt>
                <c:pt idx="13">
                  <c:v>Assurance vieillesse des parents au foyer (AVPF)</c:v>
                </c:pt>
                <c:pt idx="14">
                  <c:v>Carte mobilité inclusion Invalidité ou priorité / 20 ans ou plus</c:v>
                </c:pt>
                <c:pt idx="15">
                  <c:v>Carte mobilité inclusion Stationnement / 20 ans ou plus</c:v>
                </c:pt>
                <c:pt idx="16">
                  <c:v>Orientation en Centre de pré-orientation (CPO)</c:v>
                </c:pt>
                <c:pt idx="17">
                  <c:v>Orientation en Centre de rééducation professionnelle (CRP)</c:v>
                </c:pt>
                <c:pt idx="18">
                  <c:v>Orientation vers l'unité d'évaluation, de réentrainement et d'orientation sociale et socioprofessionnelle pour personnes cérébro-lésées (UEROS)</c:v>
                </c:pt>
                <c:pt idx="19">
                  <c:v>Orientation en Etablissement et service d'aide par le travail (ESAT)</c:v>
                </c:pt>
                <c:pt idx="20">
                  <c:v>Orientation professionnelle vers le marché du travail</c:v>
                </c:pt>
                <c:pt idx="21">
                  <c:v>Orientation vers un dispositif  d'emploi accompagné</c:v>
                </c:pt>
                <c:pt idx="22">
                  <c:v>RQTH</c:v>
                </c:pt>
              </c:strCache>
            </c:strRef>
          </c:cat>
          <c:val>
            <c:numRef>
              <c:f>'[1]Déclinaison décisions'!$C$3:$C$25</c:f>
              <c:numCache>
                <c:formatCode>General</c:formatCode>
                <c:ptCount val="23"/>
                <c:pt idx="0">
                  <c:v>16</c:v>
                </c:pt>
                <c:pt idx="1">
                  <c:v>55</c:v>
                </c:pt>
                <c:pt idx="2">
                  <c:v>2</c:v>
                </c:pt>
                <c:pt idx="3">
                  <c:v>3708</c:v>
                </c:pt>
                <c:pt idx="4">
                  <c:v>987</c:v>
                </c:pt>
                <c:pt idx="5">
                  <c:v>750</c:v>
                </c:pt>
                <c:pt idx="11">
                  <c:v>29</c:v>
                </c:pt>
                <c:pt idx="12">
                  <c:v>1057</c:v>
                </c:pt>
                <c:pt idx="13">
                  <c:v>187</c:v>
                </c:pt>
                <c:pt idx="14">
                  <c:v>3020</c:v>
                </c:pt>
                <c:pt idx="15">
                  <c:v>2987</c:v>
                </c:pt>
                <c:pt idx="16">
                  <c:v>142</c:v>
                </c:pt>
                <c:pt idx="17">
                  <c:v>142</c:v>
                </c:pt>
                <c:pt idx="18">
                  <c:v>142</c:v>
                </c:pt>
                <c:pt idx="19">
                  <c:v>312</c:v>
                </c:pt>
                <c:pt idx="20">
                  <c:v>659</c:v>
                </c:pt>
                <c:pt idx="21">
                  <c:v>224</c:v>
                </c:pt>
                <c:pt idx="22">
                  <c:v>3163</c:v>
                </c:pt>
              </c:numCache>
            </c:numRef>
          </c:val>
          <c:extLst/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'[1]Déclinaison décisions'!$B$3:$B$25</c:f>
              <c:strCache>
                <c:ptCount val="23"/>
                <c:pt idx="0">
                  <c:v>Demande générique / 20 ans ou plus</c:v>
                </c:pt>
                <c:pt idx="1">
                  <c:v>Allocation Compensatrice pour Tierce Personne (ACTP)</c:v>
                </c:pt>
                <c:pt idx="2">
                  <c:v>Allocation Compensatrice pour Frais Professionnel (ACFP)</c:v>
                </c:pt>
                <c:pt idx="3">
                  <c:v>AAH</c:v>
                </c:pt>
                <c:pt idx="4">
                  <c:v>Complément de ressources (CPR)  </c:v>
                </c:pt>
                <c:pt idx="5">
                  <c:v>Orientation vers un Etablissement d'accueil médicalisé en tout ou partie</c:v>
                </c:pt>
                <c:pt idx="6">
                  <c:v>Orientation vers un Etablissement d'accueil non médicalisé </c:v>
                </c:pt>
                <c:pt idx="7">
                  <c:v>Orientation vers un Maison d'accueil spécialisée (MAS)</c:v>
                </c:pt>
                <c:pt idx="8">
                  <c:v>Orientation vers un Service d'accompagnement à la vie sociale (SAVS)</c:v>
                </c:pt>
                <c:pt idx="9">
                  <c:v>Orientation vers un Service d'accompagnement médico-social pour adultes handicapés (SAMSAH)</c:v>
                </c:pt>
                <c:pt idx="10">
                  <c:v>Orientation vers un autre établissement ou service médicosocial Adultes</c:v>
                </c:pt>
                <c:pt idx="11">
                  <c:v>Maintien en ESMS au titre de l'amendement Creton</c:v>
                </c:pt>
                <c:pt idx="12">
                  <c:v>Prestation de compensation du handicap / 20 ans ou plus</c:v>
                </c:pt>
                <c:pt idx="13">
                  <c:v>Assurance vieillesse des parents au foyer (AVPF)</c:v>
                </c:pt>
                <c:pt idx="14">
                  <c:v>Carte mobilité inclusion Invalidité ou priorité / 20 ans ou plus</c:v>
                </c:pt>
                <c:pt idx="15">
                  <c:v>Carte mobilité inclusion Stationnement / 20 ans ou plus</c:v>
                </c:pt>
                <c:pt idx="16">
                  <c:v>Orientation en Centre de pré-orientation (CPO)</c:v>
                </c:pt>
                <c:pt idx="17">
                  <c:v>Orientation en Centre de rééducation professionnelle (CRP)</c:v>
                </c:pt>
                <c:pt idx="18">
                  <c:v>Orientation vers l'unité d'évaluation, de réentrainement et d'orientation sociale et socioprofessionnelle pour personnes cérébro-lésées (UEROS)</c:v>
                </c:pt>
                <c:pt idx="19">
                  <c:v>Orientation en Etablissement et service d'aide par le travail (ESAT)</c:v>
                </c:pt>
                <c:pt idx="20">
                  <c:v>Orientation professionnelle vers le marché du travail</c:v>
                </c:pt>
                <c:pt idx="21">
                  <c:v>Orientation vers un dispositif  d'emploi accompagné</c:v>
                </c:pt>
                <c:pt idx="22">
                  <c:v>RQTH</c:v>
                </c:pt>
              </c:strCache>
            </c:strRef>
          </c:cat>
          <c:val>
            <c:numRef>
              <c:f>'[1]Déclinaison décisions'!$D$3:$D$25</c:f>
              <c:numCache>
                <c:formatCode>0.0%</c:formatCode>
                <c:ptCount val="23"/>
                <c:pt idx="0">
                  <c:v>9.1002161301330907E-4</c:v>
                </c:pt>
                <c:pt idx="1">
                  <c:v>3.1281992947332499E-3</c:v>
                </c:pt>
                <c:pt idx="3">
                  <c:v>0.21089750881583438</c:v>
                </c:pt>
                <c:pt idx="4">
                  <c:v>5.6136958252758502E-2</c:v>
                </c:pt>
                <c:pt idx="5">
                  <c:v>4.2657263109998865E-2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1.6494141735866226E-3</c:v>
                </c:pt>
                <c:pt idx="12">
                  <c:v>6.0118302809691729E-2</c:v>
                </c:pt>
                <c:pt idx="13">
                  <c:v>1.0635877602093049E-2</c:v>
                </c:pt>
                <c:pt idx="14">
                  <c:v>0.17176657945626209</c:v>
                </c:pt>
                <c:pt idx="15">
                  <c:v>0.16988965987942214</c:v>
                </c:pt>
                <c:pt idx="16">
                  <c:v>8.0764418154931177E-3</c:v>
                </c:pt>
                <c:pt idx="17">
                  <c:v>8.0764418154931177E-3</c:v>
                </c:pt>
                <c:pt idx="18">
                  <c:v>8.0764418154931177E-3</c:v>
                </c:pt>
                <c:pt idx="19">
                  <c:v>1.7745421453759527E-2</c:v>
                </c:pt>
                <c:pt idx="20">
                  <c:v>3.7481515185985664E-2</c:v>
                </c:pt>
                <c:pt idx="21">
                  <c:v>1.2740302582186327E-2</c:v>
                </c:pt>
                <c:pt idx="22">
                  <c:v>0.17989989762256853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/>
              <a:t>DECLINAISON DES</a:t>
            </a:r>
            <a:r>
              <a:rPr lang="fr-FR" sz="1600" b="1" baseline="0"/>
              <a:t> DECISIONS </a:t>
            </a:r>
            <a:r>
              <a:rPr lang="fr-FR" sz="1600" b="1"/>
              <a:t>ENFANTS</a:t>
            </a:r>
          </a:p>
        </c:rich>
      </c:tx>
      <c:layout>
        <c:manualLayout>
          <c:xMode val="edge"/>
          <c:yMode val="edge"/>
          <c:x val="0.35554031355836618"/>
          <c:y val="4.71549647968970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4831255849116421"/>
          <c:y val="0.36509599828200417"/>
          <c:w val="0.33862006531266486"/>
          <c:h val="0.7622759485245048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0.22990430893689545"/>
                  <c:y val="-6.391230322629938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8.0508233978326377E-2"/>
                  <c:y val="-2.393043844314083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4917446322827421"/>
                  <c:y val="-3.9287865288507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6.8653990990215241E-2"/>
                  <c:y val="2.926413408982536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0.156931204552368"/>
                  <c:y val="1.800000097746407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0.16132518081477482"/>
                  <c:y val="-8.992848709902183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4.9511651136812607E-2"/>
                  <c:y val="-1.48383553961374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7.8909193999295107E-2"/>
                  <c:y val="-1.271859033954630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9.1287106783498273E-2"/>
                  <c:y val="-2.331741562250155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6.3436803019041157E-2"/>
                  <c:y val="-5.93534215845494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'[1]Déclinaison décisions'!$B$56:$B$66</c:f>
              <c:strCache>
                <c:ptCount val="11"/>
                <c:pt idx="0">
                  <c:v>Demande générique / moins de 20 ans</c:v>
                </c:pt>
                <c:pt idx="1">
                  <c:v>Allocation d'Education de l'Enfant Handicapé (AEEH) et son complément</c:v>
                </c:pt>
                <c:pt idx="2">
                  <c:v>Orientation vers un établissement ou service médico-social pour enfants</c:v>
                </c:pt>
                <c:pt idx="3">
                  <c:v>Prestation de compensation du handicap / moins de 20 ans</c:v>
                </c:pt>
                <c:pt idx="4">
                  <c:v>Carte mobilité inclusion Invalidité ou priorité / moins de 20 ans</c:v>
                </c:pt>
                <c:pt idx="5">
                  <c:v>Carte mobilité inclusion Stationnement / moins de 20 ans</c:v>
                </c:pt>
                <c:pt idx="6">
                  <c:v>Aide humaine aux élèves handicapés - Individuelle </c:v>
                </c:pt>
                <c:pt idx="7">
                  <c:v>Aide humaine aux élèves handicapés - Mutualisée</c:v>
                </c:pt>
                <c:pt idx="8">
                  <c:v>Matériel pédagogique adapté</c:v>
                </c:pt>
                <c:pt idx="9">
                  <c:v>Orientations scolaires</c:v>
                </c:pt>
                <c:pt idx="10">
                  <c:v>Parcours de scolarisation et/ou de formation avec ou sans accompagnement par un établissement ou service médico-social</c:v>
                </c:pt>
              </c:strCache>
            </c:strRef>
          </c:cat>
          <c:val>
            <c:numRef>
              <c:f>'[1]Déclinaison décisions'!$C$56:$C$66</c:f>
              <c:numCache>
                <c:formatCode>General</c:formatCode>
                <c:ptCount val="11"/>
                <c:pt idx="0">
                  <c:v>4</c:v>
                </c:pt>
                <c:pt idx="1">
                  <c:v>1415</c:v>
                </c:pt>
                <c:pt idx="2">
                  <c:v>601</c:v>
                </c:pt>
                <c:pt idx="3">
                  <c:v>143</c:v>
                </c:pt>
                <c:pt idx="4">
                  <c:v>233</c:v>
                </c:pt>
                <c:pt idx="5">
                  <c:v>211</c:v>
                </c:pt>
                <c:pt idx="6">
                  <c:v>729</c:v>
                </c:pt>
                <c:pt idx="8">
                  <c:v>138</c:v>
                </c:pt>
                <c:pt idx="9">
                  <c:v>479</c:v>
                </c:pt>
                <c:pt idx="10">
                  <c:v>40</c:v>
                </c:pt>
              </c:numCache>
            </c:numRef>
          </c:val>
          <c:extLst/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'[1]Déclinaison décisions'!$B$56:$B$66</c:f>
              <c:strCache>
                <c:ptCount val="11"/>
                <c:pt idx="0">
                  <c:v>Demande générique / moins de 20 ans</c:v>
                </c:pt>
                <c:pt idx="1">
                  <c:v>Allocation d'Education de l'Enfant Handicapé (AEEH) et son complément</c:v>
                </c:pt>
                <c:pt idx="2">
                  <c:v>Orientation vers un établissement ou service médico-social pour enfants</c:v>
                </c:pt>
                <c:pt idx="3">
                  <c:v>Prestation de compensation du handicap / moins de 20 ans</c:v>
                </c:pt>
                <c:pt idx="4">
                  <c:v>Carte mobilité inclusion Invalidité ou priorité / moins de 20 ans</c:v>
                </c:pt>
                <c:pt idx="5">
                  <c:v>Carte mobilité inclusion Stationnement / moins de 20 ans</c:v>
                </c:pt>
                <c:pt idx="6">
                  <c:v>Aide humaine aux élèves handicapés - Individuelle </c:v>
                </c:pt>
                <c:pt idx="7">
                  <c:v>Aide humaine aux élèves handicapés - Mutualisée</c:v>
                </c:pt>
                <c:pt idx="8">
                  <c:v>Matériel pédagogique adapté</c:v>
                </c:pt>
                <c:pt idx="9">
                  <c:v>Orientations scolaires</c:v>
                </c:pt>
                <c:pt idx="10">
                  <c:v>Parcours de scolarisation et/ou de formation avec ou sans accompagnement par un établissement ou service médico-social</c:v>
                </c:pt>
              </c:strCache>
            </c:strRef>
          </c:cat>
          <c:val>
            <c:numRef>
              <c:f>'[1]Déclinaison décisions'!$D$56:$D$66</c:f>
              <c:numCache>
                <c:formatCode>0.0%</c:formatCode>
                <c:ptCount val="11"/>
                <c:pt idx="0">
                  <c:v>1.0017530678687703E-3</c:v>
                </c:pt>
                <c:pt idx="1">
                  <c:v>0.3543701477585775</c:v>
                </c:pt>
                <c:pt idx="3">
                  <c:v>3.5812672176308541E-2</c:v>
                </c:pt>
                <c:pt idx="4">
                  <c:v>5.8352116203355869E-2</c:v>
                </c:pt>
                <c:pt idx="5">
                  <c:v>5.2842474330077639E-2</c:v>
                </c:pt>
                <c:pt idx="6">
                  <c:v>0.18256949661908339</c:v>
                </c:pt>
                <c:pt idx="7">
                  <c:v>0</c:v>
                </c:pt>
                <c:pt idx="8">
                  <c:v>3.4560480841472577E-2</c:v>
                </c:pt>
                <c:pt idx="9">
                  <c:v>0.11995992987728525</c:v>
                </c:pt>
                <c:pt idx="10">
                  <c:v>1.0017530678687703E-2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108</xdr:row>
      <xdr:rowOff>158749</xdr:rowOff>
    </xdr:from>
    <xdr:to>
      <xdr:col>6</xdr:col>
      <xdr:colOff>569913</xdr:colOff>
      <xdr:row>153</xdr:row>
      <xdr:rowOff>21167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370416</xdr:colOff>
      <xdr:row>69</xdr:row>
      <xdr:rowOff>10583</xdr:rowOff>
    </xdr:from>
    <xdr:to>
      <xdr:col>4</xdr:col>
      <xdr:colOff>190500</xdr:colOff>
      <xdr:row>103</xdr:row>
      <xdr:rowOff>31750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rtage\RAPPORT%20ACTIVITE%20%20MDPH\2020\GRAPHIQUES\GRAPHIQUES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OITS OUVERTS"/>
      <sheetName val="DEMANDES"/>
      <sheetName val="DECLINAISON DES DEMANDES"/>
      <sheetName val="EVOLUTIONS DES DECISIONS"/>
      <sheetName val="Déclinaison décisions"/>
      <sheetName val="ACCUEIL"/>
      <sheetName val="DELAIS MOYEN DE TRAITEMENT"/>
      <sheetName val="PCH"/>
      <sheetName val="AAH"/>
      <sheetName val="AEEH"/>
      <sheetName val="AESH"/>
      <sheetName val="TRANSPORT ADAPTE"/>
      <sheetName val="SITE INTERNET"/>
      <sheetName val="REPART GEOGRAPHIQUE"/>
      <sheetName val="FDC"/>
      <sheetName val="FDC PAR AVANTAGE ET DECISION"/>
      <sheetName val="FDC PAR SEXE ET TRANCHE AGE"/>
      <sheetName val="RESTE A CHARGE"/>
    </sheetNames>
    <sheetDataSet>
      <sheetData sheetId="0"/>
      <sheetData sheetId="1"/>
      <sheetData sheetId="2"/>
      <sheetData sheetId="3"/>
      <sheetData sheetId="4">
        <row r="3">
          <cell r="B3" t="str">
            <v>Demande générique / 20 ans ou plus</v>
          </cell>
          <cell r="C3">
            <v>16</v>
          </cell>
          <cell r="D3">
            <v>9.1002161301330907E-4</v>
          </cell>
        </row>
        <row r="4">
          <cell r="B4" t="str">
            <v>Allocation Compensatrice pour Tierce Personne (ACTP)</v>
          </cell>
          <cell r="C4">
            <v>55</v>
          </cell>
          <cell r="D4">
            <v>3.1281992947332499E-3</v>
          </cell>
        </row>
        <row r="5">
          <cell r="B5" t="str">
            <v>Allocation Compensatrice pour Frais Professionnel (ACFP)</v>
          </cell>
          <cell r="C5">
            <v>2</v>
          </cell>
        </row>
        <row r="6">
          <cell r="B6" t="str">
            <v>AAH</v>
          </cell>
          <cell r="C6">
            <v>3708</v>
          </cell>
          <cell r="D6">
            <v>0.21089750881583438</v>
          </cell>
        </row>
        <row r="7">
          <cell r="B7" t="str">
            <v xml:space="preserve">Complément de ressources (CPR)  </v>
          </cell>
          <cell r="C7">
            <v>987</v>
          </cell>
          <cell r="D7">
            <v>5.6136958252758502E-2</v>
          </cell>
        </row>
        <row r="8">
          <cell r="B8" t="str">
            <v>Orientation vers un Etablissement d'accueil médicalisé en tout ou partie</v>
          </cell>
          <cell r="C8">
            <v>750</v>
          </cell>
          <cell r="D8">
            <v>4.2657263109998865E-2</v>
          </cell>
        </row>
        <row r="9">
          <cell r="B9" t="str">
            <v xml:space="preserve">Orientation vers un Etablissement d'accueil non médicalisé </v>
          </cell>
          <cell r="D9">
            <v>0</v>
          </cell>
        </row>
        <row r="10">
          <cell r="B10" t="str">
            <v>Orientation vers un Maison d'accueil spécialisée (MAS)</v>
          </cell>
          <cell r="D10">
            <v>0</v>
          </cell>
        </row>
        <row r="11">
          <cell r="B11" t="str">
            <v>Orientation vers un Service d'accompagnement à la vie sociale (SAVS)</v>
          </cell>
          <cell r="D11">
            <v>0</v>
          </cell>
        </row>
        <row r="12">
          <cell r="B12" t="str">
            <v>Orientation vers un Service d'accompagnement médico-social pour adultes handicapés (SAMSAH)</v>
          </cell>
          <cell r="D12">
            <v>0</v>
          </cell>
        </row>
        <row r="13">
          <cell r="B13" t="str">
            <v>Orientation vers un autre établissement ou service médicosocial Adultes</v>
          </cell>
          <cell r="D13">
            <v>0</v>
          </cell>
        </row>
        <row r="14">
          <cell r="B14" t="str">
            <v>Maintien en ESMS au titre de l'amendement Creton</v>
          </cell>
          <cell r="C14">
            <v>29</v>
          </cell>
          <cell r="D14">
            <v>1.6494141735866226E-3</v>
          </cell>
        </row>
        <row r="15">
          <cell r="B15" t="str">
            <v>Prestation de compensation du handicap / 20 ans ou plus</v>
          </cell>
          <cell r="C15">
            <v>1057</v>
          </cell>
          <cell r="D15">
            <v>6.0118302809691729E-2</v>
          </cell>
        </row>
        <row r="16">
          <cell r="B16" t="str">
            <v>Assurance vieillesse des parents au foyer (AVPF)</v>
          </cell>
          <cell r="C16">
            <v>187</v>
          </cell>
          <cell r="D16">
            <v>1.0635877602093049E-2</v>
          </cell>
        </row>
        <row r="17">
          <cell r="B17" t="str">
            <v>Carte mobilité inclusion Invalidité ou priorité / 20 ans ou plus</v>
          </cell>
          <cell r="C17">
            <v>3020</v>
          </cell>
          <cell r="D17">
            <v>0.17176657945626209</v>
          </cell>
        </row>
        <row r="18">
          <cell r="B18" t="str">
            <v>Carte mobilité inclusion Stationnement / 20 ans ou plus</v>
          </cell>
          <cell r="C18">
            <v>2987</v>
          </cell>
          <cell r="D18">
            <v>0.16988965987942214</v>
          </cell>
        </row>
        <row r="19">
          <cell r="B19" t="str">
            <v>Orientation en Centre de pré-orientation (CPO)</v>
          </cell>
          <cell r="C19">
            <v>142</v>
          </cell>
          <cell r="D19">
            <v>8.0764418154931177E-3</v>
          </cell>
        </row>
        <row r="20">
          <cell r="B20" t="str">
            <v>Orientation en Centre de rééducation professionnelle (CRP)</v>
          </cell>
          <cell r="C20">
            <v>142</v>
          </cell>
          <cell r="D20">
            <v>8.0764418154931177E-3</v>
          </cell>
        </row>
        <row r="21">
          <cell r="B21" t="str">
            <v>Orientation vers l'unité d'évaluation, de réentrainement et d'orientation sociale et socioprofessionnelle pour personnes cérébro-lésées (UEROS)</v>
          </cell>
          <cell r="C21">
            <v>142</v>
          </cell>
          <cell r="D21">
            <v>8.0764418154931177E-3</v>
          </cell>
        </row>
        <row r="22">
          <cell r="B22" t="str">
            <v>Orientation en Etablissement et service d'aide par le travail (ESAT)</v>
          </cell>
          <cell r="C22">
            <v>312</v>
          </cell>
          <cell r="D22">
            <v>1.7745421453759527E-2</v>
          </cell>
        </row>
        <row r="23">
          <cell r="B23" t="str">
            <v>Orientation professionnelle vers le marché du travail</v>
          </cell>
          <cell r="C23">
            <v>659</v>
          </cell>
          <cell r="D23">
            <v>3.7481515185985664E-2</v>
          </cell>
        </row>
        <row r="24">
          <cell r="B24" t="str">
            <v>Orientation vers un dispositif  d'emploi accompagné</v>
          </cell>
          <cell r="C24">
            <v>224</v>
          </cell>
          <cell r="D24">
            <v>1.2740302582186327E-2</v>
          </cell>
        </row>
        <row r="25">
          <cell r="B25" t="str">
            <v>RQTH</v>
          </cell>
          <cell r="C25">
            <v>3163</v>
          </cell>
          <cell r="D25">
            <v>0.17989989762256853</v>
          </cell>
        </row>
        <row r="56">
          <cell r="B56" t="str">
            <v>Demande générique / moins de 20 ans</v>
          </cell>
          <cell r="C56">
            <v>4</v>
          </cell>
          <cell r="D56">
            <v>1.0017530678687703E-3</v>
          </cell>
        </row>
        <row r="57">
          <cell r="B57" t="str">
            <v>Allocation d'Education de l'Enfant Handicapé (AEEH) et son complément</v>
          </cell>
          <cell r="C57">
            <v>1415</v>
          </cell>
          <cell r="D57">
            <v>0.3543701477585775</v>
          </cell>
        </row>
        <row r="58">
          <cell r="B58" t="str">
            <v>Orientation vers un établissement ou service médico-social pour enfants</v>
          </cell>
          <cell r="C58">
            <v>601</v>
          </cell>
        </row>
        <row r="59">
          <cell r="B59" t="str">
            <v>Prestation de compensation du handicap / moins de 20 ans</v>
          </cell>
          <cell r="C59">
            <v>143</v>
          </cell>
          <cell r="D59">
            <v>3.5812672176308541E-2</v>
          </cell>
        </row>
        <row r="60">
          <cell r="B60" t="str">
            <v>Carte mobilité inclusion Invalidité ou priorité / moins de 20 ans</v>
          </cell>
          <cell r="C60">
            <v>233</v>
          </cell>
          <cell r="D60">
            <v>5.8352116203355869E-2</v>
          </cell>
        </row>
        <row r="61">
          <cell r="B61" t="str">
            <v>Carte mobilité inclusion Stationnement / moins de 20 ans</v>
          </cell>
          <cell r="C61">
            <v>211</v>
          </cell>
          <cell r="D61">
            <v>5.2842474330077639E-2</v>
          </cell>
        </row>
        <row r="62">
          <cell r="B62" t="str">
            <v xml:space="preserve">Aide humaine aux élèves handicapés - Individuelle </v>
          </cell>
          <cell r="C62">
            <v>729</v>
          </cell>
          <cell r="D62">
            <v>0.18256949661908339</v>
          </cell>
        </row>
        <row r="63">
          <cell r="B63" t="str">
            <v>Aide humaine aux élèves handicapés - Mutualisée</v>
          </cell>
          <cell r="D63">
            <v>0</v>
          </cell>
        </row>
        <row r="64">
          <cell r="B64" t="str">
            <v>Matériel pédagogique adapté</v>
          </cell>
          <cell r="C64">
            <v>138</v>
          </cell>
          <cell r="D64">
            <v>3.4560480841472577E-2</v>
          </cell>
        </row>
        <row r="65">
          <cell r="B65" t="str">
            <v>Orientations scolaires</v>
          </cell>
          <cell r="C65">
            <v>479</v>
          </cell>
          <cell r="D65">
            <v>0.11995992987728525</v>
          </cell>
        </row>
        <row r="66">
          <cell r="B66" t="str">
            <v>Parcours de scolarisation et/ou de formation avec ou sans accompagnement par un établissement ou service médico-social</v>
          </cell>
          <cell r="C66">
            <v>40</v>
          </cell>
          <cell r="D66">
            <v>1.0017530678687703E-2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7"/>
  <sheetViews>
    <sheetView tabSelected="1" workbookViewId="0">
      <selection activeCell="I66" sqref="I66"/>
    </sheetView>
  </sheetViews>
  <sheetFormatPr baseColWidth="10" defaultRowHeight="18" x14ac:dyDescent="0.25"/>
  <cols>
    <col min="1" max="1" width="50" style="6" customWidth="1"/>
    <col min="2" max="2" width="65.85546875" style="46" customWidth="1"/>
    <col min="3" max="3" width="11.5703125" style="6" bestFit="1" customWidth="1"/>
    <col min="4" max="4" width="12.28515625" style="52" bestFit="1" customWidth="1"/>
    <col min="5" max="5" width="11.5703125" style="6" bestFit="1" customWidth="1"/>
    <col min="6" max="6" width="16.140625" style="6" bestFit="1" customWidth="1"/>
    <col min="7" max="16384" width="11.42578125" style="6"/>
  </cols>
  <sheetData>
    <row r="2" spans="1:7" x14ac:dyDescent="0.25">
      <c r="A2" s="1" t="s">
        <v>0</v>
      </c>
      <c r="B2" s="2" t="s">
        <v>1</v>
      </c>
      <c r="C2" s="3" t="s">
        <v>2</v>
      </c>
      <c r="D2" s="4" t="s">
        <v>3</v>
      </c>
      <c r="E2" s="3" t="s">
        <v>4</v>
      </c>
      <c r="F2" s="5" t="s">
        <v>5</v>
      </c>
      <c r="G2" s="5" t="s">
        <v>6</v>
      </c>
    </row>
    <row r="3" spans="1:7" x14ac:dyDescent="0.25">
      <c r="A3" s="7" t="s">
        <v>7</v>
      </c>
      <c r="B3" s="1" t="s">
        <v>7</v>
      </c>
      <c r="C3" s="3">
        <v>16</v>
      </c>
      <c r="D3" s="4">
        <f>C3/$C$26</f>
        <v>9.1002161301330907E-4</v>
      </c>
      <c r="E3" s="3">
        <v>0</v>
      </c>
      <c r="F3" s="8">
        <f>E3/C3</f>
        <v>0</v>
      </c>
      <c r="G3" s="5">
        <v>16</v>
      </c>
    </row>
    <row r="4" spans="1:7" x14ac:dyDescent="0.25">
      <c r="A4" s="9" t="s">
        <v>8</v>
      </c>
      <c r="B4" s="2" t="s">
        <v>9</v>
      </c>
      <c r="C4" s="3">
        <v>55</v>
      </c>
      <c r="D4" s="4">
        <f>C4/$C$26</f>
        <v>3.1281992947332499E-3</v>
      </c>
      <c r="E4" s="3">
        <v>49</v>
      </c>
      <c r="F4" s="8">
        <f t="shared" ref="F4:F25" si="0">E4/C4</f>
        <v>0.89090909090909087</v>
      </c>
      <c r="G4" s="5">
        <v>6</v>
      </c>
    </row>
    <row r="5" spans="1:7" x14ac:dyDescent="0.25">
      <c r="A5" s="10"/>
      <c r="B5" s="2" t="s">
        <v>10</v>
      </c>
      <c r="C5" s="3">
        <v>2</v>
      </c>
      <c r="D5" s="4"/>
      <c r="E5" s="3">
        <v>2</v>
      </c>
      <c r="F5" s="8">
        <f t="shared" si="0"/>
        <v>1</v>
      </c>
      <c r="G5" s="5">
        <v>2</v>
      </c>
    </row>
    <row r="6" spans="1:7" x14ac:dyDescent="0.25">
      <c r="A6" s="10"/>
      <c r="B6" s="2" t="s">
        <v>11</v>
      </c>
      <c r="C6" s="3">
        <v>3708</v>
      </c>
      <c r="D6" s="4">
        <f>C6/$C$26</f>
        <v>0.21089750881583438</v>
      </c>
      <c r="E6" s="3">
        <v>2555</v>
      </c>
      <c r="F6" s="8">
        <f t="shared" si="0"/>
        <v>0.68905070118662348</v>
      </c>
      <c r="G6" s="5">
        <v>1153</v>
      </c>
    </row>
    <row r="7" spans="1:7" x14ac:dyDescent="0.25">
      <c r="A7" s="10"/>
      <c r="B7" s="2" t="s">
        <v>12</v>
      </c>
      <c r="C7" s="3">
        <v>987</v>
      </c>
      <c r="D7" s="4">
        <f>C7/$C$26</f>
        <v>5.6136958252758502E-2</v>
      </c>
      <c r="E7" s="3">
        <v>188</v>
      </c>
      <c r="F7" s="8">
        <f t="shared" si="0"/>
        <v>0.19047619047619047</v>
      </c>
      <c r="G7" s="5">
        <v>799</v>
      </c>
    </row>
    <row r="8" spans="1:7" ht="30.75" x14ac:dyDescent="0.25">
      <c r="A8" s="10"/>
      <c r="B8" s="2" t="s">
        <v>13</v>
      </c>
      <c r="C8" s="11">
        <v>750</v>
      </c>
      <c r="D8" s="12">
        <f>C8/$C$26</f>
        <v>4.2657263109998865E-2</v>
      </c>
      <c r="E8" s="3">
        <v>95</v>
      </c>
      <c r="F8" s="8">
        <f t="shared" si="0"/>
        <v>0.12666666666666668</v>
      </c>
      <c r="G8" s="13">
        <v>77</v>
      </c>
    </row>
    <row r="9" spans="1:7" x14ac:dyDescent="0.25">
      <c r="A9" s="10"/>
      <c r="B9" s="2" t="s">
        <v>14</v>
      </c>
      <c r="C9" s="14"/>
      <c r="D9" s="12">
        <f t="shared" ref="D9:D14" si="1">C9/$C$26</f>
        <v>0</v>
      </c>
      <c r="E9" s="3">
        <v>222</v>
      </c>
      <c r="F9" s="8" t="e">
        <f>E9/C9:C13</f>
        <v>#DIV/0!</v>
      </c>
      <c r="G9" s="15"/>
    </row>
    <row r="10" spans="1:7" x14ac:dyDescent="0.25">
      <c r="A10" s="10"/>
      <c r="B10" s="2" t="s">
        <v>15</v>
      </c>
      <c r="C10" s="14"/>
      <c r="D10" s="12">
        <f t="shared" si="1"/>
        <v>0</v>
      </c>
      <c r="E10" s="3">
        <v>69</v>
      </c>
      <c r="F10" s="8" t="e">
        <f t="shared" si="0"/>
        <v>#DIV/0!</v>
      </c>
      <c r="G10" s="15"/>
    </row>
    <row r="11" spans="1:7" ht="30.75" x14ac:dyDescent="0.25">
      <c r="A11" s="10"/>
      <c r="B11" s="2" t="s">
        <v>16</v>
      </c>
      <c r="C11" s="14"/>
      <c r="D11" s="12">
        <f t="shared" si="1"/>
        <v>0</v>
      </c>
      <c r="E11" s="3">
        <v>161</v>
      </c>
      <c r="F11" s="8" t="e">
        <f t="shared" si="0"/>
        <v>#DIV/0!</v>
      </c>
      <c r="G11" s="15"/>
    </row>
    <row r="12" spans="1:7" ht="30.75" x14ac:dyDescent="0.25">
      <c r="A12" s="10"/>
      <c r="B12" s="2" t="s">
        <v>17</v>
      </c>
      <c r="C12" s="14"/>
      <c r="D12" s="12">
        <f t="shared" si="1"/>
        <v>0</v>
      </c>
      <c r="E12" s="3">
        <v>71</v>
      </c>
      <c r="F12" s="8" t="e">
        <f t="shared" si="0"/>
        <v>#DIV/0!</v>
      </c>
      <c r="G12" s="15"/>
    </row>
    <row r="13" spans="1:7" ht="30.75" x14ac:dyDescent="0.25">
      <c r="A13" s="10"/>
      <c r="B13" s="2" t="s">
        <v>18</v>
      </c>
      <c r="C13" s="16"/>
      <c r="D13" s="12">
        <f t="shared" si="1"/>
        <v>0</v>
      </c>
      <c r="E13" s="3">
        <v>55</v>
      </c>
      <c r="F13" s="8" t="e">
        <f t="shared" si="0"/>
        <v>#DIV/0!</v>
      </c>
      <c r="G13" s="17"/>
    </row>
    <row r="14" spans="1:7" x14ac:dyDescent="0.25">
      <c r="A14" s="10"/>
      <c r="B14" s="2" t="s">
        <v>19</v>
      </c>
      <c r="C14" s="18">
        <v>29</v>
      </c>
      <c r="D14" s="12">
        <f t="shared" si="1"/>
        <v>1.6494141735866226E-3</v>
      </c>
      <c r="E14" s="18">
        <v>28</v>
      </c>
      <c r="F14" s="8">
        <f t="shared" si="0"/>
        <v>0.96551724137931039</v>
      </c>
      <c r="G14" s="5">
        <v>1</v>
      </c>
    </row>
    <row r="15" spans="1:7" x14ac:dyDescent="0.25">
      <c r="A15" s="10"/>
      <c r="B15" s="2" t="s">
        <v>20</v>
      </c>
      <c r="C15" s="3">
        <v>1057</v>
      </c>
      <c r="D15" s="4">
        <f>C15/$C$26</f>
        <v>6.0118302809691729E-2</v>
      </c>
      <c r="E15" s="3">
        <v>586</v>
      </c>
      <c r="F15" s="8">
        <f t="shared" si="0"/>
        <v>0.554399243140965</v>
      </c>
      <c r="G15" s="5">
        <v>471</v>
      </c>
    </row>
    <row r="16" spans="1:7" x14ac:dyDescent="0.25">
      <c r="A16" s="10"/>
      <c r="B16" s="2" t="s">
        <v>21</v>
      </c>
      <c r="C16" s="3">
        <v>187</v>
      </c>
      <c r="D16" s="4">
        <f>C16/$C$26</f>
        <v>1.0635877602093049E-2</v>
      </c>
      <c r="E16" s="3">
        <v>78</v>
      </c>
      <c r="F16" s="8">
        <f t="shared" si="0"/>
        <v>0.41711229946524064</v>
      </c>
      <c r="G16" s="5">
        <v>109</v>
      </c>
    </row>
    <row r="17" spans="1:7" x14ac:dyDescent="0.25">
      <c r="A17" s="10"/>
      <c r="B17" s="2" t="s">
        <v>22</v>
      </c>
      <c r="C17" s="3">
        <v>3020</v>
      </c>
      <c r="D17" s="4">
        <f>C17/$C$26</f>
        <v>0.17176657945626209</v>
      </c>
      <c r="E17" s="3">
        <v>2185</v>
      </c>
      <c r="F17" s="8">
        <f t="shared" si="0"/>
        <v>0.72350993377483441</v>
      </c>
      <c r="G17" s="5">
        <v>635</v>
      </c>
    </row>
    <row r="18" spans="1:7" x14ac:dyDescent="0.25">
      <c r="A18" s="19"/>
      <c r="B18" s="2" t="s">
        <v>23</v>
      </c>
      <c r="C18" s="3">
        <v>2987</v>
      </c>
      <c r="D18" s="4">
        <f>C18/$C$26</f>
        <v>0.16988965987942214</v>
      </c>
      <c r="E18" s="3">
        <v>1916</v>
      </c>
      <c r="F18" s="8">
        <f t="shared" si="0"/>
        <v>0.64144626715768327</v>
      </c>
      <c r="G18" s="5">
        <v>1071</v>
      </c>
    </row>
    <row r="19" spans="1:7" x14ac:dyDescent="0.25">
      <c r="A19" s="9" t="s">
        <v>24</v>
      </c>
      <c r="B19" s="2" t="s">
        <v>25</v>
      </c>
      <c r="C19" s="20">
        <v>142</v>
      </c>
      <c r="D19" s="12">
        <f>C19/$C$26</f>
        <v>8.0764418154931177E-3</v>
      </c>
      <c r="E19" s="3">
        <v>3</v>
      </c>
      <c r="F19" s="8">
        <f t="shared" si="0"/>
        <v>2.1126760563380281E-2</v>
      </c>
      <c r="G19" s="13">
        <v>95</v>
      </c>
    </row>
    <row r="20" spans="1:7" x14ac:dyDescent="0.25">
      <c r="A20" s="10"/>
      <c r="B20" s="2" t="s">
        <v>26</v>
      </c>
      <c r="C20" s="20">
        <v>142</v>
      </c>
      <c r="D20" s="12">
        <f t="shared" ref="D20:D21" si="2">C20/$C$26</f>
        <v>8.0764418154931177E-3</v>
      </c>
      <c r="E20" s="3">
        <v>44</v>
      </c>
      <c r="F20" s="8">
        <f t="shared" si="0"/>
        <v>0.30985915492957744</v>
      </c>
      <c r="G20" s="15"/>
    </row>
    <row r="21" spans="1:7" ht="45.75" x14ac:dyDescent="0.25">
      <c r="A21" s="10"/>
      <c r="B21" s="2" t="s">
        <v>27</v>
      </c>
      <c r="C21" s="20">
        <v>142</v>
      </c>
      <c r="D21" s="12">
        <f t="shared" si="2"/>
        <v>8.0764418154931177E-3</v>
      </c>
      <c r="E21" s="3">
        <v>0</v>
      </c>
      <c r="F21" s="8">
        <f t="shared" si="0"/>
        <v>0</v>
      </c>
      <c r="G21" s="17"/>
    </row>
    <row r="22" spans="1:7" ht="30.75" x14ac:dyDescent="0.25">
      <c r="A22" s="10"/>
      <c r="B22" s="2" t="s">
        <v>28</v>
      </c>
      <c r="C22" s="3">
        <v>312</v>
      </c>
      <c r="D22" s="4">
        <f>C22/$C$26</f>
        <v>1.7745421453759527E-2</v>
      </c>
      <c r="E22" s="3">
        <v>227</v>
      </c>
      <c r="F22" s="8">
        <f t="shared" si="0"/>
        <v>0.72756410256410253</v>
      </c>
      <c r="G22" s="5">
        <v>85</v>
      </c>
    </row>
    <row r="23" spans="1:7" x14ac:dyDescent="0.25">
      <c r="A23" s="10"/>
      <c r="B23" s="2" t="s">
        <v>29</v>
      </c>
      <c r="C23" s="3">
        <v>659</v>
      </c>
      <c r="D23" s="4">
        <f>C23/$C$26</f>
        <v>3.7481515185985664E-2</v>
      </c>
      <c r="E23" s="3">
        <v>623</v>
      </c>
      <c r="F23" s="8">
        <f t="shared" si="0"/>
        <v>0.94537177541729889</v>
      </c>
      <c r="G23" s="5">
        <v>36</v>
      </c>
    </row>
    <row r="24" spans="1:7" x14ac:dyDescent="0.25">
      <c r="A24" s="10"/>
      <c r="B24" s="2" t="s">
        <v>30</v>
      </c>
      <c r="C24" s="3">
        <v>224</v>
      </c>
      <c r="D24" s="4">
        <f>C24/$C$26</f>
        <v>1.2740302582186327E-2</v>
      </c>
      <c r="E24" s="3">
        <v>30</v>
      </c>
      <c r="F24" s="8">
        <f t="shared" si="0"/>
        <v>0.13392857142857142</v>
      </c>
      <c r="G24" s="5">
        <v>194</v>
      </c>
    </row>
    <row r="25" spans="1:7" x14ac:dyDescent="0.25">
      <c r="A25" s="19"/>
      <c r="B25" s="2" t="s">
        <v>31</v>
      </c>
      <c r="C25" s="3">
        <v>3163</v>
      </c>
      <c r="D25" s="4">
        <f>C25/$C$26</f>
        <v>0.17989989762256853</v>
      </c>
      <c r="E25" s="3">
        <v>2931</v>
      </c>
      <c r="F25" s="8">
        <f t="shared" si="0"/>
        <v>0.92665191274106862</v>
      </c>
      <c r="G25" s="5">
        <v>232</v>
      </c>
    </row>
    <row r="26" spans="1:7" x14ac:dyDescent="0.25">
      <c r="A26" s="1" t="s">
        <v>32</v>
      </c>
      <c r="B26" s="2"/>
      <c r="C26" s="21">
        <f>SUM(C3:C25)</f>
        <v>17582</v>
      </c>
      <c r="D26" s="22">
        <f>SUM(D3:D25)</f>
        <v>0.99988624729837339</v>
      </c>
      <c r="E26" s="21">
        <f>SUM(E3:E25)</f>
        <v>12118</v>
      </c>
      <c r="F26" s="22" t="e">
        <f>SUM(F3:F25)</f>
        <v>#DIV/0!</v>
      </c>
      <c r="G26" s="21">
        <f t="shared" ref="G26" si="3">SUM(G3:G25)</f>
        <v>4982</v>
      </c>
    </row>
    <row r="29" spans="1:7" x14ac:dyDescent="0.25">
      <c r="A29" s="23" t="s">
        <v>33</v>
      </c>
      <c r="B29" s="24"/>
      <c r="C29" s="25"/>
      <c r="D29" s="26"/>
      <c r="E29" s="25"/>
    </row>
    <row r="30" spans="1:7" x14ac:dyDescent="0.25">
      <c r="A30" s="27" t="s">
        <v>34</v>
      </c>
      <c r="B30" s="23" t="s">
        <v>34</v>
      </c>
      <c r="C30" s="28">
        <v>4</v>
      </c>
      <c r="D30" s="29">
        <f>C30/$C$51</f>
        <v>1.0017530678687703E-3</v>
      </c>
      <c r="E30" s="28">
        <v>0</v>
      </c>
    </row>
    <row r="31" spans="1:7" ht="36" x14ac:dyDescent="0.25">
      <c r="A31" s="30" t="s">
        <v>8</v>
      </c>
      <c r="B31" s="31" t="s">
        <v>35</v>
      </c>
      <c r="C31" s="28">
        <v>1415</v>
      </c>
      <c r="D31" s="29">
        <f>C31/$C$51</f>
        <v>0.3543701477585775</v>
      </c>
      <c r="E31" s="28">
        <v>1091</v>
      </c>
    </row>
    <row r="32" spans="1:7" ht="36" x14ac:dyDescent="0.25">
      <c r="A32" s="32"/>
      <c r="B32" s="31" t="s">
        <v>36</v>
      </c>
      <c r="C32" s="33">
        <v>601</v>
      </c>
      <c r="D32" s="34">
        <f>C32/$C$51</f>
        <v>0.15051339844728273</v>
      </c>
      <c r="E32" s="28">
        <v>167</v>
      </c>
    </row>
    <row r="33" spans="1:5" x14ac:dyDescent="0.25">
      <c r="A33" s="32"/>
      <c r="B33" s="31" t="s">
        <v>37</v>
      </c>
      <c r="C33" s="35"/>
      <c r="D33" s="36"/>
      <c r="E33" s="28">
        <v>68</v>
      </c>
    </row>
    <row r="34" spans="1:5" x14ac:dyDescent="0.25">
      <c r="A34" s="32"/>
      <c r="B34" s="31" t="s">
        <v>38</v>
      </c>
      <c r="C34" s="35"/>
      <c r="D34" s="36"/>
      <c r="E34" s="28">
        <v>233</v>
      </c>
    </row>
    <row r="35" spans="1:5" ht="36" x14ac:dyDescent="0.25">
      <c r="A35" s="32"/>
      <c r="B35" s="31" t="s">
        <v>39</v>
      </c>
      <c r="C35" s="37"/>
      <c r="D35" s="38"/>
      <c r="E35" s="28">
        <v>78</v>
      </c>
    </row>
    <row r="36" spans="1:5" ht="36" x14ac:dyDescent="0.25">
      <c r="A36" s="32"/>
      <c r="B36" s="31" t="s">
        <v>40</v>
      </c>
      <c r="C36" s="28">
        <v>143</v>
      </c>
      <c r="D36" s="29">
        <f t="shared" ref="D36:D42" si="4">C36/$C$51</f>
        <v>3.5812672176308541E-2</v>
      </c>
      <c r="E36" s="28">
        <v>72</v>
      </c>
    </row>
    <row r="37" spans="1:5" ht="36" x14ac:dyDescent="0.25">
      <c r="A37" s="32"/>
      <c r="B37" s="31" t="s">
        <v>41</v>
      </c>
      <c r="C37" s="28">
        <v>233</v>
      </c>
      <c r="D37" s="29">
        <f t="shared" si="4"/>
        <v>5.8352116203355869E-2</v>
      </c>
      <c r="E37" s="28">
        <v>134</v>
      </c>
    </row>
    <row r="38" spans="1:5" ht="36" x14ac:dyDescent="0.25">
      <c r="A38" s="39"/>
      <c r="B38" s="31" t="s">
        <v>42</v>
      </c>
      <c r="C38" s="28">
        <v>211</v>
      </c>
      <c r="D38" s="29">
        <f t="shared" si="4"/>
        <v>5.2842474330077639E-2</v>
      </c>
      <c r="E38" s="28">
        <v>105</v>
      </c>
    </row>
    <row r="39" spans="1:5" x14ac:dyDescent="0.25">
      <c r="A39" s="30" t="s">
        <v>43</v>
      </c>
      <c r="B39" s="31" t="s">
        <v>44</v>
      </c>
      <c r="C39" s="33">
        <v>729</v>
      </c>
      <c r="D39" s="40">
        <f t="shared" si="4"/>
        <v>0.18256949661908339</v>
      </c>
      <c r="E39" s="41">
        <v>293</v>
      </c>
    </row>
    <row r="40" spans="1:5" x14ac:dyDescent="0.25">
      <c r="A40" s="32"/>
      <c r="B40" s="31" t="s">
        <v>45</v>
      </c>
      <c r="C40" s="37"/>
      <c r="D40" s="42">
        <f t="shared" si="4"/>
        <v>0</v>
      </c>
      <c r="E40" s="43">
        <v>270</v>
      </c>
    </row>
    <row r="41" spans="1:5" x14ac:dyDescent="0.25">
      <c r="A41" s="32"/>
      <c r="B41" s="31" t="s">
        <v>46</v>
      </c>
      <c r="C41" s="28">
        <v>138</v>
      </c>
      <c r="D41" s="29">
        <f t="shared" si="4"/>
        <v>3.4560480841472577E-2</v>
      </c>
      <c r="E41" s="28">
        <v>93</v>
      </c>
    </row>
    <row r="42" spans="1:5" x14ac:dyDescent="0.25">
      <c r="A42" s="32"/>
      <c r="B42" s="31" t="s">
        <v>47</v>
      </c>
      <c r="C42" s="33">
        <v>479</v>
      </c>
      <c r="D42" s="34">
        <f t="shared" si="4"/>
        <v>0.11995992987728525</v>
      </c>
      <c r="E42" s="28">
        <v>78</v>
      </c>
    </row>
    <row r="43" spans="1:5" x14ac:dyDescent="0.25">
      <c r="A43" s="32"/>
      <c r="B43" s="31" t="s">
        <v>48</v>
      </c>
      <c r="C43" s="35"/>
      <c r="D43" s="36"/>
      <c r="E43" s="28">
        <v>0</v>
      </c>
    </row>
    <row r="44" spans="1:5" ht="36" x14ac:dyDescent="0.25">
      <c r="A44" s="32"/>
      <c r="B44" s="31" t="s">
        <v>49</v>
      </c>
      <c r="C44" s="35"/>
      <c r="D44" s="36"/>
      <c r="E44" s="28">
        <v>73</v>
      </c>
    </row>
    <row r="45" spans="1:5" x14ac:dyDescent="0.25">
      <c r="A45" s="32"/>
      <c r="B45" s="31" t="s">
        <v>50</v>
      </c>
      <c r="C45" s="35"/>
      <c r="D45" s="36"/>
      <c r="E45" s="28">
        <v>2</v>
      </c>
    </row>
    <row r="46" spans="1:5" x14ac:dyDescent="0.25">
      <c r="A46" s="32"/>
      <c r="B46" s="31" t="s">
        <v>51</v>
      </c>
      <c r="C46" s="35"/>
      <c r="D46" s="36"/>
      <c r="E46" s="28">
        <v>7</v>
      </c>
    </row>
    <row r="47" spans="1:5" ht="36" x14ac:dyDescent="0.25">
      <c r="A47" s="32"/>
      <c r="B47" s="31" t="s">
        <v>52</v>
      </c>
      <c r="C47" s="35"/>
      <c r="D47" s="36"/>
      <c r="E47" s="28">
        <v>198</v>
      </c>
    </row>
    <row r="48" spans="1:5" ht="36" x14ac:dyDescent="0.25">
      <c r="A48" s="32"/>
      <c r="B48" s="31" t="s">
        <v>53</v>
      </c>
      <c r="C48" s="35"/>
      <c r="D48" s="36"/>
      <c r="E48" s="28">
        <v>0</v>
      </c>
    </row>
    <row r="49" spans="1:5" ht="36" x14ac:dyDescent="0.25">
      <c r="A49" s="32"/>
      <c r="B49" s="31" t="s">
        <v>54</v>
      </c>
      <c r="C49" s="37"/>
      <c r="D49" s="38"/>
      <c r="E49" s="28">
        <v>0</v>
      </c>
    </row>
    <row r="50" spans="1:5" ht="54" x14ac:dyDescent="0.25">
      <c r="A50" s="39"/>
      <c r="B50" s="31" t="s">
        <v>55</v>
      </c>
      <c r="C50" s="43">
        <v>40</v>
      </c>
      <c r="D50" s="42">
        <f>C50/$C$51</f>
        <v>1.0017530678687703E-2</v>
      </c>
      <c r="E50" s="43">
        <v>0</v>
      </c>
    </row>
    <row r="51" spans="1:5" x14ac:dyDescent="0.25">
      <c r="A51" s="23" t="s">
        <v>32</v>
      </c>
      <c r="B51" s="31"/>
      <c r="C51" s="44">
        <f>SUM(C30:C50)</f>
        <v>3993</v>
      </c>
      <c r="D51" s="45">
        <f>SUM(D30:D50)</f>
        <v>1</v>
      </c>
      <c r="E51" s="44">
        <f>SUM(E30:E50)</f>
        <v>2962</v>
      </c>
    </row>
    <row r="53" spans="1:5" x14ac:dyDescent="0.25">
      <c r="C53" s="47"/>
      <c r="D53" s="48"/>
    </row>
    <row r="54" spans="1:5" x14ac:dyDescent="0.25">
      <c r="A54" s="23" t="s">
        <v>33</v>
      </c>
      <c r="B54" s="24"/>
      <c r="C54" s="25"/>
      <c r="D54" s="26"/>
      <c r="E54" s="25"/>
    </row>
    <row r="55" spans="1:5" x14ac:dyDescent="0.25">
      <c r="A55" s="25"/>
      <c r="B55" s="24"/>
      <c r="C55" s="49" t="s">
        <v>56</v>
      </c>
      <c r="D55" s="50" t="s">
        <v>3</v>
      </c>
      <c r="E55" s="51" t="s">
        <v>57</v>
      </c>
    </row>
    <row r="56" spans="1:5" x14ac:dyDescent="0.25">
      <c r="A56" s="27" t="s">
        <v>34</v>
      </c>
      <c r="B56" s="23" t="s">
        <v>34</v>
      </c>
      <c r="C56" s="28">
        <v>4</v>
      </c>
      <c r="D56" s="29">
        <f>C56/$C$51</f>
        <v>1.0017530678687703E-3</v>
      </c>
      <c r="E56" s="28">
        <v>0</v>
      </c>
    </row>
    <row r="57" spans="1:5" ht="36" x14ac:dyDescent="0.25">
      <c r="A57" s="30" t="s">
        <v>8</v>
      </c>
      <c r="B57" s="31" t="s">
        <v>35</v>
      </c>
      <c r="C57" s="28">
        <v>1415</v>
      </c>
      <c r="D57" s="29">
        <f>C57/$C$51</f>
        <v>0.3543701477585775</v>
      </c>
      <c r="E57" s="28">
        <v>1091</v>
      </c>
    </row>
    <row r="58" spans="1:5" ht="36" x14ac:dyDescent="0.25">
      <c r="A58" s="32"/>
      <c r="B58" s="31" t="s">
        <v>58</v>
      </c>
      <c r="C58" s="43">
        <v>601</v>
      </c>
      <c r="D58" s="42"/>
      <c r="E58" s="28">
        <v>546</v>
      </c>
    </row>
    <row r="59" spans="1:5" ht="14.25" customHeight="1" x14ac:dyDescent="0.25">
      <c r="A59" s="32"/>
      <c r="B59" s="31" t="s">
        <v>40</v>
      </c>
      <c r="C59" s="28">
        <v>143</v>
      </c>
      <c r="D59" s="29">
        <f t="shared" ref="D59:D66" si="5">C59/$C$51</f>
        <v>3.5812672176308541E-2</v>
      </c>
      <c r="E59" s="28">
        <v>72</v>
      </c>
    </row>
    <row r="60" spans="1:5" ht="14.25" customHeight="1" x14ac:dyDescent="0.25">
      <c r="A60" s="32"/>
      <c r="B60" s="31" t="s">
        <v>41</v>
      </c>
      <c r="C60" s="28">
        <v>233</v>
      </c>
      <c r="D60" s="29">
        <f t="shared" si="5"/>
        <v>5.8352116203355869E-2</v>
      </c>
      <c r="E60" s="28">
        <v>134</v>
      </c>
    </row>
    <row r="61" spans="1:5" ht="14.25" customHeight="1" x14ac:dyDescent="0.25">
      <c r="A61" s="39"/>
      <c r="B61" s="31" t="s">
        <v>42</v>
      </c>
      <c r="C61" s="28">
        <v>211</v>
      </c>
      <c r="D61" s="29">
        <f t="shared" si="5"/>
        <v>5.2842474330077639E-2</v>
      </c>
      <c r="E61" s="28">
        <v>105</v>
      </c>
    </row>
    <row r="62" spans="1:5" ht="14.25" customHeight="1" x14ac:dyDescent="0.25">
      <c r="A62" s="30" t="s">
        <v>43</v>
      </c>
      <c r="B62" s="31" t="s">
        <v>44</v>
      </c>
      <c r="C62" s="33">
        <v>729</v>
      </c>
      <c r="D62" s="40">
        <f t="shared" si="5"/>
        <v>0.18256949661908339</v>
      </c>
      <c r="E62" s="41">
        <v>293</v>
      </c>
    </row>
    <row r="63" spans="1:5" x14ac:dyDescent="0.25">
      <c r="A63" s="32"/>
      <c r="B63" s="31" t="s">
        <v>45</v>
      </c>
      <c r="C63" s="37"/>
      <c r="D63" s="42">
        <f t="shared" si="5"/>
        <v>0</v>
      </c>
      <c r="E63" s="43">
        <v>270</v>
      </c>
    </row>
    <row r="64" spans="1:5" x14ac:dyDescent="0.25">
      <c r="A64" s="32"/>
      <c r="B64" s="31" t="s">
        <v>46</v>
      </c>
      <c r="C64" s="28">
        <v>138</v>
      </c>
      <c r="D64" s="29">
        <f t="shared" si="5"/>
        <v>3.4560480841472577E-2</v>
      </c>
      <c r="E64" s="28">
        <v>93</v>
      </c>
    </row>
    <row r="65" spans="1:5" x14ac:dyDescent="0.25">
      <c r="A65" s="32"/>
      <c r="B65" s="31" t="s">
        <v>59</v>
      </c>
      <c r="C65" s="43">
        <v>479</v>
      </c>
      <c r="D65" s="42">
        <f t="shared" si="5"/>
        <v>0.11995992987728525</v>
      </c>
      <c r="E65" s="43">
        <v>358</v>
      </c>
    </row>
    <row r="66" spans="1:5" ht="54" x14ac:dyDescent="0.25">
      <c r="A66" s="39"/>
      <c r="B66" s="31" t="s">
        <v>55</v>
      </c>
      <c r="C66" s="43">
        <v>40</v>
      </c>
      <c r="D66" s="42">
        <f t="shared" si="5"/>
        <v>1.0017530678687703E-2</v>
      </c>
      <c r="E66" s="43">
        <v>0</v>
      </c>
    </row>
    <row r="67" spans="1:5" x14ac:dyDescent="0.25">
      <c r="A67" s="23" t="s">
        <v>32</v>
      </c>
      <c r="B67" s="31"/>
      <c r="C67" s="44">
        <f>SUM(C56:C66)</f>
        <v>3993</v>
      </c>
      <c r="D67" s="45">
        <f>SUM(D56:D66)</f>
        <v>0.84948660155271716</v>
      </c>
      <c r="E67" s="44">
        <f>SUM(E56:E66)</f>
        <v>2962</v>
      </c>
    </row>
  </sheetData>
  <mergeCells count="15">
    <mergeCell ref="A39:A50"/>
    <mergeCell ref="C39:C40"/>
    <mergeCell ref="C42:C49"/>
    <mergeCell ref="D42:D49"/>
    <mergeCell ref="A57:A61"/>
    <mergeCell ref="A62:A66"/>
    <mergeCell ref="C62:C63"/>
    <mergeCell ref="A4:A18"/>
    <mergeCell ref="C8:C13"/>
    <mergeCell ref="G8:G13"/>
    <mergeCell ref="A19:A25"/>
    <mergeCell ref="G19:G21"/>
    <mergeCell ref="A31:A38"/>
    <mergeCell ref="C32:C35"/>
    <mergeCell ref="D32:D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CG47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MDPH - Capliez Jennilee</dc:creator>
  <cp:lastModifiedBy>MDPH - Capliez Jennilee</cp:lastModifiedBy>
  <dcterms:created xsi:type="dcterms:W3CDTF">2021-06-23T08:27:51Z</dcterms:created>
  <dcterms:modified xsi:type="dcterms:W3CDTF">2021-06-23T08:28:24Z</dcterms:modified>
</cp:coreProperties>
</file>