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4240" windowHeight="13740" tabRatio="695"/>
  </bookViews>
  <sheets>
    <sheet name="CAHIER DES MISES" sheetId="1" r:id="rId1"/>
    <sheet name="EQUIPES" sheetId="5" r:id="rId2"/>
    <sheet name="RECORDS" sheetId="3" r:id="rId3"/>
    <sheet name="Statistiques" sheetId="26" r:id="rId4"/>
    <sheet name="TCD" sheetId="8" r:id="rId5"/>
    <sheet name="parametres" sheetId="25" r:id="rId6"/>
    <sheet name="CLASSEMENT PROVISOIRE" sheetId="56" r:id="rId7"/>
  </sheets>
  <definedNames>
    <definedName name="_xlnm._FilterDatabase" localSheetId="5" hidden="1">parametres!$B$1:$D$13</definedName>
    <definedName name="_xlnm.Print_Titles" localSheetId="0">'CAHIER DES MISES'!$1:$1</definedName>
    <definedName name="_xlnm.Print_Area" localSheetId="2">RECORDS!$A$1:$F$15</definedName>
  </definedNames>
  <calcPr calcId="145621" concurrentCalc="0"/>
  <pivotCaches>
    <pivotCache cacheId="9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2" i="1"/>
  <c r="I139" i="1"/>
  <c r="I140" i="1"/>
  <c r="I141" i="1"/>
  <c r="I142" i="1"/>
  <c r="I143" i="1"/>
  <c r="I144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45" i="1"/>
  <c r="I146" i="1"/>
  <c r="I147" i="1"/>
  <c r="I148" i="1"/>
  <c r="I149" i="1"/>
  <c r="I150" i="1"/>
  <c r="I112" i="1"/>
  <c r="I113" i="1"/>
  <c r="I114" i="1"/>
  <c r="I115" i="1"/>
  <c r="I116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78" i="1"/>
  <c r="I77" i="1"/>
  <c r="I75" i="1"/>
  <c r="I76" i="1"/>
  <c r="I74" i="1"/>
  <c r="I62" i="1"/>
  <c r="I63" i="1"/>
  <c r="I64" i="1"/>
  <c r="I65" i="1"/>
  <c r="I66" i="1"/>
  <c r="I67" i="1"/>
  <c r="I68" i="1"/>
  <c r="I69" i="1"/>
  <c r="I70" i="1"/>
  <c r="I71" i="1"/>
  <c r="I72" i="1"/>
  <c r="I73" i="1"/>
  <c r="I61" i="1"/>
  <c r="I60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F2" i="3"/>
  <c r="F4" i="3"/>
  <c r="F5" i="3"/>
  <c r="F6" i="3"/>
  <c r="F7" i="3"/>
  <c r="F8" i="3"/>
  <c r="F9" i="3"/>
  <c r="F3" i="3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H24" i="26"/>
  <c r="C24" i="26"/>
  <c r="A63" i="56" a="1"/>
  <c r="A63" i="56"/>
  <c r="A62" i="56" a="1"/>
  <c r="A62" i="56"/>
  <c r="A61" i="56" a="1"/>
  <c r="A61" i="56"/>
  <c r="A60" i="56" a="1"/>
  <c r="A60" i="56"/>
  <c r="A59" i="56" a="1"/>
  <c r="A59" i="56"/>
  <c r="A58" i="56" a="1"/>
  <c r="A58" i="56"/>
  <c r="A57" i="56" a="1"/>
  <c r="A57" i="56"/>
  <c r="A56" i="56" a="1"/>
  <c r="A56" i="56"/>
  <c r="A55" i="56" a="1"/>
  <c r="A55" i="56"/>
  <c r="A54" i="56" a="1"/>
  <c r="A54" i="56"/>
  <c r="A53" i="56" a="1"/>
  <c r="A53" i="56"/>
  <c r="A52" i="56" a="1"/>
  <c r="A52" i="56"/>
  <c r="A51" i="56" a="1"/>
  <c r="A51" i="56"/>
  <c r="A50" i="56" a="1"/>
  <c r="A50" i="56"/>
  <c r="A49" i="56" a="1"/>
  <c r="A49" i="56"/>
  <c r="A48" i="56" a="1"/>
  <c r="A48" i="56"/>
  <c r="A47" i="56" a="1"/>
  <c r="A47" i="56"/>
  <c r="A46" i="56" a="1"/>
  <c r="A46" i="56"/>
  <c r="A45" i="56" a="1"/>
  <c r="A45" i="56"/>
  <c r="A44" i="56" a="1"/>
  <c r="A44" i="56"/>
  <c r="A43" i="56" a="1"/>
  <c r="A43" i="56"/>
  <c r="A42" i="56" a="1"/>
  <c r="A42" i="56"/>
  <c r="A41" i="56" a="1"/>
  <c r="A41" i="56"/>
  <c r="A40" i="56" a="1"/>
  <c r="A40" i="56"/>
  <c r="A39" i="56" a="1"/>
  <c r="A39" i="56"/>
  <c r="A38" i="56" a="1"/>
  <c r="A38" i="56"/>
  <c r="A37" i="56" a="1"/>
  <c r="A37" i="56"/>
  <c r="A36" i="56" a="1"/>
  <c r="A36" i="56"/>
  <c r="A35" i="56" a="1"/>
  <c r="A35" i="56"/>
  <c r="A34" i="56" a="1"/>
  <c r="A34" i="56"/>
  <c r="A33" i="56" a="1"/>
  <c r="A33" i="56"/>
  <c r="A32" i="56" a="1"/>
  <c r="A32" i="56"/>
  <c r="A31" i="56" a="1"/>
  <c r="A31" i="56"/>
  <c r="A30" i="56" a="1"/>
  <c r="A30" i="56"/>
  <c r="A29" i="56" a="1"/>
  <c r="A29" i="56"/>
  <c r="A28" i="56" a="1"/>
  <c r="A28" i="56"/>
  <c r="A27" i="56" a="1"/>
  <c r="A27" i="56"/>
  <c r="A26" i="56" a="1"/>
  <c r="A26" i="56"/>
  <c r="A25" i="56" a="1"/>
  <c r="A25" i="56"/>
  <c r="A24" i="56" a="1"/>
  <c r="A24" i="56"/>
  <c r="A23" i="56" a="1"/>
  <c r="A23" i="56"/>
  <c r="A22" i="56" a="1"/>
  <c r="A22" i="56"/>
  <c r="A21" i="56" a="1"/>
  <c r="A21" i="56"/>
  <c r="A20" i="56" a="1"/>
  <c r="A20" i="56"/>
  <c r="A19" i="56" a="1"/>
  <c r="A19" i="56"/>
  <c r="A18" i="56" a="1"/>
  <c r="A18" i="56"/>
  <c r="A17" i="56" a="1"/>
  <c r="A17" i="56"/>
  <c r="A16" i="56" a="1"/>
  <c r="A16" i="56"/>
  <c r="A15" i="56" a="1"/>
  <c r="A15" i="56"/>
  <c r="A14" i="56" a="1"/>
  <c r="A14" i="56"/>
  <c r="A13" i="56" a="1"/>
  <c r="A13" i="56"/>
  <c r="A12" i="56" a="1"/>
  <c r="A12" i="56"/>
  <c r="A11" i="56" a="1"/>
  <c r="A11" i="56"/>
  <c r="A10" i="56" a="1"/>
  <c r="A10" i="56"/>
  <c r="A9" i="56" a="1"/>
  <c r="A9" i="56"/>
  <c r="A8" i="56" a="1"/>
  <c r="A8" i="56"/>
  <c r="A7" i="56" a="1"/>
  <c r="A7" i="56"/>
  <c r="A6" i="56" a="1"/>
  <c r="A6" i="56"/>
  <c r="A5" i="56" a="1"/>
  <c r="A5" i="56"/>
  <c r="A4" i="56" a="1"/>
  <c r="A4" i="56"/>
  <c r="A3" i="56" a="1"/>
  <c r="A3" i="56"/>
  <c r="A2" i="56" a="1"/>
  <c r="A2" i="56"/>
</calcChain>
</file>

<file path=xl/sharedStrings.xml><?xml version="1.0" encoding="utf-8"?>
<sst xmlns="http://schemas.openxmlformats.org/spreadsheetml/2006/main" count="1331" uniqueCount="269">
  <si>
    <t>Compagnie</t>
  </si>
  <si>
    <t>Nom</t>
  </si>
  <si>
    <t>Prénom</t>
  </si>
  <si>
    <t>Cat-STG</t>
  </si>
  <si>
    <t>Arc</t>
  </si>
  <si>
    <t>Score</t>
  </si>
  <si>
    <t>LEBRUN</t>
  </si>
  <si>
    <t>SF</t>
  </si>
  <si>
    <t>Classique</t>
  </si>
  <si>
    <t>SH</t>
  </si>
  <si>
    <t>SVH</t>
  </si>
  <si>
    <t>Poulies</t>
  </si>
  <si>
    <t>TH</t>
  </si>
  <si>
    <t>Traditionnel</t>
  </si>
  <si>
    <t>DROUIN</t>
  </si>
  <si>
    <t>Sans viseur</t>
  </si>
  <si>
    <t>VF</t>
  </si>
  <si>
    <t>TF</t>
  </si>
  <si>
    <t>BF</t>
  </si>
  <si>
    <t>Records individuels trophée Saint Georges Le Perreux</t>
  </si>
  <si>
    <t>Classique Homme</t>
  </si>
  <si>
    <t>Alexandre Lasvesnes</t>
  </si>
  <si>
    <t>St Mard</t>
  </si>
  <si>
    <t>Classique Femme</t>
  </si>
  <si>
    <t>Compound Homme</t>
  </si>
  <si>
    <t>Claude Lecomte</t>
  </si>
  <si>
    <t>Neuilly S/Marne</t>
  </si>
  <si>
    <t>Compound Femme</t>
  </si>
  <si>
    <t>Véronique Drouin</t>
  </si>
  <si>
    <t>St Georges</t>
  </si>
  <si>
    <t>Traditionnel Homme</t>
  </si>
  <si>
    <t>Traditionnel Femme</t>
  </si>
  <si>
    <t>Barebow Homme</t>
  </si>
  <si>
    <t>Issy les Moulineaux</t>
  </si>
  <si>
    <t>Barebow femme</t>
  </si>
  <si>
    <t>Béatrice Petit</t>
  </si>
  <si>
    <t>Pantin</t>
  </si>
  <si>
    <t>Records par équipe trophée Saint Georges Le Perreux</t>
  </si>
  <si>
    <t>Compound</t>
  </si>
  <si>
    <t>KH</t>
  </si>
  <si>
    <t>KF</t>
  </si>
  <si>
    <t>Vaujours</t>
  </si>
  <si>
    <t>Barebow</t>
  </si>
  <si>
    <t>GARNIER</t>
  </si>
  <si>
    <t>HALFTERMEYER</t>
  </si>
  <si>
    <t>VH</t>
  </si>
  <si>
    <t>BH</t>
  </si>
  <si>
    <t>Lionel Verniere</t>
  </si>
  <si>
    <t>Clichy sous Bois</t>
  </si>
  <si>
    <t>JH</t>
  </si>
  <si>
    <t>LEGER</t>
  </si>
  <si>
    <t>Num Mise</t>
  </si>
  <si>
    <t>Max de Score</t>
  </si>
  <si>
    <t>ClassiqueJH</t>
  </si>
  <si>
    <t>ClassiqueSF</t>
  </si>
  <si>
    <t>ClassiqueSH</t>
  </si>
  <si>
    <t>ClassiqueSVH</t>
  </si>
  <si>
    <t>ClassiqueVF</t>
  </si>
  <si>
    <t>ClassiqueVH</t>
  </si>
  <si>
    <t>PouliesKF</t>
  </si>
  <si>
    <t>PouliesKH</t>
  </si>
  <si>
    <t>Sans viseurBF</t>
  </si>
  <si>
    <t>Sans viseurBH</t>
  </si>
  <si>
    <t>TraditionnelTF</t>
  </si>
  <si>
    <t>TraditionnelTH</t>
  </si>
  <si>
    <t>REF</t>
  </si>
  <si>
    <t>Catégories</t>
  </si>
  <si>
    <t>BAREBOW FEMME</t>
  </si>
  <si>
    <t>BAREBOW HOMME</t>
  </si>
  <si>
    <t>CLASSIQUE JEUNE FEMME</t>
  </si>
  <si>
    <t>CLASSIQUE JEUNE HOMME</t>
  </si>
  <si>
    <t>CLASSIQUE FEMME</t>
  </si>
  <si>
    <t>CLASSIQUE HOMME</t>
  </si>
  <si>
    <t>CLASSIQUE VETERAN FEMME</t>
  </si>
  <si>
    <t>CLASSIQUE VETERAN HOMME</t>
  </si>
  <si>
    <t>CLASSIQUE SUPER VETERAN FEMME</t>
  </si>
  <si>
    <t>CLASSIQUE SUPER VETERAN HOMME</t>
  </si>
  <si>
    <t>POULIES FEMME</t>
  </si>
  <si>
    <t>POULIES HOMME</t>
  </si>
  <si>
    <t>TRADITIONNEL FEMME</t>
  </si>
  <si>
    <t>TRADITIONNEL HOMME</t>
  </si>
  <si>
    <t>SVF</t>
  </si>
  <si>
    <t>JF</t>
  </si>
  <si>
    <t>ClassiqueJF</t>
  </si>
  <si>
    <t>ClassiqueSVF</t>
  </si>
  <si>
    <t>Étiquettes de lignes</t>
  </si>
  <si>
    <t>Nombre de mises</t>
  </si>
  <si>
    <t>Nombre de compagnie</t>
  </si>
  <si>
    <t>LOISON</t>
  </si>
  <si>
    <t>NONCLERC</t>
  </si>
  <si>
    <t>LARIOS</t>
  </si>
  <si>
    <t>MAURIN</t>
  </si>
  <si>
    <t>Bondy</t>
  </si>
  <si>
    <t>CHABANIS</t>
  </si>
  <si>
    <t>St Pierre Montmartre</t>
  </si>
  <si>
    <t>CHASSAGNE</t>
  </si>
  <si>
    <t>Chennevières / Marne</t>
  </si>
  <si>
    <t>TIZOT</t>
  </si>
  <si>
    <t>Estelle THOMASSIER</t>
  </si>
  <si>
    <t>Jean-Michel BENAZERAF</t>
  </si>
  <si>
    <t>FOLLIET</t>
  </si>
  <si>
    <t>LEON</t>
  </si>
  <si>
    <t>Jocelyne CHASSAGNE</t>
  </si>
  <si>
    <t>LUC</t>
  </si>
  <si>
    <t>ATTAN</t>
  </si>
  <si>
    <t>VERGNIAUD</t>
  </si>
  <si>
    <t>HAUS</t>
  </si>
  <si>
    <t>PAGNOUX</t>
  </si>
  <si>
    <t>PETIT</t>
  </si>
  <si>
    <t>MARTIN</t>
  </si>
  <si>
    <t>VILLESANGE</t>
  </si>
  <si>
    <t>LECOMTE</t>
  </si>
  <si>
    <t>COEURIOT</t>
  </si>
  <si>
    <t>MARTINS</t>
  </si>
  <si>
    <t>ANDRE</t>
  </si>
  <si>
    <t>HERRERA</t>
  </si>
  <si>
    <t>MENORET</t>
  </si>
  <si>
    <t>SAVONA</t>
  </si>
  <si>
    <t>DOUALLY</t>
  </si>
  <si>
    <t>SHAHBEER</t>
  </si>
  <si>
    <t>DUCRET</t>
  </si>
  <si>
    <t>PARIS 18 LA CHAPELLE</t>
  </si>
  <si>
    <t>BEATRICE</t>
  </si>
  <si>
    <t>MARIE-AGNES</t>
  </si>
  <si>
    <t>ADRIEN</t>
  </si>
  <si>
    <t>ST GEORGES LE PERREUX</t>
  </si>
  <si>
    <t>VERONIQUE</t>
  </si>
  <si>
    <t>JEAN CLAUDE</t>
  </si>
  <si>
    <t>LA CROIX EN TOURAINE</t>
  </si>
  <si>
    <t>JEAN-PIERRE</t>
  </si>
  <si>
    <t>VILLIERS SUR MARNE</t>
  </si>
  <si>
    <t>BRONDEL</t>
  </si>
  <si>
    <t>FRANCK</t>
  </si>
  <si>
    <t>ARCHERS DE MASSY</t>
  </si>
  <si>
    <t>MICHEL</t>
  </si>
  <si>
    <t>SINOU</t>
  </si>
  <si>
    <t>CEDRIC</t>
  </si>
  <si>
    <t>YANNICK</t>
  </si>
  <si>
    <t>LA CAUDACIENNE</t>
  </si>
  <si>
    <t>HENRI</t>
  </si>
  <si>
    <t>2EME CIE DE FONTENAY</t>
  </si>
  <si>
    <t>ANNIE</t>
  </si>
  <si>
    <t>PIERRE JEAN</t>
  </si>
  <si>
    <t>VILLEPARISIS</t>
  </si>
  <si>
    <t>NEUILLY SUR MARNE</t>
  </si>
  <si>
    <t>CLAUDE</t>
  </si>
  <si>
    <t>LA ROGNETTE VALJOVIENNE</t>
  </si>
  <si>
    <t>2EME CIE DE NOGENT</t>
  </si>
  <si>
    <t>AGNES</t>
  </si>
  <si>
    <t>PHILIPPE</t>
  </si>
  <si>
    <t>1ERE CIE DE GAGNY</t>
  </si>
  <si>
    <t>PATRICE</t>
  </si>
  <si>
    <t>MARTRET</t>
  </si>
  <si>
    <t>PATRICIA</t>
  </si>
  <si>
    <t>SALANIER</t>
  </si>
  <si>
    <t>JEAN-LOUIS</t>
  </si>
  <si>
    <t>FRANCOIS</t>
  </si>
  <si>
    <t>GUILLAUME</t>
  </si>
  <si>
    <t>BLIN</t>
  </si>
  <si>
    <t>ARLETTE</t>
  </si>
  <si>
    <t>TALEB</t>
  </si>
  <si>
    <t>RADOUANE</t>
  </si>
  <si>
    <t>CLAIRE</t>
  </si>
  <si>
    <t>AS BONDY</t>
  </si>
  <si>
    <t>VINCENT</t>
  </si>
  <si>
    <t>DRAVEIL SENART</t>
  </si>
  <si>
    <t>STACHELHAUSEN</t>
  </si>
  <si>
    <t>FRANCOISE</t>
  </si>
  <si>
    <t>JOCELYNE</t>
  </si>
  <si>
    <t>CHANTAL</t>
  </si>
  <si>
    <t>CENDRET</t>
  </si>
  <si>
    <t>BARIL</t>
  </si>
  <si>
    <t>FREDERIC</t>
  </si>
  <si>
    <t>1ERE CIE MONTFERMEIL</t>
  </si>
  <si>
    <t>DESSAIN</t>
  </si>
  <si>
    <t>MARION</t>
  </si>
  <si>
    <t>NATACHA</t>
  </si>
  <si>
    <t>DESSAIN N</t>
  </si>
  <si>
    <t>TORCY</t>
  </si>
  <si>
    <t>GUY</t>
  </si>
  <si>
    <t>1ERE CHENNEVIERES</t>
  </si>
  <si>
    <t>GILLES</t>
  </si>
  <si>
    <t>KERBEKIAN</t>
  </si>
  <si>
    <t>HALBIN</t>
  </si>
  <si>
    <t>FABRICE</t>
  </si>
  <si>
    <t>ANNE</t>
  </si>
  <si>
    <t>HEMERY</t>
  </si>
  <si>
    <t>DIDIER</t>
  </si>
  <si>
    <t>L'HAY LES ROSES</t>
  </si>
  <si>
    <t>CHENIN</t>
  </si>
  <si>
    <t>CHRISTINE</t>
  </si>
  <si>
    <t>NATHALIE</t>
  </si>
  <si>
    <t>MARTIAL</t>
  </si>
  <si>
    <t>ST MAUR</t>
  </si>
  <si>
    <t>MARIE-HELENE</t>
  </si>
  <si>
    <t>ANNIE-France</t>
  </si>
  <si>
    <t>BUSATO</t>
  </si>
  <si>
    <t>BRUNO</t>
  </si>
  <si>
    <t>BOUQUET</t>
  </si>
  <si>
    <t>JACQUES</t>
  </si>
  <si>
    <t>2EME CIE NOISY LE GRAND</t>
  </si>
  <si>
    <t>LABRE</t>
  </si>
  <si>
    <t>JEAN-MICHEL</t>
  </si>
  <si>
    <t>LIMBERTI</t>
  </si>
  <si>
    <t>CHRISTELE</t>
  </si>
  <si>
    <t>JUPILLAT</t>
  </si>
  <si>
    <t>Total général</t>
  </si>
  <si>
    <t>Nom Prénom</t>
  </si>
  <si>
    <t>PETIT, BEATRICE</t>
  </si>
  <si>
    <t>GARNIER, MARIE-AGNES</t>
  </si>
  <si>
    <t>VILLESANGE, ADRIEN</t>
  </si>
  <si>
    <t>DROUIN, VERONIQUE</t>
  </si>
  <si>
    <t>DROUIN, JEAN CLAUDE</t>
  </si>
  <si>
    <t>HALFTERMEYER, JEAN-PIERRE</t>
  </si>
  <si>
    <t>BRONDEL, ANDRE</t>
  </si>
  <si>
    <t>NONCLERC, FRANCK</t>
  </si>
  <si>
    <t>TIZOT, ANDRE</t>
  </si>
  <si>
    <t>COEURIOT, MICHEL</t>
  </si>
  <si>
    <t>SINOU, CEDRIC</t>
  </si>
  <si>
    <t>LOISON, YANNICK</t>
  </si>
  <si>
    <t>MENORET, HENRI</t>
  </si>
  <si>
    <t>FOLLIET, ANNIE</t>
  </si>
  <si>
    <t>FOLLIET, PIERRE JEAN</t>
  </si>
  <si>
    <t>LEGER, LUC</t>
  </si>
  <si>
    <t>LECOMTE, CLAUDE</t>
  </si>
  <si>
    <t>VERGNIAUD, JEAN-PIERRE</t>
  </si>
  <si>
    <t>ATTAN, SHAHBEER</t>
  </si>
  <si>
    <t>LEBRUN, AGNES</t>
  </si>
  <si>
    <t>LEBRUN, PHILIPPE</t>
  </si>
  <si>
    <t>DOUALLY, PATRICE</t>
  </si>
  <si>
    <t>MARTRET, PATRICIA</t>
  </si>
  <si>
    <t>SALANIER, JEAN-LOUIS</t>
  </si>
  <si>
    <t>MARTRET, FRANCOIS</t>
  </si>
  <si>
    <t>HAUS, GUILLAUME</t>
  </si>
  <si>
    <t>BLIN, ARLETTE</t>
  </si>
  <si>
    <t>TALEB, RADOUANE</t>
  </si>
  <si>
    <t>DUCRET, CLAIRE</t>
  </si>
  <si>
    <t>DUCRET, RADOUANE</t>
  </si>
  <si>
    <t>DUCRET, ADRIEN</t>
  </si>
  <si>
    <t>SAVONA, VINCENT</t>
  </si>
  <si>
    <t>STACHELHAUSEN, FRANCOISE</t>
  </si>
  <si>
    <t>CHASSAGNE, JOCELYNE</t>
  </si>
  <si>
    <t>PAGNOUX, CHANTAL</t>
  </si>
  <si>
    <t>CENDRET, PHILIPPE</t>
  </si>
  <si>
    <t>BARIL, FREDERIC</t>
  </si>
  <si>
    <t>DESSAIN, MARION</t>
  </si>
  <si>
    <t>DESSAIN N, NATACHA</t>
  </si>
  <si>
    <t>MARTIN, PHILIPPE</t>
  </si>
  <si>
    <t>CHABANIS, GUY</t>
  </si>
  <si>
    <t>HERRERA, GILLES</t>
  </si>
  <si>
    <t>KERBEKIAN, HENRI</t>
  </si>
  <si>
    <t>HALBIN, FABRICE</t>
  </si>
  <si>
    <t>HALBIN, ANNE</t>
  </si>
  <si>
    <t>HEMERY, DIDIER</t>
  </si>
  <si>
    <t>LEON, ANNE</t>
  </si>
  <si>
    <t>CHENIN, PHILIPPE</t>
  </si>
  <si>
    <t>LARIOS, CHRISTINE</t>
  </si>
  <si>
    <t>MAURIN, NATHALIE</t>
  </si>
  <si>
    <t>MENORET, ANNIE-France</t>
  </si>
  <si>
    <t>MENORET, MARTIAL</t>
  </si>
  <si>
    <t>MARTINS, MARIE-HELENE</t>
  </si>
  <si>
    <t>BUSATO, BRUNO</t>
  </si>
  <si>
    <t>BOUQUET, JACQUES</t>
  </si>
  <si>
    <t>LABRE, JEAN-MICHEL</t>
  </si>
  <si>
    <t>LIMBERTI, CHRISTELE</t>
  </si>
  <si>
    <t>JUPILLAT, JACQUES</t>
  </si>
  <si>
    <t xml:space="preserve">Score </t>
  </si>
  <si>
    <t>Nb de mises</t>
  </si>
  <si>
    <t xml:space="preserve">Nombre de participants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</si>
</sst>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  <family val="2"/>
    </font>
    <font>
      <b/>
      <sz val="1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17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8"/>
      <color indexed="9"/>
      <name val="Calibri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color rgb="FFFF0000"/>
      <name val="Arial"/>
      <family val="2"/>
    </font>
    <font>
      <b/>
      <sz val="12"/>
      <color indexed="16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rgb="FFFF0000"/>
      <name val="Arial"/>
      <family val="2"/>
    </font>
    <font>
      <b/>
      <sz val="10"/>
      <color rgb="FFFF0000"/>
      <name val="Arial"/>
      <family val="2"/>
    </font>
    <font>
      <b/>
      <sz val="11"/>
      <name val="Calibri"/>
      <family val="2"/>
      <scheme val="minor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6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3195">
    <xf numFmtId="0" fontId="0" fillId="0" borderId="0"/>
    <xf numFmtId="0" fontId="6" fillId="2" borderId="1" applyNumberFormat="0" applyFont="0" applyAlignment="0" applyProtection="0"/>
    <xf numFmtId="0" fontId="6" fillId="0" borderId="0"/>
    <xf numFmtId="0" fontId="7" fillId="3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Alignment="1" applyProtection="1">
      <alignment horizont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16" fillId="0" borderId="0" xfId="0" applyFont="1"/>
    <xf numFmtId="0" fontId="1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8" fillId="5" borderId="0" xfId="118" applyFont="1"/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15" fillId="0" borderId="0" xfId="0" applyFont="1"/>
    <xf numFmtId="0" fontId="1" fillId="0" borderId="0" xfId="0" applyFont="1" applyAlignment="1" applyProtection="1">
      <alignment vertical="center"/>
    </xf>
    <xf numFmtId="0" fontId="0" fillId="0" borderId="0" xfId="0" applyAlignment="1"/>
    <xf numFmtId="0" fontId="0" fillId="0" borderId="0" xfId="0" applyBorder="1" applyAlignment="1" applyProtection="1">
      <protection locked="0"/>
    </xf>
    <xf numFmtId="0" fontId="0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0" fillId="0" borderId="0" xfId="0" applyAlignment="1" applyProtection="1">
      <alignment vertical="center"/>
      <protection locked="0"/>
    </xf>
    <xf numFmtId="0" fontId="0" fillId="0" borderId="0" xfId="0" applyFont="1" applyBorder="1" applyAlignment="1" applyProtection="1">
      <protection locked="0"/>
    </xf>
    <xf numFmtId="0" fontId="0" fillId="0" borderId="0" xfId="0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NumberFormat="1" applyAlignment="1" applyProtection="1"/>
    <xf numFmtId="3" fontId="0" fillId="0" borderId="0" xfId="0" applyNumberFormat="1"/>
    <xf numFmtId="0" fontId="0" fillId="0" borderId="0" xfId="2" applyFont="1" applyFill="1" applyAlignment="1">
      <alignment vertical="center"/>
    </xf>
    <xf numFmtId="0" fontId="3" fillId="0" borderId="6" xfId="0" applyFont="1" applyBorder="1" applyAlignment="1">
      <alignment horizontal="center" vertical="center"/>
    </xf>
    <xf numFmtId="0" fontId="17" fillId="5" borderId="0" xfId="118" applyAlignment="1">
      <alignment horizontal="center"/>
    </xf>
    <xf numFmtId="0" fontId="0" fillId="0" borderId="0" xfId="0" applyAlignment="1">
      <alignment horizontal="right"/>
    </xf>
    <xf numFmtId="0" fontId="21" fillId="0" borderId="0" xfId="118" applyFont="1" applyFill="1"/>
    <xf numFmtId="0" fontId="0" fillId="0" borderId="0" xfId="0" applyFill="1"/>
    <xf numFmtId="3" fontId="0" fillId="0" borderId="0" xfId="0" applyNumberFormat="1" applyFill="1"/>
    <xf numFmtId="0" fontId="22" fillId="6" borderId="0" xfId="0" applyFont="1" applyFill="1" applyAlignment="1">
      <alignment horizontal="center" vertical="center"/>
    </xf>
  </cellXfs>
  <cellStyles count="3195">
    <cellStyle name="Accent3" xfId="118" builtinId="37"/>
    <cellStyle name="Commentaire" xfId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Normal" xfId="0" builtinId="0"/>
    <cellStyle name="Normal_PRIX &amp; RECOMPENSES 29 mars" xfId="2"/>
    <cellStyle name="Satisfaisant" xfId="3"/>
    <cellStyle name="Titre" xfId="4"/>
    <cellStyle name="Titre 1" xfId="5"/>
    <cellStyle name="Titre 2" xfId="6"/>
    <cellStyle name="Titre 3" xfId="7"/>
    <cellStyle name="Titre 4" xfId="8"/>
    <cellStyle name="Vérification" xfId="9"/>
  </cellStyles>
  <dxfs count="32">
    <dxf>
      <alignment horizontal="center" readingOrder="0"/>
    </dxf>
    <dxf>
      <alignment horizontal="center" readingOrder="0"/>
    </dxf>
    <dxf>
      <font>
        <sz val="11"/>
      </font>
    </dxf>
    <dxf>
      <font>
        <sz val="12"/>
      </font>
    </dxf>
    <dxf>
      <font>
        <sz val="11"/>
      </font>
    </dxf>
    <dxf>
      <font>
        <sz val="12"/>
      </font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alignment vertical="center" readingOrder="0"/>
    </dxf>
    <dxf>
      <alignment vertical="center" readingOrder="0"/>
    </dxf>
    <dxf>
      <font>
        <b/>
      </font>
    </dxf>
    <dxf>
      <font>
        <b val="0"/>
      </font>
    </dxf>
    <dxf>
      <font>
        <b/>
      </font>
    </dxf>
    <dxf>
      <font>
        <b val="0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numFmt numFmtId="3" formatCode="#,##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16"/>
        <name val="Arial"/>
        <scheme val="none"/>
      </font>
    </dxf>
    <dxf>
      <numFmt numFmtId="0" formatCode="General"/>
      <alignment horizontal="general" textRotation="0" wrapText="0" indent="0" justifyLastLine="0" shrinkToFit="0" readingOrder="0"/>
      <protection locked="1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wrapText="0" indent="0" justifyLastLine="0" shrinkToFit="0" readingOrder="0"/>
      <protection locked="0" hidden="0"/>
    </dxf>
    <dxf>
      <alignment horizontal="general" textRotation="0" wrapText="0" indent="0" justifyLastLine="0" shrinkToFit="0" readingOrder="0"/>
      <protection locked="0" hidden="0"/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justifyLastLine="0" shrinkToFit="0" readingOrder="0"/>
      <protection locked="1" hidden="0"/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76200</xdr:colOff>
      <xdr:row>2</xdr:row>
      <xdr:rowOff>92075</xdr:rowOff>
    </xdr:to>
    <xdr:sp macro="[0]!Classement_provisoire" textlink="">
      <xdr:nvSpPr>
        <xdr:cNvPr id="2" name="Bouton01"/>
        <xdr:cNvSpPr/>
      </xdr:nvSpPr>
      <xdr:spPr bwMode="auto">
        <a:xfrm>
          <a:off x="11934825" y="161925"/>
          <a:ext cx="1600200" cy="254000"/>
        </a:xfrm>
        <a:prstGeom prst="flowChartAlternateProcess">
          <a:avLst/>
        </a:prstGeom>
        <a:solidFill>
          <a:srgbClr val="000080"/>
        </a:solidFill>
        <a:ln w="9525" cap="flat" cmpd="sng" algn="ctr"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rgbClr val="FFFFFF"/>
              </a:solidFill>
            </a:rPr>
            <a:t>Classement provisoire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Claude" refreshedDate="42066.456606250002" missingItemsLimit="0" createdVersion="4" refreshedVersion="4" minRefreshableVersion="3" recordCount="149">
  <cacheSource type="worksheet">
    <worksheetSource name="tblDonnees"/>
  </cacheSource>
  <cacheFields count="10">
    <cacheField name="Num Mise" numFmtId="0">
      <sharedItems containsSemiMixedTypes="0" containsString="0" containsNumber="1" containsInteger="1" minValue="1" maxValue="149"/>
    </cacheField>
    <cacheField name="Compagnie" numFmtId="0">
      <sharedItems count="20">
        <s v="PARIS 18 LA CHAPELLE"/>
        <s v="ST GEORGES LE PERREUX"/>
        <s v="LA CROIX EN TOURAINE"/>
        <s v="VILLIERS SUR MARNE"/>
        <s v="ARCHERS DE MASSY"/>
        <s v="LA CAUDACIENNE"/>
        <s v="2EME CIE DE FONTENAY"/>
        <s v="VILLEPARISIS"/>
        <s v="NEUILLY SUR MARNE"/>
        <s v="LA ROGNETTE VALJOVIENNE"/>
        <s v="2EME CIE DE NOGENT"/>
        <s v="1ERE CIE DE GAGNY"/>
        <s v="AS BONDY"/>
        <s v="DRAVEIL SENART"/>
        <s v="1ERE CIE MONTFERMEIL"/>
        <s v="TORCY"/>
        <s v="1ERE CHENNEVIERES"/>
        <s v="L'HAY LES ROSES"/>
        <s v="ST MAUR"/>
        <s v="2EME CIE NOISY LE GRAND"/>
      </sharedItems>
    </cacheField>
    <cacheField name="Nom" numFmtId="0">
      <sharedItems count="49">
        <s v="PETIT"/>
        <s v="GARNIER"/>
        <s v="VILLESANGE"/>
        <s v="DROUIN"/>
        <s v="HALFTERMEYER"/>
        <s v="BRONDEL"/>
        <s v="NONCLERC"/>
        <s v="TIZOT"/>
        <s v="COEURIOT"/>
        <s v="SINOU"/>
        <s v="LOISON"/>
        <s v="MENORET"/>
        <s v="FOLLIET"/>
        <s v="LEGER"/>
        <s v="LECOMTE"/>
        <s v="VERGNIAUD"/>
        <s v="ATTAN"/>
        <s v="LEBRUN"/>
        <s v="DOUALLY"/>
        <s v="MARTRET"/>
        <s v="SALANIER"/>
        <s v="HAUS"/>
        <s v="BLIN"/>
        <s v="TALEB"/>
        <s v="DUCRET"/>
        <s v="SAVONA"/>
        <s v="STACHELHAUSEN"/>
        <s v="CHASSAGNE"/>
        <s v="PAGNOUX"/>
        <s v="CENDRET"/>
        <s v="BARIL"/>
        <s v="DESSAIN"/>
        <s v="DESSAIN N"/>
        <s v="MARTIN"/>
        <s v="CHABANIS"/>
        <s v="HERRERA"/>
        <s v="KERBEKIAN"/>
        <s v="HALBIN"/>
        <s v="HEMERY"/>
        <s v="LEON"/>
        <s v="CHENIN"/>
        <s v="LARIOS"/>
        <s v="MAURIN"/>
        <s v="MARTINS"/>
        <s v="BUSATO"/>
        <s v="BOUQUET"/>
        <s v="LABRE"/>
        <s v="LIMBERTI"/>
        <s v="JUPILLAT"/>
      </sharedItems>
    </cacheField>
    <cacheField name="Prénom" numFmtId="0">
      <sharedItems count="48">
        <s v="BEATRICE"/>
        <s v="MARIE-AGNES"/>
        <s v="ADRIEN"/>
        <s v="VERONIQUE"/>
        <s v="JEAN CLAUDE"/>
        <s v="JEAN-PIERRE"/>
        <s v="ANDRE"/>
        <s v="FRANCK"/>
        <s v="MICHEL"/>
        <s v="CEDRIC"/>
        <s v="YANNICK"/>
        <s v="HENRI"/>
        <s v="ANNIE"/>
        <s v="PIERRE JEAN"/>
        <s v="LUC"/>
        <s v="CLAUDE"/>
        <s v="SHAHBEER"/>
        <s v="AGNES"/>
        <s v="PHILIPPE"/>
        <s v="PATRICE"/>
        <s v="PATRICIA"/>
        <s v="JEAN-LOUIS"/>
        <s v="FRANCOIS"/>
        <s v="GUILLAUME"/>
        <s v="ARLETTE"/>
        <s v="RADOUANE"/>
        <s v="CLAIRE"/>
        <s v="VINCENT"/>
        <s v="FRANCOISE"/>
        <s v="JOCELYNE"/>
        <s v="CHANTAL"/>
        <s v="FREDERIC"/>
        <s v="MARION"/>
        <s v="NATACHA"/>
        <s v="GUY"/>
        <s v="GILLES"/>
        <s v="FABRICE"/>
        <s v="ANNE"/>
        <s v="DIDIER"/>
        <s v="CHRISTINE"/>
        <s v="NATHALIE"/>
        <s v="ANNIE-France"/>
        <s v="MARTIAL"/>
        <s v="MARIE-HELENE"/>
        <s v="BRUNO"/>
        <s v="JACQUES"/>
        <s v="JEAN-MICHEL"/>
        <s v="CHRISTELE"/>
      </sharedItems>
    </cacheField>
    <cacheField name="Nom Prénom" numFmtId="0">
      <sharedItems count="58">
        <s v="PETIT, BEATRICE"/>
        <s v="GARNIER, MARIE-AGNES"/>
        <s v="VILLESANGE, ADRIEN"/>
        <s v="DROUIN, VERONIQUE"/>
        <s v="DROUIN, JEAN CLAUDE"/>
        <s v="HALFTERMEYER, JEAN-PIERRE"/>
        <s v="BRONDEL, ANDRE"/>
        <s v="NONCLERC, FRANCK"/>
        <s v="TIZOT, ANDRE"/>
        <s v="COEURIOT, MICHEL"/>
        <s v="SINOU, CEDRIC"/>
        <s v="LOISON, YANNICK"/>
        <s v="MENORET, HENRI"/>
        <s v="FOLLIET, ANNIE"/>
        <s v="FOLLIET, PIERRE JEAN"/>
        <s v="LEGER, LUC"/>
        <s v="LECOMTE, CLAUDE"/>
        <s v="VERGNIAUD, JEAN-PIERRE"/>
        <s v="ATTAN, SHAHBEER"/>
        <s v="LEBRUN, AGNES"/>
        <s v="LEBRUN, PHILIPPE"/>
        <s v="DOUALLY, PATRICE"/>
        <s v="MARTRET, PATRICIA"/>
        <s v="SALANIER, JEAN-LOUIS"/>
        <s v="MARTRET, FRANCOIS"/>
        <s v="HAUS, GUILLAUME"/>
        <s v="BLIN, ARLETTE"/>
        <s v="TALEB, RADOUANE"/>
        <s v="DUCRET, CLAIRE"/>
        <s v="DUCRET, RADOUANE"/>
        <s v="DUCRET, ADRIEN"/>
        <s v="SAVONA, VINCENT"/>
        <s v="STACHELHAUSEN, FRANCOISE"/>
        <s v="CHASSAGNE, JOCELYNE"/>
        <s v="PAGNOUX, CHANTAL"/>
        <s v="CENDRET, PHILIPPE"/>
        <s v="BARIL, FREDERIC"/>
        <s v="DESSAIN, MARION"/>
        <s v="DESSAIN N, NATACHA"/>
        <s v="MARTIN, PHILIPPE"/>
        <s v="CHABANIS, GUY"/>
        <s v="HERRERA, GILLES"/>
        <s v="KERBEKIAN, HENRI"/>
        <s v="HALBIN, FABRICE"/>
        <s v="HALBIN, ANNE"/>
        <s v="HEMERY, DIDIER"/>
        <s v="LEON, ANNE"/>
        <s v="CHENIN, PHILIPPE"/>
        <s v="LARIOS, CHRISTINE"/>
        <s v="MAURIN, NATHALIE"/>
        <s v="MENORET, ANNIE-France"/>
        <s v="MENORET, MARTIAL"/>
        <s v="MARTINS, MARIE-HELENE"/>
        <s v="BUSATO, BRUNO"/>
        <s v="BOUQUET, JACQUES"/>
        <s v="LABRE, JEAN-MICHEL"/>
        <s v="LIMBERTI, CHRISTELE"/>
        <s v="JUPILLAT, JACQUES"/>
      </sharedItems>
    </cacheField>
    <cacheField name="Cat-STG" numFmtId="0">
      <sharedItems count="13">
        <s v="BF"/>
        <s v="VF"/>
        <s v="SH"/>
        <s v="KF"/>
        <s v="VH"/>
        <s v="TH"/>
        <s v="BH"/>
        <s v="JH"/>
        <s v="KH"/>
        <s v="SVF"/>
        <s v="SVH"/>
        <s v="SF"/>
        <s v="TF"/>
      </sharedItems>
    </cacheField>
    <cacheField name="Arc" numFmtId="0">
      <sharedItems count="4">
        <s v="Sans viseur"/>
        <s v="Classique"/>
        <s v="Poulies"/>
        <s v="Traditionnel"/>
      </sharedItems>
    </cacheField>
    <cacheField name="Score" numFmtId="0">
      <sharedItems containsSemiMixedTypes="0" containsString="0" containsNumber="1" containsInteger="1" minValue="0" maxValue="785" count="122">
        <n v="650"/>
        <n v="564"/>
        <n v="626"/>
        <n v="600"/>
        <n v="672"/>
        <n v="608"/>
        <n v="780"/>
        <n v="729"/>
        <n v="457"/>
        <n v="636"/>
        <n v="441"/>
        <n v="591"/>
        <n v="535"/>
        <n v="639"/>
        <n v="646"/>
        <n v="308"/>
        <n v="733"/>
        <n v="777"/>
        <n v="611"/>
        <n v="538"/>
        <n v="768"/>
        <n v="494"/>
        <n v="651"/>
        <n v="769"/>
        <n v="496"/>
        <n v="565"/>
        <n v="523"/>
        <n v="695"/>
        <n v="547"/>
        <n v="784"/>
        <n v="477"/>
        <n v="593"/>
        <n v="517"/>
        <n v="782"/>
        <n v="670"/>
        <n v="455"/>
        <n v="510"/>
        <n v="744"/>
        <n v="500"/>
        <n v="779"/>
        <n v="641"/>
        <n v="406"/>
        <n v="683"/>
        <n v="736"/>
        <n v="435"/>
        <n v="741"/>
        <n v="707"/>
        <n v="665"/>
        <n v="445"/>
        <n v="686"/>
        <n v="785"/>
        <n v="603"/>
        <n v="631"/>
        <n v="693"/>
        <n v="601"/>
        <n v="745"/>
        <n v="362"/>
        <n v="618"/>
        <n v="543"/>
        <n v="751"/>
        <n v="673"/>
        <n v="606"/>
        <n v="620"/>
        <n v="574"/>
        <n v="429"/>
        <n v="536"/>
        <n v="563"/>
        <n v="604"/>
        <n v="473"/>
        <n v="716"/>
        <n v="501"/>
        <n v="452"/>
        <n v="463"/>
        <n v="647"/>
        <n v="718"/>
        <n v="554"/>
        <n v="609"/>
        <n v="596"/>
        <n v="678"/>
        <n v="737"/>
        <n v="516"/>
        <n v="353"/>
        <n v="743"/>
        <n v="757"/>
        <n v="393"/>
        <n v="390"/>
        <n v="392"/>
        <n v="426"/>
        <n v="369"/>
        <n v="545"/>
        <n v="341"/>
        <n v="674"/>
        <n v="627"/>
        <n v="643"/>
        <n v="437"/>
        <n v="530"/>
        <n v="483"/>
        <n v="582"/>
        <n v="770"/>
        <n v="571"/>
        <n v="471"/>
        <n v="652"/>
        <n v="775"/>
        <n v="762"/>
        <n v="711"/>
        <n v="715"/>
        <n v="0"/>
        <n v="482"/>
        <n v="489"/>
        <n v="333"/>
        <n v="521"/>
        <n v="365"/>
        <n v="380"/>
        <n v="464"/>
        <n v="648"/>
        <n v="687"/>
        <n v="655"/>
        <n v="706"/>
        <n v="456"/>
        <n v="342"/>
        <n v="583"/>
        <n v="479"/>
      </sharedItems>
    </cacheField>
    <cacheField name="Catégories" numFmtId="0">
      <sharedItems/>
    </cacheField>
    <cacheField name="Catégories2" numFmtId="0" formula="Arc&amp;'Cat-STG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n v="1"/>
    <x v="0"/>
    <x v="0"/>
    <x v="0"/>
    <x v="0"/>
    <x v="0"/>
    <x v="0"/>
    <x v="0"/>
    <s v="BAREBOW FEMME"/>
  </r>
  <r>
    <n v="2"/>
    <x v="0"/>
    <x v="1"/>
    <x v="1"/>
    <x v="1"/>
    <x v="1"/>
    <x v="1"/>
    <x v="1"/>
    <s v="CLASSIQUE VETERAN FEMME"/>
  </r>
  <r>
    <n v="3"/>
    <x v="0"/>
    <x v="2"/>
    <x v="2"/>
    <x v="2"/>
    <x v="2"/>
    <x v="1"/>
    <x v="2"/>
    <s v="CLASSIQUE HOMME"/>
  </r>
  <r>
    <n v="4"/>
    <x v="0"/>
    <x v="1"/>
    <x v="1"/>
    <x v="1"/>
    <x v="1"/>
    <x v="1"/>
    <x v="3"/>
    <s v="CLASSIQUE VETERAN FEMME"/>
  </r>
  <r>
    <n v="5"/>
    <x v="0"/>
    <x v="0"/>
    <x v="0"/>
    <x v="0"/>
    <x v="0"/>
    <x v="0"/>
    <x v="4"/>
    <s v="BAREBOW FEMME"/>
  </r>
  <r>
    <n v="6"/>
    <x v="0"/>
    <x v="2"/>
    <x v="2"/>
    <x v="2"/>
    <x v="2"/>
    <x v="1"/>
    <x v="5"/>
    <s v="CLASSIQUE HOMME"/>
  </r>
  <r>
    <n v="7"/>
    <x v="1"/>
    <x v="3"/>
    <x v="3"/>
    <x v="3"/>
    <x v="3"/>
    <x v="2"/>
    <x v="6"/>
    <s v="POULIES FEMME"/>
  </r>
  <r>
    <n v="8"/>
    <x v="1"/>
    <x v="3"/>
    <x v="4"/>
    <x v="4"/>
    <x v="4"/>
    <x v="1"/>
    <x v="7"/>
    <s v="CLASSIQUE VETERAN HOMME"/>
  </r>
  <r>
    <n v="9"/>
    <x v="2"/>
    <x v="4"/>
    <x v="5"/>
    <x v="5"/>
    <x v="5"/>
    <x v="3"/>
    <x v="8"/>
    <s v="TRADITIONNEL HOMME"/>
  </r>
  <r>
    <n v="10"/>
    <x v="3"/>
    <x v="5"/>
    <x v="6"/>
    <x v="6"/>
    <x v="6"/>
    <x v="0"/>
    <x v="9"/>
    <s v="BAREBOW HOMME"/>
  </r>
  <r>
    <n v="11"/>
    <x v="0"/>
    <x v="6"/>
    <x v="7"/>
    <x v="7"/>
    <x v="5"/>
    <x v="3"/>
    <x v="10"/>
    <s v="TRADITIONNEL HOMME"/>
  </r>
  <r>
    <n v="12"/>
    <x v="4"/>
    <x v="7"/>
    <x v="6"/>
    <x v="8"/>
    <x v="4"/>
    <x v="1"/>
    <x v="11"/>
    <s v="CLASSIQUE VETERAN HOMME"/>
  </r>
  <r>
    <n v="13"/>
    <x v="0"/>
    <x v="6"/>
    <x v="7"/>
    <x v="7"/>
    <x v="5"/>
    <x v="3"/>
    <x v="12"/>
    <s v="TRADITIONNEL HOMME"/>
  </r>
  <r>
    <n v="14"/>
    <x v="4"/>
    <x v="7"/>
    <x v="6"/>
    <x v="8"/>
    <x v="4"/>
    <x v="1"/>
    <x v="13"/>
    <s v="CLASSIQUE VETERAN HOMME"/>
  </r>
  <r>
    <n v="15"/>
    <x v="0"/>
    <x v="1"/>
    <x v="1"/>
    <x v="1"/>
    <x v="1"/>
    <x v="1"/>
    <x v="14"/>
    <s v="CLASSIQUE VETERAN FEMME"/>
  </r>
  <r>
    <n v="16"/>
    <x v="0"/>
    <x v="8"/>
    <x v="8"/>
    <x v="9"/>
    <x v="5"/>
    <x v="3"/>
    <x v="15"/>
    <s v="TRADITIONNEL HOMME"/>
  </r>
  <r>
    <n v="17"/>
    <x v="1"/>
    <x v="3"/>
    <x v="4"/>
    <x v="4"/>
    <x v="4"/>
    <x v="1"/>
    <x v="16"/>
    <s v="CLASSIQUE VETERAN HOMME"/>
  </r>
  <r>
    <n v="18"/>
    <x v="1"/>
    <x v="3"/>
    <x v="3"/>
    <x v="3"/>
    <x v="3"/>
    <x v="2"/>
    <x v="17"/>
    <s v="POULIES FEMME"/>
  </r>
  <r>
    <n v="19"/>
    <x v="3"/>
    <x v="5"/>
    <x v="6"/>
    <x v="6"/>
    <x v="6"/>
    <x v="0"/>
    <x v="18"/>
    <s v="BAREBOW HOMME"/>
  </r>
  <r>
    <n v="20"/>
    <x v="1"/>
    <x v="9"/>
    <x v="9"/>
    <x v="10"/>
    <x v="7"/>
    <x v="1"/>
    <x v="19"/>
    <s v="CLASSIQUE JEUNE HOMME"/>
  </r>
  <r>
    <n v="21"/>
    <x v="1"/>
    <x v="10"/>
    <x v="10"/>
    <x v="11"/>
    <x v="8"/>
    <x v="2"/>
    <x v="20"/>
    <s v="POULIES HOMME"/>
  </r>
  <r>
    <n v="22"/>
    <x v="3"/>
    <x v="5"/>
    <x v="6"/>
    <x v="6"/>
    <x v="5"/>
    <x v="3"/>
    <x v="21"/>
    <s v="TRADITIONNEL HOMME"/>
  </r>
  <r>
    <n v="23"/>
    <x v="0"/>
    <x v="1"/>
    <x v="1"/>
    <x v="1"/>
    <x v="1"/>
    <x v="1"/>
    <x v="22"/>
    <s v="CLASSIQUE VETERAN FEMME"/>
  </r>
  <r>
    <n v="24"/>
    <x v="1"/>
    <x v="10"/>
    <x v="10"/>
    <x v="11"/>
    <x v="8"/>
    <x v="2"/>
    <x v="23"/>
    <s v="POULIES HOMME"/>
  </r>
  <r>
    <n v="25"/>
    <x v="2"/>
    <x v="4"/>
    <x v="5"/>
    <x v="5"/>
    <x v="5"/>
    <x v="3"/>
    <x v="24"/>
    <s v="TRADITIONNEL HOMME"/>
  </r>
  <r>
    <n v="26"/>
    <x v="5"/>
    <x v="11"/>
    <x v="11"/>
    <x v="12"/>
    <x v="8"/>
    <x v="2"/>
    <x v="23"/>
    <s v="POULIES HOMME"/>
  </r>
  <r>
    <n v="27"/>
    <x v="1"/>
    <x v="9"/>
    <x v="9"/>
    <x v="10"/>
    <x v="7"/>
    <x v="1"/>
    <x v="25"/>
    <s v="CLASSIQUE JEUNE HOMME"/>
  </r>
  <r>
    <n v="28"/>
    <x v="1"/>
    <x v="3"/>
    <x v="4"/>
    <x v="4"/>
    <x v="4"/>
    <x v="1"/>
    <x v="7"/>
    <s v="CLASSIQUE VETERAN HOMME"/>
  </r>
  <r>
    <n v="29"/>
    <x v="6"/>
    <x v="12"/>
    <x v="12"/>
    <x v="13"/>
    <x v="9"/>
    <x v="1"/>
    <x v="26"/>
    <s v="CLASSIQUE SUPER VETERAN FEMME"/>
  </r>
  <r>
    <n v="30"/>
    <x v="6"/>
    <x v="12"/>
    <x v="13"/>
    <x v="14"/>
    <x v="10"/>
    <x v="1"/>
    <x v="27"/>
    <s v="CLASSIQUE SUPER VETERAN HOMME"/>
  </r>
  <r>
    <n v="31"/>
    <x v="7"/>
    <x v="13"/>
    <x v="14"/>
    <x v="15"/>
    <x v="5"/>
    <x v="3"/>
    <x v="28"/>
    <s v="TRADITIONNEL HOMME"/>
  </r>
  <r>
    <n v="32"/>
    <x v="8"/>
    <x v="14"/>
    <x v="15"/>
    <x v="16"/>
    <x v="8"/>
    <x v="2"/>
    <x v="29"/>
    <s v="POULIES HOMME"/>
  </r>
  <r>
    <n v="33"/>
    <x v="9"/>
    <x v="15"/>
    <x v="5"/>
    <x v="17"/>
    <x v="6"/>
    <x v="0"/>
    <x v="25"/>
    <s v="BAREBOW HOMME"/>
  </r>
  <r>
    <n v="34"/>
    <x v="2"/>
    <x v="4"/>
    <x v="5"/>
    <x v="5"/>
    <x v="5"/>
    <x v="3"/>
    <x v="30"/>
    <s v="TRADITIONNEL HOMME"/>
  </r>
  <r>
    <n v="35"/>
    <x v="7"/>
    <x v="13"/>
    <x v="14"/>
    <x v="15"/>
    <x v="5"/>
    <x v="3"/>
    <x v="31"/>
    <s v="TRADITIONNEL HOMME"/>
  </r>
  <r>
    <n v="36"/>
    <x v="2"/>
    <x v="4"/>
    <x v="5"/>
    <x v="5"/>
    <x v="5"/>
    <x v="3"/>
    <x v="32"/>
    <s v="TRADITIONNEL HOMME"/>
  </r>
  <r>
    <n v="37"/>
    <x v="9"/>
    <x v="15"/>
    <x v="5"/>
    <x v="17"/>
    <x v="6"/>
    <x v="0"/>
    <x v="3"/>
    <s v="BAREBOW HOMME"/>
  </r>
  <r>
    <n v="38"/>
    <x v="8"/>
    <x v="14"/>
    <x v="15"/>
    <x v="16"/>
    <x v="8"/>
    <x v="2"/>
    <x v="33"/>
    <s v="POULIES HOMME"/>
  </r>
  <r>
    <n v="39"/>
    <x v="10"/>
    <x v="16"/>
    <x v="16"/>
    <x v="18"/>
    <x v="2"/>
    <x v="1"/>
    <x v="34"/>
    <s v="CLASSIQUE HOMME"/>
  </r>
  <r>
    <n v="40"/>
    <x v="7"/>
    <x v="13"/>
    <x v="14"/>
    <x v="15"/>
    <x v="5"/>
    <x v="3"/>
    <x v="35"/>
    <s v="TRADITIONNEL HOMME"/>
  </r>
  <r>
    <n v="41"/>
    <x v="7"/>
    <x v="17"/>
    <x v="17"/>
    <x v="19"/>
    <x v="11"/>
    <x v="1"/>
    <x v="36"/>
    <s v="CLASSIQUE FEMME"/>
  </r>
  <r>
    <n v="42"/>
    <x v="7"/>
    <x v="17"/>
    <x v="18"/>
    <x v="20"/>
    <x v="2"/>
    <x v="1"/>
    <x v="37"/>
    <s v="CLASSIQUE HOMME"/>
  </r>
  <r>
    <n v="43"/>
    <x v="7"/>
    <x v="13"/>
    <x v="14"/>
    <x v="15"/>
    <x v="5"/>
    <x v="3"/>
    <x v="38"/>
    <s v="TRADITIONNEL HOMME"/>
  </r>
  <r>
    <n v="44"/>
    <x v="8"/>
    <x v="14"/>
    <x v="15"/>
    <x v="16"/>
    <x v="8"/>
    <x v="2"/>
    <x v="39"/>
    <s v="POULIES HOMME"/>
  </r>
  <r>
    <n v="45"/>
    <x v="10"/>
    <x v="16"/>
    <x v="16"/>
    <x v="18"/>
    <x v="2"/>
    <x v="1"/>
    <x v="40"/>
    <s v="CLASSIQUE HOMME"/>
  </r>
  <r>
    <n v="46"/>
    <x v="7"/>
    <x v="17"/>
    <x v="18"/>
    <x v="20"/>
    <x v="2"/>
    <x v="1"/>
    <x v="16"/>
    <s v="CLASSIQUE HOMME"/>
  </r>
  <r>
    <n v="47"/>
    <x v="2"/>
    <x v="4"/>
    <x v="5"/>
    <x v="5"/>
    <x v="5"/>
    <x v="3"/>
    <x v="41"/>
    <s v="TRADITIONNEL HOMME"/>
  </r>
  <r>
    <n v="48"/>
    <x v="11"/>
    <x v="18"/>
    <x v="19"/>
    <x v="21"/>
    <x v="4"/>
    <x v="1"/>
    <x v="42"/>
    <s v="CLASSIQUE VETERAN HOMME"/>
  </r>
  <r>
    <n v="49"/>
    <x v="8"/>
    <x v="19"/>
    <x v="20"/>
    <x v="22"/>
    <x v="9"/>
    <x v="1"/>
    <x v="43"/>
    <s v="CLASSIQUE SUPER VETERAN FEMME"/>
  </r>
  <r>
    <n v="50"/>
    <x v="0"/>
    <x v="6"/>
    <x v="7"/>
    <x v="7"/>
    <x v="5"/>
    <x v="3"/>
    <x v="44"/>
    <s v="TRADITIONNEL HOMME"/>
  </r>
  <r>
    <n v="51"/>
    <x v="8"/>
    <x v="20"/>
    <x v="21"/>
    <x v="23"/>
    <x v="10"/>
    <x v="1"/>
    <x v="45"/>
    <s v="CLASSIQUE SUPER VETERAN HOMME"/>
  </r>
  <r>
    <n v="52"/>
    <x v="8"/>
    <x v="19"/>
    <x v="22"/>
    <x v="24"/>
    <x v="4"/>
    <x v="1"/>
    <x v="46"/>
    <s v="CLASSIQUE VETERAN HOMME"/>
  </r>
  <r>
    <n v="53"/>
    <x v="11"/>
    <x v="21"/>
    <x v="23"/>
    <x v="25"/>
    <x v="8"/>
    <x v="2"/>
    <x v="39"/>
    <s v="POULIES HOMME"/>
  </r>
  <r>
    <n v="54"/>
    <x v="10"/>
    <x v="16"/>
    <x v="16"/>
    <x v="18"/>
    <x v="2"/>
    <x v="1"/>
    <x v="47"/>
    <s v="CLASSIQUE HOMME"/>
  </r>
  <r>
    <n v="55"/>
    <x v="10"/>
    <x v="22"/>
    <x v="24"/>
    <x v="26"/>
    <x v="9"/>
    <x v="1"/>
    <x v="48"/>
    <s v="CLASSIQUE SUPER VETERAN FEMME"/>
  </r>
  <r>
    <n v="56"/>
    <x v="11"/>
    <x v="18"/>
    <x v="19"/>
    <x v="21"/>
    <x v="4"/>
    <x v="1"/>
    <x v="49"/>
    <s v="CLASSIQUE VETERAN HOMME"/>
  </r>
  <r>
    <n v="57"/>
    <x v="0"/>
    <x v="6"/>
    <x v="7"/>
    <x v="7"/>
    <x v="5"/>
    <x v="3"/>
    <x v="8"/>
    <s v="TRADITIONNEL HOMME"/>
  </r>
  <r>
    <n v="58"/>
    <x v="11"/>
    <x v="21"/>
    <x v="23"/>
    <x v="25"/>
    <x v="8"/>
    <x v="2"/>
    <x v="50"/>
    <s v="POULIES HOMME"/>
  </r>
  <r>
    <n v="59"/>
    <x v="0"/>
    <x v="23"/>
    <x v="25"/>
    <x v="27"/>
    <x v="2"/>
    <x v="1"/>
    <x v="0"/>
    <s v="CLASSIQUE HOMME"/>
  </r>
  <r>
    <n v="60"/>
    <x v="0"/>
    <x v="2"/>
    <x v="2"/>
    <x v="2"/>
    <x v="2"/>
    <x v="1"/>
    <x v="51"/>
    <s v="CLASSIQUE HOMME"/>
  </r>
  <r>
    <n v="61"/>
    <x v="0"/>
    <x v="1"/>
    <x v="1"/>
    <x v="1"/>
    <x v="1"/>
    <x v="1"/>
    <x v="52"/>
    <s v="CLASSIQUE VETERAN FEMME"/>
  </r>
  <r>
    <n v="62"/>
    <x v="0"/>
    <x v="24"/>
    <x v="26"/>
    <x v="28"/>
    <x v="1"/>
    <x v="1"/>
    <x v="53"/>
    <s v="CLASSIQUE VETERAN FEMME"/>
  </r>
  <r>
    <n v="63"/>
    <x v="7"/>
    <x v="17"/>
    <x v="17"/>
    <x v="19"/>
    <x v="11"/>
    <x v="1"/>
    <x v="54"/>
    <s v="CLASSIQUE FEMME"/>
  </r>
  <r>
    <n v="64"/>
    <x v="7"/>
    <x v="17"/>
    <x v="18"/>
    <x v="20"/>
    <x v="2"/>
    <x v="1"/>
    <x v="55"/>
    <s v="CLASSIQUE HOMME"/>
  </r>
  <r>
    <n v="65"/>
    <x v="2"/>
    <x v="4"/>
    <x v="5"/>
    <x v="5"/>
    <x v="5"/>
    <x v="3"/>
    <x v="56"/>
    <s v="TRADITIONNEL HOMME"/>
  </r>
  <r>
    <n v="66"/>
    <x v="0"/>
    <x v="1"/>
    <x v="1"/>
    <x v="1"/>
    <x v="1"/>
    <x v="1"/>
    <x v="57"/>
    <s v="CLASSIQUE VETERAN FEMME"/>
  </r>
  <r>
    <n v="67"/>
    <x v="7"/>
    <x v="17"/>
    <x v="17"/>
    <x v="19"/>
    <x v="11"/>
    <x v="1"/>
    <x v="58"/>
    <s v="CLASSIQUE FEMME"/>
  </r>
  <r>
    <n v="68"/>
    <x v="7"/>
    <x v="17"/>
    <x v="18"/>
    <x v="20"/>
    <x v="2"/>
    <x v="1"/>
    <x v="59"/>
    <s v="CLASSIQUE HOMME"/>
  </r>
  <r>
    <n v="69"/>
    <x v="0"/>
    <x v="24"/>
    <x v="25"/>
    <x v="29"/>
    <x v="2"/>
    <x v="1"/>
    <x v="60"/>
    <s v="CLASSIQUE HOMME"/>
  </r>
  <r>
    <n v="70"/>
    <x v="0"/>
    <x v="24"/>
    <x v="2"/>
    <x v="30"/>
    <x v="2"/>
    <x v="1"/>
    <x v="34"/>
    <s v="CLASSIQUE HOMME"/>
  </r>
  <r>
    <n v="71"/>
    <x v="0"/>
    <x v="2"/>
    <x v="2"/>
    <x v="2"/>
    <x v="2"/>
    <x v="1"/>
    <x v="61"/>
    <s v="CLASSIQUE HOMME"/>
  </r>
  <r>
    <n v="72"/>
    <x v="12"/>
    <x v="25"/>
    <x v="27"/>
    <x v="31"/>
    <x v="6"/>
    <x v="0"/>
    <x v="47"/>
    <s v="BAREBOW HOMME"/>
  </r>
  <r>
    <n v="73"/>
    <x v="0"/>
    <x v="0"/>
    <x v="0"/>
    <x v="0"/>
    <x v="0"/>
    <x v="0"/>
    <x v="1"/>
    <s v="BAREBOW FEMME"/>
  </r>
  <r>
    <n v="74"/>
    <x v="13"/>
    <x v="26"/>
    <x v="28"/>
    <x v="32"/>
    <x v="9"/>
    <x v="1"/>
    <x v="62"/>
    <s v="CLASSIQUE SUPER VETERAN FEMME"/>
  </r>
  <r>
    <n v="75"/>
    <x v="12"/>
    <x v="27"/>
    <x v="29"/>
    <x v="33"/>
    <x v="0"/>
    <x v="0"/>
    <x v="63"/>
    <s v="BAREBOW FEMME"/>
  </r>
  <r>
    <n v="76"/>
    <x v="8"/>
    <x v="14"/>
    <x v="15"/>
    <x v="16"/>
    <x v="8"/>
    <x v="2"/>
    <x v="50"/>
    <s v="POULIES HOMME"/>
  </r>
  <r>
    <n v="77"/>
    <x v="7"/>
    <x v="13"/>
    <x v="14"/>
    <x v="15"/>
    <x v="5"/>
    <x v="3"/>
    <x v="64"/>
    <s v="TRADITIONNEL HOMME"/>
  </r>
  <r>
    <n v="78"/>
    <x v="0"/>
    <x v="28"/>
    <x v="30"/>
    <x v="34"/>
    <x v="1"/>
    <x v="1"/>
    <x v="65"/>
    <s v="CLASSIQUE VETERAN FEMME"/>
  </r>
  <r>
    <n v="79"/>
    <x v="10"/>
    <x v="22"/>
    <x v="24"/>
    <x v="26"/>
    <x v="9"/>
    <x v="1"/>
    <x v="66"/>
    <s v="CLASSIQUE SUPER VETERAN FEMME"/>
  </r>
  <r>
    <n v="80"/>
    <x v="9"/>
    <x v="29"/>
    <x v="18"/>
    <x v="35"/>
    <x v="8"/>
    <x v="2"/>
    <x v="55"/>
    <s v="POULIES HOMME"/>
  </r>
  <r>
    <n v="81"/>
    <x v="9"/>
    <x v="15"/>
    <x v="5"/>
    <x v="17"/>
    <x v="6"/>
    <x v="0"/>
    <x v="67"/>
    <s v="BAREBOW HOMME"/>
  </r>
  <r>
    <n v="82"/>
    <x v="12"/>
    <x v="30"/>
    <x v="31"/>
    <x v="36"/>
    <x v="5"/>
    <x v="3"/>
    <x v="68"/>
    <s v="TRADITIONNEL HOMME"/>
  </r>
  <r>
    <n v="83"/>
    <x v="14"/>
    <x v="31"/>
    <x v="32"/>
    <x v="37"/>
    <x v="11"/>
    <x v="1"/>
    <x v="69"/>
    <s v="CLASSIQUE FEMME"/>
  </r>
  <r>
    <n v="84"/>
    <x v="14"/>
    <x v="31"/>
    <x v="32"/>
    <x v="37"/>
    <x v="0"/>
    <x v="0"/>
    <x v="70"/>
    <s v="BAREBOW FEMME"/>
  </r>
  <r>
    <n v="85"/>
    <x v="14"/>
    <x v="32"/>
    <x v="33"/>
    <x v="38"/>
    <x v="0"/>
    <x v="0"/>
    <x v="71"/>
    <s v="BAREBOW FEMME"/>
  </r>
  <r>
    <n v="86"/>
    <x v="2"/>
    <x v="4"/>
    <x v="5"/>
    <x v="5"/>
    <x v="5"/>
    <x v="3"/>
    <x v="72"/>
    <s v="TRADITIONNEL HOMME"/>
  </r>
  <r>
    <n v="87"/>
    <x v="7"/>
    <x v="13"/>
    <x v="14"/>
    <x v="15"/>
    <x v="5"/>
    <x v="3"/>
    <x v="68"/>
    <s v="TRADITIONNEL HOMME"/>
  </r>
  <r>
    <n v="88"/>
    <x v="0"/>
    <x v="0"/>
    <x v="0"/>
    <x v="0"/>
    <x v="0"/>
    <x v="0"/>
    <x v="73"/>
    <s v="BAREBOW FEMME"/>
  </r>
  <r>
    <n v="89"/>
    <x v="9"/>
    <x v="29"/>
    <x v="18"/>
    <x v="35"/>
    <x v="8"/>
    <x v="2"/>
    <x v="74"/>
    <s v="POULIES HOMME"/>
  </r>
  <r>
    <n v="90"/>
    <x v="0"/>
    <x v="28"/>
    <x v="30"/>
    <x v="34"/>
    <x v="1"/>
    <x v="1"/>
    <x v="75"/>
    <s v="CLASSIQUE VETERAN FEMME"/>
  </r>
  <r>
    <n v="91"/>
    <x v="9"/>
    <x v="15"/>
    <x v="5"/>
    <x v="17"/>
    <x v="6"/>
    <x v="0"/>
    <x v="76"/>
    <s v="BAREBOW HOMME"/>
  </r>
  <r>
    <n v="92"/>
    <x v="12"/>
    <x v="27"/>
    <x v="29"/>
    <x v="33"/>
    <x v="0"/>
    <x v="0"/>
    <x v="77"/>
    <s v="BAREBOW FEMME"/>
  </r>
  <r>
    <n v="93"/>
    <x v="13"/>
    <x v="26"/>
    <x v="28"/>
    <x v="32"/>
    <x v="9"/>
    <x v="1"/>
    <x v="78"/>
    <s v="CLASSIQUE SUPER VETERAN FEMME"/>
  </r>
  <r>
    <n v="94"/>
    <x v="1"/>
    <x v="33"/>
    <x v="18"/>
    <x v="39"/>
    <x v="10"/>
    <x v="1"/>
    <x v="79"/>
    <s v="CLASSIQUE SUPER VETERAN HOMME"/>
  </r>
  <r>
    <n v="95"/>
    <x v="10"/>
    <x v="22"/>
    <x v="24"/>
    <x v="26"/>
    <x v="9"/>
    <x v="1"/>
    <x v="80"/>
    <s v="CLASSIQUE SUPER VETERAN FEMME"/>
  </r>
  <r>
    <n v="96"/>
    <x v="15"/>
    <x v="34"/>
    <x v="34"/>
    <x v="40"/>
    <x v="5"/>
    <x v="3"/>
    <x v="81"/>
    <s v="TRADITIONNEL HOMME"/>
  </r>
  <r>
    <n v="97"/>
    <x v="16"/>
    <x v="35"/>
    <x v="35"/>
    <x v="41"/>
    <x v="2"/>
    <x v="1"/>
    <x v="82"/>
    <s v="CLASSIQUE HOMME"/>
  </r>
  <r>
    <n v="98"/>
    <x v="16"/>
    <x v="36"/>
    <x v="11"/>
    <x v="42"/>
    <x v="8"/>
    <x v="2"/>
    <x v="83"/>
    <s v="POULIES HOMME"/>
  </r>
  <r>
    <n v="99"/>
    <x v="2"/>
    <x v="4"/>
    <x v="5"/>
    <x v="5"/>
    <x v="5"/>
    <x v="3"/>
    <x v="84"/>
    <s v="TRADITIONNEL HOMME"/>
  </r>
  <r>
    <n v="100"/>
    <x v="7"/>
    <x v="37"/>
    <x v="36"/>
    <x v="43"/>
    <x v="5"/>
    <x v="3"/>
    <x v="66"/>
    <s v="TRADITIONNEL HOMME"/>
  </r>
  <r>
    <n v="101"/>
    <x v="7"/>
    <x v="37"/>
    <x v="37"/>
    <x v="44"/>
    <x v="12"/>
    <x v="3"/>
    <x v="85"/>
    <s v="TRADITIONNEL FEMME"/>
  </r>
  <r>
    <n v="102"/>
    <x v="7"/>
    <x v="38"/>
    <x v="38"/>
    <x v="45"/>
    <x v="5"/>
    <x v="3"/>
    <x v="86"/>
    <s v="TRADITIONNEL HOMME"/>
  </r>
  <r>
    <n v="103"/>
    <x v="2"/>
    <x v="4"/>
    <x v="5"/>
    <x v="5"/>
    <x v="5"/>
    <x v="3"/>
    <x v="87"/>
    <s v="TRADITIONNEL HOMME"/>
  </r>
  <r>
    <n v="104"/>
    <x v="15"/>
    <x v="34"/>
    <x v="34"/>
    <x v="40"/>
    <x v="5"/>
    <x v="3"/>
    <x v="88"/>
    <s v="TRADITIONNEL HOMME"/>
  </r>
  <r>
    <n v="105"/>
    <x v="7"/>
    <x v="37"/>
    <x v="37"/>
    <x v="44"/>
    <x v="12"/>
    <x v="3"/>
    <x v="85"/>
    <s v="TRADITIONNEL FEMME"/>
  </r>
  <r>
    <n v="106"/>
    <x v="7"/>
    <x v="37"/>
    <x v="36"/>
    <x v="43"/>
    <x v="5"/>
    <x v="3"/>
    <x v="89"/>
    <s v="TRADITIONNEL HOMME"/>
  </r>
  <r>
    <n v="107"/>
    <x v="7"/>
    <x v="38"/>
    <x v="38"/>
    <x v="45"/>
    <x v="5"/>
    <x v="3"/>
    <x v="90"/>
    <s v="TRADITIONNEL HOMME"/>
  </r>
  <r>
    <n v="108"/>
    <x v="17"/>
    <x v="39"/>
    <x v="37"/>
    <x v="46"/>
    <x v="11"/>
    <x v="1"/>
    <x v="91"/>
    <s v="CLASSIQUE FEMME"/>
  </r>
  <r>
    <n v="109"/>
    <x v="13"/>
    <x v="26"/>
    <x v="28"/>
    <x v="32"/>
    <x v="9"/>
    <x v="1"/>
    <x v="92"/>
    <s v="CLASSIQUE SUPER VETERAN FEMME"/>
  </r>
  <r>
    <n v="110"/>
    <x v="0"/>
    <x v="2"/>
    <x v="2"/>
    <x v="2"/>
    <x v="2"/>
    <x v="1"/>
    <x v="93"/>
    <s v="CLASSIQUE HOMME"/>
  </r>
  <r>
    <n v="111"/>
    <x v="0"/>
    <x v="0"/>
    <x v="0"/>
    <x v="0"/>
    <x v="12"/>
    <x v="3"/>
    <x v="94"/>
    <s v="TRADITIONNEL FEMME"/>
  </r>
  <r>
    <n v="112"/>
    <x v="9"/>
    <x v="40"/>
    <x v="18"/>
    <x v="47"/>
    <x v="5"/>
    <x v="3"/>
    <x v="95"/>
    <s v="TRADITIONNEL HOMME"/>
  </r>
  <r>
    <n v="113"/>
    <x v="9"/>
    <x v="41"/>
    <x v="39"/>
    <x v="48"/>
    <x v="12"/>
    <x v="3"/>
    <x v="96"/>
    <s v="TRADITIONNEL FEMME"/>
  </r>
  <r>
    <n v="114"/>
    <x v="9"/>
    <x v="42"/>
    <x v="40"/>
    <x v="49"/>
    <x v="0"/>
    <x v="0"/>
    <x v="97"/>
    <s v="BAREBOW FEMME"/>
  </r>
  <r>
    <n v="115"/>
    <x v="1"/>
    <x v="10"/>
    <x v="10"/>
    <x v="11"/>
    <x v="8"/>
    <x v="2"/>
    <x v="98"/>
    <s v="POULIES HOMME"/>
  </r>
  <r>
    <n v="116"/>
    <x v="9"/>
    <x v="40"/>
    <x v="18"/>
    <x v="47"/>
    <x v="5"/>
    <x v="3"/>
    <x v="99"/>
    <s v="TRADITIONNEL HOMME"/>
  </r>
  <r>
    <n v="117"/>
    <x v="9"/>
    <x v="41"/>
    <x v="39"/>
    <x v="48"/>
    <x v="12"/>
    <x v="3"/>
    <x v="100"/>
    <s v="TRADITIONNEL FEMME"/>
  </r>
  <r>
    <n v="118"/>
    <x v="9"/>
    <x v="42"/>
    <x v="40"/>
    <x v="49"/>
    <x v="0"/>
    <x v="0"/>
    <x v="51"/>
    <s v="BAREBOW FEMME"/>
  </r>
  <r>
    <n v="119"/>
    <x v="0"/>
    <x v="0"/>
    <x v="0"/>
    <x v="0"/>
    <x v="12"/>
    <x v="3"/>
    <x v="1"/>
    <s v="TRADITIONNEL FEMME"/>
  </r>
  <r>
    <n v="120"/>
    <x v="13"/>
    <x v="26"/>
    <x v="28"/>
    <x v="32"/>
    <x v="9"/>
    <x v="1"/>
    <x v="62"/>
    <s v="CLASSIQUE SUPER VETERAN FEMME"/>
  </r>
  <r>
    <n v="121"/>
    <x v="0"/>
    <x v="2"/>
    <x v="2"/>
    <x v="2"/>
    <x v="2"/>
    <x v="1"/>
    <x v="101"/>
    <s v="CLASSIQUE HOMME"/>
  </r>
  <r>
    <n v="122"/>
    <x v="5"/>
    <x v="11"/>
    <x v="11"/>
    <x v="12"/>
    <x v="8"/>
    <x v="2"/>
    <x v="102"/>
    <s v="POULIES HOMME"/>
  </r>
  <r>
    <n v="123"/>
    <x v="5"/>
    <x v="11"/>
    <x v="41"/>
    <x v="50"/>
    <x v="3"/>
    <x v="2"/>
    <x v="103"/>
    <s v="POULIES FEMME"/>
  </r>
  <r>
    <n v="124"/>
    <x v="5"/>
    <x v="11"/>
    <x v="42"/>
    <x v="51"/>
    <x v="6"/>
    <x v="0"/>
    <x v="63"/>
    <s v="BAREBOW HOMME"/>
  </r>
  <r>
    <n v="125"/>
    <x v="18"/>
    <x v="43"/>
    <x v="43"/>
    <x v="52"/>
    <x v="1"/>
    <x v="1"/>
    <x v="104"/>
    <s v="CLASSIQUE VETERAN FEMME"/>
  </r>
  <r>
    <n v="126"/>
    <x v="5"/>
    <x v="11"/>
    <x v="41"/>
    <x v="50"/>
    <x v="3"/>
    <x v="2"/>
    <x v="83"/>
    <s v="POULIES FEMME"/>
  </r>
  <r>
    <n v="127"/>
    <x v="3"/>
    <x v="44"/>
    <x v="44"/>
    <x v="53"/>
    <x v="10"/>
    <x v="1"/>
    <x v="105"/>
    <s v="CLASSIQUE SUPER VETERAN HOMME"/>
  </r>
  <r>
    <n v="128"/>
    <x v="10"/>
    <x v="22"/>
    <x v="24"/>
    <x v="26"/>
    <x v="9"/>
    <x v="1"/>
    <x v="106"/>
    <s v="CLASSIQUE SUPER VETERAN FEMME"/>
  </r>
  <r>
    <n v="129"/>
    <x v="12"/>
    <x v="30"/>
    <x v="31"/>
    <x v="36"/>
    <x v="5"/>
    <x v="3"/>
    <x v="107"/>
    <s v="TRADITIONNEL HOMME"/>
  </r>
  <r>
    <n v="130"/>
    <x v="12"/>
    <x v="27"/>
    <x v="29"/>
    <x v="33"/>
    <x v="12"/>
    <x v="3"/>
    <x v="108"/>
    <s v="TRADITIONNEL FEMME"/>
  </r>
  <r>
    <n v="131"/>
    <x v="0"/>
    <x v="1"/>
    <x v="1"/>
    <x v="1"/>
    <x v="1"/>
    <x v="1"/>
    <x v="60"/>
    <s v="CLASSIQUE VETERAN FEMME"/>
  </r>
  <r>
    <n v="132"/>
    <x v="0"/>
    <x v="8"/>
    <x v="8"/>
    <x v="9"/>
    <x v="5"/>
    <x v="3"/>
    <x v="109"/>
    <s v="TRADITIONNEL HOMME"/>
  </r>
  <r>
    <n v="133"/>
    <x v="9"/>
    <x v="15"/>
    <x v="5"/>
    <x v="17"/>
    <x v="6"/>
    <x v="0"/>
    <x v="1"/>
    <s v="BAREBOW HOMME"/>
  </r>
  <r>
    <n v="134"/>
    <x v="7"/>
    <x v="13"/>
    <x v="14"/>
    <x v="15"/>
    <x v="5"/>
    <x v="3"/>
    <x v="110"/>
    <s v="TRADITIONNEL HOMME"/>
  </r>
  <r>
    <n v="135"/>
    <x v="2"/>
    <x v="4"/>
    <x v="5"/>
    <x v="5"/>
    <x v="5"/>
    <x v="3"/>
    <x v="111"/>
    <s v="TRADITIONNEL HOMME"/>
  </r>
  <r>
    <n v="136"/>
    <x v="15"/>
    <x v="34"/>
    <x v="34"/>
    <x v="40"/>
    <x v="5"/>
    <x v="3"/>
    <x v="112"/>
    <s v="TRADITIONNEL HOMME"/>
  </r>
  <r>
    <n v="137"/>
    <x v="0"/>
    <x v="0"/>
    <x v="0"/>
    <x v="0"/>
    <x v="12"/>
    <x v="3"/>
    <x v="113"/>
    <s v="TRADITIONNEL FEMME"/>
  </r>
  <r>
    <n v="138"/>
    <x v="19"/>
    <x v="45"/>
    <x v="45"/>
    <x v="54"/>
    <x v="2"/>
    <x v="1"/>
    <x v="42"/>
    <s v="CLASSIQUE HOMME"/>
  </r>
  <r>
    <n v="139"/>
    <x v="0"/>
    <x v="23"/>
    <x v="25"/>
    <x v="27"/>
    <x v="2"/>
    <x v="1"/>
    <x v="114"/>
    <s v="CLASSIQUE HOMME"/>
  </r>
  <r>
    <n v="140"/>
    <x v="0"/>
    <x v="46"/>
    <x v="46"/>
    <x v="55"/>
    <x v="10"/>
    <x v="1"/>
    <x v="43"/>
    <s v="CLASSIQUE SUPER VETERAN HOMME"/>
  </r>
  <r>
    <n v="141"/>
    <x v="13"/>
    <x v="26"/>
    <x v="28"/>
    <x v="32"/>
    <x v="9"/>
    <x v="1"/>
    <x v="115"/>
    <s v="CLASSIQUE SUPER VETERAN FEMME"/>
  </r>
  <r>
    <n v="142"/>
    <x v="3"/>
    <x v="47"/>
    <x v="47"/>
    <x v="56"/>
    <x v="11"/>
    <x v="1"/>
    <x v="116"/>
    <s v="CLASSIQUE FEMME"/>
  </r>
  <r>
    <n v="143"/>
    <x v="3"/>
    <x v="48"/>
    <x v="45"/>
    <x v="57"/>
    <x v="10"/>
    <x v="1"/>
    <x v="117"/>
    <s v="CLASSIQUE SUPER VETERAN HOMME"/>
  </r>
  <r>
    <n v="144"/>
    <x v="0"/>
    <x v="0"/>
    <x v="0"/>
    <x v="0"/>
    <x v="12"/>
    <x v="3"/>
    <x v="118"/>
    <s v="TRADITIONNEL FEMME"/>
  </r>
  <r>
    <n v="145"/>
    <x v="15"/>
    <x v="34"/>
    <x v="34"/>
    <x v="40"/>
    <x v="5"/>
    <x v="3"/>
    <x v="119"/>
    <s v="TRADITIONNEL HOMME"/>
  </r>
  <r>
    <n v="146"/>
    <x v="9"/>
    <x v="29"/>
    <x v="18"/>
    <x v="35"/>
    <x v="8"/>
    <x v="2"/>
    <x v="16"/>
    <s v="POULIES HOMME"/>
  </r>
  <r>
    <n v="147"/>
    <x v="9"/>
    <x v="15"/>
    <x v="5"/>
    <x v="17"/>
    <x v="6"/>
    <x v="0"/>
    <x v="120"/>
    <s v="BAREBOW HOMME"/>
  </r>
  <r>
    <n v="148"/>
    <x v="7"/>
    <x v="13"/>
    <x v="14"/>
    <x v="15"/>
    <x v="5"/>
    <x v="3"/>
    <x v="121"/>
    <s v="TRADITIONNEL HOMME"/>
  </r>
  <r>
    <n v="149"/>
    <x v="2"/>
    <x v="4"/>
    <x v="5"/>
    <x v="5"/>
    <x v="5"/>
    <x v="3"/>
    <x v="84"/>
    <s v="TRADITIONNEL HOMM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C49" firstHeaderRow="1" firstDataRow="1" firstDataCol="2" rowPageCount="1" colPageCount="1"/>
  <pivotFields count="10">
    <pivotField compact="0" outline="0" showAll="0"/>
    <pivotField axis="axisRow" compact="0" showAll="0" sortType="descending" sumSubtotal="1">
      <items count="21">
        <item x="16"/>
        <item x="11"/>
        <item x="14"/>
        <item x="6"/>
        <item x="10"/>
        <item x="19"/>
        <item x="4"/>
        <item x="12"/>
        <item x="13"/>
        <item x="5"/>
        <item x="2"/>
        <item x="9"/>
        <item x="17"/>
        <item x="8"/>
        <item x="0"/>
        <item x="1"/>
        <item x="18"/>
        <item x="15"/>
        <item x="7"/>
        <item x="3"/>
        <item t="sum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axis="axisRow" compact="0" outline="0" showAll="0">
      <items count="59">
        <item x="18"/>
        <item x="36"/>
        <item x="26"/>
        <item x="54"/>
        <item x="6"/>
        <item x="53"/>
        <item x="35"/>
        <item x="40"/>
        <item x="33"/>
        <item x="47"/>
        <item x="9"/>
        <item x="38"/>
        <item x="37"/>
        <item x="21"/>
        <item x="4"/>
        <item x="3"/>
        <item x="30"/>
        <item x="28"/>
        <item x="29"/>
        <item x="13"/>
        <item x="14"/>
        <item x="1"/>
        <item x="44"/>
        <item x="43"/>
        <item x="5"/>
        <item x="25"/>
        <item x="45"/>
        <item x="41"/>
        <item x="57"/>
        <item x="42"/>
        <item x="55"/>
        <item x="48"/>
        <item x="19"/>
        <item x="20"/>
        <item x="16"/>
        <item x="15"/>
        <item x="46"/>
        <item x="56"/>
        <item x="11"/>
        <item x="39"/>
        <item x="52"/>
        <item x="24"/>
        <item x="22"/>
        <item x="49"/>
        <item x="50"/>
        <item x="12"/>
        <item x="51"/>
        <item x="7"/>
        <item x="34"/>
        <item x="0"/>
        <item x="23"/>
        <item x="31"/>
        <item x="10"/>
        <item x="32"/>
        <item x="27"/>
        <item x="8"/>
        <item x="17"/>
        <item x="2"/>
        <item t="default"/>
      </items>
    </pivotField>
    <pivotField compact="0" outline="0" showAll="0"/>
    <pivotField axis="axisPage" compact="0" outline="0" multipleItemSelectionAllowed="1" showAll="0">
      <items count="5">
        <item x="1"/>
        <item h="1" x="2"/>
        <item h="1" x="0"/>
        <item h="1" x="3"/>
        <item t="default"/>
      </items>
    </pivotField>
    <pivotField dataField="1" compact="0" outline="0" showAll="0">
      <items count="123">
        <item x="106"/>
        <item x="15"/>
        <item x="109"/>
        <item x="90"/>
        <item x="119"/>
        <item x="81"/>
        <item x="56"/>
        <item x="111"/>
        <item x="88"/>
        <item x="112"/>
        <item x="85"/>
        <item x="86"/>
        <item x="84"/>
        <item x="41"/>
        <item x="87"/>
        <item x="64"/>
        <item x="44"/>
        <item x="94"/>
        <item x="10"/>
        <item x="48"/>
        <item x="71"/>
        <item x="35"/>
        <item x="118"/>
        <item x="8"/>
        <item x="72"/>
        <item x="113"/>
        <item x="100"/>
        <item x="68"/>
        <item x="30"/>
        <item x="121"/>
        <item x="107"/>
        <item x="96"/>
        <item x="108"/>
        <item x="21"/>
        <item x="24"/>
        <item x="38"/>
        <item x="70"/>
        <item x="36"/>
        <item x="80"/>
        <item x="32"/>
        <item x="110"/>
        <item x="26"/>
        <item x="95"/>
        <item x="12"/>
        <item x="65"/>
        <item x="19"/>
        <item x="58"/>
        <item x="89"/>
        <item x="28"/>
        <item x="75"/>
        <item x="66"/>
        <item x="1"/>
        <item x="25"/>
        <item x="99"/>
        <item x="63"/>
        <item x="97"/>
        <item x="120"/>
        <item x="11"/>
        <item x="31"/>
        <item x="77"/>
        <item x="3"/>
        <item x="54"/>
        <item x="51"/>
        <item x="67"/>
        <item x="61"/>
        <item x="5"/>
        <item x="76"/>
        <item x="18"/>
        <item x="57"/>
        <item x="62"/>
        <item x="2"/>
        <item x="92"/>
        <item x="52"/>
        <item x="9"/>
        <item x="13"/>
        <item x="40"/>
        <item x="93"/>
        <item x="14"/>
        <item x="73"/>
        <item x="114"/>
        <item x="0"/>
        <item x="22"/>
        <item x="101"/>
        <item x="116"/>
        <item x="47"/>
        <item x="34"/>
        <item x="4"/>
        <item x="60"/>
        <item x="91"/>
        <item x="78"/>
        <item x="42"/>
        <item x="49"/>
        <item x="115"/>
        <item x="53"/>
        <item x="27"/>
        <item x="117"/>
        <item x="46"/>
        <item x="104"/>
        <item x="105"/>
        <item x="69"/>
        <item x="74"/>
        <item x="7"/>
        <item x="16"/>
        <item x="43"/>
        <item x="79"/>
        <item x="45"/>
        <item x="82"/>
        <item x="37"/>
        <item x="55"/>
        <item x="59"/>
        <item x="83"/>
        <item x="103"/>
        <item x="20"/>
        <item x="23"/>
        <item x="98"/>
        <item x="102"/>
        <item x="17"/>
        <item x="39"/>
        <item x="6"/>
        <item x="33"/>
        <item x="29"/>
        <item x="50"/>
        <item t="default"/>
      </items>
    </pivotField>
    <pivotField compact="0" outline="0" showAll="0"/>
    <pivotField compact="0" outline="0" dragToRow="0" dragToCol="0" dragToPage="0" showAll="0" defaultSubtotal="0"/>
  </pivotFields>
  <rowFields count="2">
    <field x="1"/>
    <field x="4"/>
  </rowFields>
  <rowItems count="46">
    <i>
      <x v="18"/>
    </i>
    <i r="1">
      <x v="32"/>
    </i>
    <i r="1">
      <x v="33"/>
    </i>
    <i>
      <x/>
    </i>
    <i r="1">
      <x v="27"/>
    </i>
    <i>
      <x v="13"/>
    </i>
    <i r="1">
      <x v="41"/>
    </i>
    <i r="1">
      <x v="42"/>
    </i>
    <i r="1">
      <x v="50"/>
    </i>
    <i>
      <x v="15"/>
    </i>
    <i r="1">
      <x v="14"/>
    </i>
    <i r="1">
      <x v="39"/>
    </i>
    <i r="1">
      <x v="52"/>
    </i>
    <i>
      <x v="14"/>
    </i>
    <i r="1">
      <x v="16"/>
    </i>
    <i r="1">
      <x v="17"/>
    </i>
    <i r="1">
      <x v="18"/>
    </i>
    <i r="1">
      <x v="21"/>
    </i>
    <i r="1">
      <x v="30"/>
    </i>
    <i r="1">
      <x v="48"/>
    </i>
    <i r="1">
      <x v="54"/>
    </i>
    <i r="1">
      <x v="57"/>
    </i>
    <i>
      <x v="2"/>
    </i>
    <i r="1">
      <x v="12"/>
    </i>
    <i>
      <x v="19"/>
    </i>
    <i r="1">
      <x v="5"/>
    </i>
    <i r="1">
      <x v="28"/>
    </i>
    <i r="1">
      <x v="37"/>
    </i>
    <i>
      <x v="16"/>
    </i>
    <i r="1">
      <x v="40"/>
    </i>
    <i>
      <x v="3"/>
    </i>
    <i r="1">
      <x v="19"/>
    </i>
    <i r="1">
      <x v="20"/>
    </i>
    <i>
      <x v="8"/>
    </i>
    <i r="1">
      <x v="53"/>
    </i>
    <i>
      <x v="1"/>
    </i>
    <i r="1">
      <x v="13"/>
    </i>
    <i>
      <x v="5"/>
    </i>
    <i r="1">
      <x v="3"/>
    </i>
    <i>
      <x v="12"/>
    </i>
    <i r="1">
      <x v="36"/>
    </i>
    <i>
      <x v="4"/>
    </i>
    <i r="1">
      <x/>
    </i>
    <i r="1">
      <x v="2"/>
    </i>
    <i>
      <x v="6"/>
    </i>
    <i r="1">
      <x v="55"/>
    </i>
  </rowItems>
  <colItems count="1">
    <i/>
  </colItems>
  <pageFields count="1">
    <pageField fld="6" hier="-1"/>
  </pageFields>
  <dataFields count="1">
    <dataField name="Max de Score" fld="7" subtotal="max" baseField="4" baseItem="13"/>
  </dataFields>
  <formats count="14">
    <format dxfId="17">
      <pivotArea field="6" type="button" dataOnly="0" labelOnly="1" outline="0" axis="axisPage" fieldPosition="0"/>
    </format>
    <format dxfId="16">
      <pivotArea dataOnly="0" labelOnly="1" outline="0" fieldPosition="0">
        <references count="1">
          <reference field="6" count="0"/>
        </references>
      </pivotArea>
    </format>
    <format dxfId="15">
      <pivotArea field="6" type="button" dataOnly="0" labelOnly="1" outline="0" axis="axisPage" fieldPosition="0"/>
    </format>
    <format dxfId="13">
      <pivotArea dataOnly="0" labelOnly="1" outline="0" fieldPosition="0">
        <references count="1">
          <reference field="6" count="0"/>
        </references>
      </pivotArea>
    </format>
    <format dxfId="11">
      <pivotArea field="6" type="button" dataOnly="0" labelOnly="1" outline="0" axis="axisPage" fieldPosition="0"/>
    </format>
    <format dxfId="10">
      <pivotArea dataOnly="0" labelOnly="1" outline="0" fieldPosition="0">
        <references count="1">
          <reference field="6" count="0"/>
        </references>
      </pivotArea>
    </format>
    <format dxfId="9">
      <pivotArea field="6" type="button" dataOnly="0" labelOnly="1" outline="0" axis="axisPage" fieldPosition="0"/>
    </format>
    <format dxfId="8">
      <pivotArea dataOnly="0" labelOnly="1" outline="0" fieldPosition="0">
        <references count="1">
          <reference field="6" count="0"/>
        </references>
      </pivotArea>
    </format>
    <format dxfId="7">
      <pivotArea field="6" type="button" dataOnly="0" labelOnly="1" outline="0" axis="axisPage" fieldPosition="0"/>
    </format>
    <format dxfId="6">
      <pivotArea dataOnly="0" labelOnly="1" outline="0" fieldPosition="0">
        <references count="1">
          <reference field="6" count="0"/>
        </references>
      </pivotArea>
    </format>
    <format dxfId="5">
      <pivotArea field="6" type="button" dataOnly="0" labelOnly="1" outline="0" axis="axisPage" fieldPosition="0"/>
    </format>
    <format dxfId="3">
      <pivotArea dataOnly="0" labelOnly="1" outline="0" fieldPosition="0">
        <references count="1">
          <reference field="6" count="0"/>
        </references>
      </pivotArea>
    </format>
    <format dxfId="1">
      <pivotArea field="6" type="button" dataOnly="0" labelOnly="1" outline="0" axis="axisPage" fieldPosition="0"/>
    </format>
    <format dxfId="0">
      <pivotArea dataOnly="0" labelOnly="1" outline="0" fieldPosition="0">
        <references count="1">
          <reference field="6" count="0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H2:I16" firstHeaderRow="1" firstDataRow="1" firstDataCol="1"/>
  <pivotFields count="10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3">
        <item x="7"/>
        <item x="2"/>
        <item x="4"/>
        <item x="10"/>
        <item x="11"/>
        <item x="1"/>
        <item x="9"/>
        <item x="8"/>
        <item x="3"/>
        <item x="5"/>
        <item x="12"/>
        <item x="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5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Max de Score" fld="7" subtotal="max" baseField="3" baseItem="64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27:D85" firstHeaderRow="0" firstDataRow="1" firstDataCol="2"/>
  <pivotFields count="10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sortType="ascending" defaultSubtotal="0">
      <items count="49">
        <item x="16"/>
        <item x="30"/>
        <item x="22"/>
        <item x="45"/>
        <item x="5"/>
        <item x="44"/>
        <item x="29"/>
        <item x="34"/>
        <item x="27"/>
        <item x="40"/>
        <item x="8"/>
        <item x="31"/>
        <item x="32"/>
        <item x="18"/>
        <item x="3"/>
        <item x="24"/>
        <item x="12"/>
        <item x="1"/>
        <item x="37"/>
        <item x="4"/>
        <item x="21"/>
        <item x="38"/>
        <item x="35"/>
        <item x="48"/>
        <item x="36"/>
        <item x="46"/>
        <item x="41"/>
        <item x="17"/>
        <item x="14"/>
        <item x="13"/>
        <item x="39"/>
        <item x="47"/>
        <item x="10"/>
        <item x="33"/>
        <item x="43"/>
        <item x="19"/>
        <item x="42"/>
        <item x="11"/>
        <item x="6"/>
        <item x="28"/>
        <item x="0"/>
        <item x="20"/>
        <item x="25"/>
        <item x="9"/>
        <item x="26"/>
        <item x="23"/>
        <item x="7"/>
        <item x="15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8">
        <item x="17"/>
        <item x="6"/>
        <item x="0"/>
        <item x="44"/>
        <item x="30"/>
        <item x="39"/>
        <item x="15"/>
        <item x="22"/>
        <item x="23"/>
        <item x="34"/>
        <item x="11"/>
        <item x="4"/>
        <item x="21"/>
        <item x="46"/>
        <item x="5"/>
        <item x="14"/>
        <item x="20"/>
        <item x="18"/>
        <item x="3"/>
        <item x="37"/>
        <item x="35"/>
        <item x="7"/>
        <item x="10"/>
        <item x="43"/>
        <item x="9"/>
        <item x="38"/>
        <item x="26"/>
        <item x="40"/>
        <item x="8"/>
        <item x="32"/>
        <item x="29"/>
        <item x="12"/>
        <item x="13"/>
        <item x="19"/>
        <item x="27"/>
        <item x="16"/>
        <item x="2"/>
        <item x="41"/>
        <item x="36"/>
        <item x="1"/>
        <item x="24"/>
        <item x="25"/>
        <item x="28"/>
        <item x="31"/>
        <item x="33"/>
        <item x="42"/>
        <item x="45"/>
        <item x="4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3"/>
  </rowFields>
  <rowItems count="58">
    <i>
      <x/>
      <x v="35"/>
    </i>
    <i>
      <x v="1"/>
      <x v="43"/>
    </i>
    <i>
      <x v="2"/>
      <x v="40"/>
    </i>
    <i>
      <x v="3"/>
      <x v="46"/>
    </i>
    <i>
      <x v="4"/>
      <x v="1"/>
    </i>
    <i>
      <x v="5"/>
      <x v="3"/>
    </i>
    <i>
      <x v="6"/>
      <x v="17"/>
    </i>
    <i>
      <x v="7"/>
      <x v="9"/>
    </i>
    <i>
      <x v="8"/>
      <x v="30"/>
    </i>
    <i>
      <x v="9"/>
      <x v="17"/>
    </i>
    <i>
      <x v="10"/>
      <x v="28"/>
    </i>
    <i>
      <x v="11"/>
      <x v="29"/>
    </i>
    <i>
      <x v="12"/>
      <x v="44"/>
    </i>
    <i>
      <x v="13"/>
      <x v="33"/>
    </i>
    <i>
      <x v="14"/>
      <x v="11"/>
    </i>
    <i r="1">
      <x v="18"/>
    </i>
    <i>
      <x v="15"/>
      <x v="26"/>
    </i>
    <i r="1">
      <x v="36"/>
    </i>
    <i r="1">
      <x v="41"/>
    </i>
    <i>
      <x v="16"/>
      <x v="31"/>
    </i>
    <i r="1">
      <x v="32"/>
    </i>
    <i>
      <x v="17"/>
      <x v="39"/>
    </i>
    <i>
      <x v="18"/>
      <x v="19"/>
    </i>
    <i r="1">
      <x v="38"/>
    </i>
    <i>
      <x v="19"/>
      <x v="14"/>
    </i>
    <i>
      <x v="20"/>
      <x v="8"/>
    </i>
    <i>
      <x v="21"/>
      <x v="25"/>
    </i>
    <i>
      <x v="22"/>
      <x v="20"/>
    </i>
    <i>
      <x v="23"/>
      <x v="46"/>
    </i>
    <i>
      <x v="24"/>
      <x v="10"/>
    </i>
    <i>
      <x v="25"/>
      <x v="13"/>
    </i>
    <i>
      <x v="26"/>
      <x v="5"/>
    </i>
    <i>
      <x v="27"/>
      <x/>
    </i>
    <i r="1">
      <x v="17"/>
    </i>
    <i>
      <x v="28"/>
      <x v="6"/>
    </i>
    <i>
      <x v="29"/>
      <x v="15"/>
    </i>
    <i>
      <x v="30"/>
      <x v="19"/>
    </i>
    <i>
      <x v="31"/>
      <x v="47"/>
    </i>
    <i>
      <x v="32"/>
      <x v="22"/>
    </i>
    <i>
      <x v="33"/>
      <x v="17"/>
    </i>
    <i>
      <x v="34"/>
      <x v="23"/>
    </i>
    <i>
      <x v="35"/>
      <x v="7"/>
    </i>
    <i r="1">
      <x v="16"/>
    </i>
    <i>
      <x v="36"/>
      <x v="27"/>
    </i>
    <i>
      <x v="37"/>
      <x v="10"/>
    </i>
    <i r="1">
      <x v="37"/>
    </i>
    <i r="1">
      <x v="45"/>
    </i>
    <i>
      <x v="38"/>
      <x v="21"/>
    </i>
    <i>
      <x v="39"/>
      <x v="4"/>
    </i>
    <i>
      <x v="40"/>
      <x v="2"/>
    </i>
    <i>
      <x v="41"/>
      <x v="12"/>
    </i>
    <i>
      <x v="42"/>
      <x v="34"/>
    </i>
    <i>
      <x v="43"/>
      <x v="24"/>
    </i>
    <i>
      <x v="44"/>
      <x v="42"/>
    </i>
    <i>
      <x v="45"/>
      <x v="41"/>
    </i>
    <i>
      <x v="46"/>
      <x v="1"/>
    </i>
    <i>
      <x v="47"/>
      <x v="14"/>
    </i>
    <i>
      <x v="48"/>
      <x v="36"/>
    </i>
  </rowItems>
  <colFields count="1">
    <field x="-2"/>
  </colFields>
  <colItems count="2">
    <i>
      <x/>
    </i>
    <i i="1">
      <x v="1"/>
    </i>
  </colItems>
  <dataFields count="2">
    <dataField name="Max de Score" fld="7" subtotal="max" baseField="1" baseItem="12"/>
    <dataField name="Nb de mises" fld="2" subtotal="count" baseField="3" baseItem="28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1" firstHeaderRow="1" firstDataRow="1" firstDataCol="1"/>
  <pivotFields count="10">
    <pivotField showAll="0"/>
    <pivotField showAll="0"/>
    <pivotField dataField="1" showAll="0"/>
    <pivotField showAll="0"/>
    <pivotField showAll="0" defaultSubtotal="0"/>
    <pivotField axis="axisRow" showAll="0">
      <items count="14">
        <item x="0"/>
        <item x="6"/>
        <item x="7"/>
        <item x="3"/>
        <item x="8"/>
        <item x="11"/>
        <item x="2"/>
        <item x="10"/>
        <item x="12"/>
        <item x="5"/>
        <item x="1"/>
        <item x="4"/>
        <item x="9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showAll="0"/>
    <pivotField showAll="0" defaultSubtotal="0"/>
    <pivotField dragToRow="0" dragToCol="0" dragToPage="0" showAll="0" defaultSubtotal="0"/>
  </pivotFields>
  <rowFields count="2">
    <field x="6"/>
    <field x="5"/>
  </rowFields>
  <rowItems count="18">
    <i>
      <x/>
    </i>
    <i r="1">
      <x v="2"/>
    </i>
    <i r="1">
      <x v="5"/>
    </i>
    <i r="1">
      <x v="6"/>
    </i>
    <i r="1">
      <x v="7"/>
    </i>
    <i r="1">
      <x v="10"/>
    </i>
    <i r="1">
      <x v="11"/>
    </i>
    <i r="1">
      <x v="12"/>
    </i>
    <i>
      <x v="1"/>
    </i>
    <i r="1">
      <x v="3"/>
    </i>
    <i r="1">
      <x v="4"/>
    </i>
    <i>
      <x v="2"/>
    </i>
    <i r="1">
      <x/>
    </i>
    <i r="1">
      <x v="1"/>
    </i>
    <i>
      <x v="3"/>
    </i>
    <i r="1">
      <x v="8"/>
    </i>
    <i r="1">
      <x v="9"/>
    </i>
    <i t="grand">
      <x/>
    </i>
  </rowItems>
  <colItems count="1">
    <i/>
  </colItems>
  <dataFields count="1">
    <dataField name="Nombre de mises" fld="2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G27:H47" firstHeaderRow="1" firstDataRow="1" firstDataCol="1"/>
  <pivotFields count="10">
    <pivotField compact="0" outline="0" showAll="0" defaultSubtotal="0"/>
    <pivotField axis="axisRow" compact="0" outline="0" showAll="0" defaultSubtotal="0">
      <items count="20">
        <item x="17"/>
        <item x="8"/>
        <item x="0"/>
        <item x="15"/>
        <item x="3"/>
        <item x="12"/>
        <item x="9"/>
        <item x="18"/>
        <item x="5"/>
        <item x="7"/>
        <item x="1"/>
        <item x="2"/>
        <item x="4"/>
        <item x="6"/>
        <item x="10"/>
        <item x="11"/>
        <item x="13"/>
        <item x="14"/>
        <item x="16"/>
        <item x="19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dragToRow="0" dragToCol="0" dragToPage="0" showAll="0" defaultSubtota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Items count="1">
    <i/>
  </colItems>
  <dataFields count="1">
    <dataField name="Nombre de mises" fld="2" subtotal="count" baseField="3" baseItem="28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CD_TEMP" cacheId="9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3:F65" firstHeaderRow="1" firstDataRow="1" firstDataCol="5"/>
  <pivotFields count="10">
    <pivotField compact="0" outline="0" showAll="0" defaultSubtotal="0"/>
    <pivotField axis="axisRow" compact="0" outline="0" showAll="0" sortType="descending" defaultSubtotal="0">
      <items count="20">
        <item x="0"/>
        <item x="3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49">
        <item x="5"/>
        <item x="3"/>
        <item x="1"/>
        <item x="0"/>
        <item x="2"/>
        <item x="6"/>
        <item x="7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3"/>
        <item x="32"/>
        <item x="4"/>
        <item x="34"/>
        <item x="35"/>
        <item x="36"/>
        <item x="37"/>
        <item x="38"/>
        <item x="39"/>
        <item x="40"/>
        <item x="41"/>
        <item x="42"/>
        <item x="43"/>
        <item x="8"/>
        <item x="44"/>
        <item x="45"/>
        <item x="46"/>
        <item x="47"/>
        <item x="4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8">
        <item x="6"/>
        <item x="0"/>
        <item x="4"/>
        <item x="5"/>
        <item x="3"/>
        <item x="2"/>
        <item x="1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2"/>
        <item x="43"/>
        <item x="41"/>
        <item x="44"/>
        <item x="45"/>
        <item x="46"/>
        <item x="4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axis="axisRow" compact="0" outline="0" showAll="0" defaultSubtotal="0">
      <items count="13">
        <item x="0"/>
        <item x="6"/>
        <item x="3"/>
        <item x="2"/>
        <item x="5"/>
        <item x="1"/>
        <item x="4"/>
        <item x="7"/>
        <item x="8"/>
        <item x="9"/>
        <item x="10"/>
        <item x="11"/>
        <item x="12"/>
      </items>
    </pivotField>
    <pivotField axis="axisRow" compact="0" outline="0" showAll="0" defaultSubtotal="0">
      <items count="4">
        <item x="1"/>
        <item x="2"/>
        <item x="0"/>
        <item x="3"/>
      </items>
    </pivotField>
    <pivotField dataField="1" compact="0" outline="0" showAll="0" defaultSubtotal="0"/>
    <pivotField compact="0" outline="0" showAll="0" defaultSubtotal="0"/>
    <pivotField compact="0" outline="0" dragToRow="0" dragToCol="0" dragToPage="0" showAll="0" defaultSubtotal="0"/>
  </pivotFields>
  <rowFields count="5">
    <field x="6"/>
    <field x="5"/>
    <field x="2"/>
    <field x="3"/>
    <field x="1"/>
  </rowFields>
  <rowItems count="62">
    <i>
      <x/>
      <x v="3"/>
      <x v="4"/>
      <x v="5"/>
      <x/>
    </i>
    <i r="2">
      <x v="14"/>
      <x v="16"/>
      <x v="10"/>
    </i>
    <i r="2">
      <x v="15"/>
      <x v="18"/>
      <x v="7"/>
    </i>
    <i r="2">
      <x v="21"/>
      <x v="25"/>
      <x/>
    </i>
    <i r="2">
      <x v="22"/>
      <x v="5"/>
      <x/>
    </i>
    <i r="3">
      <x v="25"/>
      <x/>
    </i>
    <i r="2">
      <x v="34"/>
      <x v="35"/>
      <x v="16"/>
    </i>
    <i r="2">
      <x v="45"/>
      <x v="45"/>
      <x v="19"/>
    </i>
    <i r="1">
      <x v="5"/>
      <x v="2"/>
      <x v="6"/>
      <x/>
    </i>
    <i r="2">
      <x v="22"/>
      <x v="26"/>
      <x/>
    </i>
    <i r="2">
      <x v="26"/>
      <x v="30"/>
      <x/>
    </i>
    <i r="2">
      <x v="42"/>
      <x v="42"/>
      <x v="18"/>
    </i>
    <i r="1">
      <x v="6"/>
      <x v="1"/>
      <x v="2"/>
      <x v="2"/>
    </i>
    <i r="2">
      <x v="6"/>
      <x/>
      <x v="4"/>
    </i>
    <i r="2">
      <x v="16"/>
      <x v="19"/>
      <x v="11"/>
    </i>
    <i r="2">
      <x v="17"/>
      <x v="22"/>
      <x v="8"/>
    </i>
    <i r="1">
      <x v="7"/>
      <x v="7"/>
      <x v="9"/>
      <x v="2"/>
    </i>
    <i r="1">
      <x v="9"/>
      <x v="10"/>
      <x v="12"/>
      <x v="6"/>
    </i>
    <i r="2">
      <x v="17"/>
      <x v="20"/>
      <x v="8"/>
    </i>
    <i r="2">
      <x v="20"/>
      <x v="24"/>
      <x v="10"/>
    </i>
    <i r="2">
      <x v="24"/>
      <x v="28"/>
      <x v="13"/>
    </i>
    <i r="1">
      <x v="10"/>
      <x v="10"/>
      <x v="13"/>
      <x v="6"/>
    </i>
    <i r="2">
      <x v="18"/>
      <x v="21"/>
      <x v="8"/>
    </i>
    <i r="2">
      <x v="30"/>
      <x v="18"/>
      <x v="2"/>
    </i>
    <i r="2">
      <x v="44"/>
      <x v="44"/>
      <x v="1"/>
    </i>
    <i r="2">
      <x v="46"/>
      <x v="46"/>
      <x/>
    </i>
    <i r="2">
      <x v="48"/>
      <x v="45"/>
      <x v="1"/>
    </i>
    <i r="1">
      <x v="11"/>
      <x v="15"/>
      <x v="17"/>
      <x v="7"/>
    </i>
    <i r="2">
      <x v="29"/>
      <x v="32"/>
      <x v="14"/>
    </i>
    <i r="2">
      <x v="38"/>
      <x v="37"/>
      <x v="17"/>
    </i>
    <i r="2">
      <x v="47"/>
      <x v="47"/>
      <x v="1"/>
    </i>
    <i>
      <x v="1"/>
      <x v="2"/>
      <x v="1"/>
      <x v="4"/>
      <x v="2"/>
    </i>
    <i r="2">
      <x v="9"/>
      <x v="43"/>
      <x v="5"/>
    </i>
    <i r="1">
      <x v="8"/>
      <x v="8"/>
      <x v="10"/>
      <x v="2"/>
    </i>
    <i r="2">
      <x v="9"/>
      <x v="11"/>
      <x v="5"/>
    </i>
    <i r="2">
      <x v="12"/>
      <x v="15"/>
      <x v="8"/>
    </i>
    <i r="2">
      <x v="19"/>
      <x v="23"/>
      <x v="11"/>
    </i>
    <i r="2">
      <x v="27"/>
      <x v="18"/>
      <x v="9"/>
    </i>
    <i r="2">
      <x v="35"/>
      <x v="11"/>
      <x v="16"/>
    </i>
    <i>
      <x v="2"/>
      <x/>
      <x v="3"/>
      <x v="1"/>
      <x/>
    </i>
    <i r="2">
      <x v="25"/>
      <x v="29"/>
      <x v="12"/>
    </i>
    <i r="2">
      <x v="29"/>
      <x v="32"/>
      <x v="14"/>
    </i>
    <i r="2">
      <x v="31"/>
      <x v="33"/>
      <x v="14"/>
    </i>
    <i r="2">
      <x v="41"/>
      <x v="40"/>
      <x v="9"/>
    </i>
    <i r="1">
      <x v="1"/>
      <x/>
      <x/>
      <x v="1"/>
    </i>
    <i r="2">
      <x v="9"/>
      <x v="41"/>
      <x v="5"/>
    </i>
    <i r="2">
      <x v="13"/>
      <x v="3"/>
      <x v="9"/>
    </i>
    <i r="2">
      <x v="23"/>
      <x v="27"/>
      <x v="12"/>
    </i>
    <i>
      <x v="3"/>
      <x v="4"/>
      <x/>
      <x/>
      <x v="1"/>
    </i>
    <i r="2">
      <x v="5"/>
      <x v="7"/>
      <x/>
    </i>
    <i r="2">
      <x v="11"/>
      <x v="14"/>
      <x v="7"/>
    </i>
    <i r="2">
      <x v="28"/>
      <x v="31"/>
      <x v="12"/>
    </i>
    <i r="2">
      <x v="32"/>
      <x v="3"/>
      <x v="3"/>
    </i>
    <i r="2">
      <x v="33"/>
      <x v="34"/>
      <x v="15"/>
    </i>
    <i r="2">
      <x v="36"/>
      <x v="36"/>
      <x v="7"/>
    </i>
    <i r="2">
      <x v="37"/>
      <x v="38"/>
      <x v="7"/>
    </i>
    <i r="2">
      <x v="39"/>
      <x v="18"/>
      <x v="9"/>
    </i>
    <i r="2">
      <x v="43"/>
      <x v="8"/>
      <x/>
    </i>
    <i r="1">
      <x v="12"/>
      <x v="3"/>
      <x v="1"/>
      <x/>
    </i>
    <i r="2">
      <x v="25"/>
      <x v="29"/>
      <x v="12"/>
    </i>
    <i r="2">
      <x v="36"/>
      <x v="37"/>
      <x v="7"/>
    </i>
    <i r="2">
      <x v="40"/>
      <x v="39"/>
      <x v="9"/>
    </i>
  </rowItems>
  <colItems count="1">
    <i/>
  </colItems>
  <dataFields count="1">
    <dataField name="Max de Score" fld="7" subtotal="max" baseField="1" baseItem="12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Donnees" displayName="tblDonnees" ref="A1:I150" totalsRowShown="0" headerRowDxfId="31" dataDxfId="30">
  <tableColumns count="9">
    <tableColumn id="1" name="Num Mise" dataDxfId="29">
      <calculatedColumnFormula>ROW()-1</calculatedColumnFormula>
    </tableColumn>
    <tableColumn id="2" name="Compagnie" dataDxfId="28"/>
    <tableColumn id="3" name="Nom" dataDxfId="27"/>
    <tableColumn id="4" name="Prénom" dataDxfId="26"/>
    <tableColumn id="9" name="Nom Prénom" dataDxfId="25">
      <calculatedColumnFormula>CONCATENATE(tblDonnees[[#This Row],[Nom]],", ",tblDonnees[[#This Row],[Prénom]])</calculatedColumnFormula>
    </tableColumn>
    <tableColumn id="5" name="Cat-STG" dataDxfId="24"/>
    <tableColumn id="6" name="Arc" dataDxfId="23">
      <calculatedColumnFormula>VLOOKUP(F2,parametres!$B$1:$D$15,2,FALSE)</calculatedColumnFormula>
    </tableColumn>
    <tableColumn id="7" name="Score" dataDxfId="22"/>
    <tableColumn id="8" name="Catégories" dataDxfId="21">
      <calculatedColumnFormula>VLOOKUP(F2,parametres!$B$1:$D$15,3,FALSE)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blParametres" displayName="tblParametres" ref="A1:D15" totalsRowShown="0">
  <autoFilter ref="A1:D15"/>
  <tableColumns count="4">
    <tableColumn id="1" name="REF"/>
    <tableColumn id="2" name="Cat-STG"/>
    <tableColumn id="3" name="Arc"/>
    <tableColumn id="4" name="Catégories" dataDxfId="2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1:E63" totalsRowShown="0">
  <autoFilter ref="A1:E63"/>
  <tableColumns count="5">
    <tableColumn id="1" name="Num Mise" dataDxfId="19">
      <calculatedColumnFormula array="1">INDEX(tblDonnees[Num Mise],MATCH(1,(B2=tblDonnees[Catégories])*(E2=tblDonnees[Score]),0))</calculatedColumnFormula>
    </tableColumn>
    <tableColumn id="2" name="Catégories"/>
    <tableColumn id="3" name="Nom Prénom"/>
    <tableColumn id="4" name="Compagnie"/>
    <tableColumn id="5" name="Score " dataDxfId="1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IN217"/>
  <sheetViews>
    <sheetView tabSelected="1" workbookViewId="0">
      <selection activeCell="M19" sqref="M19"/>
    </sheetView>
  </sheetViews>
  <sheetFormatPr baseColWidth="10" defaultColWidth="11.42578125" defaultRowHeight="12.75" x14ac:dyDescent="0.2"/>
  <cols>
    <col min="1" max="1" width="12.140625" style="27" bestFit="1" customWidth="1"/>
    <col min="2" max="2" width="27.5703125" style="27" bestFit="1" customWidth="1"/>
    <col min="3" max="3" width="17.28515625" style="27" bestFit="1" customWidth="1"/>
    <col min="4" max="4" width="14.85546875" style="27" bestFit="1" customWidth="1"/>
    <col min="5" max="5" width="29.7109375" style="27" bestFit="1" customWidth="1"/>
    <col min="6" max="6" width="10.7109375" style="27" bestFit="1" customWidth="1"/>
    <col min="7" max="7" width="10.5703125" style="30" bestFit="1" customWidth="1"/>
    <col min="8" max="8" width="8.5703125" style="30" bestFit="1" customWidth="1"/>
    <col min="9" max="9" width="36.140625" style="31" bestFit="1" customWidth="1"/>
    <col min="10" max="16384" width="11.42578125" style="27"/>
  </cols>
  <sheetData>
    <row r="1" spans="1:248" s="26" customFormat="1" x14ac:dyDescent="0.2">
      <c r="A1" s="26" t="s">
        <v>51</v>
      </c>
      <c r="B1" s="26" t="s">
        <v>0</v>
      </c>
      <c r="C1" s="26" t="s">
        <v>1</v>
      </c>
      <c r="D1" s="26" t="s">
        <v>2</v>
      </c>
      <c r="E1" s="26" t="s">
        <v>207</v>
      </c>
      <c r="F1" s="26" t="s">
        <v>3</v>
      </c>
      <c r="G1" s="26" t="s">
        <v>4</v>
      </c>
      <c r="H1" s="26" t="s">
        <v>5</v>
      </c>
      <c r="I1" s="26" t="s">
        <v>66</v>
      </c>
      <c r="IM1" s="8"/>
      <c r="IN1" s="8"/>
    </row>
    <row r="2" spans="1:248" x14ac:dyDescent="0.2">
      <c r="A2" s="27">
        <f>ROW()-1</f>
        <v>1</v>
      </c>
      <c r="B2" s="28" t="s">
        <v>121</v>
      </c>
      <c r="C2" s="29" t="s">
        <v>108</v>
      </c>
      <c r="D2" s="29" t="s">
        <v>122</v>
      </c>
      <c r="E2" s="29" t="str">
        <f>CONCATENATE(tblDonnees[[#This Row],[Nom]],", ",tblDonnees[[#This Row],[Prénom]])</f>
        <v>PETIT, BEATRICE</v>
      </c>
      <c r="F2" s="30" t="s">
        <v>18</v>
      </c>
      <c r="G2" s="31" t="str">
        <f>VLOOKUP(F2,parametres!$B$1:$D$15,2,FALSE)</f>
        <v>Sans viseur</v>
      </c>
      <c r="H2" s="32">
        <v>650</v>
      </c>
      <c r="I2" s="31" t="str">
        <f>VLOOKUP(F2,parametres!$B$1:$D$15,3,FALSE)</f>
        <v>BAREBOW FEMME</v>
      </c>
    </row>
    <row r="3" spans="1:248" x14ac:dyDescent="0.2">
      <c r="A3" s="27">
        <f t="shared" ref="A3:A66" si="0">ROW()-1</f>
        <v>2</v>
      </c>
      <c r="B3" s="28" t="s">
        <v>121</v>
      </c>
      <c r="C3" s="30" t="s">
        <v>43</v>
      </c>
      <c r="D3" s="30" t="s">
        <v>123</v>
      </c>
      <c r="E3" s="30" t="str">
        <f>CONCATENATE(tblDonnees[[#This Row],[Nom]],", ",tblDonnees[[#This Row],[Prénom]])</f>
        <v>GARNIER, MARIE-AGNES</v>
      </c>
      <c r="F3" s="29" t="s">
        <v>16</v>
      </c>
      <c r="G3" s="31" t="str">
        <f>VLOOKUP(F3,parametres!$B$1:$D$15,2,FALSE)</f>
        <v>Classique</v>
      </c>
      <c r="H3" s="32">
        <v>564</v>
      </c>
      <c r="I3" s="31" t="str">
        <f>VLOOKUP(F3,parametres!$B$1:$D$15,3,FALSE)</f>
        <v>CLASSIQUE VETERAN FEMME</v>
      </c>
    </row>
    <row r="4" spans="1:248" x14ac:dyDescent="0.2">
      <c r="A4" s="27">
        <f t="shared" si="0"/>
        <v>3</v>
      </c>
      <c r="B4" s="30" t="s">
        <v>121</v>
      </c>
      <c r="C4" s="30" t="s">
        <v>110</v>
      </c>
      <c r="D4" s="30" t="s">
        <v>124</v>
      </c>
      <c r="E4" s="30" t="str">
        <f>CONCATENATE(tblDonnees[[#This Row],[Nom]],", ",tblDonnees[[#This Row],[Prénom]])</f>
        <v>VILLESANGE, ADRIEN</v>
      </c>
      <c r="F4" s="29" t="s">
        <v>9</v>
      </c>
      <c r="G4" s="31" t="str">
        <f>VLOOKUP(F4,parametres!$B$1:$D$15,2,FALSE)</f>
        <v>Classique</v>
      </c>
      <c r="H4" s="32">
        <v>626</v>
      </c>
      <c r="I4" s="31" t="str">
        <f>VLOOKUP(F4,parametres!$B$1:$D$15,3,FALSE)</f>
        <v>CLASSIQUE HOMME</v>
      </c>
    </row>
    <row r="5" spans="1:248" x14ac:dyDescent="0.2">
      <c r="A5" s="27">
        <f t="shared" si="0"/>
        <v>4</v>
      </c>
      <c r="B5" s="28" t="s">
        <v>121</v>
      </c>
      <c r="C5" s="29" t="s">
        <v>43</v>
      </c>
      <c r="D5" s="29" t="s">
        <v>123</v>
      </c>
      <c r="E5" s="29" t="str">
        <f>CONCATENATE(tblDonnees[[#This Row],[Nom]],", ",tblDonnees[[#This Row],[Prénom]])</f>
        <v>GARNIER, MARIE-AGNES</v>
      </c>
      <c r="F5" s="30" t="s">
        <v>16</v>
      </c>
      <c r="G5" s="31" t="str">
        <f>VLOOKUP(F5,parametres!$B$1:$D$15,2,FALSE)</f>
        <v>Classique</v>
      </c>
      <c r="H5" s="32">
        <v>600</v>
      </c>
      <c r="I5" s="31" t="str">
        <f>VLOOKUP(F5,parametres!$B$1:$D$15,3,FALSE)</f>
        <v>CLASSIQUE VETERAN FEMME</v>
      </c>
    </row>
    <row r="6" spans="1:248" x14ac:dyDescent="0.2">
      <c r="A6" s="27">
        <f t="shared" si="0"/>
        <v>5</v>
      </c>
      <c r="B6" s="28" t="s">
        <v>121</v>
      </c>
      <c r="C6" s="30" t="s">
        <v>108</v>
      </c>
      <c r="D6" s="30" t="s">
        <v>122</v>
      </c>
      <c r="E6" s="30" t="str">
        <f>CONCATENATE(tblDonnees[[#This Row],[Nom]],", ",tblDonnees[[#This Row],[Prénom]])</f>
        <v>PETIT, BEATRICE</v>
      </c>
      <c r="F6" s="29" t="s">
        <v>18</v>
      </c>
      <c r="G6" s="31" t="str">
        <f>VLOOKUP(F6,parametres!$B$1:$D$15,2,FALSE)</f>
        <v>Sans viseur</v>
      </c>
      <c r="H6" s="32">
        <v>672</v>
      </c>
      <c r="I6" s="31" t="str">
        <f>VLOOKUP(F6,parametres!$B$1:$D$15,3,FALSE)</f>
        <v>BAREBOW FEMME</v>
      </c>
    </row>
    <row r="7" spans="1:248" x14ac:dyDescent="0.2">
      <c r="A7" s="27">
        <f t="shared" si="0"/>
        <v>6</v>
      </c>
      <c r="B7" s="30" t="s">
        <v>121</v>
      </c>
      <c r="C7" s="30" t="s">
        <v>110</v>
      </c>
      <c r="D7" s="30" t="s">
        <v>124</v>
      </c>
      <c r="E7" s="30" t="str">
        <f>CONCATENATE(tblDonnees[[#This Row],[Nom]],", ",tblDonnees[[#This Row],[Prénom]])</f>
        <v>VILLESANGE, ADRIEN</v>
      </c>
      <c r="F7" s="29" t="s">
        <v>9</v>
      </c>
      <c r="G7" s="31" t="str">
        <f>VLOOKUP(F7,parametres!$B$1:$D$15,2,FALSE)</f>
        <v>Classique</v>
      </c>
      <c r="H7" s="32">
        <v>608</v>
      </c>
      <c r="I7" s="31" t="str">
        <f>VLOOKUP(F7,parametres!$B$1:$D$15,3,FALSE)</f>
        <v>CLASSIQUE HOMME</v>
      </c>
    </row>
    <row r="8" spans="1:248" x14ac:dyDescent="0.2">
      <c r="A8" s="27">
        <f t="shared" si="0"/>
        <v>7</v>
      </c>
      <c r="B8" s="30" t="s">
        <v>125</v>
      </c>
      <c r="C8" s="30" t="s">
        <v>14</v>
      </c>
      <c r="D8" s="30" t="s">
        <v>126</v>
      </c>
      <c r="E8" s="30" t="str">
        <f>CONCATENATE(tblDonnees[[#This Row],[Nom]],", ",tblDonnees[[#This Row],[Prénom]])</f>
        <v>DROUIN, VERONIQUE</v>
      </c>
      <c r="F8" s="29" t="s">
        <v>40</v>
      </c>
      <c r="G8" s="31" t="str">
        <f>VLOOKUP(F8,parametres!$B$1:$D$15,2,FALSE)</f>
        <v>Poulies</v>
      </c>
      <c r="H8" s="32">
        <v>780</v>
      </c>
      <c r="I8" s="31" t="str">
        <f>VLOOKUP(F8,parametres!$B$1:$D$15,3,FALSE)</f>
        <v>POULIES FEMME</v>
      </c>
    </row>
    <row r="9" spans="1:248" x14ac:dyDescent="0.2">
      <c r="A9" s="27">
        <f t="shared" si="0"/>
        <v>8</v>
      </c>
      <c r="B9" s="30" t="s">
        <v>125</v>
      </c>
      <c r="C9" s="30" t="s">
        <v>14</v>
      </c>
      <c r="D9" s="30" t="s">
        <v>127</v>
      </c>
      <c r="E9" s="30" t="str">
        <f>CONCATENATE(tblDonnees[[#This Row],[Nom]],", ",tblDonnees[[#This Row],[Prénom]])</f>
        <v>DROUIN, JEAN CLAUDE</v>
      </c>
      <c r="F9" s="29" t="s">
        <v>45</v>
      </c>
      <c r="G9" s="31" t="str">
        <f>VLOOKUP(F9,parametres!$B$1:$D$15,2,FALSE)</f>
        <v>Classique</v>
      </c>
      <c r="H9" s="32">
        <v>729</v>
      </c>
      <c r="I9" s="31" t="str">
        <f>VLOOKUP(F9,parametres!$B$1:$D$15,3,FALSE)</f>
        <v>CLASSIQUE VETERAN HOMME</v>
      </c>
    </row>
    <row r="10" spans="1:248" x14ac:dyDescent="0.2">
      <c r="A10" s="27">
        <f t="shared" si="0"/>
        <v>9</v>
      </c>
      <c r="B10" s="30" t="s">
        <v>128</v>
      </c>
      <c r="C10" s="30" t="s">
        <v>44</v>
      </c>
      <c r="D10" s="30" t="s">
        <v>129</v>
      </c>
      <c r="E10" s="30" t="str">
        <f>CONCATENATE(tblDonnees[[#This Row],[Nom]],", ",tblDonnees[[#This Row],[Prénom]])</f>
        <v>HALFTERMEYER, JEAN-PIERRE</v>
      </c>
      <c r="F10" s="29" t="s">
        <v>12</v>
      </c>
      <c r="G10" s="31" t="str">
        <f>VLOOKUP(F10,parametres!$B$1:$D$15,2,FALSE)</f>
        <v>Traditionnel</v>
      </c>
      <c r="H10" s="32">
        <v>457</v>
      </c>
      <c r="I10" s="31" t="str">
        <f>VLOOKUP(F10,parametres!$B$1:$D$15,3,FALSE)</f>
        <v>TRADITIONNEL HOMME</v>
      </c>
    </row>
    <row r="11" spans="1:248" x14ac:dyDescent="0.2">
      <c r="A11" s="27">
        <f t="shared" si="0"/>
        <v>10</v>
      </c>
      <c r="B11" s="30" t="s">
        <v>130</v>
      </c>
      <c r="C11" s="30" t="s">
        <v>131</v>
      </c>
      <c r="D11" s="30" t="s">
        <v>114</v>
      </c>
      <c r="E11" s="30" t="str">
        <f>CONCATENATE(tblDonnees[[#This Row],[Nom]],", ",tblDonnees[[#This Row],[Prénom]])</f>
        <v>BRONDEL, ANDRE</v>
      </c>
      <c r="F11" s="29" t="s">
        <v>46</v>
      </c>
      <c r="G11" s="31" t="str">
        <f>VLOOKUP(F11,parametres!$B$1:$D$15,2,FALSE)</f>
        <v>Sans viseur</v>
      </c>
      <c r="H11" s="32">
        <v>636</v>
      </c>
      <c r="I11" s="31" t="str">
        <f>VLOOKUP(F11,parametres!$B$1:$D$15,3,FALSE)</f>
        <v>BAREBOW HOMME</v>
      </c>
    </row>
    <row r="12" spans="1:248" x14ac:dyDescent="0.2">
      <c r="A12" s="27">
        <f t="shared" si="0"/>
        <v>11</v>
      </c>
      <c r="B12" s="30" t="s">
        <v>121</v>
      </c>
      <c r="C12" s="30" t="s">
        <v>89</v>
      </c>
      <c r="D12" s="30" t="s">
        <v>132</v>
      </c>
      <c r="E12" s="30" t="str">
        <f>CONCATENATE(tblDonnees[[#This Row],[Nom]],", ",tblDonnees[[#This Row],[Prénom]])</f>
        <v>NONCLERC, FRANCK</v>
      </c>
      <c r="F12" s="29" t="s">
        <v>12</v>
      </c>
      <c r="G12" s="31" t="str">
        <f>VLOOKUP(F12,parametres!$B$1:$D$15,2,FALSE)</f>
        <v>Traditionnel</v>
      </c>
      <c r="H12" s="32">
        <v>441</v>
      </c>
      <c r="I12" s="31" t="str">
        <f>VLOOKUP(F12,parametres!$B$1:$D$15,3,FALSE)</f>
        <v>TRADITIONNEL HOMME</v>
      </c>
    </row>
    <row r="13" spans="1:248" x14ac:dyDescent="0.2">
      <c r="A13" s="27">
        <f t="shared" si="0"/>
        <v>12</v>
      </c>
      <c r="B13" s="30" t="s">
        <v>133</v>
      </c>
      <c r="C13" s="30" t="s">
        <v>97</v>
      </c>
      <c r="D13" s="30" t="s">
        <v>114</v>
      </c>
      <c r="E13" s="30" t="str">
        <f>CONCATENATE(tblDonnees[[#This Row],[Nom]],", ",tblDonnees[[#This Row],[Prénom]])</f>
        <v>TIZOT, ANDRE</v>
      </c>
      <c r="F13" s="29" t="s">
        <v>45</v>
      </c>
      <c r="G13" s="31" t="str">
        <f>VLOOKUP(F13,parametres!$B$1:$D$15,2,FALSE)</f>
        <v>Classique</v>
      </c>
      <c r="H13" s="32">
        <v>591</v>
      </c>
      <c r="I13" s="31" t="str">
        <f>VLOOKUP(F13,parametres!$B$1:$D$15,3,FALSE)</f>
        <v>CLASSIQUE VETERAN HOMME</v>
      </c>
    </row>
    <row r="14" spans="1:248" x14ac:dyDescent="0.2">
      <c r="A14" s="27">
        <f t="shared" si="0"/>
        <v>13</v>
      </c>
      <c r="B14" s="30" t="s">
        <v>121</v>
      </c>
      <c r="C14" s="30" t="s">
        <v>89</v>
      </c>
      <c r="D14" s="30" t="s">
        <v>132</v>
      </c>
      <c r="E14" s="30" t="str">
        <f>CONCATENATE(tblDonnees[[#This Row],[Nom]],", ",tblDonnees[[#This Row],[Prénom]])</f>
        <v>NONCLERC, FRANCK</v>
      </c>
      <c r="F14" s="29" t="s">
        <v>12</v>
      </c>
      <c r="G14" s="31" t="str">
        <f>VLOOKUP(F14,parametres!$B$1:$D$15,2,FALSE)</f>
        <v>Traditionnel</v>
      </c>
      <c r="H14" s="32">
        <v>535</v>
      </c>
      <c r="I14" s="31" t="str">
        <f>VLOOKUP(F14,parametres!$B$1:$D$15,3,FALSE)</f>
        <v>TRADITIONNEL HOMME</v>
      </c>
    </row>
    <row r="15" spans="1:248" x14ac:dyDescent="0.2">
      <c r="A15" s="27">
        <f t="shared" si="0"/>
        <v>14</v>
      </c>
      <c r="B15" s="30" t="s">
        <v>133</v>
      </c>
      <c r="C15" s="30" t="s">
        <v>97</v>
      </c>
      <c r="D15" s="30" t="s">
        <v>114</v>
      </c>
      <c r="E15" s="30" t="str">
        <f>CONCATENATE(tblDonnees[[#This Row],[Nom]],", ",tblDonnees[[#This Row],[Prénom]])</f>
        <v>TIZOT, ANDRE</v>
      </c>
      <c r="F15" s="29" t="s">
        <v>45</v>
      </c>
      <c r="G15" s="31" t="str">
        <f>VLOOKUP(F15,parametres!$B$1:$D$15,2,FALSE)</f>
        <v>Classique</v>
      </c>
      <c r="H15" s="32">
        <v>639</v>
      </c>
      <c r="I15" s="31" t="str">
        <f>VLOOKUP(F15,parametres!$B$1:$D$15,3,FALSE)</f>
        <v>CLASSIQUE VETERAN HOMME</v>
      </c>
    </row>
    <row r="16" spans="1:248" x14ac:dyDescent="0.2">
      <c r="A16" s="27">
        <f t="shared" si="0"/>
        <v>15</v>
      </c>
      <c r="B16" s="30" t="s">
        <v>121</v>
      </c>
      <c r="C16" s="30" t="s">
        <v>43</v>
      </c>
      <c r="D16" s="30" t="s">
        <v>123</v>
      </c>
      <c r="E16" s="30" t="str">
        <f>CONCATENATE(tblDonnees[[#This Row],[Nom]],", ",tblDonnees[[#This Row],[Prénom]])</f>
        <v>GARNIER, MARIE-AGNES</v>
      </c>
      <c r="F16" s="29" t="s">
        <v>16</v>
      </c>
      <c r="G16" s="31" t="str">
        <f>VLOOKUP(F16,parametres!$B$1:$D$15,2,FALSE)</f>
        <v>Classique</v>
      </c>
      <c r="H16" s="32">
        <v>646</v>
      </c>
      <c r="I16" s="31" t="str">
        <f>VLOOKUP(F16,parametres!$B$1:$D$15,3,FALSE)</f>
        <v>CLASSIQUE VETERAN FEMME</v>
      </c>
    </row>
    <row r="17" spans="1:9" x14ac:dyDescent="0.2">
      <c r="A17" s="27">
        <f t="shared" si="0"/>
        <v>16</v>
      </c>
      <c r="B17" s="30" t="s">
        <v>121</v>
      </c>
      <c r="C17" s="30" t="s">
        <v>112</v>
      </c>
      <c r="D17" s="30" t="s">
        <v>134</v>
      </c>
      <c r="E17" s="30" t="str">
        <f>CONCATENATE(tblDonnees[[#This Row],[Nom]],", ",tblDonnees[[#This Row],[Prénom]])</f>
        <v>COEURIOT, MICHEL</v>
      </c>
      <c r="F17" s="29" t="s">
        <v>12</v>
      </c>
      <c r="G17" s="31" t="str">
        <f>VLOOKUP(F17,parametres!$B$1:$D$15,2,FALSE)</f>
        <v>Traditionnel</v>
      </c>
      <c r="H17" s="32">
        <v>308</v>
      </c>
      <c r="I17" s="31" t="str">
        <f>VLOOKUP(F17,parametres!$B$1:$D$15,3,FALSE)</f>
        <v>TRADITIONNEL HOMME</v>
      </c>
    </row>
    <row r="18" spans="1:9" x14ac:dyDescent="0.2">
      <c r="A18" s="27">
        <f t="shared" si="0"/>
        <v>17</v>
      </c>
      <c r="B18" s="30" t="s">
        <v>125</v>
      </c>
      <c r="C18" s="30" t="s">
        <v>14</v>
      </c>
      <c r="D18" s="30" t="s">
        <v>127</v>
      </c>
      <c r="E18" s="30" t="str">
        <f>CONCATENATE(tblDonnees[[#This Row],[Nom]],", ",tblDonnees[[#This Row],[Prénom]])</f>
        <v>DROUIN, JEAN CLAUDE</v>
      </c>
      <c r="F18" s="29" t="s">
        <v>45</v>
      </c>
      <c r="G18" s="31" t="str">
        <f>VLOOKUP(F18,parametres!$B$1:$D$15,2,FALSE)</f>
        <v>Classique</v>
      </c>
      <c r="H18" s="32">
        <v>733</v>
      </c>
      <c r="I18" s="31" t="str">
        <f>VLOOKUP(F18,parametres!$B$1:$D$15,3,FALSE)</f>
        <v>CLASSIQUE VETERAN HOMME</v>
      </c>
    </row>
    <row r="19" spans="1:9" x14ac:dyDescent="0.2">
      <c r="A19" s="27">
        <f t="shared" si="0"/>
        <v>18</v>
      </c>
      <c r="B19" s="30" t="s">
        <v>125</v>
      </c>
      <c r="C19" s="30" t="s">
        <v>14</v>
      </c>
      <c r="D19" s="29" t="s">
        <v>126</v>
      </c>
      <c r="E19" s="29" t="str">
        <f>CONCATENATE(tblDonnees[[#This Row],[Nom]],", ",tblDonnees[[#This Row],[Prénom]])</f>
        <v>DROUIN, VERONIQUE</v>
      </c>
      <c r="F19" s="29" t="s">
        <v>40</v>
      </c>
      <c r="G19" s="31" t="str">
        <f>VLOOKUP(F19,parametres!$B$1:$D$15,2,FALSE)</f>
        <v>Poulies</v>
      </c>
      <c r="H19" s="32">
        <v>777</v>
      </c>
      <c r="I19" s="31" t="str">
        <f>VLOOKUP(F19,parametres!$B$1:$D$15,3,FALSE)</f>
        <v>POULIES FEMME</v>
      </c>
    </row>
    <row r="20" spans="1:9" x14ac:dyDescent="0.2">
      <c r="A20" s="27">
        <f t="shared" si="0"/>
        <v>19</v>
      </c>
      <c r="B20" s="30" t="s">
        <v>130</v>
      </c>
      <c r="C20" s="30" t="s">
        <v>131</v>
      </c>
      <c r="D20" s="30" t="s">
        <v>114</v>
      </c>
      <c r="E20" s="30" t="str">
        <f>CONCATENATE(tblDonnees[[#This Row],[Nom]],", ",tblDonnees[[#This Row],[Prénom]])</f>
        <v>BRONDEL, ANDRE</v>
      </c>
      <c r="F20" s="29" t="s">
        <v>46</v>
      </c>
      <c r="G20" s="31" t="str">
        <f>VLOOKUP(F20,parametres!$B$1:$D$15,2,FALSE)</f>
        <v>Sans viseur</v>
      </c>
      <c r="H20" s="32">
        <v>611</v>
      </c>
      <c r="I20" s="31" t="str">
        <f>VLOOKUP(F20,parametres!$B$1:$D$15,3,FALSE)</f>
        <v>BAREBOW HOMME</v>
      </c>
    </row>
    <row r="21" spans="1:9" x14ac:dyDescent="0.2">
      <c r="A21" s="27">
        <f t="shared" si="0"/>
        <v>20</v>
      </c>
      <c r="B21" s="30" t="s">
        <v>125</v>
      </c>
      <c r="C21" s="33" t="s">
        <v>135</v>
      </c>
      <c r="D21" s="30" t="s">
        <v>136</v>
      </c>
      <c r="E21" s="30" t="str">
        <f>CONCATENATE(tblDonnees[[#This Row],[Nom]],", ",tblDonnees[[#This Row],[Prénom]])</f>
        <v>SINOU, CEDRIC</v>
      </c>
      <c r="F21" s="29" t="s">
        <v>49</v>
      </c>
      <c r="G21" s="31" t="str">
        <f>VLOOKUP(F21,parametres!$B$1:$D$15,2,FALSE)</f>
        <v>Classique</v>
      </c>
      <c r="H21" s="32">
        <v>538</v>
      </c>
      <c r="I21" s="31" t="str">
        <f>VLOOKUP(F21,parametres!$B$1:$D$15,3,FALSE)</f>
        <v>CLASSIQUE JEUNE HOMME</v>
      </c>
    </row>
    <row r="22" spans="1:9" x14ac:dyDescent="0.2">
      <c r="A22" s="27">
        <f t="shared" si="0"/>
        <v>21</v>
      </c>
      <c r="B22" s="30" t="s">
        <v>125</v>
      </c>
      <c r="C22" s="30" t="s">
        <v>88</v>
      </c>
      <c r="D22" s="30" t="s">
        <v>137</v>
      </c>
      <c r="E22" s="30" t="str">
        <f>CONCATENATE(tblDonnees[[#This Row],[Nom]],", ",tblDonnees[[#This Row],[Prénom]])</f>
        <v>LOISON, YANNICK</v>
      </c>
      <c r="F22" s="29" t="s">
        <v>39</v>
      </c>
      <c r="G22" s="31" t="str">
        <f>VLOOKUP(F22,parametres!$B$1:$D$15,2,FALSE)</f>
        <v>Poulies</v>
      </c>
      <c r="H22" s="32">
        <v>768</v>
      </c>
      <c r="I22" s="31" t="str">
        <f>VLOOKUP(F22,parametres!$B$1:$D$15,3,FALSE)</f>
        <v>POULIES HOMME</v>
      </c>
    </row>
    <row r="23" spans="1:9" x14ac:dyDescent="0.2">
      <c r="A23" s="27">
        <f t="shared" si="0"/>
        <v>22</v>
      </c>
      <c r="B23" s="30" t="s">
        <v>130</v>
      </c>
      <c r="C23" s="30" t="s">
        <v>131</v>
      </c>
      <c r="D23" s="30" t="s">
        <v>114</v>
      </c>
      <c r="E23" s="30" t="str">
        <f>CONCATENATE(tblDonnees[[#This Row],[Nom]],", ",tblDonnees[[#This Row],[Prénom]])</f>
        <v>BRONDEL, ANDRE</v>
      </c>
      <c r="F23" s="29" t="s">
        <v>12</v>
      </c>
      <c r="G23" s="31" t="str">
        <f>VLOOKUP(F23,parametres!$B$1:$D$15,2,FALSE)</f>
        <v>Traditionnel</v>
      </c>
      <c r="H23" s="32">
        <v>494</v>
      </c>
      <c r="I23" s="31" t="str">
        <f>VLOOKUP(F23,parametres!$B$1:$D$15,3,FALSE)</f>
        <v>TRADITIONNEL HOMME</v>
      </c>
    </row>
    <row r="24" spans="1:9" x14ac:dyDescent="0.2">
      <c r="A24" s="27">
        <f t="shared" si="0"/>
        <v>23</v>
      </c>
      <c r="B24" s="30" t="s">
        <v>121</v>
      </c>
      <c r="C24" s="30" t="s">
        <v>43</v>
      </c>
      <c r="D24" s="30" t="s">
        <v>123</v>
      </c>
      <c r="E24" s="30" t="str">
        <f>CONCATENATE(tblDonnees[[#This Row],[Nom]],", ",tblDonnees[[#This Row],[Prénom]])</f>
        <v>GARNIER, MARIE-AGNES</v>
      </c>
      <c r="F24" s="29" t="s">
        <v>16</v>
      </c>
      <c r="G24" s="31" t="str">
        <f>VLOOKUP(F24,parametres!$B$1:$D$15,2,FALSE)</f>
        <v>Classique</v>
      </c>
      <c r="H24" s="32">
        <v>651</v>
      </c>
      <c r="I24" s="31" t="str">
        <f>VLOOKUP(F24,parametres!$B$1:$D$15,3,FALSE)</f>
        <v>CLASSIQUE VETERAN FEMME</v>
      </c>
    </row>
    <row r="25" spans="1:9" x14ac:dyDescent="0.2">
      <c r="A25" s="27">
        <f t="shared" si="0"/>
        <v>24</v>
      </c>
      <c r="B25" s="30" t="s">
        <v>125</v>
      </c>
      <c r="C25" s="30" t="s">
        <v>88</v>
      </c>
      <c r="D25" s="30" t="s">
        <v>137</v>
      </c>
      <c r="E25" s="30" t="str">
        <f>CONCATENATE(tblDonnees[[#This Row],[Nom]],", ",tblDonnees[[#This Row],[Prénom]])</f>
        <v>LOISON, YANNICK</v>
      </c>
      <c r="F25" s="29" t="s">
        <v>39</v>
      </c>
      <c r="G25" s="31" t="str">
        <f>VLOOKUP(F25,parametres!$B$1:$D$15,2,FALSE)</f>
        <v>Poulies</v>
      </c>
      <c r="H25" s="32">
        <v>769</v>
      </c>
      <c r="I25" s="31" t="str">
        <f>VLOOKUP(F25,parametres!$B$1:$D$15,3,FALSE)</f>
        <v>POULIES HOMME</v>
      </c>
    </row>
    <row r="26" spans="1:9" x14ac:dyDescent="0.2">
      <c r="A26" s="27">
        <f t="shared" si="0"/>
        <v>25</v>
      </c>
      <c r="B26" s="30" t="s">
        <v>128</v>
      </c>
      <c r="C26" s="30" t="s">
        <v>44</v>
      </c>
      <c r="D26" s="30" t="s">
        <v>129</v>
      </c>
      <c r="E26" s="30" t="str">
        <f>CONCATENATE(tblDonnees[[#This Row],[Nom]],", ",tblDonnees[[#This Row],[Prénom]])</f>
        <v>HALFTERMEYER, JEAN-PIERRE</v>
      </c>
      <c r="F26" s="29" t="s">
        <v>12</v>
      </c>
      <c r="G26" s="31" t="str">
        <f>VLOOKUP(F26,parametres!$B$1:$D$15,2,FALSE)</f>
        <v>Traditionnel</v>
      </c>
      <c r="H26" s="32">
        <v>496</v>
      </c>
      <c r="I26" s="31" t="str">
        <f>VLOOKUP(F26,parametres!$B$1:$D$15,3,FALSE)</f>
        <v>TRADITIONNEL HOMME</v>
      </c>
    </row>
    <row r="27" spans="1:9" x14ac:dyDescent="0.2">
      <c r="A27" s="27">
        <f t="shared" si="0"/>
        <v>26</v>
      </c>
      <c r="B27" s="34" t="s">
        <v>138</v>
      </c>
      <c r="C27" s="30" t="s">
        <v>116</v>
      </c>
      <c r="D27" s="30" t="s">
        <v>139</v>
      </c>
      <c r="E27" s="30" t="str">
        <f>CONCATENATE(tblDonnees[[#This Row],[Nom]],", ",tblDonnees[[#This Row],[Prénom]])</f>
        <v>MENORET, HENRI</v>
      </c>
      <c r="F27" s="29" t="s">
        <v>39</v>
      </c>
      <c r="G27" s="31" t="str">
        <f>VLOOKUP(F27,parametres!$B$1:$D$15,2,FALSE)</f>
        <v>Poulies</v>
      </c>
      <c r="H27" s="32">
        <v>769</v>
      </c>
      <c r="I27" s="31" t="str">
        <f>VLOOKUP(F27,parametres!$B$1:$D$15,3,FALSE)</f>
        <v>POULIES HOMME</v>
      </c>
    </row>
    <row r="28" spans="1:9" x14ac:dyDescent="0.2">
      <c r="A28" s="27">
        <f t="shared" si="0"/>
        <v>27</v>
      </c>
      <c r="B28" s="30" t="s">
        <v>125</v>
      </c>
      <c r="C28" s="30" t="s">
        <v>135</v>
      </c>
      <c r="D28" s="30" t="s">
        <v>136</v>
      </c>
      <c r="E28" s="30" t="str">
        <f>CONCATENATE(tblDonnees[[#This Row],[Nom]],", ",tblDonnees[[#This Row],[Prénom]])</f>
        <v>SINOU, CEDRIC</v>
      </c>
      <c r="F28" s="29" t="s">
        <v>49</v>
      </c>
      <c r="G28" s="31" t="str">
        <f>VLOOKUP(F28,parametres!$B$1:$D$15,2,FALSE)</f>
        <v>Classique</v>
      </c>
      <c r="H28" s="32">
        <v>565</v>
      </c>
      <c r="I28" s="31" t="str">
        <f>VLOOKUP(F28,parametres!$B$1:$D$15,3,FALSE)</f>
        <v>CLASSIQUE JEUNE HOMME</v>
      </c>
    </row>
    <row r="29" spans="1:9" x14ac:dyDescent="0.2">
      <c r="A29" s="27">
        <f t="shared" si="0"/>
        <v>28</v>
      </c>
      <c r="B29" s="30" t="s">
        <v>125</v>
      </c>
      <c r="C29" s="30" t="s">
        <v>14</v>
      </c>
      <c r="D29" s="30" t="s">
        <v>127</v>
      </c>
      <c r="E29" s="30" t="str">
        <f>CONCATENATE(tblDonnees[[#This Row],[Nom]],", ",tblDonnees[[#This Row],[Prénom]])</f>
        <v>DROUIN, JEAN CLAUDE</v>
      </c>
      <c r="F29" s="29" t="s">
        <v>45</v>
      </c>
      <c r="G29" s="31" t="str">
        <f>VLOOKUP(F29,parametres!$B$1:$D$15,2,FALSE)</f>
        <v>Classique</v>
      </c>
      <c r="H29" s="32">
        <v>729</v>
      </c>
      <c r="I29" s="31" t="str">
        <f>VLOOKUP(F29,parametres!$B$1:$D$15,3,FALSE)</f>
        <v>CLASSIQUE VETERAN HOMME</v>
      </c>
    </row>
    <row r="30" spans="1:9" x14ac:dyDescent="0.2">
      <c r="A30" s="27">
        <f t="shared" si="0"/>
        <v>29</v>
      </c>
      <c r="B30" s="30" t="s">
        <v>140</v>
      </c>
      <c r="C30" s="30" t="s">
        <v>100</v>
      </c>
      <c r="D30" s="30" t="s">
        <v>141</v>
      </c>
      <c r="E30" s="30" t="str">
        <f>CONCATENATE(tblDonnees[[#This Row],[Nom]],", ",tblDonnees[[#This Row],[Prénom]])</f>
        <v>FOLLIET, ANNIE</v>
      </c>
      <c r="F30" s="29" t="s">
        <v>81</v>
      </c>
      <c r="G30" s="31" t="str">
        <f>VLOOKUP(F30,parametres!$B$1:$D$15,2,FALSE)</f>
        <v>Classique</v>
      </c>
      <c r="H30" s="32">
        <v>523</v>
      </c>
      <c r="I30" s="31" t="str">
        <f>VLOOKUP(F30,parametres!$B$1:$D$15,3,FALSE)</f>
        <v>CLASSIQUE SUPER VETERAN FEMME</v>
      </c>
    </row>
    <row r="31" spans="1:9" x14ac:dyDescent="0.2">
      <c r="A31" s="27">
        <f t="shared" si="0"/>
        <v>30</v>
      </c>
      <c r="B31" s="30" t="s">
        <v>140</v>
      </c>
      <c r="C31" s="30" t="s">
        <v>100</v>
      </c>
      <c r="D31" s="30" t="s">
        <v>142</v>
      </c>
      <c r="E31" s="30" t="str">
        <f>CONCATENATE(tblDonnees[[#This Row],[Nom]],", ",tblDonnees[[#This Row],[Prénom]])</f>
        <v>FOLLIET, PIERRE JEAN</v>
      </c>
      <c r="F31" s="29" t="s">
        <v>10</v>
      </c>
      <c r="G31" s="31" t="str">
        <f>VLOOKUP(F31,parametres!$B$1:$D$15,2,FALSE)</f>
        <v>Classique</v>
      </c>
      <c r="H31" s="32">
        <v>695</v>
      </c>
      <c r="I31" s="31" t="str">
        <f>VLOOKUP(F31,parametres!$B$1:$D$15,3,FALSE)</f>
        <v>CLASSIQUE SUPER VETERAN HOMME</v>
      </c>
    </row>
    <row r="32" spans="1:9" x14ac:dyDescent="0.2">
      <c r="A32" s="27">
        <f t="shared" si="0"/>
        <v>31</v>
      </c>
      <c r="B32" s="34" t="s">
        <v>143</v>
      </c>
      <c r="C32" s="30" t="s">
        <v>50</v>
      </c>
      <c r="D32" s="30" t="s">
        <v>103</v>
      </c>
      <c r="E32" s="30" t="str">
        <f>CONCATENATE(tblDonnees[[#This Row],[Nom]],", ",tblDonnees[[#This Row],[Prénom]])</f>
        <v>LEGER, LUC</v>
      </c>
      <c r="F32" s="29" t="s">
        <v>12</v>
      </c>
      <c r="G32" s="31" t="str">
        <f>VLOOKUP(F32,parametres!$B$1:$D$15,2,FALSE)</f>
        <v>Traditionnel</v>
      </c>
      <c r="H32" s="32">
        <v>547</v>
      </c>
      <c r="I32" s="31" t="str">
        <f>VLOOKUP(F32,parametres!$B$1:$D$15,3,FALSE)</f>
        <v>TRADITIONNEL HOMME</v>
      </c>
    </row>
    <row r="33" spans="1:9" x14ac:dyDescent="0.2">
      <c r="A33" s="27">
        <f t="shared" si="0"/>
        <v>32</v>
      </c>
      <c r="B33" s="30" t="s">
        <v>144</v>
      </c>
      <c r="C33" s="30" t="s">
        <v>111</v>
      </c>
      <c r="D33" s="30" t="s">
        <v>145</v>
      </c>
      <c r="E33" s="30" t="str">
        <f>CONCATENATE(tblDonnees[[#This Row],[Nom]],", ",tblDonnees[[#This Row],[Prénom]])</f>
        <v>LECOMTE, CLAUDE</v>
      </c>
      <c r="F33" s="29" t="s">
        <v>39</v>
      </c>
      <c r="G33" s="31" t="str">
        <f>VLOOKUP(F33,parametres!$B$1:$D$15,2,FALSE)</f>
        <v>Poulies</v>
      </c>
      <c r="H33" s="32">
        <v>784</v>
      </c>
      <c r="I33" s="31" t="str">
        <f>VLOOKUP(F33,parametres!$B$1:$D$15,3,FALSE)</f>
        <v>POULIES HOMME</v>
      </c>
    </row>
    <row r="34" spans="1:9" x14ac:dyDescent="0.2">
      <c r="A34" s="27">
        <f t="shared" si="0"/>
        <v>33</v>
      </c>
      <c r="B34" s="30" t="s">
        <v>146</v>
      </c>
      <c r="C34" s="30" t="s">
        <v>105</v>
      </c>
      <c r="D34" s="30" t="s">
        <v>129</v>
      </c>
      <c r="E34" s="30" t="str">
        <f>CONCATENATE(tblDonnees[[#This Row],[Nom]],", ",tblDonnees[[#This Row],[Prénom]])</f>
        <v>VERGNIAUD, JEAN-PIERRE</v>
      </c>
      <c r="F34" s="29" t="s">
        <v>46</v>
      </c>
      <c r="G34" s="31" t="str">
        <f>VLOOKUP(F34,parametres!$B$1:$D$15,2,FALSE)</f>
        <v>Sans viseur</v>
      </c>
      <c r="H34" s="32">
        <v>565</v>
      </c>
      <c r="I34" s="31" t="str">
        <f>VLOOKUP(F34,parametres!$B$1:$D$15,3,FALSE)</f>
        <v>BAREBOW HOMME</v>
      </c>
    </row>
    <row r="35" spans="1:9" x14ac:dyDescent="0.2">
      <c r="A35" s="27">
        <f t="shared" si="0"/>
        <v>34</v>
      </c>
      <c r="B35" s="30" t="s">
        <v>128</v>
      </c>
      <c r="C35" s="30" t="s">
        <v>44</v>
      </c>
      <c r="D35" s="30" t="s">
        <v>129</v>
      </c>
      <c r="E35" s="30" t="str">
        <f>CONCATENATE(tblDonnees[[#This Row],[Nom]],", ",tblDonnees[[#This Row],[Prénom]])</f>
        <v>HALFTERMEYER, JEAN-PIERRE</v>
      </c>
      <c r="F35" s="29" t="s">
        <v>12</v>
      </c>
      <c r="G35" s="31" t="str">
        <f>VLOOKUP(F35,parametres!$B$1:$D$15,2,FALSE)</f>
        <v>Traditionnel</v>
      </c>
      <c r="H35" s="32">
        <v>477</v>
      </c>
      <c r="I35" s="31" t="str">
        <f>VLOOKUP(F35,parametres!$B$1:$D$15,3,FALSE)</f>
        <v>TRADITIONNEL HOMME</v>
      </c>
    </row>
    <row r="36" spans="1:9" x14ac:dyDescent="0.2">
      <c r="A36" s="27">
        <f t="shared" si="0"/>
        <v>35</v>
      </c>
      <c r="B36" s="34" t="s">
        <v>143</v>
      </c>
      <c r="C36" s="30" t="s">
        <v>50</v>
      </c>
      <c r="D36" s="30" t="s">
        <v>103</v>
      </c>
      <c r="E36" s="30" t="str">
        <f>CONCATENATE(tblDonnees[[#This Row],[Nom]],", ",tblDonnees[[#This Row],[Prénom]])</f>
        <v>LEGER, LUC</v>
      </c>
      <c r="F36" s="29" t="s">
        <v>12</v>
      </c>
      <c r="G36" s="31" t="str">
        <f>VLOOKUP(F36,parametres!$B$1:$D$15,2,FALSE)</f>
        <v>Traditionnel</v>
      </c>
      <c r="H36" s="32">
        <v>593</v>
      </c>
      <c r="I36" s="31" t="str">
        <f>VLOOKUP(F36,parametres!$B$1:$D$15,3,FALSE)</f>
        <v>TRADITIONNEL HOMME</v>
      </c>
    </row>
    <row r="37" spans="1:9" x14ac:dyDescent="0.2">
      <c r="A37" s="27">
        <f t="shared" si="0"/>
        <v>36</v>
      </c>
      <c r="B37" s="30" t="s">
        <v>128</v>
      </c>
      <c r="C37" s="30" t="s">
        <v>44</v>
      </c>
      <c r="D37" s="30" t="s">
        <v>129</v>
      </c>
      <c r="E37" s="30" t="str">
        <f>CONCATENATE(tblDonnees[[#This Row],[Nom]],", ",tblDonnees[[#This Row],[Prénom]])</f>
        <v>HALFTERMEYER, JEAN-PIERRE</v>
      </c>
      <c r="F37" s="29" t="s">
        <v>12</v>
      </c>
      <c r="G37" s="31" t="str">
        <f>VLOOKUP(F37,parametres!$B$1:$D$15,2,FALSE)</f>
        <v>Traditionnel</v>
      </c>
      <c r="H37" s="32">
        <v>517</v>
      </c>
      <c r="I37" s="31" t="str">
        <f>VLOOKUP(F37,parametres!$B$1:$D$15,3,FALSE)</f>
        <v>TRADITIONNEL HOMME</v>
      </c>
    </row>
    <row r="38" spans="1:9" x14ac:dyDescent="0.2">
      <c r="A38" s="27">
        <f t="shared" si="0"/>
        <v>37</v>
      </c>
      <c r="B38" s="30" t="s">
        <v>146</v>
      </c>
      <c r="C38" s="30" t="s">
        <v>105</v>
      </c>
      <c r="D38" s="30" t="s">
        <v>129</v>
      </c>
      <c r="E38" s="30" t="str">
        <f>CONCATENATE(tblDonnees[[#This Row],[Nom]],", ",tblDonnees[[#This Row],[Prénom]])</f>
        <v>VERGNIAUD, JEAN-PIERRE</v>
      </c>
      <c r="F38" s="29" t="s">
        <v>46</v>
      </c>
      <c r="G38" s="31" t="str">
        <f>VLOOKUP(F38,parametres!$B$1:$D$15,2,FALSE)</f>
        <v>Sans viseur</v>
      </c>
      <c r="H38" s="32">
        <v>600</v>
      </c>
      <c r="I38" s="31" t="str">
        <f>VLOOKUP(F38,parametres!$B$1:$D$15,3,FALSE)</f>
        <v>BAREBOW HOMME</v>
      </c>
    </row>
    <row r="39" spans="1:9" x14ac:dyDescent="0.2">
      <c r="A39" s="27">
        <f t="shared" si="0"/>
        <v>38</v>
      </c>
      <c r="B39" s="30" t="s">
        <v>144</v>
      </c>
      <c r="C39" s="29" t="s">
        <v>111</v>
      </c>
      <c r="D39" s="29" t="s">
        <v>145</v>
      </c>
      <c r="E39" s="29" t="str">
        <f>CONCATENATE(tblDonnees[[#This Row],[Nom]],", ",tblDonnees[[#This Row],[Prénom]])</f>
        <v>LECOMTE, CLAUDE</v>
      </c>
      <c r="F39" s="30" t="s">
        <v>39</v>
      </c>
      <c r="G39" s="31" t="str">
        <f>VLOOKUP(F39,parametres!$B$1:$D$15,2,FALSE)</f>
        <v>Poulies</v>
      </c>
      <c r="H39" s="32">
        <v>782</v>
      </c>
      <c r="I39" s="31" t="str">
        <f>VLOOKUP(F39,parametres!$B$1:$D$15,3,FALSE)</f>
        <v>POULIES HOMME</v>
      </c>
    </row>
    <row r="40" spans="1:9" x14ac:dyDescent="0.2">
      <c r="A40" s="27">
        <f t="shared" si="0"/>
        <v>39</v>
      </c>
      <c r="B40" s="30" t="s">
        <v>147</v>
      </c>
      <c r="C40" s="29" t="s">
        <v>104</v>
      </c>
      <c r="D40" s="29" t="s">
        <v>119</v>
      </c>
      <c r="E40" s="29" t="str">
        <f>CONCATENATE(tblDonnees[[#This Row],[Nom]],", ",tblDonnees[[#This Row],[Prénom]])</f>
        <v>ATTAN, SHAHBEER</v>
      </c>
      <c r="F40" s="30" t="s">
        <v>9</v>
      </c>
      <c r="G40" s="31" t="str">
        <f>VLOOKUP(F40,parametres!$B$1:$D$15,2,FALSE)</f>
        <v>Classique</v>
      </c>
      <c r="H40" s="32">
        <v>670</v>
      </c>
      <c r="I40" s="31" t="str">
        <f>VLOOKUP(F40,parametres!$B$1:$D$15,3,FALSE)</f>
        <v>CLASSIQUE HOMME</v>
      </c>
    </row>
    <row r="41" spans="1:9" x14ac:dyDescent="0.2">
      <c r="A41" s="27">
        <f t="shared" si="0"/>
        <v>40</v>
      </c>
      <c r="B41" s="28" t="s">
        <v>143</v>
      </c>
      <c r="C41" s="33" t="s">
        <v>50</v>
      </c>
      <c r="D41" s="33" t="s">
        <v>103</v>
      </c>
      <c r="E41" s="33" t="str">
        <f>CONCATENATE(tblDonnees[[#This Row],[Nom]],", ",tblDonnees[[#This Row],[Prénom]])</f>
        <v>LEGER, LUC</v>
      </c>
      <c r="F41" s="28" t="s">
        <v>12</v>
      </c>
      <c r="G41" s="31" t="str">
        <f>VLOOKUP(F41,parametres!$B$1:$D$15,2,FALSE)</f>
        <v>Traditionnel</v>
      </c>
      <c r="H41" s="35">
        <v>455</v>
      </c>
      <c r="I41" s="31" t="str">
        <f>VLOOKUP(F41,parametres!$B$1:$D$15,3,FALSE)</f>
        <v>TRADITIONNEL HOMME</v>
      </c>
    </row>
    <row r="42" spans="1:9" x14ac:dyDescent="0.2">
      <c r="A42" s="27">
        <f t="shared" si="0"/>
        <v>41</v>
      </c>
      <c r="B42" s="28" t="s">
        <v>143</v>
      </c>
      <c r="C42" s="33" t="s">
        <v>6</v>
      </c>
      <c r="D42" s="33" t="s">
        <v>148</v>
      </c>
      <c r="E42" s="33" t="str">
        <f>CONCATENATE(tblDonnees[[#This Row],[Nom]],", ",tblDonnees[[#This Row],[Prénom]])</f>
        <v>LEBRUN, AGNES</v>
      </c>
      <c r="F42" s="28" t="s">
        <v>7</v>
      </c>
      <c r="G42" s="31" t="str">
        <f>VLOOKUP(F42,parametres!$B$1:$D$15,2,FALSE)</f>
        <v>Classique</v>
      </c>
      <c r="H42" s="35">
        <v>510</v>
      </c>
      <c r="I42" s="31" t="str">
        <f>VLOOKUP(F42,parametres!$B$1:$D$15,3,FALSE)</f>
        <v>CLASSIQUE FEMME</v>
      </c>
    </row>
    <row r="43" spans="1:9" x14ac:dyDescent="0.2">
      <c r="A43" s="27">
        <f t="shared" si="0"/>
        <v>42</v>
      </c>
      <c r="B43" s="30" t="s">
        <v>143</v>
      </c>
      <c r="C43" s="33" t="s">
        <v>6</v>
      </c>
      <c r="D43" s="33" t="s">
        <v>149</v>
      </c>
      <c r="E43" s="33" t="str">
        <f>CONCATENATE(tblDonnees[[#This Row],[Nom]],", ",tblDonnees[[#This Row],[Prénom]])</f>
        <v>LEBRUN, PHILIPPE</v>
      </c>
      <c r="F43" s="28" t="s">
        <v>9</v>
      </c>
      <c r="G43" s="31" t="str">
        <f>VLOOKUP(F43,parametres!$B$1:$D$15,2,FALSE)</f>
        <v>Classique</v>
      </c>
      <c r="H43" s="35">
        <v>744</v>
      </c>
      <c r="I43" s="31" t="str">
        <f>VLOOKUP(F43,parametres!$B$1:$D$15,3,FALSE)</f>
        <v>CLASSIQUE HOMME</v>
      </c>
    </row>
    <row r="44" spans="1:9" x14ac:dyDescent="0.2">
      <c r="A44" s="27">
        <f t="shared" si="0"/>
        <v>43</v>
      </c>
      <c r="B44" s="28" t="s">
        <v>143</v>
      </c>
      <c r="C44" s="33" t="s">
        <v>50</v>
      </c>
      <c r="D44" s="33" t="s">
        <v>103</v>
      </c>
      <c r="E44" s="33" t="str">
        <f>CONCATENATE(tblDonnees[[#This Row],[Nom]],", ",tblDonnees[[#This Row],[Prénom]])</f>
        <v>LEGER, LUC</v>
      </c>
      <c r="F44" s="28" t="s">
        <v>12</v>
      </c>
      <c r="G44" s="31" t="str">
        <f>VLOOKUP(F44,parametres!$B$1:$D$15,2,FALSE)</f>
        <v>Traditionnel</v>
      </c>
      <c r="H44" s="35">
        <v>500</v>
      </c>
      <c r="I44" s="36" t="str">
        <f>VLOOKUP(F44,parametres!$B$1:$D$15,3,FALSE)</f>
        <v>TRADITIONNEL HOMME</v>
      </c>
    </row>
    <row r="45" spans="1:9" x14ac:dyDescent="0.2">
      <c r="A45" s="27">
        <f t="shared" si="0"/>
        <v>44</v>
      </c>
      <c r="B45" s="28" t="s">
        <v>144</v>
      </c>
      <c r="C45" s="33" t="s">
        <v>111</v>
      </c>
      <c r="D45" s="33" t="s">
        <v>145</v>
      </c>
      <c r="E45" s="33" t="str">
        <f>CONCATENATE(tblDonnees[[#This Row],[Nom]],", ",tblDonnees[[#This Row],[Prénom]])</f>
        <v>LECOMTE, CLAUDE</v>
      </c>
      <c r="F45" s="28" t="s">
        <v>39</v>
      </c>
      <c r="G45" s="31" t="str">
        <f>VLOOKUP(F45,parametres!$B$1:$D$15,2,FALSE)</f>
        <v>Poulies</v>
      </c>
      <c r="H45" s="35">
        <v>779</v>
      </c>
      <c r="I45" s="36" t="str">
        <f>VLOOKUP(F45,parametres!$B$1:$D$15,3,FALSE)</f>
        <v>POULIES HOMME</v>
      </c>
    </row>
    <row r="46" spans="1:9" x14ac:dyDescent="0.2">
      <c r="A46" s="27">
        <f t="shared" si="0"/>
        <v>45</v>
      </c>
      <c r="B46" s="30" t="s">
        <v>147</v>
      </c>
      <c r="C46" s="33" t="s">
        <v>104</v>
      </c>
      <c r="D46" s="33" t="s">
        <v>119</v>
      </c>
      <c r="E46" s="33" t="str">
        <f>CONCATENATE(tblDonnees[[#This Row],[Nom]],", ",tblDonnees[[#This Row],[Prénom]])</f>
        <v>ATTAN, SHAHBEER</v>
      </c>
      <c r="F46" s="28" t="s">
        <v>9</v>
      </c>
      <c r="G46" s="31" t="str">
        <f>VLOOKUP(F46,parametres!$B$1:$D$15,2,FALSE)</f>
        <v>Classique</v>
      </c>
      <c r="H46" s="35">
        <v>641</v>
      </c>
      <c r="I46" s="36" t="str">
        <f>VLOOKUP(F46,parametres!$B$1:$D$15,3,FALSE)</f>
        <v>CLASSIQUE HOMME</v>
      </c>
    </row>
    <row r="47" spans="1:9" x14ac:dyDescent="0.2">
      <c r="A47" s="27">
        <f t="shared" si="0"/>
        <v>46</v>
      </c>
      <c r="B47" s="30" t="s">
        <v>143</v>
      </c>
      <c r="C47" s="33" t="s">
        <v>6</v>
      </c>
      <c r="D47" s="33" t="s">
        <v>149</v>
      </c>
      <c r="E47" s="33" t="str">
        <f>CONCATENATE(tblDonnees[[#This Row],[Nom]],", ",tblDonnees[[#This Row],[Prénom]])</f>
        <v>LEBRUN, PHILIPPE</v>
      </c>
      <c r="F47" s="28" t="s">
        <v>9</v>
      </c>
      <c r="G47" s="31" t="str">
        <f>VLOOKUP(F47,parametres!$B$1:$D$15,2,FALSE)</f>
        <v>Classique</v>
      </c>
      <c r="H47" s="35">
        <v>733</v>
      </c>
      <c r="I47" s="36" t="str">
        <f>VLOOKUP(F47,parametres!$B$1:$D$15,3,FALSE)</f>
        <v>CLASSIQUE HOMME</v>
      </c>
    </row>
    <row r="48" spans="1:9" x14ac:dyDescent="0.2">
      <c r="A48" s="27">
        <f t="shared" si="0"/>
        <v>47</v>
      </c>
      <c r="B48" s="28" t="s">
        <v>128</v>
      </c>
      <c r="C48" s="33" t="s">
        <v>44</v>
      </c>
      <c r="D48" s="33" t="s">
        <v>129</v>
      </c>
      <c r="E48" s="33" t="str">
        <f>CONCATENATE(tblDonnees[[#This Row],[Nom]],", ",tblDonnees[[#This Row],[Prénom]])</f>
        <v>HALFTERMEYER, JEAN-PIERRE</v>
      </c>
      <c r="F48" s="28" t="s">
        <v>12</v>
      </c>
      <c r="G48" s="31" t="str">
        <f>VLOOKUP(F48,parametres!$B$1:$D$15,2,FALSE)</f>
        <v>Traditionnel</v>
      </c>
      <c r="H48" s="35">
        <v>406</v>
      </c>
      <c r="I48" s="36" t="str">
        <f>VLOOKUP(F48,parametres!$B$1:$D$15,3,FALSE)</f>
        <v>TRADITIONNEL HOMME</v>
      </c>
    </row>
    <row r="49" spans="1:9" x14ac:dyDescent="0.2">
      <c r="A49" s="27">
        <f t="shared" si="0"/>
        <v>48</v>
      </c>
      <c r="B49" s="28" t="s">
        <v>150</v>
      </c>
      <c r="C49" s="33" t="s">
        <v>118</v>
      </c>
      <c r="D49" s="33" t="s">
        <v>151</v>
      </c>
      <c r="E49" s="33" t="str">
        <f>CONCATENATE(tblDonnees[[#This Row],[Nom]],", ",tblDonnees[[#This Row],[Prénom]])</f>
        <v>DOUALLY, PATRICE</v>
      </c>
      <c r="F49" s="28" t="s">
        <v>45</v>
      </c>
      <c r="G49" s="31" t="str">
        <f>VLOOKUP(F49,parametres!$B$1:$D$15,2,FALSE)</f>
        <v>Classique</v>
      </c>
      <c r="H49" s="35">
        <v>683</v>
      </c>
      <c r="I49" s="36" t="str">
        <f>VLOOKUP(F49,parametres!$B$1:$D$15,3,FALSE)</f>
        <v>CLASSIQUE VETERAN HOMME</v>
      </c>
    </row>
    <row r="50" spans="1:9" x14ac:dyDescent="0.2">
      <c r="A50" s="27">
        <f t="shared" si="0"/>
        <v>49</v>
      </c>
      <c r="B50" s="30" t="s">
        <v>144</v>
      </c>
      <c r="C50" s="33" t="s">
        <v>152</v>
      </c>
      <c r="D50" s="33" t="s">
        <v>153</v>
      </c>
      <c r="E50" s="33" t="str">
        <f>CONCATENATE(tblDonnees[[#This Row],[Nom]],", ",tblDonnees[[#This Row],[Prénom]])</f>
        <v>MARTRET, PATRICIA</v>
      </c>
      <c r="F50" s="28" t="s">
        <v>81</v>
      </c>
      <c r="G50" s="31" t="str">
        <f>VLOOKUP(F50,parametres!$B$1:$D$15,2,FALSE)</f>
        <v>Classique</v>
      </c>
      <c r="H50" s="35">
        <v>736</v>
      </c>
      <c r="I50" s="36" t="str">
        <f>VLOOKUP(F50,parametres!$B$1:$D$15,3,FALSE)</f>
        <v>CLASSIQUE SUPER VETERAN FEMME</v>
      </c>
    </row>
    <row r="51" spans="1:9" x14ac:dyDescent="0.2">
      <c r="A51" s="27">
        <f t="shared" si="0"/>
        <v>50</v>
      </c>
      <c r="B51" s="28" t="s">
        <v>121</v>
      </c>
      <c r="C51" s="33" t="s">
        <v>89</v>
      </c>
      <c r="D51" s="33" t="s">
        <v>132</v>
      </c>
      <c r="E51" s="33" t="str">
        <f>CONCATENATE(tblDonnees[[#This Row],[Nom]],", ",tblDonnees[[#This Row],[Prénom]])</f>
        <v>NONCLERC, FRANCK</v>
      </c>
      <c r="F51" s="28" t="s">
        <v>12</v>
      </c>
      <c r="G51" s="31" t="str">
        <f>VLOOKUP(F51,parametres!$B$1:$D$15,2,FALSE)</f>
        <v>Traditionnel</v>
      </c>
      <c r="H51" s="35">
        <v>435</v>
      </c>
      <c r="I51" s="36" t="str">
        <f>VLOOKUP(F51,parametres!$B$1:$D$15,3,FALSE)</f>
        <v>TRADITIONNEL HOMME</v>
      </c>
    </row>
    <row r="52" spans="1:9" x14ac:dyDescent="0.2">
      <c r="A52" s="27">
        <f t="shared" si="0"/>
        <v>51</v>
      </c>
      <c r="B52" s="28" t="s">
        <v>144</v>
      </c>
      <c r="C52" s="33" t="s">
        <v>154</v>
      </c>
      <c r="D52" s="33" t="s">
        <v>155</v>
      </c>
      <c r="E52" s="33" t="str">
        <f>CONCATENATE(tblDonnees[[#This Row],[Nom]],", ",tblDonnees[[#This Row],[Prénom]])</f>
        <v>SALANIER, JEAN-LOUIS</v>
      </c>
      <c r="F52" s="28" t="s">
        <v>10</v>
      </c>
      <c r="G52" s="31" t="str">
        <f>VLOOKUP(F52,parametres!$B$1:$D$15,2,FALSE)</f>
        <v>Classique</v>
      </c>
      <c r="H52" s="35">
        <v>741</v>
      </c>
      <c r="I52" s="36" t="str">
        <f>VLOOKUP(F52,parametres!$B$1:$D$15,3,FALSE)</f>
        <v>CLASSIQUE SUPER VETERAN HOMME</v>
      </c>
    </row>
    <row r="53" spans="1:9" x14ac:dyDescent="0.2">
      <c r="A53" s="27">
        <f t="shared" si="0"/>
        <v>52</v>
      </c>
      <c r="B53" s="28" t="s">
        <v>144</v>
      </c>
      <c r="C53" s="33" t="s">
        <v>152</v>
      </c>
      <c r="D53" s="33" t="s">
        <v>156</v>
      </c>
      <c r="E53" s="33" t="str">
        <f>CONCATENATE(tblDonnees[[#This Row],[Nom]],", ",tblDonnees[[#This Row],[Prénom]])</f>
        <v>MARTRET, FRANCOIS</v>
      </c>
      <c r="F53" s="28" t="s">
        <v>45</v>
      </c>
      <c r="G53" s="31" t="str">
        <f>VLOOKUP(F53,parametres!$B$1:$D$15,2,FALSE)</f>
        <v>Classique</v>
      </c>
      <c r="H53" s="35">
        <v>707</v>
      </c>
      <c r="I53" s="36" t="str">
        <f>VLOOKUP(F53,parametres!$B$1:$D$15,3,FALSE)</f>
        <v>CLASSIQUE VETERAN HOMME</v>
      </c>
    </row>
    <row r="54" spans="1:9" x14ac:dyDescent="0.2">
      <c r="A54" s="27">
        <f t="shared" si="0"/>
        <v>53</v>
      </c>
      <c r="B54" s="28" t="s">
        <v>150</v>
      </c>
      <c r="C54" s="33" t="s">
        <v>106</v>
      </c>
      <c r="D54" s="33" t="s">
        <v>157</v>
      </c>
      <c r="E54" s="33" t="str">
        <f>CONCATENATE(tblDonnees[[#This Row],[Nom]],", ",tblDonnees[[#This Row],[Prénom]])</f>
        <v>HAUS, GUILLAUME</v>
      </c>
      <c r="F54" s="28" t="s">
        <v>39</v>
      </c>
      <c r="G54" s="31" t="str">
        <f>VLOOKUP(F54,parametres!$B$1:$D$15,2,FALSE)</f>
        <v>Poulies</v>
      </c>
      <c r="H54" s="35">
        <v>779</v>
      </c>
      <c r="I54" s="36" t="str">
        <f>VLOOKUP(F54,parametres!$B$1:$D$15,3,FALSE)</f>
        <v>POULIES HOMME</v>
      </c>
    </row>
    <row r="55" spans="1:9" x14ac:dyDescent="0.2">
      <c r="A55" s="27">
        <f t="shared" si="0"/>
        <v>54</v>
      </c>
      <c r="B55" s="28" t="s">
        <v>147</v>
      </c>
      <c r="C55" s="33" t="s">
        <v>104</v>
      </c>
      <c r="D55" s="33" t="s">
        <v>119</v>
      </c>
      <c r="E55" s="33" t="str">
        <f>CONCATENATE(tblDonnees[[#This Row],[Nom]],", ",tblDonnees[[#This Row],[Prénom]])</f>
        <v>ATTAN, SHAHBEER</v>
      </c>
      <c r="F55" s="28" t="s">
        <v>9</v>
      </c>
      <c r="G55" s="31" t="str">
        <f>VLOOKUP(F55,parametres!$B$1:$D$15,2,FALSE)</f>
        <v>Classique</v>
      </c>
      <c r="H55" s="35">
        <v>665</v>
      </c>
      <c r="I55" s="36" t="str">
        <f>VLOOKUP(F55,parametres!$B$1:$D$15,3,FALSE)</f>
        <v>CLASSIQUE HOMME</v>
      </c>
    </row>
    <row r="56" spans="1:9" x14ac:dyDescent="0.2">
      <c r="A56" s="27">
        <f t="shared" si="0"/>
        <v>55</v>
      </c>
      <c r="B56" s="28" t="s">
        <v>147</v>
      </c>
      <c r="C56" s="33" t="s">
        <v>158</v>
      </c>
      <c r="D56" s="33" t="s">
        <v>159</v>
      </c>
      <c r="E56" s="33" t="str">
        <f>CONCATENATE(tblDonnees[[#This Row],[Nom]],", ",tblDonnees[[#This Row],[Prénom]])</f>
        <v>BLIN, ARLETTE</v>
      </c>
      <c r="F56" s="28" t="s">
        <v>81</v>
      </c>
      <c r="G56" s="31" t="str">
        <f>VLOOKUP(F56,parametres!$B$1:$D$15,2,FALSE)</f>
        <v>Classique</v>
      </c>
      <c r="H56" s="35">
        <v>445</v>
      </c>
      <c r="I56" s="36" t="str">
        <f>VLOOKUP(F56,parametres!$B$1:$D$15,3,FALSE)</f>
        <v>CLASSIQUE SUPER VETERAN FEMME</v>
      </c>
    </row>
    <row r="57" spans="1:9" x14ac:dyDescent="0.2">
      <c r="A57" s="27">
        <f t="shared" si="0"/>
        <v>56</v>
      </c>
      <c r="B57" s="28" t="s">
        <v>150</v>
      </c>
      <c r="C57" s="33" t="s">
        <v>118</v>
      </c>
      <c r="D57" s="33" t="s">
        <v>151</v>
      </c>
      <c r="E57" s="33" t="str">
        <f>CONCATENATE(tblDonnees[[#This Row],[Nom]],", ",tblDonnees[[#This Row],[Prénom]])</f>
        <v>DOUALLY, PATRICE</v>
      </c>
      <c r="F57" s="28" t="s">
        <v>45</v>
      </c>
      <c r="G57" s="31" t="str">
        <f>VLOOKUP(F57,parametres!$B$1:$D$15,2,FALSE)</f>
        <v>Classique</v>
      </c>
      <c r="H57" s="35">
        <v>686</v>
      </c>
      <c r="I57" s="36" t="str">
        <f>VLOOKUP(F57,parametres!$B$1:$D$15,3,FALSE)</f>
        <v>CLASSIQUE VETERAN HOMME</v>
      </c>
    </row>
    <row r="58" spans="1:9" x14ac:dyDescent="0.2">
      <c r="A58" s="27">
        <f t="shared" si="0"/>
        <v>57</v>
      </c>
      <c r="B58" s="28" t="s">
        <v>121</v>
      </c>
      <c r="C58" s="33" t="s">
        <v>89</v>
      </c>
      <c r="D58" s="33" t="s">
        <v>132</v>
      </c>
      <c r="E58" s="33" t="str">
        <f>CONCATENATE(tblDonnees[[#This Row],[Nom]],", ",tblDonnees[[#This Row],[Prénom]])</f>
        <v>NONCLERC, FRANCK</v>
      </c>
      <c r="F58" s="28" t="s">
        <v>12</v>
      </c>
      <c r="G58" s="31" t="str">
        <f>VLOOKUP(F58,parametres!$B$1:$D$15,2,FALSE)</f>
        <v>Traditionnel</v>
      </c>
      <c r="H58" s="35">
        <v>457</v>
      </c>
      <c r="I58" s="36" t="str">
        <f>VLOOKUP(F58,parametres!$B$1:$D$15,3,FALSE)</f>
        <v>TRADITIONNEL HOMME</v>
      </c>
    </row>
    <row r="59" spans="1:9" x14ac:dyDescent="0.2">
      <c r="A59" s="27">
        <f t="shared" si="0"/>
        <v>58</v>
      </c>
      <c r="B59" s="28" t="s">
        <v>150</v>
      </c>
      <c r="C59" s="33" t="s">
        <v>106</v>
      </c>
      <c r="D59" s="33" t="s">
        <v>157</v>
      </c>
      <c r="E59" s="33" t="str">
        <f>CONCATENATE(tblDonnees[[#This Row],[Nom]],", ",tblDonnees[[#This Row],[Prénom]])</f>
        <v>HAUS, GUILLAUME</v>
      </c>
      <c r="F59" s="28" t="s">
        <v>39</v>
      </c>
      <c r="G59" s="31" t="str">
        <f>VLOOKUP(F59,parametres!$B$1:$D$15,2,FALSE)</f>
        <v>Poulies</v>
      </c>
      <c r="H59" s="35">
        <v>785</v>
      </c>
      <c r="I59" s="36" t="str">
        <f>VLOOKUP(F59,parametres!$B$1:$D$15,3,FALSE)</f>
        <v>POULIES HOMME</v>
      </c>
    </row>
    <row r="60" spans="1:9" x14ac:dyDescent="0.2">
      <c r="A60" s="27">
        <f t="shared" si="0"/>
        <v>59</v>
      </c>
      <c r="B60" s="30" t="s">
        <v>121</v>
      </c>
      <c r="C60" s="29" t="s">
        <v>160</v>
      </c>
      <c r="D60" s="29" t="s">
        <v>161</v>
      </c>
      <c r="E60" s="29" t="str">
        <f>CONCATENATE(tblDonnees[[#This Row],[Nom]],", ",tblDonnees[[#This Row],[Prénom]])</f>
        <v>TALEB, RADOUANE</v>
      </c>
      <c r="F60" s="30" t="s">
        <v>9</v>
      </c>
      <c r="G60" s="31" t="str">
        <f>VLOOKUP(F60,parametres!$B$1:$D$15,2,FALSE)</f>
        <v>Classique</v>
      </c>
      <c r="H60" s="32">
        <v>650</v>
      </c>
      <c r="I60" s="36" t="str">
        <f>VLOOKUP(F60,parametres!$B$1:$D$15,3,FALSE)</f>
        <v>CLASSIQUE HOMME</v>
      </c>
    </row>
    <row r="61" spans="1:9" x14ac:dyDescent="0.2">
      <c r="A61" s="27">
        <f t="shared" si="0"/>
        <v>60</v>
      </c>
      <c r="B61" s="30" t="s">
        <v>121</v>
      </c>
      <c r="C61" s="29" t="s">
        <v>110</v>
      </c>
      <c r="D61" s="29" t="s">
        <v>124</v>
      </c>
      <c r="E61" s="29" t="str">
        <f>CONCATENATE(tblDonnees[[#This Row],[Nom]],", ",tblDonnees[[#This Row],[Prénom]])</f>
        <v>VILLESANGE, ADRIEN</v>
      </c>
      <c r="F61" s="30" t="s">
        <v>9</v>
      </c>
      <c r="G61" s="31" t="str">
        <f>VLOOKUP(F61,parametres!$B$1:$D$15,2,FALSE)</f>
        <v>Classique</v>
      </c>
      <c r="H61" s="32">
        <v>603</v>
      </c>
      <c r="I61" s="36" t="str">
        <f>VLOOKUP(F61,parametres!$B$1:$D$15,3,FALSE)</f>
        <v>CLASSIQUE HOMME</v>
      </c>
    </row>
    <row r="62" spans="1:9" x14ac:dyDescent="0.2">
      <c r="A62" s="27">
        <f t="shared" si="0"/>
        <v>61</v>
      </c>
      <c r="B62" s="30" t="s">
        <v>121</v>
      </c>
      <c r="C62" s="29" t="s">
        <v>43</v>
      </c>
      <c r="D62" s="29" t="s">
        <v>123</v>
      </c>
      <c r="E62" s="29" t="str">
        <f>CONCATENATE(tblDonnees[[#This Row],[Nom]],", ",tblDonnees[[#This Row],[Prénom]])</f>
        <v>GARNIER, MARIE-AGNES</v>
      </c>
      <c r="F62" s="30" t="s">
        <v>16</v>
      </c>
      <c r="G62" s="31" t="str">
        <f>VLOOKUP(F62,parametres!$B$1:$D$15,2,FALSE)</f>
        <v>Classique</v>
      </c>
      <c r="H62" s="32">
        <v>631</v>
      </c>
      <c r="I62" s="36" t="str">
        <f>VLOOKUP(F62,parametres!$B$1:$D$15,3,FALSE)</f>
        <v>CLASSIQUE VETERAN FEMME</v>
      </c>
    </row>
    <row r="63" spans="1:9" x14ac:dyDescent="0.2">
      <c r="A63" s="27">
        <f t="shared" si="0"/>
        <v>62</v>
      </c>
      <c r="B63" s="30" t="s">
        <v>121</v>
      </c>
      <c r="C63" s="29" t="s">
        <v>120</v>
      </c>
      <c r="D63" s="29" t="s">
        <v>162</v>
      </c>
      <c r="E63" s="29" t="str">
        <f>CONCATENATE(tblDonnees[[#This Row],[Nom]],", ",tblDonnees[[#This Row],[Prénom]])</f>
        <v>DUCRET, CLAIRE</v>
      </c>
      <c r="F63" s="30" t="s">
        <v>16</v>
      </c>
      <c r="G63" s="31" t="str">
        <f>VLOOKUP(F63,parametres!$B$1:$D$15,2,FALSE)</f>
        <v>Classique</v>
      </c>
      <c r="H63" s="32">
        <v>693</v>
      </c>
      <c r="I63" s="36" t="str">
        <f>VLOOKUP(F63,parametres!$B$1:$D$15,3,FALSE)</f>
        <v>CLASSIQUE VETERAN FEMME</v>
      </c>
    </row>
    <row r="64" spans="1:9" x14ac:dyDescent="0.2">
      <c r="A64" s="27">
        <f t="shared" si="0"/>
        <v>63</v>
      </c>
      <c r="B64" s="30" t="s">
        <v>143</v>
      </c>
      <c r="C64" s="29" t="s">
        <v>6</v>
      </c>
      <c r="D64" s="29" t="s">
        <v>148</v>
      </c>
      <c r="E64" s="29" t="str">
        <f>CONCATENATE(tblDonnees[[#This Row],[Nom]],", ",tblDonnees[[#This Row],[Prénom]])</f>
        <v>LEBRUN, AGNES</v>
      </c>
      <c r="F64" s="30" t="s">
        <v>7</v>
      </c>
      <c r="G64" s="31" t="str">
        <f>VLOOKUP(F64,parametres!$B$1:$D$15,2,FALSE)</f>
        <v>Classique</v>
      </c>
      <c r="H64" s="32">
        <v>601</v>
      </c>
      <c r="I64" s="36" t="str">
        <f>VLOOKUP(F64,parametres!$B$1:$D$15,3,FALSE)</f>
        <v>CLASSIQUE FEMME</v>
      </c>
    </row>
    <row r="65" spans="1:9" x14ac:dyDescent="0.2">
      <c r="A65" s="27">
        <f t="shared" si="0"/>
        <v>64</v>
      </c>
      <c r="B65" s="30" t="s">
        <v>143</v>
      </c>
      <c r="C65" s="29" t="s">
        <v>6</v>
      </c>
      <c r="D65" s="29" t="s">
        <v>149</v>
      </c>
      <c r="E65" s="29" t="str">
        <f>CONCATENATE(tblDonnees[[#This Row],[Nom]],", ",tblDonnees[[#This Row],[Prénom]])</f>
        <v>LEBRUN, PHILIPPE</v>
      </c>
      <c r="F65" s="30" t="s">
        <v>9</v>
      </c>
      <c r="G65" s="31" t="str">
        <f>VLOOKUP(F65,parametres!$B$1:$D$15,2,FALSE)</f>
        <v>Classique</v>
      </c>
      <c r="H65" s="32">
        <v>745</v>
      </c>
      <c r="I65" s="36" t="str">
        <f>VLOOKUP(F65,parametres!$B$1:$D$15,3,FALSE)</f>
        <v>CLASSIQUE HOMME</v>
      </c>
    </row>
    <row r="66" spans="1:9" x14ac:dyDescent="0.2">
      <c r="A66" s="27">
        <f t="shared" si="0"/>
        <v>65</v>
      </c>
      <c r="B66" s="30" t="s">
        <v>128</v>
      </c>
      <c r="C66" s="29" t="s">
        <v>44</v>
      </c>
      <c r="D66" s="29" t="s">
        <v>129</v>
      </c>
      <c r="E66" s="29" t="str">
        <f>CONCATENATE(tblDonnees[[#This Row],[Nom]],", ",tblDonnees[[#This Row],[Prénom]])</f>
        <v>HALFTERMEYER, JEAN-PIERRE</v>
      </c>
      <c r="F66" s="30" t="s">
        <v>12</v>
      </c>
      <c r="G66" s="31" t="str">
        <f>VLOOKUP(F66,parametres!$B$1:$D$15,2,FALSE)</f>
        <v>Traditionnel</v>
      </c>
      <c r="H66" s="32">
        <v>362</v>
      </c>
      <c r="I66" s="36" t="str">
        <f>VLOOKUP(F66,parametres!$B$1:$D$15,3,FALSE)</f>
        <v>TRADITIONNEL HOMME</v>
      </c>
    </row>
    <row r="67" spans="1:9" x14ac:dyDescent="0.2">
      <c r="A67" s="27">
        <f t="shared" ref="A67:A130" si="1">ROW()-1</f>
        <v>66</v>
      </c>
      <c r="B67" s="30" t="s">
        <v>121</v>
      </c>
      <c r="C67" s="29" t="s">
        <v>43</v>
      </c>
      <c r="D67" s="29" t="s">
        <v>123</v>
      </c>
      <c r="E67" s="29" t="str">
        <f>CONCATENATE(tblDonnees[[#This Row],[Nom]],", ",tblDonnees[[#This Row],[Prénom]])</f>
        <v>GARNIER, MARIE-AGNES</v>
      </c>
      <c r="F67" s="30" t="s">
        <v>16</v>
      </c>
      <c r="G67" s="31" t="str">
        <f>VLOOKUP(F67,parametres!$B$1:$D$15,2,FALSE)</f>
        <v>Classique</v>
      </c>
      <c r="H67" s="32">
        <v>618</v>
      </c>
      <c r="I67" s="36" t="str">
        <f>VLOOKUP(F67,parametres!$B$1:$D$15,3,FALSE)</f>
        <v>CLASSIQUE VETERAN FEMME</v>
      </c>
    </row>
    <row r="68" spans="1:9" x14ac:dyDescent="0.2">
      <c r="A68" s="27">
        <f t="shared" si="1"/>
        <v>67</v>
      </c>
      <c r="B68" s="30" t="s">
        <v>143</v>
      </c>
      <c r="C68" s="29" t="s">
        <v>6</v>
      </c>
      <c r="D68" s="29" t="s">
        <v>148</v>
      </c>
      <c r="E68" s="29" t="str">
        <f>CONCATENATE(tblDonnees[[#This Row],[Nom]],", ",tblDonnees[[#This Row],[Prénom]])</f>
        <v>LEBRUN, AGNES</v>
      </c>
      <c r="F68" s="30" t="s">
        <v>7</v>
      </c>
      <c r="G68" s="31" t="str">
        <f>VLOOKUP(F68,parametres!$B$1:$D$15,2,FALSE)</f>
        <v>Classique</v>
      </c>
      <c r="H68" s="32">
        <v>543</v>
      </c>
      <c r="I68" s="36" t="str">
        <f>VLOOKUP(F68,parametres!$B$1:$D$15,3,FALSE)</f>
        <v>CLASSIQUE FEMME</v>
      </c>
    </row>
    <row r="69" spans="1:9" x14ac:dyDescent="0.2">
      <c r="A69" s="27">
        <f t="shared" si="1"/>
        <v>68</v>
      </c>
      <c r="B69" s="30" t="s">
        <v>143</v>
      </c>
      <c r="C69" s="29" t="s">
        <v>6</v>
      </c>
      <c r="D69" s="29" t="s">
        <v>149</v>
      </c>
      <c r="E69" s="29" t="str">
        <f>CONCATENATE(tblDonnees[[#This Row],[Nom]],", ",tblDonnees[[#This Row],[Prénom]])</f>
        <v>LEBRUN, PHILIPPE</v>
      </c>
      <c r="F69" s="30" t="s">
        <v>9</v>
      </c>
      <c r="G69" s="31" t="str">
        <f>VLOOKUP(F69,parametres!$B$1:$D$15,2,FALSE)</f>
        <v>Classique</v>
      </c>
      <c r="H69" s="32">
        <v>751</v>
      </c>
      <c r="I69" s="36" t="str">
        <f>VLOOKUP(F69,parametres!$B$1:$D$15,3,FALSE)</f>
        <v>CLASSIQUE HOMME</v>
      </c>
    </row>
    <row r="70" spans="1:9" x14ac:dyDescent="0.2">
      <c r="A70" s="27">
        <f t="shared" si="1"/>
        <v>69</v>
      </c>
      <c r="B70" s="30" t="s">
        <v>121</v>
      </c>
      <c r="C70" s="29" t="s">
        <v>120</v>
      </c>
      <c r="D70" s="29" t="s">
        <v>161</v>
      </c>
      <c r="E70" s="29" t="str">
        <f>CONCATENATE(tblDonnees[[#This Row],[Nom]],", ",tblDonnees[[#This Row],[Prénom]])</f>
        <v>DUCRET, RADOUANE</v>
      </c>
      <c r="F70" s="30" t="s">
        <v>9</v>
      </c>
      <c r="G70" s="31" t="str">
        <f>VLOOKUP(F70,parametres!$B$1:$D$15,2,FALSE)</f>
        <v>Classique</v>
      </c>
      <c r="H70" s="32">
        <v>673</v>
      </c>
      <c r="I70" s="36" t="str">
        <f>VLOOKUP(F70,parametres!$B$1:$D$15,3,FALSE)</f>
        <v>CLASSIQUE HOMME</v>
      </c>
    </row>
    <row r="71" spans="1:9" x14ac:dyDescent="0.2">
      <c r="A71" s="27">
        <f t="shared" si="1"/>
        <v>70</v>
      </c>
      <c r="B71" s="30" t="s">
        <v>121</v>
      </c>
      <c r="C71" s="29" t="s">
        <v>120</v>
      </c>
      <c r="D71" s="29" t="s">
        <v>124</v>
      </c>
      <c r="E71" s="29" t="str">
        <f>CONCATENATE(tblDonnees[[#This Row],[Nom]],", ",tblDonnees[[#This Row],[Prénom]])</f>
        <v>DUCRET, ADRIEN</v>
      </c>
      <c r="F71" s="30" t="s">
        <v>9</v>
      </c>
      <c r="G71" s="31" t="str">
        <f>VLOOKUP(F71,parametres!$B$1:$D$15,2,FALSE)</f>
        <v>Classique</v>
      </c>
      <c r="H71" s="32">
        <v>670</v>
      </c>
      <c r="I71" s="36" t="str">
        <f>VLOOKUP(F71,parametres!$B$1:$D$15,3,FALSE)</f>
        <v>CLASSIQUE HOMME</v>
      </c>
    </row>
    <row r="72" spans="1:9" x14ac:dyDescent="0.2">
      <c r="A72" s="27">
        <f t="shared" si="1"/>
        <v>71</v>
      </c>
      <c r="B72" s="30" t="s">
        <v>121</v>
      </c>
      <c r="C72" s="29" t="s">
        <v>110</v>
      </c>
      <c r="D72" s="29" t="s">
        <v>124</v>
      </c>
      <c r="E72" s="29" t="str">
        <f>CONCATENATE(tblDonnees[[#This Row],[Nom]],", ",tblDonnees[[#This Row],[Prénom]])</f>
        <v>VILLESANGE, ADRIEN</v>
      </c>
      <c r="F72" s="30" t="s">
        <v>9</v>
      </c>
      <c r="G72" s="31" t="str">
        <f>VLOOKUP(F72,parametres!$B$1:$D$15,2,FALSE)</f>
        <v>Classique</v>
      </c>
      <c r="H72" s="32">
        <v>606</v>
      </c>
      <c r="I72" s="36" t="str">
        <f>VLOOKUP(F72,parametres!$B$1:$D$15,3,FALSE)</f>
        <v>CLASSIQUE HOMME</v>
      </c>
    </row>
    <row r="73" spans="1:9" x14ac:dyDescent="0.2">
      <c r="A73" s="27">
        <f t="shared" si="1"/>
        <v>72</v>
      </c>
      <c r="B73" s="30" t="s">
        <v>163</v>
      </c>
      <c r="C73" s="29" t="s">
        <v>117</v>
      </c>
      <c r="D73" s="29" t="s">
        <v>164</v>
      </c>
      <c r="E73" s="29" t="str">
        <f>CONCATENATE(tblDonnees[[#This Row],[Nom]],", ",tblDonnees[[#This Row],[Prénom]])</f>
        <v>SAVONA, VINCENT</v>
      </c>
      <c r="F73" s="30" t="s">
        <v>46</v>
      </c>
      <c r="G73" s="31" t="str">
        <f>VLOOKUP(F73,parametres!$B$1:$D$15,2,FALSE)</f>
        <v>Sans viseur</v>
      </c>
      <c r="H73" s="32">
        <v>665</v>
      </c>
      <c r="I73" s="36" t="str">
        <f>VLOOKUP(F73,parametres!$B$1:$D$15,3,FALSE)</f>
        <v>BAREBOW HOMME</v>
      </c>
    </row>
    <row r="74" spans="1:9" x14ac:dyDescent="0.2">
      <c r="A74" s="27">
        <f t="shared" si="1"/>
        <v>73</v>
      </c>
      <c r="B74" s="30" t="s">
        <v>121</v>
      </c>
      <c r="C74" s="29" t="s">
        <v>108</v>
      </c>
      <c r="D74" s="29" t="s">
        <v>122</v>
      </c>
      <c r="E74" s="29" t="str">
        <f>CONCATENATE(tblDonnees[[#This Row],[Nom]],", ",tblDonnees[[#This Row],[Prénom]])</f>
        <v>PETIT, BEATRICE</v>
      </c>
      <c r="F74" s="30" t="s">
        <v>18</v>
      </c>
      <c r="G74" s="31" t="str">
        <f>VLOOKUP(F74,parametres!$B$1:$D$15,2,FALSE)</f>
        <v>Sans viseur</v>
      </c>
      <c r="H74" s="32">
        <v>564</v>
      </c>
      <c r="I74" s="36" t="str">
        <f>VLOOKUP(F74,parametres!$B$1:$D$15,3,FALSE)</f>
        <v>BAREBOW FEMME</v>
      </c>
    </row>
    <row r="75" spans="1:9" x14ac:dyDescent="0.2">
      <c r="A75" s="27">
        <f t="shared" si="1"/>
        <v>74</v>
      </c>
      <c r="B75" s="30" t="s">
        <v>165</v>
      </c>
      <c r="C75" s="29" t="s">
        <v>166</v>
      </c>
      <c r="D75" s="29" t="s">
        <v>167</v>
      </c>
      <c r="E75" s="29" t="str">
        <f>CONCATENATE(tblDonnees[[#This Row],[Nom]],", ",tblDonnees[[#This Row],[Prénom]])</f>
        <v>STACHELHAUSEN, FRANCOISE</v>
      </c>
      <c r="F75" s="30" t="s">
        <v>81</v>
      </c>
      <c r="G75" s="31" t="str">
        <f>VLOOKUP(F75,parametres!$B$1:$D$15,2,FALSE)</f>
        <v>Classique</v>
      </c>
      <c r="H75" s="32">
        <v>620</v>
      </c>
      <c r="I75" s="36" t="str">
        <f>VLOOKUP(F75,parametres!$B$1:$D$15,3,FALSE)</f>
        <v>CLASSIQUE SUPER VETERAN FEMME</v>
      </c>
    </row>
    <row r="76" spans="1:9" x14ac:dyDescent="0.2">
      <c r="A76" s="27">
        <f t="shared" si="1"/>
        <v>75</v>
      </c>
      <c r="B76" s="30" t="s">
        <v>163</v>
      </c>
      <c r="C76" s="29" t="s">
        <v>95</v>
      </c>
      <c r="D76" s="29" t="s">
        <v>168</v>
      </c>
      <c r="E76" s="29" t="str">
        <f>CONCATENATE(tblDonnees[[#This Row],[Nom]],", ",tblDonnees[[#This Row],[Prénom]])</f>
        <v>CHASSAGNE, JOCELYNE</v>
      </c>
      <c r="F76" s="30" t="s">
        <v>18</v>
      </c>
      <c r="G76" s="31" t="str">
        <f>VLOOKUP(F76,parametres!$B$1:$D$15,2,FALSE)</f>
        <v>Sans viseur</v>
      </c>
      <c r="H76" s="32">
        <v>574</v>
      </c>
      <c r="I76" s="36" t="str">
        <f>VLOOKUP(F76,parametres!$B$1:$D$15,3,FALSE)</f>
        <v>BAREBOW FEMME</v>
      </c>
    </row>
    <row r="77" spans="1:9" x14ac:dyDescent="0.2">
      <c r="A77" s="27">
        <f t="shared" si="1"/>
        <v>76</v>
      </c>
      <c r="B77" s="30" t="s">
        <v>144</v>
      </c>
      <c r="C77" s="29" t="s">
        <v>111</v>
      </c>
      <c r="D77" s="29" t="s">
        <v>145</v>
      </c>
      <c r="E77" s="29" t="str">
        <f>CONCATENATE(tblDonnees[[#This Row],[Nom]],", ",tblDonnees[[#This Row],[Prénom]])</f>
        <v>LECOMTE, CLAUDE</v>
      </c>
      <c r="F77" s="30" t="s">
        <v>39</v>
      </c>
      <c r="G77" s="31" t="str">
        <f>VLOOKUP(F77,parametres!$B$1:$D$15,2,FALSE)</f>
        <v>Poulies</v>
      </c>
      <c r="H77" s="32">
        <v>785</v>
      </c>
      <c r="I77" s="36" t="str">
        <f>VLOOKUP(F77,parametres!$B$1:$D$15,3,FALSE)</f>
        <v>POULIES HOMME</v>
      </c>
    </row>
    <row r="78" spans="1:9" x14ac:dyDescent="0.2">
      <c r="A78" s="27">
        <f t="shared" si="1"/>
        <v>77</v>
      </c>
      <c r="B78" s="30" t="s">
        <v>143</v>
      </c>
      <c r="C78" s="29" t="s">
        <v>50</v>
      </c>
      <c r="D78" s="29" t="s">
        <v>103</v>
      </c>
      <c r="E78" s="29" t="str">
        <f>CONCATENATE(tblDonnees[[#This Row],[Nom]],", ",tblDonnees[[#This Row],[Prénom]])</f>
        <v>LEGER, LUC</v>
      </c>
      <c r="F78" s="30" t="s">
        <v>12</v>
      </c>
      <c r="G78" s="31" t="str">
        <f>VLOOKUP(F78,parametres!$B$1:$D$15,2,FALSE)</f>
        <v>Traditionnel</v>
      </c>
      <c r="H78" s="32">
        <v>429</v>
      </c>
      <c r="I78" s="36" t="str">
        <f>VLOOKUP(F78,parametres!$B$1:$D$15,3,FALSE)</f>
        <v>TRADITIONNEL HOMME</v>
      </c>
    </row>
    <row r="79" spans="1:9" x14ac:dyDescent="0.2">
      <c r="A79" s="27">
        <f t="shared" si="1"/>
        <v>78</v>
      </c>
      <c r="B79" s="28" t="s">
        <v>121</v>
      </c>
      <c r="C79" s="29" t="s">
        <v>107</v>
      </c>
      <c r="D79" s="29" t="s">
        <v>169</v>
      </c>
      <c r="E79" s="29" t="str">
        <f>CONCATENATE(tblDonnees[[#This Row],[Nom]],", ",tblDonnees[[#This Row],[Prénom]])</f>
        <v>PAGNOUX, CHANTAL</v>
      </c>
      <c r="F79" s="30" t="s">
        <v>16</v>
      </c>
      <c r="G79" s="31" t="str">
        <f>VLOOKUP(F79,parametres!$B$1:$D$15,2,FALSE)</f>
        <v>Classique</v>
      </c>
      <c r="H79" s="32">
        <v>536</v>
      </c>
      <c r="I79" s="36" t="str">
        <f>VLOOKUP(F79,parametres!$B$1:$D$15,3,FALSE)</f>
        <v>CLASSIQUE VETERAN FEMME</v>
      </c>
    </row>
    <row r="80" spans="1:9" x14ac:dyDescent="0.2">
      <c r="A80" s="27">
        <f t="shared" si="1"/>
        <v>79</v>
      </c>
      <c r="B80" s="28" t="s">
        <v>147</v>
      </c>
      <c r="C80" s="29" t="s">
        <v>158</v>
      </c>
      <c r="D80" s="29" t="s">
        <v>159</v>
      </c>
      <c r="E80" s="29" t="str">
        <f>CONCATENATE(tblDonnees[[#This Row],[Nom]],", ",tblDonnees[[#This Row],[Prénom]])</f>
        <v>BLIN, ARLETTE</v>
      </c>
      <c r="F80" s="30" t="s">
        <v>81</v>
      </c>
      <c r="G80" s="31" t="str">
        <f>VLOOKUP(F80,parametres!$B$1:$D$15,2,FALSE)</f>
        <v>Classique</v>
      </c>
      <c r="H80" s="32">
        <v>563</v>
      </c>
      <c r="I80" s="36" t="str">
        <f>VLOOKUP(F80,parametres!$B$1:$D$15,3,FALSE)</f>
        <v>CLASSIQUE SUPER VETERAN FEMME</v>
      </c>
    </row>
    <row r="81" spans="1:9" x14ac:dyDescent="0.2">
      <c r="A81" s="27">
        <f t="shared" si="1"/>
        <v>80</v>
      </c>
      <c r="B81" s="30" t="s">
        <v>146</v>
      </c>
      <c r="C81" s="29" t="s">
        <v>170</v>
      </c>
      <c r="D81" s="29" t="s">
        <v>149</v>
      </c>
      <c r="E81" s="29" t="str">
        <f>CONCATENATE(tblDonnees[[#This Row],[Nom]],", ",tblDonnees[[#This Row],[Prénom]])</f>
        <v>CENDRET, PHILIPPE</v>
      </c>
      <c r="F81" s="30" t="s">
        <v>39</v>
      </c>
      <c r="G81" s="31" t="str">
        <f>VLOOKUP(F81,parametres!$B$1:$D$15,2,FALSE)</f>
        <v>Poulies</v>
      </c>
      <c r="H81" s="32">
        <v>745</v>
      </c>
      <c r="I81" s="36" t="str">
        <f>VLOOKUP(F81,parametres!$B$1:$D$15,3,FALSE)</f>
        <v>POULIES HOMME</v>
      </c>
    </row>
    <row r="82" spans="1:9" x14ac:dyDescent="0.2">
      <c r="A82" s="27">
        <f t="shared" si="1"/>
        <v>81</v>
      </c>
      <c r="B82" s="30" t="s">
        <v>146</v>
      </c>
      <c r="C82" s="29" t="s">
        <v>105</v>
      </c>
      <c r="D82" s="29" t="s">
        <v>129</v>
      </c>
      <c r="E82" s="29" t="str">
        <f>CONCATENATE(tblDonnees[[#This Row],[Nom]],", ",tblDonnees[[#This Row],[Prénom]])</f>
        <v>VERGNIAUD, JEAN-PIERRE</v>
      </c>
      <c r="F82" s="30" t="s">
        <v>46</v>
      </c>
      <c r="G82" s="31" t="str">
        <f>VLOOKUP(F82,parametres!$B$1:$D$15,2,FALSE)</f>
        <v>Sans viseur</v>
      </c>
      <c r="H82" s="32">
        <v>604</v>
      </c>
      <c r="I82" s="36" t="str">
        <f>VLOOKUP(F82,parametres!$B$1:$D$15,3,FALSE)</f>
        <v>BAREBOW HOMME</v>
      </c>
    </row>
    <row r="83" spans="1:9" x14ac:dyDescent="0.2">
      <c r="A83" s="27">
        <f t="shared" si="1"/>
        <v>82</v>
      </c>
      <c r="B83" s="30" t="s">
        <v>163</v>
      </c>
      <c r="C83" s="29" t="s">
        <v>171</v>
      </c>
      <c r="D83" s="29" t="s">
        <v>172</v>
      </c>
      <c r="E83" s="29" t="str">
        <f>CONCATENATE(tblDonnees[[#This Row],[Nom]],", ",tblDonnees[[#This Row],[Prénom]])</f>
        <v>BARIL, FREDERIC</v>
      </c>
      <c r="F83" s="30" t="s">
        <v>12</v>
      </c>
      <c r="G83" s="31" t="str">
        <f>VLOOKUP(F83,parametres!$B$1:$D$15,2,FALSE)</f>
        <v>Traditionnel</v>
      </c>
      <c r="H83" s="32">
        <v>473</v>
      </c>
      <c r="I83" s="36" t="str">
        <f>VLOOKUP(F83,parametres!$B$1:$D$15,3,FALSE)</f>
        <v>TRADITIONNEL HOMME</v>
      </c>
    </row>
    <row r="84" spans="1:9" x14ac:dyDescent="0.2">
      <c r="A84" s="27">
        <f t="shared" si="1"/>
        <v>83</v>
      </c>
      <c r="B84" s="30" t="s">
        <v>173</v>
      </c>
      <c r="C84" s="29" t="s">
        <v>174</v>
      </c>
      <c r="D84" s="29" t="s">
        <v>175</v>
      </c>
      <c r="E84" s="29" t="str">
        <f>CONCATENATE(tblDonnees[[#This Row],[Nom]],", ",tblDonnees[[#This Row],[Prénom]])</f>
        <v>DESSAIN, MARION</v>
      </c>
      <c r="F84" s="30" t="s">
        <v>7</v>
      </c>
      <c r="G84" s="31" t="str">
        <f>VLOOKUP(F84,parametres!$B$1:$D$15,2,FALSE)</f>
        <v>Classique</v>
      </c>
      <c r="H84" s="32">
        <v>716</v>
      </c>
      <c r="I84" s="36" t="str">
        <f>VLOOKUP(F84,parametres!$B$1:$D$15,3,FALSE)</f>
        <v>CLASSIQUE FEMME</v>
      </c>
    </row>
    <row r="85" spans="1:9" x14ac:dyDescent="0.2">
      <c r="A85" s="27">
        <f t="shared" si="1"/>
        <v>84</v>
      </c>
      <c r="B85" s="30" t="s">
        <v>173</v>
      </c>
      <c r="C85" s="29" t="s">
        <v>174</v>
      </c>
      <c r="D85" s="29" t="s">
        <v>175</v>
      </c>
      <c r="E85" s="29" t="str">
        <f>CONCATENATE(tblDonnees[[#This Row],[Nom]],", ",tblDonnees[[#This Row],[Prénom]])</f>
        <v>DESSAIN, MARION</v>
      </c>
      <c r="F85" s="30" t="s">
        <v>18</v>
      </c>
      <c r="G85" s="31" t="str">
        <f>VLOOKUP(F85,parametres!$B$1:$D$15,2,FALSE)</f>
        <v>Sans viseur</v>
      </c>
      <c r="H85" s="32">
        <v>501</v>
      </c>
      <c r="I85" s="36" t="str">
        <f>VLOOKUP(F85,parametres!$B$1:$D$15,3,FALSE)</f>
        <v>BAREBOW FEMME</v>
      </c>
    </row>
    <row r="86" spans="1:9" x14ac:dyDescent="0.2">
      <c r="A86" s="27">
        <f t="shared" si="1"/>
        <v>85</v>
      </c>
      <c r="B86" s="30" t="s">
        <v>173</v>
      </c>
      <c r="C86" s="29" t="s">
        <v>177</v>
      </c>
      <c r="D86" s="29" t="s">
        <v>176</v>
      </c>
      <c r="E86" s="29" t="str">
        <f>CONCATENATE(tblDonnees[[#This Row],[Nom]],", ",tblDonnees[[#This Row],[Prénom]])</f>
        <v>DESSAIN N, NATACHA</v>
      </c>
      <c r="F86" s="30" t="s">
        <v>18</v>
      </c>
      <c r="G86" s="31" t="str">
        <f>VLOOKUP(F86,parametres!$B$1:$D$15,2,FALSE)</f>
        <v>Sans viseur</v>
      </c>
      <c r="H86" s="32">
        <v>452</v>
      </c>
      <c r="I86" s="36" t="str">
        <f>VLOOKUP(F86,parametres!$B$1:$D$15,3,FALSE)</f>
        <v>BAREBOW FEMME</v>
      </c>
    </row>
    <row r="87" spans="1:9" x14ac:dyDescent="0.2">
      <c r="A87" s="27">
        <f t="shared" si="1"/>
        <v>86</v>
      </c>
      <c r="B87" s="30" t="s">
        <v>128</v>
      </c>
      <c r="C87" s="29" t="s">
        <v>44</v>
      </c>
      <c r="D87" s="29" t="s">
        <v>129</v>
      </c>
      <c r="E87" s="29" t="str">
        <f>CONCATENATE(tblDonnees[[#This Row],[Nom]],", ",tblDonnees[[#This Row],[Prénom]])</f>
        <v>HALFTERMEYER, JEAN-PIERRE</v>
      </c>
      <c r="F87" s="30" t="s">
        <v>12</v>
      </c>
      <c r="G87" s="31" t="str">
        <f>VLOOKUP(F87,parametres!$B$1:$D$15,2,FALSE)</f>
        <v>Traditionnel</v>
      </c>
      <c r="H87" s="32">
        <v>463</v>
      </c>
      <c r="I87" s="36" t="str">
        <f>VLOOKUP(F87,parametres!$B$1:$D$15,3,FALSE)</f>
        <v>TRADITIONNEL HOMME</v>
      </c>
    </row>
    <row r="88" spans="1:9" x14ac:dyDescent="0.2">
      <c r="A88" s="27">
        <f t="shared" si="1"/>
        <v>87</v>
      </c>
      <c r="B88" s="28" t="s">
        <v>143</v>
      </c>
      <c r="C88" s="29" t="s">
        <v>50</v>
      </c>
      <c r="D88" s="29" t="s">
        <v>103</v>
      </c>
      <c r="E88" s="29" t="str">
        <f>CONCATENATE(tblDonnees[[#This Row],[Nom]],", ",tblDonnees[[#This Row],[Prénom]])</f>
        <v>LEGER, LUC</v>
      </c>
      <c r="F88" s="30" t="s">
        <v>12</v>
      </c>
      <c r="G88" s="31" t="str">
        <f>VLOOKUP(F88,parametres!$B$1:$D$15,2,FALSE)</f>
        <v>Traditionnel</v>
      </c>
      <c r="H88" s="32">
        <v>473</v>
      </c>
      <c r="I88" s="36" t="str">
        <f>VLOOKUP(F88,parametres!$B$1:$D$15,3,FALSE)</f>
        <v>TRADITIONNEL HOMME</v>
      </c>
    </row>
    <row r="89" spans="1:9" x14ac:dyDescent="0.2">
      <c r="A89" s="27">
        <f t="shared" si="1"/>
        <v>88</v>
      </c>
      <c r="B89" s="28" t="s">
        <v>121</v>
      </c>
      <c r="C89" s="29" t="s">
        <v>108</v>
      </c>
      <c r="D89" s="29" t="s">
        <v>122</v>
      </c>
      <c r="E89" s="29" t="str">
        <f>CONCATENATE(tblDonnees[[#This Row],[Nom]],", ",tblDonnees[[#This Row],[Prénom]])</f>
        <v>PETIT, BEATRICE</v>
      </c>
      <c r="F89" s="30" t="s">
        <v>18</v>
      </c>
      <c r="G89" s="31" t="str">
        <f>VLOOKUP(F89,parametres!$B$1:$D$15,2,FALSE)</f>
        <v>Sans viseur</v>
      </c>
      <c r="H89" s="32">
        <v>647</v>
      </c>
      <c r="I89" s="36" t="str">
        <f>VLOOKUP(F89,parametres!$B$1:$D$15,3,FALSE)</f>
        <v>BAREBOW FEMME</v>
      </c>
    </row>
    <row r="90" spans="1:9" x14ac:dyDescent="0.2">
      <c r="A90" s="27">
        <f t="shared" si="1"/>
        <v>89</v>
      </c>
      <c r="B90" s="30" t="s">
        <v>146</v>
      </c>
      <c r="C90" s="29" t="s">
        <v>170</v>
      </c>
      <c r="D90" s="29" t="s">
        <v>149</v>
      </c>
      <c r="E90" s="29" t="str">
        <f>CONCATENATE(tblDonnees[[#This Row],[Nom]],", ",tblDonnees[[#This Row],[Prénom]])</f>
        <v>CENDRET, PHILIPPE</v>
      </c>
      <c r="F90" s="30" t="s">
        <v>39</v>
      </c>
      <c r="G90" s="31" t="str">
        <f>VLOOKUP(F90,parametres!$B$1:$D$15,2,FALSE)</f>
        <v>Poulies</v>
      </c>
      <c r="H90" s="32">
        <v>718</v>
      </c>
      <c r="I90" s="36" t="str">
        <f>VLOOKUP(F90,parametres!$B$1:$D$15,3,FALSE)</f>
        <v>POULIES HOMME</v>
      </c>
    </row>
    <row r="91" spans="1:9" x14ac:dyDescent="0.2">
      <c r="A91" s="27">
        <f t="shared" si="1"/>
        <v>90</v>
      </c>
      <c r="B91" s="30" t="s">
        <v>121</v>
      </c>
      <c r="C91" s="29" t="s">
        <v>107</v>
      </c>
      <c r="D91" s="29" t="s">
        <v>169</v>
      </c>
      <c r="E91" s="29" t="str">
        <f>CONCATENATE(tblDonnees[[#This Row],[Nom]],", ",tblDonnees[[#This Row],[Prénom]])</f>
        <v>PAGNOUX, CHANTAL</v>
      </c>
      <c r="F91" s="30" t="s">
        <v>16</v>
      </c>
      <c r="G91" s="31" t="str">
        <f>VLOOKUP(F91,parametres!$B$1:$D$15,2,FALSE)</f>
        <v>Classique</v>
      </c>
      <c r="H91" s="32">
        <v>554</v>
      </c>
      <c r="I91" s="36" t="str">
        <f>VLOOKUP(F91,parametres!$B$1:$D$15,3,FALSE)</f>
        <v>CLASSIQUE VETERAN FEMME</v>
      </c>
    </row>
    <row r="92" spans="1:9" x14ac:dyDescent="0.2">
      <c r="A92" s="27">
        <f t="shared" si="1"/>
        <v>91</v>
      </c>
      <c r="B92" s="30" t="s">
        <v>146</v>
      </c>
      <c r="C92" s="29" t="s">
        <v>105</v>
      </c>
      <c r="D92" s="29" t="s">
        <v>129</v>
      </c>
      <c r="E92" s="29" t="str">
        <f>CONCATENATE(tblDonnees[[#This Row],[Nom]],", ",tblDonnees[[#This Row],[Prénom]])</f>
        <v>VERGNIAUD, JEAN-PIERRE</v>
      </c>
      <c r="F92" s="30" t="s">
        <v>46</v>
      </c>
      <c r="G92" s="31" t="str">
        <f>VLOOKUP(F92,parametres!$B$1:$D$15,2,FALSE)</f>
        <v>Sans viseur</v>
      </c>
      <c r="H92" s="32">
        <v>609</v>
      </c>
      <c r="I92" s="36" t="str">
        <f>VLOOKUP(F92,parametres!$B$1:$D$15,3,FALSE)</f>
        <v>BAREBOW HOMME</v>
      </c>
    </row>
    <row r="93" spans="1:9" x14ac:dyDescent="0.2">
      <c r="A93" s="27">
        <f t="shared" si="1"/>
        <v>92</v>
      </c>
      <c r="B93" s="30" t="s">
        <v>163</v>
      </c>
      <c r="C93" s="29" t="s">
        <v>95</v>
      </c>
      <c r="D93" s="29" t="s">
        <v>168</v>
      </c>
      <c r="E93" s="29" t="str">
        <f>CONCATENATE(tblDonnees[[#This Row],[Nom]],", ",tblDonnees[[#This Row],[Prénom]])</f>
        <v>CHASSAGNE, JOCELYNE</v>
      </c>
      <c r="F93" s="30" t="s">
        <v>18</v>
      </c>
      <c r="G93" s="31" t="str">
        <f>VLOOKUP(F93,parametres!$B$1:$D$15,2,FALSE)</f>
        <v>Sans viseur</v>
      </c>
      <c r="H93" s="32">
        <v>596</v>
      </c>
      <c r="I93" s="36" t="str">
        <f>VLOOKUP(F93,parametres!$B$1:$D$15,3,FALSE)</f>
        <v>BAREBOW FEMME</v>
      </c>
    </row>
    <row r="94" spans="1:9" x14ac:dyDescent="0.2">
      <c r="A94" s="27">
        <f t="shared" si="1"/>
        <v>93</v>
      </c>
      <c r="B94" s="28" t="s">
        <v>165</v>
      </c>
      <c r="C94" s="29" t="s">
        <v>166</v>
      </c>
      <c r="D94" s="29" t="s">
        <v>167</v>
      </c>
      <c r="E94" s="29" t="str">
        <f>CONCATENATE(tblDonnees[[#This Row],[Nom]],", ",tblDonnees[[#This Row],[Prénom]])</f>
        <v>STACHELHAUSEN, FRANCOISE</v>
      </c>
      <c r="F94" s="30" t="s">
        <v>81</v>
      </c>
      <c r="G94" s="31" t="str">
        <f>VLOOKUP(F94,parametres!$B$1:$D$15,2,FALSE)</f>
        <v>Classique</v>
      </c>
      <c r="H94" s="32">
        <v>678</v>
      </c>
      <c r="I94" s="36" t="str">
        <f>VLOOKUP(F94,parametres!$B$1:$D$15,3,FALSE)</f>
        <v>CLASSIQUE SUPER VETERAN FEMME</v>
      </c>
    </row>
    <row r="95" spans="1:9" x14ac:dyDescent="0.2">
      <c r="A95" s="27">
        <f t="shared" si="1"/>
        <v>94</v>
      </c>
      <c r="B95" s="28" t="s">
        <v>125</v>
      </c>
      <c r="C95" s="29" t="s">
        <v>109</v>
      </c>
      <c r="D95" s="29" t="s">
        <v>149</v>
      </c>
      <c r="E95" s="29" t="str">
        <f>CONCATENATE(tblDonnees[[#This Row],[Nom]],", ",tblDonnees[[#This Row],[Prénom]])</f>
        <v>MARTIN, PHILIPPE</v>
      </c>
      <c r="F95" s="30" t="s">
        <v>10</v>
      </c>
      <c r="G95" s="31" t="str">
        <f>VLOOKUP(F95,parametres!$B$1:$D$15,2,FALSE)</f>
        <v>Classique</v>
      </c>
      <c r="H95" s="32">
        <v>737</v>
      </c>
      <c r="I95" s="36" t="str">
        <f>VLOOKUP(F95,parametres!$B$1:$D$15,3,FALSE)</f>
        <v>CLASSIQUE SUPER VETERAN HOMME</v>
      </c>
    </row>
    <row r="96" spans="1:9" x14ac:dyDescent="0.2">
      <c r="A96" s="27">
        <f t="shared" si="1"/>
        <v>95</v>
      </c>
      <c r="B96" s="28" t="s">
        <v>147</v>
      </c>
      <c r="C96" s="29" t="s">
        <v>158</v>
      </c>
      <c r="D96" s="29" t="s">
        <v>159</v>
      </c>
      <c r="E96" s="29" t="str">
        <f>CONCATENATE(tblDonnees[[#This Row],[Nom]],", ",tblDonnees[[#This Row],[Prénom]])</f>
        <v>BLIN, ARLETTE</v>
      </c>
      <c r="F96" s="30" t="s">
        <v>81</v>
      </c>
      <c r="G96" s="31" t="str">
        <f>VLOOKUP(F96,parametres!$B$1:$D$15,2,FALSE)</f>
        <v>Classique</v>
      </c>
      <c r="H96" s="32">
        <v>516</v>
      </c>
      <c r="I96" s="36" t="str">
        <f>VLOOKUP(F96,parametres!$B$1:$D$15,3,FALSE)</f>
        <v>CLASSIQUE SUPER VETERAN FEMME</v>
      </c>
    </row>
    <row r="97" spans="1:9" x14ac:dyDescent="0.2">
      <c r="A97" s="27">
        <f t="shared" si="1"/>
        <v>96</v>
      </c>
      <c r="B97" s="30" t="s">
        <v>178</v>
      </c>
      <c r="C97" s="29" t="s">
        <v>93</v>
      </c>
      <c r="D97" s="29" t="s">
        <v>179</v>
      </c>
      <c r="E97" s="29" t="str">
        <f>CONCATENATE(tblDonnees[[#This Row],[Nom]],", ",tblDonnees[[#This Row],[Prénom]])</f>
        <v>CHABANIS, GUY</v>
      </c>
      <c r="F97" s="30" t="s">
        <v>12</v>
      </c>
      <c r="G97" s="31" t="str">
        <f>VLOOKUP(F97,parametres!$B$1:$D$15,2,FALSE)</f>
        <v>Traditionnel</v>
      </c>
      <c r="H97" s="32">
        <v>353</v>
      </c>
      <c r="I97" s="36" t="str">
        <f>VLOOKUP(F97,parametres!$B$1:$D$15,3,FALSE)</f>
        <v>TRADITIONNEL HOMME</v>
      </c>
    </row>
    <row r="98" spans="1:9" x14ac:dyDescent="0.2">
      <c r="A98" s="27">
        <f t="shared" si="1"/>
        <v>97</v>
      </c>
      <c r="B98" s="30" t="s">
        <v>180</v>
      </c>
      <c r="C98" s="29" t="s">
        <v>115</v>
      </c>
      <c r="D98" s="29" t="s">
        <v>181</v>
      </c>
      <c r="E98" s="29" t="str">
        <f>CONCATENATE(tblDonnees[[#This Row],[Nom]],", ",tblDonnees[[#This Row],[Prénom]])</f>
        <v>HERRERA, GILLES</v>
      </c>
      <c r="F98" s="30" t="s">
        <v>9</v>
      </c>
      <c r="G98" s="31" t="str">
        <f>VLOOKUP(F98,parametres!$B$1:$D$15,2,FALSE)</f>
        <v>Classique</v>
      </c>
      <c r="H98" s="32">
        <v>743</v>
      </c>
      <c r="I98" s="36" t="str">
        <f>VLOOKUP(F98,parametres!$B$1:$D$15,3,FALSE)</f>
        <v>CLASSIQUE HOMME</v>
      </c>
    </row>
    <row r="99" spans="1:9" x14ac:dyDescent="0.2">
      <c r="A99" s="27">
        <f t="shared" si="1"/>
        <v>98</v>
      </c>
      <c r="B99" s="30" t="s">
        <v>180</v>
      </c>
      <c r="C99" s="29" t="s">
        <v>182</v>
      </c>
      <c r="D99" s="29" t="s">
        <v>139</v>
      </c>
      <c r="E99" s="29" t="str">
        <f>CONCATENATE(tblDonnees[[#This Row],[Nom]],", ",tblDonnees[[#This Row],[Prénom]])</f>
        <v>KERBEKIAN, HENRI</v>
      </c>
      <c r="F99" s="30" t="s">
        <v>39</v>
      </c>
      <c r="G99" s="31" t="str">
        <f>VLOOKUP(F99,parametres!$B$1:$D$15,2,FALSE)</f>
        <v>Poulies</v>
      </c>
      <c r="H99" s="32">
        <v>757</v>
      </c>
      <c r="I99" s="36" t="str">
        <f>VLOOKUP(F99,parametres!$B$1:$D$15,3,FALSE)</f>
        <v>POULIES HOMME</v>
      </c>
    </row>
    <row r="100" spans="1:9" x14ac:dyDescent="0.2">
      <c r="A100" s="27">
        <f t="shared" si="1"/>
        <v>99</v>
      </c>
      <c r="B100" s="30" t="s">
        <v>128</v>
      </c>
      <c r="C100" s="29" t="s">
        <v>44</v>
      </c>
      <c r="D100" s="29" t="s">
        <v>129</v>
      </c>
      <c r="E100" s="29" t="str">
        <f>CONCATENATE(tblDonnees[[#This Row],[Nom]],", ",tblDonnees[[#This Row],[Prénom]])</f>
        <v>HALFTERMEYER, JEAN-PIERRE</v>
      </c>
      <c r="F100" s="30" t="s">
        <v>12</v>
      </c>
      <c r="G100" s="31" t="str">
        <f>VLOOKUP(F100,parametres!$B$1:$D$15,2,FALSE)</f>
        <v>Traditionnel</v>
      </c>
      <c r="H100" s="32">
        <v>393</v>
      </c>
      <c r="I100" s="36" t="str">
        <f>VLOOKUP(F100,parametres!$B$1:$D$15,3,FALSE)</f>
        <v>TRADITIONNEL HOMME</v>
      </c>
    </row>
    <row r="101" spans="1:9" x14ac:dyDescent="0.2">
      <c r="A101" s="27">
        <f t="shared" si="1"/>
        <v>100</v>
      </c>
      <c r="B101" s="30" t="s">
        <v>143</v>
      </c>
      <c r="C101" s="29" t="s">
        <v>183</v>
      </c>
      <c r="D101" s="29" t="s">
        <v>184</v>
      </c>
      <c r="E101" s="29" t="str">
        <f>CONCATENATE(tblDonnees[[#This Row],[Nom]],", ",tblDonnees[[#This Row],[Prénom]])</f>
        <v>HALBIN, FABRICE</v>
      </c>
      <c r="F101" s="30" t="s">
        <v>12</v>
      </c>
      <c r="G101" s="31" t="str">
        <f>VLOOKUP(F101,parametres!$B$1:$D$15,2,FALSE)</f>
        <v>Traditionnel</v>
      </c>
      <c r="H101" s="32">
        <v>563</v>
      </c>
      <c r="I101" s="36" t="str">
        <f>VLOOKUP(F101,parametres!$B$1:$D$15,3,FALSE)</f>
        <v>TRADITIONNEL HOMME</v>
      </c>
    </row>
    <row r="102" spans="1:9" x14ac:dyDescent="0.2">
      <c r="A102" s="27">
        <f t="shared" si="1"/>
        <v>101</v>
      </c>
      <c r="B102" s="28" t="s">
        <v>143</v>
      </c>
      <c r="C102" s="29" t="s">
        <v>183</v>
      </c>
      <c r="D102" s="29" t="s">
        <v>185</v>
      </c>
      <c r="E102" s="29" t="str">
        <f>CONCATENATE(tblDonnees[[#This Row],[Nom]],", ",tblDonnees[[#This Row],[Prénom]])</f>
        <v>HALBIN, ANNE</v>
      </c>
      <c r="F102" s="30" t="s">
        <v>17</v>
      </c>
      <c r="G102" s="31" t="str">
        <f>VLOOKUP(F102,parametres!$B$1:$D$15,2,FALSE)</f>
        <v>Traditionnel</v>
      </c>
      <c r="H102" s="32">
        <v>390</v>
      </c>
      <c r="I102" s="36" t="str">
        <f>VLOOKUP(F102,parametres!$B$1:$D$15,3,FALSE)</f>
        <v>TRADITIONNEL FEMME</v>
      </c>
    </row>
    <row r="103" spans="1:9" x14ac:dyDescent="0.2">
      <c r="A103" s="27">
        <f t="shared" si="1"/>
        <v>102</v>
      </c>
      <c r="B103" s="28" t="s">
        <v>143</v>
      </c>
      <c r="C103" s="29" t="s">
        <v>186</v>
      </c>
      <c r="D103" s="29" t="s">
        <v>187</v>
      </c>
      <c r="E103" s="29" t="str">
        <f>CONCATENATE(tblDonnees[[#This Row],[Nom]],", ",tblDonnees[[#This Row],[Prénom]])</f>
        <v>HEMERY, DIDIER</v>
      </c>
      <c r="F103" s="30" t="s">
        <v>12</v>
      </c>
      <c r="G103" s="31" t="str">
        <f>VLOOKUP(F103,parametres!$B$1:$D$15,2,FALSE)</f>
        <v>Traditionnel</v>
      </c>
      <c r="H103" s="32">
        <v>392</v>
      </c>
      <c r="I103" s="36" t="str">
        <f>VLOOKUP(F103,parametres!$B$1:$D$15,3,FALSE)</f>
        <v>TRADITIONNEL HOMME</v>
      </c>
    </row>
    <row r="104" spans="1:9" x14ac:dyDescent="0.2">
      <c r="A104" s="27">
        <f t="shared" si="1"/>
        <v>103</v>
      </c>
      <c r="B104" s="28" t="s">
        <v>128</v>
      </c>
      <c r="C104" s="29" t="s">
        <v>44</v>
      </c>
      <c r="D104" s="29" t="s">
        <v>129</v>
      </c>
      <c r="E104" s="29" t="str">
        <f>CONCATENATE(tblDonnees[[#This Row],[Nom]],", ",tblDonnees[[#This Row],[Prénom]])</f>
        <v>HALFTERMEYER, JEAN-PIERRE</v>
      </c>
      <c r="F104" s="30" t="s">
        <v>12</v>
      </c>
      <c r="G104" s="31" t="str">
        <f>VLOOKUP(F104,parametres!$B$1:$D$15,2,FALSE)</f>
        <v>Traditionnel</v>
      </c>
      <c r="H104" s="32">
        <v>426</v>
      </c>
      <c r="I104" s="36" t="str">
        <f>VLOOKUP(F104,parametres!$B$1:$D$15,3,FALSE)</f>
        <v>TRADITIONNEL HOMME</v>
      </c>
    </row>
    <row r="105" spans="1:9" x14ac:dyDescent="0.2">
      <c r="A105" s="27">
        <f t="shared" si="1"/>
        <v>104</v>
      </c>
      <c r="B105" s="28" t="s">
        <v>178</v>
      </c>
      <c r="C105" s="29" t="s">
        <v>93</v>
      </c>
      <c r="D105" s="29" t="s">
        <v>179</v>
      </c>
      <c r="E105" s="29" t="str">
        <f>CONCATENATE(tblDonnees[[#This Row],[Nom]],", ",tblDonnees[[#This Row],[Prénom]])</f>
        <v>CHABANIS, GUY</v>
      </c>
      <c r="F105" s="30" t="s">
        <v>12</v>
      </c>
      <c r="G105" s="31" t="str">
        <f>VLOOKUP(F105,parametres!$B$1:$D$15,2,FALSE)</f>
        <v>Traditionnel</v>
      </c>
      <c r="H105" s="32">
        <v>369</v>
      </c>
      <c r="I105" s="36" t="str">
        <f>VLOOKUP(F105,parametres!$B$1:$D$15,3,FALSE)</f>
        <v>TRADITIONNEL HOMME</v>
      </c>
    </row>
    <row r="106" spans="1:9" x14ac:dyDescent="0.2">
      <c r="A106" s="27">
        <f t="shared" si="1"/>
        <v>105</v>
      </c>
      <c r="B106" s="30" t="s">
        <v>143</v>
      </c>
      <c r="C106" s="29" t="s">
        <v>183</v>
      </c>
      <c r="D106" s="29" t="s">
        <v>185</v>
      </c>
      <c r="E106" s="29" t="str">
        <f>CONCATENATE(tblDonnees[[#This Row],[Nom]],", ",tblDonnees[[#This Row],[Prénom]])</f>
        <v>HALBIN, ANNE</v>
      </c>
      <c r="F106" s="30" t="s">
        <v>17</v>
      </c>
      <c r="G106" s="31" t="str">
        <f>VLOOKUP(F106,parametres!$B$1:$D$15,2,FALSE)</f>
        <v>Traditionnel</v>
      </c>
      <c r="H106" s="32">
        <v>390</v>
      </c>
      <c r="I106" s="36" t="str">
        <f>VLOOKUP(F106,parametres!$B$1:$D$15,3,FALSE)</f>
        <v>TRADITIONNEL FEMME</v>
      </c>
    </row>
    <row r="107" spans="1:9" x14ac:dyDescent="0.2">
      <c r="A107" s="27">
        <f t="shared" si="1"/>
        <v>106</v>
      </c>
      <c r="B107" s="30" t="s">
        <v>143</v>
      </c>
      <c r="C107" s="29" t="s">
        <v>183</v>
      </c>
      <c r="D107" s="29" t="s">
        <v>184</v>
      </c>
      <c r="E107" s="29" t="str">
        <f>CONCATENATE(tblDonnees[[#This Row],[Nom]],", ",tblDonnees[[#This Row],[Prénom]])</f>
        <v>HALBIN, FABRICE</v>
      </c>
      <c r="F107" s="30" t="s">
        <v>12</v>
      </c>
      <c r="G107" s="31" t="str">
        <f>VLOOKUP(F107,parametres!$B$1:$D$15,2,FALSE)</f>
        <v>Traditionnel</v>
      </c>
      <c r="H107" s="32">
        <v>545</v>
      </c>
      <c r="I107" s="36" t="str">
        <f>VLOOKUP(F107,parametres!$B$1:$D$15,3,FALSE)</f>
        <v>TRADITIONNEL HOMME</v>
      </c>
    </row>
    <row r="108" spans="1:9" x14ac:dyDescent="0.2">
      <c r="A108" s="27">
        <f t="shared" si="1"/>
        <v>107</v>
      </c>
      <c r="B108" s="30" t="s">
        <v>143</v>
      </c>
      <c r="C108" s="29" t="s">
        <v>186</v>
      </c>
      <c r="D108" s="29" t="s">
        <v>187</v>
      </c>
      <c r="E108" s="29" t="str">
        <f>CONCATENATE(tblDonnees[[#This Row],[Nom]],", ",tblDonnees[[#This Row],[Prénom]])</f>
        <v>HEMERY, DIDIER</v>
      </c>
      <c r="F108" s="30" t="s">
        <v>12</v>
      </c>
      <c r="G108" s="31" t="str">
        <f>VLOOKUP(F108,parametres!$B$1:$D$15,2,FALSE)</f>
        <v>Traditionnel</v>
      </c>
      <c r="H108" s="32">
        <v>341</v>
      </c>
      <c r="I108" s="36" t="str">
        <f>VLOOKUP(F108,parametres!$B$1:$D$15,3,FALSE)</f>
        <v>TRADITIONNEL HOMME</v>
      </c>
    </row>
    <row r="109" spans="1:9" x14ac:dyDescent="0.2">
      <c r="A109" s="27">
        <f t="shared" si="1"/>
        <v>108</v>
      </c>
      <c r="B109" s="30" t="s">
        <v>188</v>
      </c>
      <c r="C109" s="29" t="s">
        <v>101</v>
      </c>
      <c r="D109" s="29" t="s">
        <v>185</v>
      </c>
      <c r="E109" s="29" t="str">
        <f>CONCATENATE(tblDonnees[[#This Row],[Nom]],", ",tblDonnees[[#This Row],[Prénom]])</f>
        <v>LEON, ANNE</v>
      </c>
      <c r="F109" s="30" t="s">
        <v>7</v>
      </c>
      <c r="G109" s="31" t="str">
        <f>VLOOKUP(F109,parametres!$B$1:$D$15,2,FALSE)</f>
        <v>Classique</v>
      </c>
      <c r="H109" s="32">
        <v>674</v>
      </c>
      <c r="I109" s="36" t="str">
        <f>VLOOKUP(F109,parametres!$B$1:$D$15,3,FALSE)</f>
        <v>CLASSIQUE FEMME</v>
      </c>
    </row>
    <row r="110" spans="1:9" x14ac:dyDescent="0.2">
      <c r="A110" s="27">
        <f t="shared" si="1"/>
        <v>109</v>
      </c>
      <c r="B110" s="28" t="s">
        <v>165</v>
      </c>
      <c r="C110" s="29" t="s">
        <v>166</v>
      </c>
      <c r="D110" s="29" t="s">
        <v>167</v>
      </c>
      <c r="E110" s="29" t="str">
        <f>CONCATENATE(tblDonnees[[#This Row],[Nom]],", ",tblDonnees[[#This Row],[Prénom]])</f>
        <v>STACHELHAUSEN, FRANCOISE</v>
      </c>
      <c r="F110" s="30" t="s">
        <v>81</v>
      </c>
      <c r="G110" s="31" t="str">
        <f>VLOOKUP(F110,parametres!$B$1:$D$15,2,FALSE)</f>
        <v>Classique</v>
      </c>
      <c r="H110" s="32">
        <v>627</v>
      </c>
      <c r="I110" s="36" t="str">
        <f>VLOOKUP(F110,parametres!$B$1:$D$15,3,FALSE)</f>
        <v>CLASSIQUE SUPER VETERAN FEMME</v>
      </c>
    </row>
    <row r="111" spans="1:9" x14ac:dyDescent="0.2">
      <c r="A111" s="27">
        <f t="shared" si="1"/>
        <v>110</v>
      </c>
      <c r="B111" s="28" t="s">
        <v>121</v>
      </c>
      <c r="C111" s="29" t="s">
        <v>110</v>
      </c>
      <c r="D111" s="29" t="s">
        <v>124</v>
      </c>
      <c r="E111" s="29" t="str">
        <f>CONCATENATE(tblDonnees[[#This Row],[Nom]],", ",tblDonnees[[#This Row],[Prénom]])</f>
        <v>VILLESANGE, ADRIEN</v>
      </c>
      <c r="F111" s="30" t="s">
        <v>9</v>
      </c>
      <c r="G111" s="31" t="str">
        <f>VLOOKUP(F111,parametres!$B$1:$D$15,2,FALSE)</f>
        <v>Classique</v>
      </c>
      <c r="H111" s="32">
        <v>643</v>
      </c>
      <c r="I111" s="36" t="str">
        <f>VLOOKUP(F111,parametres!$B$1:$D$15,3,FALSE)</f>
        <v>CLASSIQUE HOMME</v>
      </c>
    </row>
    <row r="112" spans="1:9" x14ac:dyDescent="0.2">
      <c r="A112" s="27">
        <f t="shared" si="1"/>
        <v>111</v>
      </c>
      <c r="B112" s="28" t="s">
        <v>121</v>
      </c>
      <c r="C112" s="29" t="s">
        <v>108</v>
      </c>
      <c r="D112" s="29" t="s">
        <v>122</v>
      </c>
      <c r="E112" s="29" t="str">
        <f>CONCATENATE(tblDonnees[[#This Row],[Nom]],", ",tblDonnees[[#This Row],[Prénom]])</f>
        <v>PETIT, BEATRICE</v>
      </c>
      <c r="F112" s="30" t="s">
        <v>17</v>
      </c>
      <c r="G112" s="31" t="str">
        <f>VLOOKUP(F112,parametres!$B$1:$D$15,2,FALSE)</f>
        <v>Traditionnel</v>
      </c>
      <c r="H112" s="32">
        <v>437</v>
      </c>
      <c r="I112" s="36" t="str">
        <f>VLOOKUP(F112,parametres!$B$1:$D$15,3,FALSE)</f>
        <v>TRADITIONNEL FEMME</v>
      </c>
    </row>
    <row r="113" spans="1:9" x14ac:dyDescent="0.2">
      <c r="A113" s="27">
        <f t="shared" si="1"/>
        <v>112</v>
      </c>
      <c r="B113" s="28" t="s">
        <v>146</v>
      </c>
      <c r="C113" s="29" t="s">
        <v>189</v>
      </c>
      <c r="D113" s="29" t="s">
        <v>149</v>
      </c>
      <c r="E113" s="29" t="str">
        <f>CONCATENATE(tblDonnees[[#This Row],[Nom]],", ",tblDonnees[[#This Row],[Prénom]])</f>
        <v>CHENIN, PHILIPPE</v>
      </c>
      <c r="F113" s="30" t="s">
        <v>12</v>
      </c>
      <c r="G113" s="31" t="str">
        <f>VLOOKUP(F113,parametres!$B$1:$D$15,2,FALSE)</f>
        <v>Traditionnel</v>
      </c>
      <c r="H113" s="32">
        <v>530</v>
      </c>
      <c r="I113" s="36" t="str">
        <f>VLOOKUP(F113,parametres!$B$1:$D$15,3,FALSE)</f>
        <v>TRADITIONNEL HOMME</v>
      </c>
    </row>
    <row r="114" spans="1:9" x14ac:dyDescent="0.2">
      <c r="A114" s="27">
        <f t="shared" si="1"/>
        <v>113</v>
      </c>
      <c r="B114" s="28" t="s">
        <v>146</v>
      </c>
      <c r="C114" s="29" t="s">
        <v>90</v>
      </c>
      <c r="D114" s="29" t="s">
        <v>190</v>
      </c>
      <c r="E114" s="29" t="str">
        <f>CONCATENATE(tblDonnees[[#This Row],[Nom]],", ",tblDonnees[[#This Row],[Prénom]])</f>
        <v>LARIOS, CHRISTINE</v>
      </c>
      <c r="F114" s="30" t="s">
        <v>17</v>
      </c>
      <c r="G114" s="31" t="str">
        <f>VLOOKUP(F114,parametres!$B$1:$D$15,2,FALSE)</f>
        <v>Traditionnel</v>
      </c>
      <c r="H114" s="32">
        <v>483</v>
      </c>
      <c r="I114" s="36" t="str">
        <f>VLOOKUP(F114,parametres!$B$1:$D$15,3,FALSE)</f>
        <v>TRADITIONNEL FEMME</v>
      </c>
    </row>
    <row r="115" spans="1:9" x14ac:dyDescent="0.2">
      <c r="A115" s="27">
        <f t="shared" si="1"/>
        <v>114</v>
      </c>
      <c r="B115" s="28" t="s">
        <v>146</v>
      </c>
      <c r="C115" s="29" t="s">
        <v>91</v>
      </c>
      <c r="D115" s="29" t="s">
        <v>191</v>
      </c>
      <c r="E115" s="29" t="str">
        <f>CONCATENATE(tblDonnees[[#This Row],[Nom]],", ",tblDonnees[[#This Row],[Prénom]])</f>
        <v>MAURIN, NATHALIE</v>
      </c>
      <c r="F115" s="30" t="s">
        <v>18</v>
      </c>
      <c r="G115" s="31" t="str">
        <f>VLOOKUP(F115,parametres!$B$1:$D$15,2,FALSE)</f>
        <v>Sans viseur</v>
      </c>
      <c r="H115" s="32">
        <v>582</v>
      </c>
      <c r="I115" s="36" t="str">
        <f>VLOOKUP(F115,parametres!$B$1:$D$15,3,FALSE)</f>
        <v>BAREBOW FEMME</v>
      </c>
    </row>
    <row r="116" spans="1:9" x14ac:dyDescent="0.2">
      <c r="A116" s="27">
        <f t="shared" si="1"/>
        <v>115</v>
      </c>
      <c r="B116" s="28" t="s">
        <v>125</v>
      </c>
      <c r="C116" s="29" t="s">
        <v>88</v>
      </c>
      <c r="D116" s="29" t="s">
        <v>137</v>
      </c>
      <c r="E116" s="29" t="str">
        <f>CONCATENATE(tblDonnees[[#This Row],[Nom]],", ",tblDonnees[[#This Row],[Prénom]])</f>
        <v>LOISON, YANNICK</v>
      </c>
      <c r="F116" s="30" t="s">
        <v>39</v>
      </c>
      <c r="G116" s="31" t="str">
        <f>VLOOKUP(F116,parametres!$B$1:$D$15,2,FALSE)</f>
        <v>Poulies</v>
      </c>
      <c r="H116" s="32">
        <v>770</v>
      </c>
      <c r="I116" s="36" t="str">
        <f>VLOOKUP(F116,parametres!$B$1:$D$15,3,FALSE)</f>
        <v>POULIES HOMME</v>
      </c>
    </row>
    <row r="117" spans="1:9" x14ac:dyDescent="0.2">
      <c r="A117" s="27">
        <f t="shared" si="1"/>
        <v>116</v>
      </c>
      <c r="B117" s="28" t="s">
        <v>146</v>
      </c>
      <c r="C117" s="29" t="s">
        <v>189</v>
      </c>
      <c r="D117" s="29" t="s">
        <v>149</v>
      </c>
      <c r="E117" s="29" t="str">
        <f>CONCATENATE(tblDonnees[[#This Row],[Nom]],", ",tblDonnees[[#This Row],[Prénom]])</f>
        <v>CHENIN, PHILIPPE</v>
      </c>
      <c r="F117" s="30" t="s">
        <v>12</v>
      </c>
      <c r="G117" s="31" t="str">
        <f>VLOOKUP(F117,parametres!$B$1:$D$15,2,FALSE)</f>
        <v>Traditionnel</v>
      </c>
      <c r="H117" s="32">
        <v>571</v>
      </c>
      <c r="I117" s="36" t="str">
        <f>VLOOKUP(F117,parametres!$B$1:$D$15,3,FALSE)</f>
        <v>TRADITIONNEL HOMME</v>
      </c>
    </row>
    <row r="118" spans="1:9" x14ac:dyDescent="0.2">
      <c r="A118" s="27">
        <f t="shared" si="1"/>
        <v>117</v>
      </c>
      <c r="B118" s="28" t="s">
        <v>146</v>
      </c>
      <c r="C118" s="29" t="s">
        <v>90</v>
      </c>
      <c r="D118" s="29" t="s">
        <v>190</v>
      </c>
      <c r="E118" s="29" t="str">
        <f>CONCATENATE(tblDonnees[[#This Row],[Nom]],", ",tblDonnees[[#This Row],[Prénom]])</f>
        <v>LARIOS, CHRISTINE</v>
      </c>
      <c r="F118" s="30" t="s">
        <v>17</v>
      </c>
      <c r="G118" s="31" t="str">
        <f>VLOOKUP(F118,parametres!$B$1:$D$15,2,FALSE)</f>
        <v>Traditionnel</v>
      </c>
      <c r="H118" s="32">
        <v>471</v>
      </c>
      <c r="I118" s="36" t="str">
        <f>VLOOKUP(F118,parametres!$B$1:$D$15,3,FALSE)</f>
        <v>TRADITIONNEL FEMME</v>
      </c>
    </row>
    <row r="119" spans="1:9" x14ac:dyDescent="0.2">
      <c r="A119" s="27">
        <f t="shared" si="1"/>
        <v>118</v>
      </c>
      <c r="B119" s="28" t="s">
        <v>146</v>
      </c>
      <c r="C119" s="29" t="s">
        <v>91</v>
      </c>
      <c r="D119" s="29" t="s">
        <v>191</v>
      </c>
      <c r="E119" s="29" t="str">
        <f>CONCATENATE(tblDonnees[[#This Row],[Nom]],", ",tblDonnees[[#This Row],[Prénom]])</f>
        <v>MAURIN, NATHALIE</v>
      </c>
      <c r="F119" s="30" t="s">
        <v>18</v>
      </c>
      <c r="G119" s="31" t="str">
        <f>VLOOKUP(F119,parametres!$B$1:$D$15,2,FALSE)</f>
        <v>Sans viseur</v>
      </c>
      <c r="H119" s="32">
        <v>603</v>
      </c>
      <c r="I119" s="36" t="str">
        <f>VLOOKUP(F119,parametres!$B$1:$D$15,3,FALSE)</f>
        <v>BAREBOW FEMME</v>
      </c>
    </row>
    <row r="120" spans="1:9" x14ac:dyDescent="0.2">
      <c r="A120" s="27">
        <f t="shared" si="1"/>
        <v>119</v>
      </c>
      <c r="B120" s="28" t="s">
        <v>121</v>
      </c>
      <c r="C120" s="29" t="s">
        <v>108</v>
      </c>
      <c r="D120" s="29" t="s">
        <v>122</v>
      </c>
      <c r="E120" s="29" t="str">
        <f>CONCATENATE(tblDonnees[[#This Row],[Nom]],", ",tblDonnees[[#This Row],[Prénom]])</f>
        <v>PETIT, BEATRICE</v>
      </c>
      <c r="F120" s="30" t="s">
        <v>17</v>
      </c>
      <c r="G120" s="31" t="str">
        <f>VLOOKUP(F120,parametres!$B$1:$D$15,2,FALSE)</f>
        <v>Traditionnel</v>
      </c>
      <c r="H120" s="32">
        <v>564</v>
      </c>
      <c r="I120" s="36" t="str">
        <f>VLOOKUP(F120,parametres!$B$1:$D$15,3,FALSE)</f>
        <v>TRADITIONNEL FEMME</v>
      </c>
    </row>
    <row r="121" spans="1:9" x14ac:dyDescent="0.2">
      <c r="A121" s="27">
        <f t="shared" si="1"/>
        <v>120</v>
      </c>
      <c r="B121" s="28" t="s">
        <v>165</v>
      </c>
      <c r="C121" s="29" t="s">
        <v>166</v>
      </c>
      <c r="D121" s="29" t="s">
        <v>167</v>
      </c>
      <c r="E121" s="29" t="str">
        <f>CONCATENATE(tblDonnees[[#This Row],[Nom]],", ",tblDonnees[[#This Row],[Prénom]])</f>
        <v>STACHELHAUSEN, FRANCOISE</v>
      </c>
      <c r="F121" s="30" t="s">
        <v>81</v>
      </c>
      <c r="G121" s="31" t="str">
        <f>VLOOKUP(F121,parametres!$B$1:$D$15,2,FALSE)</f>
        <v>Classique</v>
      </c>
      <c r="H121" s="32">
        <v>620</v>
      </c>
      <c r="I121" s="36" t="str">
        <f>VLOOKUP(F121,parametres!$B$1:$D$15,3,FALSE)</f>
        <v>CLASSIQUE SUPER VETERAN FEMME</v>
      </c>
    </row>
    <row r="122" spans="1:9" x14ac:dyDescent="0.2">
      <c r="A122" s="27">
        <f t="shared" si="1"/>
        <v>121</v>
      </c>
      <c r="B122" s="28" t="s">
        <v>121</v>
      </c>
      <c r="C122" s="29" t="s">
        <v>110</v>
      </c>
      <c r="D122" s="29" t="s">
        <v>124</v>
      </c>
      <c r="E122" s="29" t="str">
        <f>CONCATENATE(tblDonnees[[#This Row],[Nom]],", ",tblDonnees[[#This Row],[Prénom]])</f>
        <v>VILLESANGE, ADRIEN</v>
      </c>
      <c r="F122" s="30" t="s">
        <v>9</v>
      </c>
      <c r="G122" s="31" t="str">
        <f>VLOOKUP(F122,parametres!$B$1:$D$15,2,FALSE)</f>
        <v>Classique</v>
      </c>
      <c r="H122" s="32">
        <v>652</v>
      </c>
      <c r="I122" s="36" t="str">
        <f>VLOOKUP(F122,parametres!$B$1:$D$15,3,FALSE)</f>
        <v>CLASSIQUE HOMME</v>
      </c>
    </row>
    <row r="123" spans="1:9" x14ac:dyDescent="0.2">
      <c r="A123" s="27">
        <f t="shared" si="1"/>
        <v>122</v>
      </c>
      <c r="B123" s="28" t="s">
        <v>138</v>
      </c>
      <c r="C123" s="29" t="s">
        <v>116</v>
      </c>
      <c r="D123" s="29" t="s">
        <v>139</v>
      </c>
      <c r="E123" s="29" t="str">
        <f>CONCATENATE(tblDonnees[[#This Row],[Nom]],", ",tblDonnees[[#This Row],[Prénom]])</f>
        <v>MENORET, HENRI</v>
      </c>
      <c r="F123" s="30" t="s">
        <v>39</v>
      </c>
      <c r="G123" s="31" t="str">
        <f>VLOOKUP(F123,parametres!$B$1:$D$15,2,FALSE)</f>
        <v>Poulies</v>
      </c>
      <c r="H123" s="32">
        <v>775</v>
      </c>
      <c r="I123" s="36" t="str">
        <f>VLOOKUP(F123,parametres!$B$1:$D$15,3,FALSE)</f>
        <v>POULIES HOMME</v>
      </c>
    </row>
    <row r="124" spans="1:9" x14ac:dyDescent="0.2">
      <c r="A124" s="27">
        <f t="shared" si="1"/>
        <v>123</v>
      </c>
      <c r="B124" s="28" t="s">
        <v>138</v>
      </c>
      <c r="C124" s="29" t="s">
        <v>116</v>
      </c>
      <c r="D124" s="29" t="s">
        <v>195</v>
      </c>
      <c r="E124" s="29" t="str">
        <f>CONCATENATE(tblDonnees[[#This Row],[Nom]],", ",tblDonnees[[#This Row],[Prénom]])</f>
        <v>MENORET, ANNIE-France</v>
      </c>
      <c r="F124" s="30" t="s">
        <v>40</v>
      </c>
      <c r="G124" s="31" t="str">
        <f>VLOOKUP(F124,parametres!$B$1:$D$15,2,FALSE)</f>
        <v>Poulies</v>
      </c>
      <c r="H124" s="32">
        <v>762</v>
      </c>
      <c r="I124" s="36" t="str">
        <f>VLOOKUP(F124,parametres!$B$1:$D$15,3,FALSE)</f>
        <v>POULIES FEMME</v>
      </c>
    </row>
    <row r="125" spans="1:9" x14ac:dyDescent="0.2">
      <c r="A125" s="27">
        <f t="shared" si="1"/>
        <v>124</v>
      </c>
      <c r="B125" s="28" t="s">
        <v>138</v>
      </c>
      <c r="C125" s="29" t="s">
        <v>116</v>
      </c>
      <c r="D125" s="29" t="s">
        <v>192</v>
      </c>
      <c r="E125" s="29" t="str">
        <f>CONCATENATE(tblDonnees[[#This Row],[Nom]],", ",tblDonnees[[#This Row],[Prénom]])</f>
        <v>MENORET, MARTIAL</v>
      </c>
      <c r="F125" s="30" t="s">
        <v>46</v>
      </c>
      <c r="G125" s="31" t="str">
        <f>VLOOKUP(F125,parametres!$B$1:$D$15,2,FALSE)</f>
        <v>Sans viseur</v>
      </c>
      <c r="H125" s="32">
        <v>574</v>
      </c>
      <c r="I125" s="36" t="str">
        <f>VLOOKUP(F125,parametres!$B$1:$D$15,3,FALSE)</f>
        <v>BAREBOW HOMME</v>
      </c>
    </row>
    <row r="126" spans="1:9" x14ac:dyDescent="0.2">
      <c r="A126" s="27">
        <f t="shared" si="1"/>
        <v>125</v>
      </c>
      <c r="B126" s="28" t="s">
        <v>193</v>
      </c>
      <c r="C126" s="29" t="s">
        <v>113</v>
      </c>
      <c r="D126" s="29" t="s">
        <v>194</v>
      </c>
      <c r="E126" s="29" t="str">
        <f>CONCATENATE(tblDonnees[[#This Row],[Nom]],", ",tblDonnees[[#This Row],[Prénom]])</f>
        <v>MARTINS, MARIE-HELENE</v>
      </c>
      <c r="F126" s="30" t="s">
        <v>16</v>
      </c>
      <c r="G126" s="31" t="str">
        <f>VLOOKUP(F126,parametres!$B$1:$D$15,2,FALSE)</f>
        <v>Classique</v>
      </c>
      <c r="H126" s="32">
        <v>711</v>
      </c>
      <c r="I126" s="36" t="str">
        <f>VLOOKUP(F126,parametres!$B$1:$D$15,3,FALSE)</f>
        <v>CLASSIQUE VETERAN FEMME</v>
      </c>
    </row>
    <row r="127" spans="1:9" x14ac:dyDescent="0.2">
      <c r="A127" s="27">
        <f t="shared" si="1"/>
        <v>126</v>
      </c>
      <c r="B127" s="28" t="s">
        <v>138</v>
      </c>
      <c r="C127" s="29" t="s">
        <v>116</v>
      </c>
      <c r="D127" s="29" t="s">
        <v>195</v>
      </c>
      <c r="E127" s="29" t="str">
        <f>CONCATENATE(tblDonnees[[#This Row],[Nom]],", ",tblDonnees[[#This Row],[Prénom]])</f>
        <v>MENORET, ANNIE-France</v>
      </c>
      <c r="F127" s="30" t="s">
        <v>40</v>
      </c>
      <c r="G127" s="31" t="str">
        <f>VLOOKUP(F127,parametres!$B$1:$D$15,2,FALSE)</f>
        <v>Poulies</v>
      </c>
      <c r="H127" s="32">
        <v>757</v>
      </c>
      <c r="I127" s="36" t="str">
        <f>VLOOKUP(F127,parametres!$B$1:$D$15,3,FALSE)</f>
        <v>POULIES FEMME</v>
      </c>
    </row>
    <row r="128" spans="1:9" x14ac:dyDescent="0.2">
      <c r="A128" s="27">
        <f t="shared" si="1"/>
        <v>127</v>
      </c>
      <c r="B128" s="28" t="s">
        <v>130</v>
      </c>
      <c r="C128" s="29" t="s">
        <v>196</v>
      </c>
      <c r="D128" s="29" t="s">
        <v>197</v>
      </c>
      <c r="E128" s="29" t="str">
        <f>CONCATENATE(tblDonnees[[#This Row],[Nom]],", ",tblDonnees[[#This Row],[Prénom]])</f>
        <v>BUSATO, BRUNO</v>
      </c>
      <c r="F128" s="30" t="s">
        <v>10</v>
      </c>
      <c r="G128" s="31" t="str">
        <f>VLOOKUP(F128,parametres!$B$1:$D$15,2,FALSE)</f>
        <v>Classique</v>
      </c>
      <c r="H128" s="32">
        <v>715</v>
      </c>
      <c r="I128" s="36" t="str">
        <f>VLOOKUP(F128,parametres!$B$1:$D$15,3,FALSE)</f>
        <v>CLASSIQUE SUPER VETERAN HOMME</v>
      </c>
    </row>
    <row r="129" spans="1:9" x14ac:dyDescent="0.2">
      <c r="A129" s="27">
        <f t="shared" si="1"/>
        <v>128</v>
      </c>
      <c r="B129" s="28" t="s">
        <v>147</v>
      </c>
      <c r="C129" s="29" t="s">
        <v>158</v>
      </c>
      <c r="D129" s="29" t="s">
        <v>159</v>
      </c>
      <c r="E129" s="29" t="str">
        <f>CONCATENATE(tblDonnees[[#This Row],[Nom]],", ",tblDonnees[[#This Row],[Prénom]])</f>
        <v>BLIN, ARLETTE</v>
      </c>
      <c r="F129" s="30" t="s">
        <v>81</v>
      </c>
      <c r="G129" s="31" t="str">
        <f>VLOOKUP(F129,parametres!$B$1:$D$15,2,FALSE)</f>
        <v>Classique</v>
      </c>
      <c r="H129" s="32">
        <v>0</v>
      </c>
      <c r="I129" s="36" t="str">
        <f>VLOOKUP(F129,parametres!$B$1:$D$15,3,FALSE)</f>
        <v>CLASSIQUE SUPER VETERAN FEMME</v>
      </c>
    </row>
    <row r="130" spans="1:9" x14ac:dyDescent="0.2">
      <c r="A130" s="27">
        <f t="shared" si="1"/>
        <v>129</v>
      </c>
      <c r="B130" s="28" t="s">
        <v>163</v>
      </c>
      <c r="C130" s="29" t="s">
        <v>171</v>
      </c>
      <c r="D130" s="29" t="s">
        <v>172</v>
      </c>
      <c r="E130" s="29" t="str">
        <f>CONCATENATE(tblDonnees[[#This Row],[Nom]],", ",tblDonnees[[#This Row],[Prénom]])</f>
        <v>BARIL, FREDERIC</v>
      </c>
      <c r="F130" s="30" t="s">
        <v>12</v>
      </c>
      <c r="G130" s="31" t="str">
        <f>VLOOKUP(F130,parametres!$B$1:$D$15,2,FALSE)</f>
        <v>Traditionnel</v>
      </c>
      <c r="H130" s="32">
        <v>482</v>
      </c>
      <c r="I130" s="36" t="str">
        <f>VLOOKUP(F130,parametres!$B$1:$D$15,3,FALSE)</f>
        <v>TRADITIONNEL HOMME</v>
      </c>
    </row>
    <row r="131" spans="1:9" x14ac:dyDescent="0.2">
      <c r="A131" s="27">
        <f t="shared" ref="A131:A150" si="2">ROW()-1</f>
        <v>130</v>
      </c>
      <c r="B131" s="28" t="s">
        <v>163</v>
      </c>
      <c r="C131" s="29" t="s">
        <v>95</v>
      </c>
      <c r="D131" s="29" t="s">
        <v>168</v>
      </c>
      <c r="E131" s="29" t="str">
        <f>CONCATENATE(tblDonnees[[#This Row],[Nom]],", ",tblDonnees[[#This Row],[Prénom]])</f>
        <v>CHASSAGNE, JOCELYNE</v>
      </c>
      <c r="F131" s="30" t="s">
        <v>17</v>
      </c>
      <c r="G131" s="31" t="str">
        <f>VLOOKUP(F131,parametres!$B$1:$D$15,2,FALSE)</f>
        <v>Traditionnel</v>
      </c>
      <c r="H131" s="32">
        <v>489</v>
      </c>
      <c r="I131" s="36" t="str">
        <f>VLOOKUP(F131,parametres!$B$1:$D$15,3,FALSE)</f>
        <v>TRADITIONNEL FEMME</v>
      </c>
    </row>
    <row r="132" spans="1:9" x14ac:dyDescent="0.2">
      <c r="A132" s="27">
        <f t="shared" si="2"/>
        <v>131</v>
      </c>
      <c r="B132" s="28" t="s">
        <v>121</v>
      </c>
      <c r="C132" s="29" t="s">
        <v>43</v>
      </c>
      <c r="D132" s="29" t="s">
        <v>123</v>
      </c>
      <c r="E132" s="29" t="str">
        <f>CONCATENATE(tblDonnees[[#This Row],[Nom]],", ",tblDonnees[[#This Row],[Prénom]])</f>
        <v>GARNIER, MARIE-AGNES</v>
      </c>
      <c r="F132" s="30" t="s">
        <v>16</v>
      </c>
      <c r="G132" s="31" t="str">
        <f>VLOOKUP(F132,parametres!$B$1:$D$15,2,FALSE)</f>
        <v>Classique</v>
      </c>
      <c r="H132" s="32">
        <v>673</v>
      </c>
      <c r="I132" s="36" t="str">
        <f>VLOOKUP(F132,parametres!$B$1:$D$15,3,FALSE)</f>
        <v>CLASSIQUE VETERAN FEMME</v>
      </c>
    </row>
    <row r="133" spans="1:9" x14ac:dyDescent="0.2">
      <c r="A133" s="27">
        <f t="shared" si="2"/>
        <v>132</v>
      </c>
      <c r="B133" s="28" t="s">
        <v>121</v>
      </c>
      <c r="C133" s="29" t="s">
        <v>112</v>
      </c>
      <c r="D133" s="29" t="s">
        <v>134</v>
      </c>
      <c r="E133" s="29" t="str">
        <f>CONCATENATE(tblDonnees[[#This Row],[Nom]],", ",tblDonnees[[#This Row],[Prénom]])</f>
        <v>COEURIOT, MICHEL</v>
      </c>
      <c r="F133" s="30" t="s">
        <v>12</v>
      </c>
      <c r="G133" s="31" t="str">
        <f>VLOOKUP(F133,parametres!$B$1:$D$15,2,FALSE)</f>
        <v>Traditionnel</v>
      </c>
      <c r="H133" s="32">
        <v>333</v>
      </c>
      <c r="I133" s="36" t="str">
        <f>VLOOKUP(F133,parametres!$B$1:$D$15,3,FALSE)</f>
        <v>TRADITIONNEL HOMME</v>
      </c>
    </row>
    <row r="134" spans="1:9" x14ac:dyDescent="0.2">
      <c r="A134" s="27">
        <f t="shared" si="2"/>
        <v>133</v>
      </c>
      <c r="B134" s="28" t="s">
        <v>146</v>
      </c>
      <c r="C134" s="29" t="s">
        <v>105</v>
      </c>
      <c r="D134" s="29" t="s">
        <v>129</v>
      </c>
      <c r="E134" s="29" t="str">
        <f>CONCATENATE(tblDonnees[[#This Row],[Nom]],", ",tblDonnees[[#This Row],[Prénom]])</f>
        <v>VERGNIAUD, JEAN-PIERRE</v>
      </c>
      <c r="F134" s="30" t="s">
        <v>46</v>
      </c>
      <c r="G134" s="31" t="str">
        <f>VLOOKUP(F134,parametres!$B$1:$D$15,2,FALSE)</f>
        <v>Sans viseur</v>
      </c>
      <c r="H134" s="32">
        <v>564</v>
      </c>
      <c r="I134" s="36" t="str">
        <f>VLOOKUP(F134,parametres!$B$1:$D$15,3,FALSE)</f>
        <v>BAREBOW HOMME</v>
      </c>
    </row>
    <row r="135" spans="1:9" x14ac:dyDescent="0.2">
      <c r="A135" s="27">
        <f t="shared" si="2"/>
        <v>134</v>
      </c>
      <c r="B135" s="28" t="s">
        <v>143</v>
      </c>
      <c r="C135" s="29" t="s">
        <v>50</v>
      </c>
      <c r="D135" s="29" t="s">
        <v>103</v>
      </c>
      <c r="E135" s="29" t="str">
        <f>CONCATENATE(tblDonnees[[#This Row],[Nom]],", ",tblDonnees[[#This Row],[Prénom]])</f>
        <v>LEGER, LUC</v>
      </c>
      <c r="F135" s="30" t="s">
        <v>12</v>
      </c>
      <c r="G135" s="31" t="str">
        <f>VLOOKUP(F135,parametres!$B$1:$D$15,2,FALSE)</f>
        <v>Traditionnel</v>
      </c>
      <c r="H135" s="32">
        <v>521</v>
      </c>
      <c r="I135" s="36" t="str">
        <f>VLOOKUP(F135,parametres!$B$1:$D$15,3,FALSE)</f>
        <v>TRADITIONNEL HOMME</v>
      </c>
    </row>
    <row r="136" spans="1:9" x14ac:dyDescent="0.2">
      <c r="A136" s="27">
        <f t="shared" si="2"/>
        <v>135</v>
      </c>
      <c r="B136" s="28" t="s">
        <v>128</v>
      </c>
      <c r="C136" s="29" t="s">
        <v>44</v>
      </c>
      <c r="D136" s="29" t="s">
        <v>129</v>
      </c>
      <c r="E136" s="29" t="str">
        <f>CONCATENATE(tblDonnees[[#This Row],[Nom]],", ",tblDonnees[[#This Row],[Prénom]])</f>
        <v>HALFTERMEYER, JEAN-PIERRE</v>
      </c>
      <c r="F136" s="30" t="s">
        <v>12</v>
      </c>
      <c r="G136" s="31" t="str">
        <f>VLOOKUP(F136,parametres!$B$1:$D$15,2,FALSE)</f>
        <v>Traditionnel</v>
      </c>
      <c r="H136" s="32">
        <v>365</v>
      </c>
      <c r="I136" s="36" t="str">
        <f>VLOOKUP(F136,parametres!$B$1:$D$15,3,FALSE)</f>
        <v>TRADITIONNEL HOMME</v>
      </c>
    </row>
    <row r="137" spans="1:9" x14ac:dyDescent="0.2">
      <c r="A137" s="27">
        <f t="shared" si="2"/>
        <v>136</v>
      </c>
      <c r="B137" s="30" t="s">
        <v>178</v>
      </c>
      <c r="C137" s="29" t="s">
        <v>93</v>
      </c>
      <c r="D137" s="29" t="s">
        <v>179</v>
      </c>
      <c r="E137" s="29" t="str">
        <f>CONCATENATE(tblDonnees[[#This Row],[Nom]],", ",tblDonnees[[#This Row],[Prénom]])</f>
        <v>CHABANIS, GUY</v>
      </c>
      <c r="F137" s="30" t="s">
        <v>12</v>
      </c>
      <c r="G137" s="31" t="str">
        <f>VLOOKUP(F137,parametres!$B$1:$D$15,2,FALSE)</f>
        <v>Traditionnel</v>
      </c>
      <c r="H137" s="35">
        <v>380</v>
      </c>
      <c r="I137" s="36" t="str">
        <f>VLOOKUP(F137,parametres!$B$1:$D$15,3,FALSE)</f>
        <v>TRADITIONNEL HOMME</v>
      </c>
    </row>
    <row r="138" spans="1:9" x14ac:dyDescent="0.2">
      <c r="A138" s="27">
        <f t="shared" si="2"/>
        <v>137</v>
      </c>
      <c r="B138" s="30" t="s">
        <v>121</v>
      </c>
      <c r="C138" s="29" t="s">
        <v>108</v>
      </c>
      <c r="D138" s="29" t="s">
        <v>122</v>
      </c>
      <c r="E138" s="29" t="str">
        <f>CONCATENATE(tblDonnees[[#This Row],[Nom]],", ",tblDonnees[[#This Row],[Prénom]])</f>
        <v>PETIT, BEATRICE</v>
      </c>
      <c r="F138" s="30" t="s">
        <v>17</v>
      </c>
      <c r="G138" s="31" t="str">
        <f>VLOOKUP(F138,parametres!$B$1:$D$15,2,FALSE)</f>
        <v>Traditionnel</v>
      </c>
      <c r="H138" s="35">
        <v>464</v>
      </c>
      <c r="I138" s="36" t="str">
        <f>VLOOKUP(F138,parametres!$B$1:$D$15,3,FALSE)</f>
        <v>TRADITIONNEL FEMME</v>
      </c>
    </row>
    <row r="139" spans="1:9" x14ac:dyDescent="0.2">
      <c r="A139" s="27">
        <f t="shared" si="2"/>
        <v>138</v>
      </c>
      <c r="B139" s="30" t="s">
        <v>200</v>
      </c>
      <c r="C139" s="29" t="s">
        <v>198</v>
      </c>
      <c r="D139" s="29" t="s">
        <v>199</v>
      </c>
      <c r="E139" s="29" t="str">
        <f>CONCATENATE(tblDonnees[[#This Row],[Nom]],", ",tblDonnees[[#This Row],[Prénom]])</f>
        <v>BOUQUET, JACQUES</v>
      </c>
      <c r="F139" s="30" t="s">
        <v>9</v>
      </c>
      <c r="G139" s="31" t="str">
        <f>VLOOKUP(F139,parametres!$B$1:$D$15,2,FALSE)</f>
        <v>Classique</v>
      </c>
      <c r="H139" s="35">
        <v>683</v>
      </c>
      <c r="I139" s="36" t="str">
        <f>VLOOKUP(F139,parametres!$B$1:$D$15,3,FALSE)</f>
        <v>CLASSIQUE HOMME</v>
      </c>
    </row>
    <row r="140" spans="1:9" x14ac:dyDescent="0.2">
      <c r="A140" s="27">
        <f t="shared" si="2"/>
        <v>139</v>
      </c>
      <c r="B140" s="30" t="s">
        <v>121</v>
      </c>
      <c r="C140" s="29" t="s">
        <v>160</v>
      </c>
      <c r="D140" s="29" t="s">
        <v>161</v>
      </c>
      <c r="E140" s="29" t="str">
        <f>CONCATENATE(tblDonnees[[#This Row],[Nom]],", ",tblDonnees[[#This Row],[Prénom]])</f>
        <v>TALEB, RADOUANE</v>
      </c>
      <c r="F140" s="30" t="s">
        <v>9</v>
      </c>
      <c r="G140" s="31" t="str">
        <f>VLOOKUP(F140,parametres!$B$1:$D$15,2,FALSE)</f>
        <v>Classique</v>
      </c>
      <c r="H140" s="35">
        <v>648</v>
      </c>
      <c r="I140" s="36" t="str">
        <f>VLOOKUP(F140,parametres!$B$1:$D$15,3,FALSE)</f>
        <v>CLASSIQUE HOMME</v>
      </c>
    </row>
    <row r="141" spans="1:9" x14ac:dyDescent="0.2">
      <c r="A141" s="27">
        <f t="shared" si="2"/>
        <v>140</v>
      </c>
      <c r="B141" s="30" t="s">
        <v>121</v>
      </c>
      <c r="C141" s="29" t="s">
        <v>201</v>
      </c>
      <c r="D141" s="29" t="s">
        <v>202</v>
      </c>
      <c r="E141" s="29" t="str">
        <f>CONCATENATE(tblDonnees[[#This Row],[Nom]],", ",tblDonnees[[#This Row],[Prénom]])</f>
        <v>LABRE, JEAN-MICHEL</v>
      </c>
      <c r="F141" s="30" t="s">
        <v>10</v>
      </c>
      <c r="G141" s="31" t="str">
        <f>VLOOKUP(F141,parametres!$B$1:$D$15,2,FALSE)</f>
        <v>Classique</v>
      </c>
      <c r="H141" s="35">
        <v>736</v>
      </c>
      <c r="I141" s="36" t="str">
        <f>VLOOKUP(F141,parametres!$B$1:$D$15,3,FALSE)</f>
        <v>CLASSIQUE SUPER VETERAN HOMME</v>
      </c>
    </row>
    <row r="142" spans="1:9" x14ac:dyDescent="0.2">
      <c r="A142" s="27">
        <f t="shared" si="2"/>
        <v>141</v>
      </c>
      <c r="B142" s="30" t="s">
        <v>165</v>
      </c>
      <c r="C142" s="29" t="s">
        <v>166</v>
      </c>
      <c r="D142" s="29" t="s">
        <v>167</v>
      </c>
      <c r="E142" s="29" t="str">
        <f>CONCATENATE(tblDonnees[[#This Row],[Nom]],", ",tblDonnees[[#This Row],[Prénom]])</f>
        <v>STACHELHAUSEN, FRANCOISE</v>
      </c>
      <c r="F142" s="30" t="s">
        <v>81</v>
      </c>
      <c r="G142" s="31" t="str">
        <f>VLOOKUP(F142,parametres!$B$1:$D$15,2,FALSE)</f>
        <v>Classique</v>
      </c>
      <c r="H142" s="35">
        <v>687</v>
      </c>
      <c r="I142" s="36" t="str">
        <f>VLOOKUP(F142,parametres!$B$1:$D$15,3,FALSE)</f>
        <v>CLASSIQUE SUPER VETERAN FEMME</v>
      </c>
    </row>
    <row r="143" spans="1:9" x14ac:dyDescent="0.2">
      <c r="A143" s="27">
        <f t="shared" si="2"/>
        <v>142</v>
      </c>
      <c r="B143" s="30" t="s">
        <v>130</v>
      </c>
      <c r="C143" s="29" t="s">
        <v>203</v>
      </c>
      <c r="D143" s="29" t="s">
        <v>204</v>
      </c>
      <c r="E143" s="29" t="str">
        <f>CONCATENATE(tblDonnees[[#This Row],[Nom]],", ",tblDonnees[[#This Row],[Prénom]])</f>
        <v>LIMBERTI, CHRISTELE</v>
      </c>
      <c r="F143" s="30" t="s">
        <v>7</v>
      </c>
      <c r="G143" s="31" t="str">
        <f>VLOOKUP(F143,parametres!$B$1:$D$15,2,FALSE)</f>
        <v>Classique</v>
      </c>
      <c r="H143" s="35">
        <v>655</v>
      </c>
      <c r="I143" s="36" t="str">
        <f>VLOOKUP(F143,parametres!$B$1:$D$15,3,FALSE)</f>
        <v>CLASSIQUE FEMME</v>
      </c>
    </row>
    <row r="144" spans="1:9" x14ac:dyDescent="0.2">
      <c r="A144" s="27">
        <f t="shared" si="2"/>
        <v>143</v>
      </c>
      <c r="B144" s="30" t="s">
        <v>130</v>
      </c>
      <c r="C144" s="29" t="s">
        <v>205</v>
      </c>
      <c r="D144" s="29" t="s">
        <v>199</v>
      </c>
      <c r="E144" s="29" t="str">
        <f>CONCATENATE(tblDonnees[[#This Row],[Nom]],", ",tblDonnees[[#This Row],[Prénom]])</f>
        <v>JUPILLAT, JACQUES</v>
      </c>
      <c r="F144" s="30" t="s">
        <v>10</v>
      </c>
      <c r="G144" s="31" t="str">
        <f>VLOOKUP(F144,parametres!$B$1:$D$15,2,FALSE)</f>
        <v>Classique</v>
      </c>
      <c r="H144" s="35">
        <v>706</v>
      </c>
      <c r="I144" s="36" t="str">
        <f>VLOOKUP(F144,parametres!$B$1:$D$15,3,FALSE)</f>
        <v>CLASSIQUE SUPER VETERAN HOMME</v>
      </c>
    </row>
    <row r="145" spans="1:9" x14ac:dyDescent="0.2">
      <c r="A145" s="27">
        <f t="shared" si="2"/>
        <v>144</v>
      </c>
      <c r="B145" s="30" t="s">
        <v>121</v>
      </c>
      <c r="C145" s="29" t="s">
        <v>108</v>
      </c>
      <c r="D145" s="29" t="s">
        <v>122</v>
      </c>
      <c r="E145" s="29" t="str">
        <f>CONCATENATE(tblDonnees[[#This Row],[Nom]],", ",tblDonnees[[#This Row],[Prénom]])</f>
        <v>PETIT, BEATRICE</v>
      </c>
      <c r="F145" s="30" t="s">
        <v>17</v>
      </c>
      <c r="G145" s="31" t="str">
        <f>VLOOKUP(F145,parametres!$B$1:$D$15,2,FALSE)</f>
        <v>Traditionnel</v>
      </c>
      <c r="H145" s="35">
        <v>456</v>
      </c>
      <c r="I145" s="36" t="str">
        <f>VLOOKUP(F145,parametres!$B$1:$D$15,3,FALSE)</f>
        <v>TRADITIONNEL FEMME</v>
      </c>
    </row>
    <row r="146" spans="1:9" x14ac:dyDescent="0.2">
      <c r="A146" s="27">
        <f t="shared" si="2"/>
        <v>145</v>
      </c>
      <c r="B146" s="30" t="s">
        <v>178</v>
      </c>
      <c r="C146" s="29" t="s">
        <v>93</v>
      </c>
      <c r="D146" s="29" t="s">
        <v>179</v>
      </c>
      <c r="E146" s="29" t="str">
        <f>CONCATENATE(tblDonnees[[#This Row],[Nom]],", ",tblDonnees[[#This Row],[Prénom]])</f>
        <v>CHABANIS, GUY</v>
      </c>
      <c r="F146" s="30" t="s">
        <v>12</v>
      </c>
      <c r="G146" s="31" t="str">
        <f>VLOOKUP(F146,parametres!$B$1:$D$15,2,FALSE)</f>
        <v>Traditionnel</v>
      </c>
      <c r="H146" s="35">
        <v>342</v>
      </c>
      <c r="I146" s="36" t="str">
        <f>VLOOKUP(F146,parametres!$B$1:$D$15,3,FALSE)</f>
        <v>TRADITIONNEL HOMME</v>
      </c>
    </row>
    <row r="147" spans="1:9" x14ac:dyDescent="0.2">
      <c r="A147" s="27">
        <f t="shared" si="2"/>
        <v>146</v>
      </c>
      <c r="B147" s="30" t="s">
        <v>146</v>
      </c>
      <c r="C147" s="29" t="s">
        <v>170</v>
      </c>
      <c r="D147" s="29" t="s">
        <v>149</v>
      </c>
      <c r="E147" s="29" t="str">
        <f>CONCATENATE(tblDonnees[[#This Row],[Nom]],", ",tblDonnees[[#This Row],[Prénom]])</f>
        <v>CENDRET, PHILIPPE</v>
      </c>
      <c r="F147" s="30" t="s">
        <v>39</v>
      </c>
      <c r="G147" s="31" t="str">
        <f>VLOOKUP(F147,parametres!$B$1:$D$15,2,FALSE)</f>
        <v>Poulies</v>
      </c>
      <c r="H147" s="35">
        <v>733</v>
      </c>
      <c r="I147" s="36" t="str">
        <f>VLOOKUP(F147,parametres!$B$1:$D$15,3,FALSE)</f>
        <v>POULIES HOMME</v>
      </c>
    </row>
    <row r="148" spans="1:9" x14ac:dyDescent="0.2">
      <c r="A148" s="27">
        <f t="shared" si="2"/>
        <v>147</v>
      </c>
      <c r="B148" s="28" t="s">
        <v>146</v>
      </c>
      <c r="C148" s="29" t="s">
        <v>105</v>
      </c>
      <c r="D148" s="29" t="s">
        <v>129</v>
      </c>
      <c r="E148" s="29" t="str">
        <f>CONCATENATE(tblDonnees[[#This Row],[Nom]],", ",tblDonnees[[#This Row],[Prénom]])</f>
        <v>VERGNIAUD, JEAN-PIERRE</v>
      </c>
      <c r="F148" s="30" t="s">
        <v>46</v>
      </c>
      <c r="G148" s="31" t="str">
        <f>VLOOKUP(F148,parametres!$B$1:$D$15,2,FALSE)</f>
        <v>Sans viseur</v>
      </c>
      <c r="H148" s="35">
        <v>583</v>
      </c>
      <c r="I148" s="36" t="str">
        <f>VLOOKUP(F148,parametres!$B$1:$D$15,3,FALSE)</f>
        <v>BAREBOW HOMME</v>
      </c>
    </row>
    <row r="149" spans="1:9" x14ac:dyDescent="0.2">
      <c r="A149" s="27">
        <f t="shared" si="2"/>
        <v>148</v>
      </c>
      <c r="B149" s="28" t="s">
        <v>143</v>
      </c>
      <c r="C149" s="29" t="s">
        <v>50</v>
      </c>
      <c r="D149" s="29" t="s">
        <v>103</v>
      </c>
      <c r="E149" s="29" t="str">
        <f>CONCATENATE(tblDonnees[[#This Row],[Nom]],", ",tblDonnees[[#This Row],[Prénom]])</f>
        <v>LEGER, LUC</v>
      </c>
      <c r="F149" s="30" t="s">
        <v>12</v>
      </c>
      <c r="G149" s="31" t="str">
        <f>VLOOKUP(F149,parametres!$B$1:$D$15,2,FALSE)</f>
        <v>Traditionnel</v>
      </c>
      <c r="H149" s="32">
        <v>479</v>
      </c>
      <c r="I149" s="36" t="str">
        <f>VLOOKUP(F149,parametres!$B$1:$D$15,3,FALSE)</f>
        <v>TRADITIONNEL HOMME</v>
      </c>
    </row>
    <row r="150" spans="1:9" x14ac:dyDescent="0.2">
      <c r="A150" s="27">
        <f t="shared" si="2"/>
        <v>149</v>
      </c>
      <c r="B150" s="28" t="s">
        <v>128</v>
      </c>
      <c r="C150" s="29" t="s">
        <v>44</v>
      </c>
      <c r="D150" s="29" t="s">
        <v>129</v>
      </c>
      <c r="E150" s="29" t="str">
        <f>CONCATENATE(tblDonnees[[#This Row],[Nom]],", ",tblDonnees[[#This Row],[Prénom]])</f>
        <v>HALFTERMEYER, JEAN-PIERRE</v>
      </c>
      <c r="F150" s="30" t="s">
        <v>12</v>
      </c>
      <c r="G150" s="31" t="str">
        <f>VLOOKUP(F150,parametres!$B$1:$D$15,2,FALSE)</f>
        <v>Traditionnel</v>
      </c>
      <c r="H150" s="32">
        <v>393</v>
      </c>
      <c r="I150" s="36" t="str">
        <f>VLOOKUP(F150,parametres!$B$1:$D$15,3,FALSE)</f>
        <v>TRADITIONNEL HOMME</v>
      </c>
    </row>
    <row r="151" spans="1:9" x14ac:dyDescent="0.2">
      <c r="G151" s="31"/>
    </row>
    <row r="152" spans="1:9" x14ac:dyDescent="0.2">
      <c r="G152" s="31"/>
    </row>
    <row r="153" spans="1:9" x14ac:dyDescent="0.2">
      <c r="G153" s="31"/>
    </row>
    <row r="154" spans="1:9" x14ac:dyDescent="0.2">
      <c r="G154" s="31"/>
    </row>
    <row r="155" spans="1:9" x14ac:dyDescent="0.2">
      <c r="G155" s="31"/>
    </row>
    <row r="156" spans="1:9" x14ac:dyDescent="0.2">
      <c r="G156" s="31"/>
    </row>
    <row r="157" spans="1:9" x14ac:dyDescent="0.2">
      <c r="G157" s="31"/>
    </row>
    <row r="158" spans="1:9" x14ac:dyDescent="0.2">
      <c r="G158" s="31"/>
    </row>
    <row r="159" spans="1:9" x14ac:dyDescent="0.2">
      <c r="G159" s="31"/>
    </row>
    <row r="160" spans="1:9" x14ac:dyDescent="0.2">
      <c r="G160" s="31"/>
    </row>
    <row r="161" spans="7:7" x14ac:dyDescent="0.2">
      <c r="G161" s="31"/>
    </row>
    <row r="162" spans="7:7" x14ac:dyDescent="0.2">
      <c r="G162" s="31"/>
    </row>
    <row r="163" spans="7:7" x14ac:dyDescent="0.2">
      <c r="G163" s="31"/>
    </row>
    <row r="164" spans="7:7" x14ac:dyDescent="0.2">
      <c r="G164" s="31"/>
    </row>
    <row r="165" spans="7:7" x14ac:dyDescent="0.2">
      <c r="G165" s="31"/>
    </row>
    <row r="166" spans="7:7" x14ac:dyDescent="0.2">
      <c r="G166" s="31"/>
    </row>
    <row r="167" spans="7:7" x14ac:dyDescent="0.2">
      <c r="G167" s="31"/>
    </row>
    <row r="168" spans="7:7" x14ac:dyDescent="0.2">
      <c r="G168" s="31"/>
    </row>
    <row r="169" spans="7:7" x14ac:dyDescent="0.2">
      <c r="G169" s="31"/>
    </row>
    <row r="170" spans="7:7" x14ac:dyDescent="0.2">
      <c r="G170" s="31"/>
    </row>
    <row r="171" spans="7:7" x14ac:dyDescent="0.2">
      <c r="G171" s="31"/>
    </row>
    <row r="172" spans="7:7" x14ac:dyDescent="0.2">
      <c r="G172" s="31"/>
    </row>
    <row r="173" spans="7:7" x14ac:dyDescent="0.2">
      <c r="G173" s="31"/>
    </row>
    <row r="174" spans="7:7" x14ac:dyDescent="0.2">
      <c r="G174" s="31"/>
    </row>
    <row r="175" spans="7:7" x14ac:dyDescent="0.2">
      <c r="G175" s="31"/>
    </row>
    <row r="176" spans="7:7" x14ac:dyDescent="0.2">
      <c r="G176" s="31"/>
    </row>
    <row r="177" spans="7:7" x14ac:dyDescent="0.2">
      <c r="G177" s="31"/>
    </row>
    <row r="178" spans="7:7" x14ac:dyDescent="0.2">
      <c r="G178" s="31"/>
    </row>
    <row r="179" spans="7:7" x14ac:dyDescent="0.2">
      <c r="G179" s="31"/>
    </row>
    <row r="180" spans="7:7" x14ac:dyDescent="0.2">
      <c r="G180" s="31"/>
    </row>
    <row r="181" spans="7:7" x14ac:dyDescent="0.2">
      <c r="G181" s="31"/>
    </row>
    <row r="182" spans="7:7" x14ac:dyDescent="0.2">
      <c r="G182" s="31"/>
    </row>
    <row r="183" spans="7:7" x14ac:dyDescent="0.2">
      <c r="G183" s="31"/>
    </row>
    <row r="184" spans="7:7" x14ac:dyDescent="0.2">
      <c r="G184" s="31"/>
    </row>
    <row r="185" spans="7:7" x14ac:dyDescent="0.2">
      <c r="G185" s="31"/>
    </row>
    <row r="186" spans="7:7" x14ac:dyDescent="0.2">
      <c r="G186" s="31"/>
    </row>
    <row r="187" spans="7:7" x14ac:dyDescent="0.2">
      <c r="G187" s="31"/>
    </row>
    <row r="188" spans="7:7" x14ac:dyDescent="0.2">
      <c r="G188" s="31"/>
    </row>
    <row r="189" spans="7:7" x14ac:dyDescent="0.2">
      <c r="G189" s="31"/>
    </row>
    <row r="190" spans="7:7" x14ac:dyDescent="0.2">
      <c r="G190" s="31"/>
    </row>
    <row r="191" spans="7:7" x14ac:dyDescent="0.2">
      <c r="G191" s="31"/>
    </row>
    <row r="192" spans="7:7" x14ac:dyDescent="0.2">
      <c r="G192" s="31"/>
    </row>
    <row r="193" spans="7:7" x14ac:dyDescent="0.2">
      <c r="G193" s="31"/>
    </row>
    <row r="194" spans="7:7" x14ac:dyDescent="0.2">
      <c r="G194" s="31"/>
    </row>
    <row r="195" spans="7:7" x14ac:dyDescent="0.2">
      <c r="G195" s="31"/>
    </row>
    <row r="196" spans="7:7" x14ac:dyDescent="0.2">
      <c r="G196" s="31"/>
    </row>
    <row r="197" spans="7:7" x14ac:dyDescent="0.2">
      <c r="G197" s="31"/>
    </row>
    <row r="198" spans="7:7" x14ac:dyDescent="0.2">
      <c r="G198" s="31"/>
    </row>
    <row r="199" spans="7:7" x14ac:dyDescent="0.2">
      <c r="G199" s="31"/>
    </row>
    <row r="200" spans="7:7" x14ac:dyDescent="0.2">
      <c r="G200" s="31"/>
    </row>
    <row r="201" spans="7:7" x14ac:dyDescent="0.2">
      <c r="G201" s="31"/>
    </row>
    <row r="202" spans="7:7" x14ac:dyDescent="0.2">
      <c r="G202" s="31"/>
    </row>
    <row r="203" spans="7:7" x14ac:dyDescent="0.2">
      <c r="G203" s="31"/>
    </row>
    <row r="204" spans="7:7" x14ac:dyDescent="0.2">
      <c r="G204" s="31"/>
    </row>
    <row r="205" spans="7:7" x14ac:dyDescent="0.2">
      <c r="G205" s="31"/>
    </row>
    <row r="206" spans="7:7" x14ac:dyDescent="0.2">
      <c r="G206" s="31"/>
    </row>
    <row r="207" spans="7:7" x14ac:dyDescent="0.2">
      <c r="G207" s="31"/>
    </row>
    <row r="208" spans="7:7" x14ac:dyDescent="0.2">
      <c r="G208" s="31"/>
    </row>
    <row r="209" spans="7:7" x14ac:dyDescent="0.2">
      <c r="G209" s="31"/>
    </row>
    <row r="210" spans="7:7" x14ac:dyDescent="0.2">
      <c r="G210" s="31"/>
    </row>
    <row r="211" spans="7:7" x14ac:dyDescent="0.2">
      <c r="G211" s="31"/>
    </row>
    <row r="212" spans="7:7" x14ac:dyDescent="0.2">
      <c r="G212" s="31"/>
    </row>
    <row r="213" spans="7:7" x14ac:dyDescent="0.2">
      <c r="G213" s="31"/>
    </row>
    <row r="214" spans="7:7" x14ac:dyDescent="0.2">
      <c r="G214" s="31"/>
    </row>
    <row r="215" spans="7:7" x14ac:dyDescent="0.2">
      <c r="G215" s="31"/>
    </row>
    <row r="216" spans="7:7" x14ac:dyDescent="0.2">
      <c r="G216" s="31"/>
    </row>
    <row r="217" spans="7:7" x14ac:dyDescent="0.2">
      <c r="G217" s="31"/>
    </row>
  </sheetData>
  <sheetProtection formatColumns="0" selectLockedCells="1" sort="0" autoFilter="0" pivotTables="0"/>
  <sortState ref="A1:IV125">
    <sortCondition ref="A1:A125"/>
  </sortState>
  <phoneticPr fontId="4" type="noConversion"/>
  <dataValidations count="2">
    <dataValidation type="list" operator="equal" allowBlank="1" sqref="C1:E1">
      <formula1>NA()</formula1>
      <formula2>0</formula2>
    </dataValidation>
    <dataValidation operator="equal" allowBlank="1" sqref="C2:E140 C142:E150"/>
  </dataValidations>
  <pageMargins left="0.78740157480314965" right="0.78740157480314965" top="1.0236220472440944" bottom="1.0236220472440944" header="0.78740157480314965" footer="0.78740157480314965"/>
  <pageSetup paperSize="9" scale="76" fitToHeight="0" orientation="portrait" useFirstPageNumber="1" horizontalDpi="300" verticalDpi="300" r:id="rId1"/>
  <headerFooter>
    <oddHeader>&amp;C&amp;A</oddHeader>
    <oddFooter>&amp;CPage &amp;P</oddFooter>
  </headerFooter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D141"/>
  <sheetViews>
    <sheetView showGridLines="0" workbookViewId="0">
      <selection activeCell="B14" activeCellId="3" sqref="B5:B6 B8 B10:B12 B14:B16 B18:B25 B27 B29:B31 B33 B35:B36 B38 B40 B42 B44 B46:B47 B49"/>
    </sheetView>
  </sheetViews>
  <sheetFormatPr baseColWidth="10" defaultColWidth="11.42578125" defaultRowHeight="15.6" customHeight="1" x14ac:dyDescent="0.2"/>
  <cols>
    <col min="1" max="1" width="34.28515625" style="38" bestFit="1" customWidth="1"/>
    <col min="2" max="2" width="29.42578125" style="38" customWidth="1"/>
    <col min="3" max="4" width="12.5703125" style="38" bestFit="1" customWidth="1"/>
    <col min="5" max="16384" width="11.42578125" style="38"/>
  </cols>
  <sheetData>
    <row r="1" spans="1:4" ht="17.25" customHeight="1" x14ac:dyDescent="0.2">
      <c r="A1" s="45" t="s">
        <v>4</v>
      </c>
      <c r="B1" s="45" t="s">
        <v>8</v>
      </c>
      <c r="C1"/>
      <c r="D1"/>
    </row>
    <row r="2" spans="1:4" ht="15.6" customHeight="1" x14ac:dyDescent="0.2">
      <c r="A2"/>
      <c r="B2"/>
      <c r="C2"/>
      <c r="D2"/>
    </row>
    <row r="3" spans="1:4" ht="15.6" customHeight="1" x14ac:dyDescent="0.2">
      <c r="A3" s="15" t="s">
        <v>0</v>
      </c>
      <c r="B3" s="15" t="s">
        <v>207</v>
      </c>
      <c r="C3" t="s">
        <v>52</v>
      </c>
      <c r="D3"/>
    </row>
    <row r="4" spans="1:4" ht="15.6" customHeight="1" x14ac:dyDescent="0.2">
      <c r="A4" t="s">
        <v>143</v>
      </c>
      <c r="B4"/>
      <c r="C4" s="16">
        <v>4627</v>
      </c>
      <c r="D4"/>
    </row>
    <row r="5" spans="1:4" ht="15.6" customHeight="1" x14ac:dyDescent="0.2">
      <c r="A5"/>
      <c r="B5" t="s">
        <v>227</v>
      </c>
      <c r="C5" s="16">
        <v>601</v>
      </c>
      <c r="D5"/>
    </row>
    <row r="6" spans="1:4" ht="15.6" customHeight="1" x14ac:dyDescent="0.2">
      <c r="A6"/>
      <c r="B6" t="s">
        <v>228</v>
      </c>
      <c r="C6" s="16">
        <v>751</v>
      </c>
      <c r="D6"/>
    </row>
    <row r="7" spans="1:4" ht="15.6" customHeight="1" x14ac:dyDescent="0.2">
      <c r="A7" t="s">
        <v>180</v>
      </c>
      <c r="B7"/>
      <c r="C7" s="16">
        <v>743</v>
      </c>
      <c r="D7"/>
    </row>
    <row r="8" spans="1:4" ht="15.6" customHeight="1" x14ac:dyDescent="0.2">
      <c r="A8"/>
      <c r="B8" t="s">
        <v>249</v>
      </c>
      <c r="C8" s="16">
        <v>743</v>
      </c>
      <c r="D8"/>
    </row>
    <row r="9" spans="1:4" ht="15.6" customHeight="1" x14ac:dyDescent="0.2">
      <c r="A9" t="s">
        <v>144</v>
      </c>
      <c r="B9"/>
      <c r="C9" s="16">
        <v>2184</v>
      </c>
      <c r="D9"/>
    </row>
    <row r="10" spans="1:4" ht="15.6" customHeight="1" x14ac:dyDescent="0.2">
      <c r="A10"/>
      <c r="B10" t="s">
        <v>232</v>
      </c>
      <c r="C10" s="16">
        <v>707</v>
      </c>
      <c r="D10"/>
    </row>
    <row r="11" spans="1:4" ht="15.6" customHeight="1" x14ac:dyDescent="0.2">
      <c r="A11"/>
      <c r="B11" t="s">
        <v>230</v>
      </c>
      <c r="C11" s="16">
        <v>736</v>
      </c>
      <c r="D11"/>
    </row>
    <row r="12" spans="1:4" ht="15.6" customHeight="1" x14ac:dyDescent="0.2">
      <c r="A12"/>
      <c r="B12" t="s">
        <v>231</v>
      </c>
      <c r="C12" s="16">
        <v>741</v>
      </c>
      <c r="D12"/>
    </row>
    <row r="13" spans="1:4" ht="15.6" customHeight="1" x14ac:dyDescent="0.2">
      <c r="A13" t="s">
        <v>125</v>
      </c>
      <c r="B13"/>
      <c r="C13" s="16">
        <v>4031</v>
      </c>
      <c r="D13"/>
    </row>
    <row r="14" spans="1:4" ht="15.6" customHeight="1" x14ac:dyDescent="0.2">
      <c r="A14"/>
      <c r="B14" t="s">
        <v>212</v>
      </c>
      <c r="C14" s="16">
        <v>733</v>
      </c>
      <c r="D14"/>
    </row>
    <row r="15" spans="1:4" ht="15.6" customHeight="1" x14ac:dyDescent="0.2">
      <c r="A15"/>
      <c r="B15" t="s">
        <v>247</v>
      </c>
      <c r="C15" s="16">
        <v>737</v>
      </c>
      <c r="D15"/>
    </row>
    <row r="16" spans="1:4" ht="15.6" customHeight="1" x14ac:dyDescent="0.2">
      <c r="A16"/>
      <c r="B16" t="s">
        <v>218</v>
      </c>
      <c r="C16" s="16">
        <v>565</v>
      </c>
      <c r="D16"/>
    </row>
    <row r="17" spans="1:4" ht="15.6" customHeight="1" x14ac:dyDescent="0.2">
      <c r="A17" t="s">
        <v>121</v>
      </c>
      <c r="B17"/>
      <c r="C17" s="16">
        <v>13281</v>
      </c>
      <c r="D17"/>
    </row>
    <row r="18" spans="1:4" ht="15.6" customHeight="1" x14ac:dyDescent="0.2">
      <c r="A18"/>
      <c r="B18" t="s">
        <v>238</v>
      </c>
      <c r="C18" s="16">
        <v>670</v>
      </c>
      <c r="D18"/>
    </row>
    <row r="19" spans="1:4" ht="15.6" customHeight="1" x14ac:dyDescent="0.2">
      <c r="A19"/>
      <c r="B19" t="s">
        <v>236</v>
      </c>
      <c r="C19" s="16">
        <v>693</v>
      </c>
      <c r="D19"/>
    </row>
    <row r="20" spans="1:4" ht="15.6" customHeight="1" x14ac:dyDescent="0.2">
      <c r="A20"/>
      <c r="B20" t="s">
        <v>237</v>
      </c>
      <c r="C20" s="16">
        <v>673</v>
      </c>
      <c r="D20"/>
    </row>
    <row r="21" spans="1:4" ht="15.6" customHeight="1" x14ac:dyDescent="0.2">
      <c r="A21"/>
      <c r="B21" t="s">
        <v>209</v>
      </c>
      <c r="C21" s="16">
        <v>673</v>
      </c>
      <c r="D21"/>
    </row>
    <row r="22" spans="1:4" ht="15.6" customHeight="1" x14ac:dyDescent="0.2">
      <c r="A22"/>
      <c r="B22" t="s">
        <v>263</v>
      </c>
      <c r="C22" s="16">
        <v>736</v>
      </c>
      <c r="D22"/>
    </row>
    <row r="23" spans="1:4" ht="15.6" customHeight="1" x14ac:dyDescent="0.2">
      <c r="A23"/>
      <c r="B23" t="s">
        <v>242</v>
      </c>
      <c r="C23" s="16">
        <v>554</v>
      </c>
      <c r="D23"/>
    </row>
    <row r="24" spans="1:4" ht="15.6" customHeight="1" x14ac:dyDescent="0.2">
      <c r="A24"/>
      <c r="B24" t="s">
        <v>235</v>
      </c>
      <c r="C24" s="16">
        <v>650</v>
      </c>
      <c r="D24"/>
    </row>
    <row r="25" spans="1:4" ht="15.6" customHeight="1" x14ac:dyDescent="0.2">
      <c r="A25"/>
      <c r="B25" t="s">
        <v>210</v>
      </c>
      <c r="C25" s="16">
        <v>652</v>
      </c>
      <c r="D25"/>
    </row>
    <row r="26" spans="1:4" ht="15.6" customHeight="1" x14ac:dyDescent="0.2">
      <c r="A26" t="s">
        <v>173</v>
      </c>
      <c r="B26"/>
      <c r="C26" s="16">
        <v>716</v>
      </c>
      <c r="D26"/>
    </row>
    <row r="27" spans="1:4" ht="15.6" customHeight="1" x14ac:dyDescent="0.2">
      <c r="A27"/>
      <c r="B27" t="s">
        <v>245</v>
      </c>
      <c r="C27" s="16">
        <v>716</v>
      </c>
      <c r="D27"/>
    </row>
    <row r="28" spans="1:4" ht="15.6" customHeight="1" x14ac:dyDescent="0.2">
      <c r="A28" t="s">
        <v>130</v>
      </c>
      <c r="B28"/>
      <c r="C28" s="16">
        <v>2076</v>
      </c>
      <c r="D28"/>
    </row>
    <row r="29" spans="1:4" ht="15.6" customHeight="1" x14ac:dyDescent="0.2">
      <c r="A29"/>
      <c r="B29" t="s">
        <v>261</v>
      </c>
      <c r="C29" s="16">
        <v>715</v>
      </c>
      <c r="D29"/>
    </row>
    <row r="30" spans="1:4" ht="15.6" customHeight="1" x14ac:dyDescent="0.2">
      <c r="A30"/>
      <c r="B30" t="s">
        <v>265</v>
      </c>
      <c r="C30" s="16">
        <v>706</v>
      </c>
      <c r="D30"/>
    </row>
    <row r="31" spans="1:4" ht="15.6" customHeight="1" x14ac:dyDescent="0.2">
      <c r="A31"/>
      <c r="B31" t="s">
        <v>264</v>
      </c>
      <c r="C31" s="16">
        <v>655</v>
      </c>
      <c r="D31"/>
    </row>
    <row r="32" spans="1:4" ht="15.6" customHeight="1" x14ac:dyDescent="0.2">
      <c r="A32" t="s">
        <v>193</v>
      </c>
      <c r="B32"/>
      <c r="C32" s="16">
        <v>711</v>
      </c>
      <c r="D32"/>
    </row>
    <row r="33" spans="1:4" ht="15.6" customHeight="1" x14ac:dyDescent="0.2">
      <c r="A33"/>
      <c r="B33" t="s">
        <v>260</v>
      </c>
      <c r="C33" s="16">
        <v>711</v>
      </c>
      <c r="D33"/>
    </row>
    <row r="34" spans="1:4" ht="15.6" customHeight="1" x14ac:dyDescent="0.2">
      <c r="A34" t="s">
        <v>140</v>
      </c>
      <c r="B34"/>
      <c r="C34" s="16">
        <v>1218</v>
      </c>
      <c r="D34"/>
    </row>
    <row r="35" spans="1:4" ht="15.6" customHeight="1" x14ac:dyDescent="0.2">
      <c r="A35"/>
      <c r="B35" t="s">
        <v>221</v>
      </c>
      <c r="C35" s="16">
        <v>523</v>
      </c>
      <c r="D35"/>
    </row>
    <row r="36" spans="1:4" ht="15.6" customHeight="1" x14ac:dyDescent="0.2">
      <c r="A36"/>
      <c r="B36" t="s">
        <v>222</v>
      </c>
      <c r="C36" s="16">
        <v>695</v>
      </c>
      <c r="D36"/>
    </row>
    <row r="37" spans="1:4" ht="15.6" customHeight="1" x14ac:dyDescent="0.2">
      <c r="A37" t="s">
        <v>165</v>
      </c>
      <c r="B37"/>
      <c r="C37" s="16">
        <v>3232</v>
      </c>
      <c r="D37"/>
    </row>
    <row r="38" spans="1:4" ht="15.6" customHeight="1" x14ac:dyDescent="0.2">
      <c r="A38"/>
      <c r="B38" t="s">
        <v>240</v>
      </c>
      <c r="C38" s="16">
        <v>687</v>
      </c>
      <c r="D38"/>
    </row>
    <row r="39" spans="1:4" ht="15.6" customHeight="1" x14ac:dyDescent="0.2">
      <c r="A39" t="s">
        <v>150</v>
      </c>
      <c r="B39"/>
      <c r="C39" s="16">
        <v>1369</v>
      </c>
      <c r="D39"/>
    </row>
    <row r="40" spans="1:4" ht="15.6" customHeight="1" x14ac:dyDescent="0.2">
      <c r="A40"/>
      <c r="B40" t="s">
        <v>229</v>
      </c>
      <c r="C40" s="16">
        <v>686</v>
      </c>
      <c r="D40"/>
    </row>
    <row r="41" spans="1:4" ht="15.6" customHeight="1" x14ac:dyDescent="0.2">
      <c r="A41" t="s">
        <v>200</v>
      </c>
      <c r="B41"/>
      <c r="C41" s="16">
        <v>683</v>
      </c>
      <c r="D41"/>
    </row>
    <row r="42" spans="1:4" ht="15.6" customHeight="1" x14ac:dyDescent="0.2">
      <c r="A42"/>
      <c r="B42" t="s">
        <v>262</v>
      </c>
      <c r="C42" s="16">
        <v>683</v>
      </c>
      <c r="D42"/>
    </row>
    <row r="43" spans="1:4" ht="15.6" customHeight="1" x14ac:dyDescent="0.2">
      <c r="A43" t="s">
        <v>188</v>
      </c>
      <c r="B43"/>
      <c r="C43" s="16">
        <v>674</v>
      </c>
      <c r="D43"/>
    </row>
    <row r="44" spans="1:4" ht="15.6" customHeight="1" x14ac:dyDescent="0.2">
      <c r="A44"/>
      <c r="B44" t="s">
        <v>254</v>
      </c>
      <c r="C44" s="16">
        <v>674</v>
      </c>
      <c r="D44"/>
    </row>
    <row r="45" spans="1:4" ht="15.6" customHeight="1" x14ac:dyDescent="0.2">
      <c r="A45" t="s">
        <v>147</v>
      </c>
      <c r="B45"/>
      <c r="C45" s="16">
        <v>3500</v>
      </c>
      <c r="D45"/>
    </row>
    <row r="46" spans="1:4" ht="15.6" customHeight="1" x14ac:dyDescent="0.2">
      <c r="A46"/>
      <c r="B46" t="s">
        <v>226</v>
      </c>
      <c r="C46" s="16">
        <v>670</v>
      </c>
      <c r="D46"/>
    </row>
    <row r="47" spans="1:4" ht="15.6" customHeight="1" x14ac:dyDescent="0.2">
      <c r="A47"/>
      <c r="B47" t="s">
        <v>234</v>
      </c>
      <c r="C47" s="16">
        <v>563</v>
      </c>
      <c r="D47"/>
    </row>
    <row r="48" spans="1:4" ht="15.6" customHeight="1" x14ac:dyDescent="0.2">
      <c r="A48" t="s">
        <v>133</v>
      </c>
      <c r="B48"/>
      <c r="C48" s="16">
        <v>1230</v>
      </c>
      <c r="D48"/>
    </row>
    <row r="49" spans="1:4" ht="15.6" customHeight="1" x14ac:dyDescent="0.2">
      <c r="A49"/>
      <c r="B49" t="s">
        <v>216</v>
      </c>
      <c r="C49" s="16">
        <v>639</v>
      </c>
      <c r="D49"/>
    </row>
    <row r="50" spans="1:4" ht="15.6" customHeight="1" x14ac:dyDescent="0.2">
      <c r="A50"/>
      <c r="B50"/>
      <c r="C50"/>
      <c r="D50"/>
    </row>
    <row r="51" spans="1:4" ht="15.6" customHeight="1" x14ac:dyDescent="0.2">
      <c r="A51"/>
      <c r="B51"/>
      <c r="C51"/>
      <c r="D51"/>
    </row>
    <row r="52" spans="1:4" ht="15.6" customHeight="1" x14ac:dyDescent="0.2">
      <c r="A52"/>
      <c r="B52"/>
      <c r="C52"/>
      <c r="D52"/>
    </row>
    <row r="53" spans="1:4" ht="15.6" customHeight="1" x14ac:dyDescent="0.2">
      <c r="A53"/>
      <c r="B53"/>
      <c r="C53"/>
      <c r="D53"/>
    </row>
    <row r="54" spans="1:4" ht="15.6" customHeight="1" x14ac:dyDescent="0.2">
      <c r="A54"/>
      <c r="B54"/>
      <c r="C54"/>
      <c r="D54"/>
    </row>
    <row r="55" spans="1:4" ht="15.6" customHeight="1" x14ac:dyDescent="0.2">
      <c r="A55"/>
      <c r="B55"/>
      <c r="C55"/>
      <c r="D55"/>
    </row>
    <row r="56" spans="1:4" ht="15.6" customHeight="1" x14ac:dyDescent="0.2">
      <c r="A56"/>
      <c r="B56"/>
      <c r="C56"/>
      <c r="D56"/>
    </row>
    <row r="57" spans="1:4" ht="15.6" customHeight="1" x14ac:dyDescent="0.2">
      <c r="A57"/>
      <c r="B57"/>
      <c r="C57"/>
      <c r="D57"/>
    </row>
    <row r="58" spans="1:4" ht="15.6" customHeight="1" x14ac:dyDescent="0.2">
      <c r="A58"/>
      <c r="B58"/>
      <c r="C58"/>
      <c r="D58"/>
    </row>
    <row r="59" spans="1:4" ht="15.6" customHeight="1" x14ac:dyDescent="0.2">
      <c r="A59"/>
      <c r="B59"/>
      <c r="C59"/>
      <c r="D59"/>
    </row>
    <row r="60" spans="1:4" ht="15.6" customHeight="1" x14ac:dyDescent="0.2">
      <c r="A60"/>
      <c r="B60"/>
      <c r="C60"/>
      <c r="D60"/>
    </row>
    <row r="61" spans="1:4" ht="15.6" customHeight="1" x14ac:dyDescent="0.2">
      <c r="A61"/>
      <c r="B61"/>
      <c r="C61"/>
      <c r="D61"/>
    </row>
    <row r="62" spans="1:4" ht="15.6" customHeight="1" x14ac:dyDescent="0.2">
      <c r="A62"/>
      <c r="B62"/>
      <c r="C62"/>
      <c r="D62"/>
    </row>
    <row r="63" spans="1:4" ht="15.6" customHeight="1" x14ac:dyDescent="0.2">
      <c r="A63"/>
      <c r="B63"/>
      <c r="C63"/>
      <c r="D63"/>
    </row>
    <row r="64" spans="1:4" ht="15.6" customHeight="1" x14ac:dyDescent="0.2">
      <c r="A64"/>
      <c r="B64"/>
      <c r="C64"/>
      <c r="D64"/>
    </row>
    <row r="65" spans="1:4" ht="15.6" customHeight="1" x14ac:dyDescent="0.2">
      <c r="A65"/>
      <c r="B65"/>
      <c r="C65"/>
      <c r="D65"/>
    </row>
    <row r="66" spans="1:4" ht="15.6" customHeight="1" x14ac:dyDescent="0.2">
      <c r="A66"/>
      <c r="B66"/>
      <c r="C66"/>
      <c r="D66"/>
    </row>
    <row r="67" spans="1:4" ht="15.6" customHeight="1" x14ac:dyDescent="0.2">
      <c r="A67"/>
      <c r="B67"/>
      <c r="C67"/>
      <c r="D67"/>
    </row>
    <row r="68" spans="1:4" ht="15.6" customHeight="1" x14ac:dyDescent="0.2">
      <c r="A68"/>
      <c r="B68"/>
      <c r="C68"/>
      <c r="D68"/>
    </row>
    <row r="69" spans="1:4" ht="15.6" customHeight="1" x14ac:dyDescent="0.2">
      <c r="A69"/>
      <c r="B69"/>
      <c r="C69"/>
      <c r="D69"/>
    </row>
    <row r="70" spans="1:4" ht="15.6" customHeight="1" x14ac:dyDescent="0.2">
      <c r="A70"/>
      <c r="B70"/>
      <c r="C70"/>
      <c r="D70"/>
    </row>
    <row r="71" spans="1:4" ht="15.6" customHeight="1" x14ac:dyDescent="0.2">
      <c r="A71"/>
      <c r="B71"/>
      <c r="C71"/>
      <c r="D71"/>
    </row>
    <row r="72" spans="1:4" ht="15.6" customHeight="1" x14ac:dyDescent="0.2">
      <c r="A72"/>
      <c r="B72"/>
      <c r="C72"/>
      <c r="D72"/>
    </row>
    <row r="73" spans="1:4" ht="15.6" customHeight="1" x14ac:dyDescent="0.2">
      <c r="A73"/>
      <c r="B73"/>
      <c r="C73"/>
      <c r="D73"/>
    </row>
    <row r="74" spans="1:4" ht="15.6" customHeight="1" x14ac:dyDescent="0.2">
      <c r="A74"/>
      <c r="B74"/>
      <c r="C74"/>
      <c r="D74"/>
    </row>
    <row r="75" spans="1:4" ht="15.6" customHeight="1" x14ac:dyDescent="0.2">
      <c r="A75"/>
      <c r="B75"/>
      <c r="C75"/>
      <c r="D75"/>
    </row>
    <row r="76" spans="1:4" ht="15.6" customHeight="1" x14ac:dyDescent="0.2">
      <c r="A76"/>
      <c r="B76"/>
      <c r="C76"/>
      <c r="D76"/>
    </row>
    <row r="77" spans="1:4" ht="15.6" customHeight="1" x14ac:dyDescent="0.2">
      <c r="A77"/>
      <c r="B77"/>
      <c r="C77"/>
      <c r="D77"/>
    </row>
    <row r="78" spans="1:4" ht="15.6" customHeight="1" x14ac:dyDescent="0.2">
      <c r="A78"/>
      <c r="B78"/>
      <c r="C78"/>
      <c r="D78"/>
    </row>
    <row r="79" spans="1:4" ht="15.6" customHeight="1" x14ac:dyDescent="0.2">
      <c r="A79"/>
      <c r="B79"/>
      <c r="C79"/>
      <c r="D79"/>
    </row>
    <row r="80" spans="1:4" ht="15.6" customHeight="1" x14ac:dyDescent="0.2">
      <c r="A80"/>
      <c r="B80"/>
      <c r="C80"/>
      <c r="D80"/>
    </row>
    <row r="81" spans="1:4" ht="15.6" customHeight="1" x14ac:dyDescent="0.2">
      <c r="A81"/>
      <c r="B81"/>
      <c r="C81"/>
      <c r="D81"/>
    </row>
    <row r="82" spans="1:4" ht="15.6" customHeight="1" x14ac:dyDescent="0.2">
      <c r="A82"/>
      <c r="B82"/>
      <c r="C82"/>
      <c r="D82"/>
    </row>
    <row r="83" spans="1:4" ht="15.6" customHeight="1" x14ac:dyDescent="0.2">
      <c r="A83"/>
      <c r="B83"/>
      <c r="C83"/>
      <c r="D83"/>
    </row>
    <row r="84" spans="1:4" ht="15.6" customHeight="1" x14ac:dyDescent="0.2">
      <c r="A84"/>
      <c r="B84"/>
      <c r="C84"/>
      <c r="D84"/>
    </row>
    <row r="85" spans="1:4" ht="15.6" customHeight="1" x14ac:dyDescent="0.2">
      <c r="A85"/>
      <c r="B85"/>
      <c r="C85"/>
      <c r="D85"/>
    </row>
    <row r="86" spans="1:4" ht="15.6" customHeight="1" x14ac:dyDescent="0.2">
      <c r="A86"/>
      <c r="B86"/>
      <c r="C86"/>
      <c r="D86"/>
    </row>
    <row r="87" spans="1:4" ht="15.6" customHeight="1" x14ac:dyDescent="0.2">
      <c r="A87"/>
      <c r="B87"/>
      <c r="C87"/>
      <c r="D87"/>
    </row>
    <row r="88" spans="1:4" ht="15.6" customHeight="1" x14ac:dyDescent="0.2">
      <c r="A88"/>
      <c r="B88"/>
      <c r="C88"/>
      <c r="D88"/>
    </row>
    <row r="89" spans="1:4" ht="15.6" customHeight="1" x14ac:dyDescent="0.2">
      <c r="A89"/>
      <c r="B89"/>
      <c r="C89"/>
      <c r="D89"/>
    </row>
    <row r="90" spans="1:4" ht="15.6" customHeight="1" x14ac:dyDescent="0.2">
      <c r="A90"/>
      <c r="B90"/>
      <c r="C90"/>
      <c r="D90"/>
    </row>
    <row r="91" spans="1:4" ht="15.6" customHeight="1" x14ac:dyDescent="0.2">
      <c r="A91"/>
      <c r="B91"/>
      <c r="C91"/>
      <c r="D91"/>
    </row>
    <row r="92" spans="1:4" ht="15.6" customHeight="1" x14ac:dyDescent="0.2">
      <c r="A92"/>
      <c r="B92"/>
      <c r="C92"/>
      <c r="D92"/>
    </row>
    <row r="93" spans="1:4" ht="15.6" customHeight="1" x14ac:dyDescent="0.2">
      <c r="A93"/>
      <c r="B93"/>
      <c r="C93"/>
      <c r="D93"/>
    </row>
    <row r="94" spans="1:4" ht="15.6" customHeight="1" x14ac:dyDescent="0.2">
      <c r="A94"/>
      <c r="B94"/>
      <c r="C94"/>
      <c r="D94"/>
    </row>
    <row r="95" spans="1:4" ht="15.6" customHeight="1" x14ac:dyDescent="0.2">
      <c r="A95"/>
      <c r="B95"/>
      <c r="C95"/>
      <c r="D95"/>
    </row>
    <row r="96" spans="1:4" ht="15.6" customHeight="1" x14ac:dyDescent="0.2">
      <c r="A96"/>
      <c r="B96"/>
      <c r="C96"/>
      <c r="D96"/>
    </row>
    <row r="97" spans="1:4" ht="15.6" customHeight="1" x14ac:dyDescent="0.2">
      <c r="A97"/>
      <c r="B97"/>
      <c r="C97"/>
      <c r="D97"/>
    </row>
    <row r="98" spans="1:4" ht="15.6" customHeight="1" x14ac:dyDescent="0.2">
      <c r="A98"/>
      <c r="B98"/>
      <c r="C98"/>
      <c r="D98"/>
    </row>
    <row r="99" spans="1:4" ht="15.6" customHeight="1" x14ac:dyDescent="0.2">
      <c r="A99"/>
      <c r="B99"/>
      <c r="C99"/>
      <c r="D99"/>
    </row>
    <row r="100" spans="1:4" ht="15.6" customHeight="1" x14ac:dyDescent="0.2">
      <c r="A100"/>
      <c r="B100"/>
      <c r="C100"/>
      <c r="D100"/>
    </row>
    <row r="101" spans="1:4" ht="15.6" customHeight="1" x14ac:dyDescent="0.2">
      <c r="A101"/>
      <c r="B101"/>
      <c r="C101"/>
      <c r="D101"/>
    </row>
    <row r="102" spans="1:4" ht="15.6" customHeight="1" x14ac:dyDescent="0.2">
      <c r="A102"/>
      <c r="B102"/>
      <c r="C102"/>
      <c r="D102"/>
    </row>
    <row r="103" spans="1:4" ht="15.6" customHeight="1" x14ac:dyDescent="0.2">
      <c r="A103"/>
      <c r="B103"/>
      <c r="C103"/>
      <c r="D103"/>
    </row>
    <row r="104" spans="1:4" ht="15.6" customHeight="1" x14ac:dyDescent="0.2">
      <c r="A104"/>
      <c r="B104"/>
      <c r="C104"/>
      <c r="D104"/>
    </row>
    <row r="105" spans="1:4" ht="15.6" customHeight="1" x14ac:dyDescent="0.2">
      <c r="A105"/>
      <c r="B105"/>
      <c r="C105"/>
      <c r="D105"/>
    </row>
    <row r="106" spans="1:4" ht="15.6" customHeight="1" x14ac:dyDescent="0.2">
      <c r="A106"/>
      <c r="B106"/>
      <c r="C106"/>
      <c r="D106"/>
    </row>
    <row r="107" spans="1:4" ht="15.6" customHeight="1" x14ac:dyDescent="0.2">
      <c r="A107"/>
      <c r="B107"/>
      <c r="C107"/>
      <c r="D107"/>
    </row>
    <row r="108" spans="1:4" ht="15.6" customHeight="1" x14ac:dyDescent="0.2">
      <c r="A108"/>
      <c r="B108"/>
      <c r="C108"/>
      <c r="D108"/>
    </row>
    <row r="109" spans="1:4" ht="15.6" customHeight="1" x14ac:dyDescent="0.2">
      <c r="A109"/>
      <c r="B109"/>
      <c r="C109"/>
      <c r="D109"/>
    </row>
    <row r="110" spans="1:4" ht="15.6" customHeight="1" x14ac:dyDescent="0.2">
      <c r="A110"/>
      <c r="B110"/>
      <c r="C110"/>
      <c r="D110"/>
    </row>
    <row r="111" spans="1:4" ht="15.6" customHeight="1" x14ac:dyDescent="0.2">
      <c r="A111"/>
      <c r="B111"/>
      <c r="C111"/>
      <c r="D111"/>
    </row>
    <row r="112" spans="1:4" ht="15.6" customHeight="1" x14ac:dyDescent="0.2">
      <c r="A112"/>
      <c r="B112"/>
      <c r="C112"/>
      <c r="D112"/>
    </row>
    <row r="113" spans="1:4" ht="15.6" customHeight="1" x14ac:dyDescent="0.2">
      <c r="A113"/>
      <c r="B113"/>
      <c r="C113"/>
      <c r="D113"/>
    </row>
    <row r="114" spans="1:4" ht="15.6" customHeight="1" x14ac:dyDescent="0.2">
      <c r="A114"/>
      <c r="B114"/>
      <c r="C114"/>
      <c r="D114"/>
    </row>
    <row r="115" spans="1:4" ht="15.6" customHeight="1" x14ac:dyDescent="0.2">
      <c r="A115"/>
      <c r="B115"/>
      <c r="C115"/>
      <c r="D115"/>
    </row>
    <row r="116" spans="1:4" ht="15.6" customHeight="1" x14ac:dyDescent="0.2">
      <c r="A116"/>
      <c r="B116"/>
      <c r="C116"/>
      <c r="D116"/>
    </row>
    <row r="117" spans="1:4" ht="15.6" customHeight="1" x14ac:dyDescent="0.2">
      <c r="A117"/>
      <c r="B117"/>
      <c r="C117"/>
      <c r="D117"/>
    </row>
    <row r="118" spans="1:4" ht="15.6" customHeight="1" x14ac:dyDescent="0.2">
      <c r="A118"/>
      <c r="B118"/>
      <c r="C118"/>
      <c r="D118"/>
    </row>
    <row r="119" spans="1:4" ht="15.6" customHeight="1" x14ac:dyDescent="0.2">
      <c r="A119"/>
      <c r="B119"/>
      <c r="C119"/>
      <c r="D119"/>
    </row>
    <row r="120" spans="1:4" ht="15.6" customHeight="1" x14ac:dyDescent="0.2">
      <c r="A120"/>
      <c r="B120"/>
      <c r="C120"/>
      <c r="D120"/>
    </row>
    <row r="121" spans="1:4" ht="15.6" customHeight="1" x14ac:dyDescent="0.2">
      <c r="A121"/>
      <c r="B121"/>
      <c r="C121"/>
      <c r="D121"/>
    </row>
    <row r="122" spans="1:4" ht="15.6" customHeight="1" x14ac:dyDescent="0.2">
      <c r="A122"/>
      <c r="B122"/>
      <c r="C122"/>
      <c r="D122"/>
    </row>
    <row r="123" spans="1:4" ht="15.6" customHeight="1" x14ac:dyDescent="0.2">
      <c r="A123"/>
      <c r="B123"/>
      <c r="C123"/>
      <c r="D123"/>
    </row>
    <row r="124" spans="1:4" ht="15.6" customHeight="1" x14ac:dyDescent="0.2">
      <c r="A124"/>
      <c r="B124"/>
      <c r="C124"/>
      <c r="D124"/>
    </row>
    <row r="125" spans="1:4" ht="15.6" customHeight="1" x14ac:dyDescent="0.2">
      <c r="A125"/>
      <c r="B125"/>
      <c r="C125"/>
      <c r="D125"/>
    </row>
    <row r="126" spans="1:4" ht="15.6" customHeight="1" x14ac:dyDescent="0.2">
      <c r="A126"/>
      <c r="B126"/>
      <c r="C126"/>
      <c r="D126"/>
    </row>
    <row r="127" spans="1:4" ht="15.6" customHeight="1" x14ac:dyDescent="0.2">
      <c r="A127"/>
      <c r="B127"/>
      <c r="C127"/>
      <c r="D127"/>
    </row>
    <row r="128" spans="1:4" ht="15.6" customHeight="1" x14ac:dyDescent="0.2">
      <c r="A128"/>
      <c r="B128"/>
      <c r="C128"/>
      <c r="D128"/>
    </row>
    <row r="129" spans="1:4" ht="15.6" customHeight="1" x14ac:dyDescent="0.2">
      <c r="A129"/>
      <c r="B129"/>
      <c r="C129"/>
      <c r="D129"/>
    </row>
    <row r="130" spans="1:4" ht="15.6" customHeight="1" x14ac:dyDescent="0.2">
      <c r="A130"/>
      <c r="B130"/>
      <c r="C130"/>
      <c r="D130"/>
    </row>
    <row r="131" spans="1:4" ht="15.6" customHeight="1" x14ac:dyDescent="0.2">
      <c r="A131"/>
      <c r="B131"/>
      <c r="C131"/>
      <c r="D131"/>
    </row>
    <row r="132" spans="1:4" ht="15.6" customHeight="1" x14ac:dyDescent="0.2">
      <c r="A132"/>
      <c r="B132"/>
      <c r="C132"/>
      <c r="D132"/>
    </row>
    <row r="133" spans="1:4" ht="15.6" customHeight="1" x14ac:dyDescent="0.2">
      <c r="A133"/>
      <c r="B133"/>
      <c r="C133"/>
      <c r="D133"/>
    </row>
    <row r="134" spans="1:4" ht="15.6" customHeight="1" x14ac:dyDescent="0.2">
      <c r="A134"/>
      <c r="B134"/>
      <c r="C134"/>
      <c r="D134"/>
    </row>
    <row r="135" spans="1:4" ht="15.6" customHeight="1" x14ac:dyDescent="0.2">
      <c r="A135"/>
      <c r="B135"/>
      <c r="C135"/>
      <c r="D135"/>
    </row>
    <row r="136" spans="1:4" ht="15.6" customHeight="1" x14ac:dyDescent="0.2">
      <c r="A136"/>
      <c r="B136"/>
      <c r="C136"/>
      <c r="D136"/>
    </row>
    <row r="137" spans="1:4" ht="15.6" customHeight="1" x14ac:dyDescent="0.2">
      <c r="A137"/>
      <c r="B137"/>
      <c r="C137"/>
      <c r="D137"/>
    </row>
    <row r="138" spans="1:4" ht="15.6" customHeight="1" x14ac:dyDescent="0.2">
      <c r="A138"/>
      <c r="B138"/>
      <c r="C138"/>
      <c r="D138"/>
    </row>
    <row r="139" spans="1:4" ht="15.6" customHeight="1" x14ac:dyDescent="0.2">
      <c r="A139"/>
      <c r="B139"/>
      <c r="C139"/>
      <c r="D139"/>
    </row>
    <row r="140" spans="1:4" ht="15.6" customHeight="1" x14ac:dyDescent="0.2">
      <c r="A140"/>
      <c r="B140"/>
      <c r="C140"/>
      <c r="D140"/>
    </row>
    <row r="141" spans="1:4" ht="15.6" customHeight="1" x14ac:dyDescent="0.2">
      <c r="A141"/>
      <c r="B141"/>
      <c r="C141"/>
      <c r="D141"/>
    </row>
  </sheetData>
  <dataConsolidate/>
  <phoneticPr fontId="6" type="noConversion"/>
  <pageMargins left="0.25" right="0.25" top="0.75" bottom="0.75" header="0.3" footer="0.3"/>
  <pageSetup paperSize="8" scale="58" fitToHeight="0" orientation="landscape"/>
  <headerFooter>
    <oddHeader>&amp;C&amp;K000000CLASSEMENT PAR EQUIPES 2014&amp;R&amp;D</oddHeader>
    <oddFooter>Page 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16"/>
  <sheetViews>
    <sheetView topLeftCell="C1" zoomScale="125" zoomScaleNormal="125" zoomScalePageLayoutView="125" workbookViewId="0">
      <selection activeCell="I5" sqref="I5"/>
    </sheetView>
  </sheetViews>
  <sheetFormatPr baseColWidth="10" defaultRowHeight="12.75" x14ac:dyDescent="0.2"/>
  <cols>
    <col min="1" max="1" width="20.42578125" style="6" customWidth="1"/>
    <col min="2" max="2" width="11.42578125" style="6" customWidth="1"/>
    <col min="3" max="3" width="31.140625" style="6" customWidth="1"/>
    <col min="4" max="4" width="19.28515625" style="6" customWidth="1"/>
    <col min="5" max="5" width="9.42578125" style="6" customWidth="1"/>
    <col min="6" max="6" width="15.42578125" style="25" bestFit="1" customWidth="1"/>
    <col min="7" max="7" width="12.42578125" bestFit="1" customWidth="1"/>
    <col min="8" max="8" width="13.140625" customWidth="1"/>
    <col min="9" max="9" width="12.5703125" customWidth="1"/>
  </cols>
  <sheetData>
    <row r="1" spans="1:10" s="7" customFormat="1" ht="30" customHeight="1" x14ac:dyDescent="0.2">
      <c r="A1" s="39" t="s">
        <v>19</v>
      </c>
      <c r="B1" s="39"/>
      <c r="C1" s="39"/>
      <c r="D1" s="39"/>
      <c r="E1" s="39"/>
      <c r="F1" s="24"/>
      <c r="H1"/>
      <c r="I1"/>
      <c r="J1"/>
    </row>
    <row r="2" spans="1:10" s="8" customFormat="1" ht="30" customHeight="1" x14ac:dyDescent="0.2">
      <c r="A2" s="9" t="s">
        <v>20</v>
      </c>
      <c r="B2" s="9">
        <v>771</v>
      </c>
      <c r="C2" s="9" t="s">
        <v>21</v>
      </c>
      <c r="D2" s="9" t="s">
        <v>22</v>
      </c>
      <c r="E2" s="9">
        <v>2008</v>
      </c>
      <c r="F2" s="23" t="str">
        <f ca="1">IF(E2=YEAR(TODAY()),"Nouveau record","")</f>
        <v/>
      </c>
      <c r="H2" s="15" t="s">
        <v>3</v>
      </c>
      <c r="I2" t="s">
        <v>52</v>
      </c>
      <c r="J2"/>
    </row>
    <row r="3" spans="1:10" s="8" customFormat="1" ht="30" customHeight="1" x14ac:dyDescent="0.2">
      <c r="A3" s="9" t="s">
        <v>23</v>
      </c>
      <c r="B3" s="9">
        <v>749</v>
      </c>
      <c r="C3" s="9" t="s">
        <v>98</v>
      </c>
      <c r="D3" s="9" t="s">
        <v>96</v>
      </c>
      <c r="E3" s="9">
        <v>2013</v>
      </c>
      <c r="F3" s="23" t="str">
        <f ca="1">IF(E3=YEAR(TODAY()),"Nouveau record","")</f>
        <v/>
      </c>
      <c r="H3" t="s">
        <v>49</v>
      </c>
      <c r="I3" s="16">
        <v>565</v>
      </c>
      <c r="J3"/>
    </row>
    <row r="4" spans="1:10" s="8" customFormat="1" ht="30" customHeight="1" x14ac:dyDescent="0.2">
      <c r="A4" s="9" t="s">
        <v>24</v>
      </c>
      <c r="B4" s="9">
        <v>794</v>
      </c>
      <c r="C4" s="9" t="s">
        <v>25</v>
      </c>
      <c r="D4" s="9" t="s">
        <v>26</v>
      </c>
      <c r="E4" s="9">
        <v>2007</v>
      </c>
      <c r="F4" s="23" t="str">
        <f t="shared" ref="F4:F9" ca="1" si="0">IF(E4=YEAR(TODAY()),"Nouveau record","")</f>
        <v/>
      </c>
      <c r="H4" t="s">
        <v>9</v>
      </c>
      <c r="I4" s="16">
        <v>751</v>
      </c>
      <c r="J4"/>
    </row>
    <row r="5" spans="1:10" s="8" customFormat="1" ht="30" customHeight="1" x14ac:dyDescent="0.2">
      <c r="A5" s="9" t="s">
        <v>27</v>
      </c>
      <c r="B5" s="9">
        <v>780</v>
      </c>
      <c r="C5" s="9" t="s">
        <v>28</v>
      </c>
      <c r="D5" s="9" t="s">
        <v>29</v>
      </c>
      <c r="E5" s="9">
        <v>1998</v>
      </c>
      <c r="F5" s="23" t="str">
        <f t="shared" ca="1" si="0"/>
        <v/>
      </c>
      <c r="H5" t="s">
        <v>45</v>
      </c>
      <c r="I5" s="16">
        <v>733</v>
      </c>
      <c r="J5"/>
    </row>
    <row r="6" spans="1:10" s="11" customFormat="1" ht="30" customHeight="1" x14ac:dyDescent="0.2">
      <c r="A6" s="9" t="s">
        <v>30</v>
      </c>
      <c r="B6" s="9">
        <v>611</v>
      </c>
      <c r="C6" s="9" t="s">
        <v>99</v>
      </c>
      <c r="D6" s="9" t="s">
        <v>94</v>
      </c>
      <c r="E6" s="9">
        <v>2013</v>
      </c>
      <c r="F6" s="23" t="str">
        <f t="shared" ca="1" si="0"/>
        <v/>
      </c>
      <c r="H6" t="s">
        <v>10</v>
      </c>
      <c r="I6" s="16">
        <v>741</v>
      </c>
      <c r="J6"/>
    </row>
    <row r="7" spans="1:10" s="11" customFormat="1" ht="30" customHeight="1" x14ac:dyDescent="0.2">
      <c r="A7" s="9" t="s">
        <v>31</v>
      </c>
      <c r="B7" s="9">
        <v>610</v>
      </c>
      <c r="C7" s="9" t="s">
        <v>102</v>
      </c>
      <c r="D7" s="9" t="s">
        <v>92</v>
      </c>
      <c r="E7" s="9">
        <v>2014</v>
      </c>
      <c r="F7" s="23" t="str">
        <f t="shared" ca="1" si="0"/>
        <v/>
      </c>
      <c r="H7" t="s">
        <v>7</v>
      </c>
      <c r="I7" s="16">
        <v>716</v>
      </c>
      <c r="J7"/>
    </row>
    <row r="8" spans="1:10" ht="30" customHeight="1" x14ac:dyDescent="0.2">
      <c r="A8" s="9" t="s">
        <v>32</v>
      </c>
      <c r="B8" s="9">
        <v>719</v>
      </c>
      <c r="C8" s="9" t="s">
        <v>47</v>
      </c>
      <c r="D8" s="9" t="s">
        <v>48</v>
      </c>
      <c r="E8" s="9">
        <v>2012</v>
      </c>
      <c r="F8" s="23" t="str">
        <f t="shared" ca="1" si="0"/>
        <v/>
      </c>
      <c r="H8" t="s">
        <v>16</v>
      </c>
      <c r="I8" s="16">
        <v>711</v>
      </c>
    </row>
    <row r="9" spans="1:10" ht="30" customHeight="1" x14ac:dyDescent="0.2">
      <c r="A9" s="9" t="s">
        <v>34</v>
      </c>
      <c r="B9" s="9">
        <v>686</v>
      </c>
      <c r="C9" s="9" t="s">
        <v>35</v>
      </c>
      <c r="D9" s="9" t="s">
        <v>36</v>
      </c>
      <c r="E9" s="9">
        <v>2013</v>
      </c>
      <c r="F9" s="23" t="str">
        <f t="shared" ca="1" si="0"/>
        <v/>
      </c>
      <c r="H9" t="s">
        <v>81</v>
      </c>
      <c r="I9" s="16">
        <v>736</v>
      </c>
    </row>
    <row r="10" spans="1:10" ht="30" customHeight="1" x14ac:dyDescent="0.2">
      <c r="H10" t="s">
        <v>39</v>
      </c>
      <c r="I10" s="16">
        <v>785</v>
      </c>
    </row>
    <row r="11" spans="1:10" ht="30" customHeight="1" x14ac:dyDescent="0.2">
      <c r="A11" s="39" t="s">
        <v>37</v>
      </c>
      <c r="B11" s="39"/>
      <c r="C11" s="39"/>
      <c r="D11" s="39"/>
      <c r="E11" s="10"/>
      <c r="H11" t="s">
        <v>40</v>
      </c>
      <c r="I11" s="16">
        <v>780</v>
      </c>
    </row>
    <row r="12" spans="1:10" s="5" customFormat="1" ht="30" customHeight="1" x14ac:dyDescent="0.2">
      <c r="A12" s="9" t="s">
        <v>8</v>
      </c>
      <c r="B12" s="9">
        <v>2259</v>
      </c>
      <c r="C12" s="9" t="s">
        <v>26</v>
      </c>
      <c r="D12" s="9">
        <v>2011</v>
      </c>
      <c r="E12" s="12"/>
      <c r="F12" s="25"/>
      <c r="H12" t="s">
        <v>12</v>
      </c>
      <c r="I12" s="16">
        <v>593</v>
      </c>
      <c r="J12"/>
    </row>
    <row r="13" spans="1:10" ht="30" customHeight="1" x14ac:dyDescent="0.2">
      <c r="A13" s="9" t="s">
        <v>38</v>
      </c>
      <c r="B13" s="9">
        <v>1566</v>
      </c>
      <c r="C13" s="9" t="s">
        <v>26</v>
      </c>
      <c r="D13" s="9">
        <v>2007</v>
      </c>
      <c r="H13" t="s">
        <v>17</v>
      </c>
      <c r="I13" s="16">
        <v>564</v>
      </c>
    </row>
    <row r="14" spans="1:10" s="5" customFormat="1" ht="30" customHeight="1" x14ac:dyDescent="0.2">
      <c r="A14" s="9" t="s">
        <v>13</v>
      </c>
      <c r="B14" s="9">
        <v>1176</v>
      </c>
      <c r="C14" s="9" t="s">
        <v>41</v>
      </c>
      <c r="D14" s="9">
        <v>2011</v>
      </c>
      <c r="E14" s="12"/>
      <c r="F14" s="25"/>
      <c r="H14" t="s">
        <v>46</v>
      </c>
      <c r="I14" s="16">
        <v>665</v>
      </c>
      <c r="J14"/>
    </row>
    <row r="15" spans="1:10" ht="30" customHeight="1" x14ac:dyDescent="0.2">
      <c r="A15" s="13" t="s">
        <v>42</v>
      </c>
      <c r="B15" s="14">
        <v>1365</v>
      </c>
      <c r="C15" s="14" t="s">
        <v>33</v>
      </c>
      <c r="D15" s="14">
        <v>2011</v>
      </c>
      <c r="H15" t="s">
        <v>18</v>
      </c>
      <c r="I15" s="16">
        <v>672</v>
      </c>
    </row>
    <row r="16" spans="1:10" x14ac:dyDescent="0.2">
      <c r="H16" t="s">
        <v>206</v>
      </c>
      <c r="I16" s="16">
        <v>785</v>
      </c>
    </row>
  </sheetData>
  <sheetProtection selectLockedCells="1" selectUnlockedCells="1"/>
  <mergeCells count="2">
    <mergeCell ref="A1:E1"/>
    <mergeCell ref="A11:D11"/>
  </mergeCells>
  <phoneticPr fontId="4" type="noConversion"/>
  <printOptions horizontalCentered="1"/>
  <pageMargins left="0.39374999999999999" right="0.39374999999999999" top="0.98402777777777772" bottom="0.78749999999999998" header="0.51180555555555551" footer="0.51180555555555551"/>
  <pageSetup paperSize="9" firstPageNumber="0" orientation="landscape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85"/>
  <sheetViews>
    <sheetView workbookViewId="0">
      <selection activeCell="G24" sqref="G24"/>
    </sheetView>
  </sheetViews>
  <sheetFormatPr baseColWidth="10" defaultRowHeight="12.75" x14ac:dyDescent="0.2"/>
  <cols>
    <col min="1" max="1" width="19.85546875" customWidth="1"/>
    <col min="2" max="2" width="15.5703125" customWidth="1"/>
    <col min="3" max="3" width="12.5703125" customWidth="1"/>
    <col min="4" max="4" width="11.42578125" customWidth="1"/>
    <col min="5" max="5" width="12.42578125" customWidth="1"/>
    <col min="6" max="6" width="26.7109375" customWidth="1"/>
    <col min="7" max="7" width="27.5703125" customWidth="1"/>
    <col min="8" max="9" width="15.5703125" customWidth="1"/>
    <col min="10" max="11" width="15.42578125" bestFit="1" customWidth="1"/>
  </cols>
  <sheetData>
    <row r="1" spans="1:2" ht="15" x14ac:dyDescent="0.25">
      <c r="A1" s="40" t="s">
        <v>86</v>
      </c>
      <c r="B1" s="40"/>
    </row>
    <row r="3" spans="1:2" x14ac:dyDescent="0.2">
      <c r="A3" s="15" t="s">
        <v>85</v>
      </c>
      <c r="B3" t="s">
        <v>86</v>
      </c>
    </row>
    <row r="4" spans="1:2" x14ac:dyDescent="0.2">
      <c r="A4" s="20" t="s">
        <v>8</v>
      </c>
      <c r="B4" s="16">
        <v>63</v>
      </c>
    </row>
    <row r="5" spans="1:2" x14ac:dyDescent="0.2">
      <c r="A5" s="21" t="s">
        <v>49</v>
      </c>
      <c r="B5" s="16">
        <v>2</v>
      </c>
    </row>
    <row r="6" spans="1:2" x14ac:dyDescent="0.2">
      <c r="A6" s="21" t="s">
        <v>7</v>
      </c>
      <c r="B6" s="16">
        <v>6</v>
      </c>
    </row>
    <row r="7" spans="1:2" x14ac:dyDescent="0.2">
      <c r="A7" s="21" t="s">
        <v>9</v>
      </c>
      <c r="B7" s="16">
        <v>19</v>
      </c>
    </row>
    <row r="8" spans="1:2" x14ac:dyDescent="0.2">
      <c r="A8" s="21" t="s">
        <v>10</v>
      </c>
      <c r="B8" s="16">
        <v>6</v>
      </c>
    </row>
    <row r="9" spans="1:2" x14ac:dyDescent="0.2">
      <c r="A9" s="21" t="s">
        <v>16</v>
      </c>
      <c r="B9" s="16">
        <v>11</v>
      </c>
    </row>
    <row r="10" spans="1:2" x14ac:dyDescent="0.2">
      <c r="A10" s="21" t="s">
        <v>45</v>
      </c>
      <c r="B10" s="16">
        <v>8</v>
      </c>
    </row>
    <row r="11" spans="1:2" x14ac:dyDescent="0.2">
      <c r="A11" s="21" t="s">
        <v>81</v>
      </c>
      <c r="B11" s="16">
        <v>11</v>
      </c>
    </row>
    <row r="12" spans="1:2" x14ac:dyDescent="0.2">
      <c r="A12" s="20" t="s">
        <v>11</v>
      </c>
      <c r="B12" s="16">
        <v>19</v>
      </c>
    </row>
    <row r="13" spans="1:2" x14ac:dyDescent="0.2">
      <c r="A13" s="21" t="s">
        <v>40</v>
      </c>
      <c r="B13" s="16">
        <v>4</v>
      </c>
    </row>
    <row r="14" spans="1:2" x14ac:dyDescent="0.2">
      <c r="A14" s="21" t="s">
        <v>39</v>
      </c>
      <c r="B14" s="16">
        <v>15</v>
      </c>
    </row>
    <row r="15" spans="1:2" x14ac:dyDescent="0.2">
      <c r="A15" s="20" t="s">
        <v>15</v>
      </c>
      <c r="B15" s="16">
        <v>20</v>
      </c>
    </row>
    <row r="16" spans="1:2" x14ac:dyDescent="0.2">
      <c r="A16" s="21" t="s">
        <v>18</v>
      </c>
      <c r="B16" s="16">
        <v>10</v>
      </c>
    </row>
    <row r="17" spans="1:8" x14ac:dyDescent="0.2">
      <c r="A17" s="21" t="s">
        <v>46</v>
      </c>
      <c r="B17" s="16">
        <v>10</v>
      </c>
    </row>
    <row r="18" spans="1:8" x14ac:dyDescent="0.2">
      <c r="A18" s="20" t="s">
        <v>13</v>
      </c>
      <c r="B18" s="16">
        <v>47</v>
      </c>
    </row>
    <row r="19" spans="1:8" x14ac:dyDescent="0.2">
      <c r="A19" s="21" t="s">
        <v>17</v>
      </c>
      <c r="B19" s="16">
        <v>9</v>
      </c>
    </row>
    <row r="20" spans="1:8" x14ac:dyDescent="0.2">
      <c r="A20" s="21" t="s">
        <v>12</v>
      </c>
      <c r="B20" s="16">
        <v>38</v>
      </c>
    </row>
    <row r="21" spans="1:8" x14ac:dyDescent="0.2">
      <c r="A21" s="20" t="s">
        <v>206</v>
      </c>
      <c r="B21" s="16">
        <v>149</v>
      </c>
    </row>
    <row r="24" spans="1:8" ht="15" x14ac:dyDescent="0.25">
      <c r="A24" s="41" t="s">
        <v>268</v>
      </c>
      <c r="B24" s="41"/>
      <c r="C24" s="22">
        <f>COUNTA(B28:B1000)</f>
        <v>58</v>
      </c>
      <c r="G24" s="42" t="s">
        <v>87</v>
      </c>
      <c r="H24" s="22">
        <f>COUNTA(G28:G1004)</f>
        <v>20</v>
      </c>
    </row>
    <row r="27" spans="1:8" x14ac:dyDescent="0.2">
      <c r="A27" s="15" t="s">
        <v>1</v>
      </c>
      <c r="B27" s="15" t="s">
        <v>2</v>
      </c>
      <c r="C27" t="s">
        <v>52</v>
      </c>
      <c r="D27" t="s">
        <v>267</v>
      </c>
      <c r="G27" s="15" t="s">
        <v>0</v>
      </c>
      <c r="H27" t="s">
        <v>86</v>
      </c>
    </row>
    <row r="28" spans="1:8" x14ac:dyDescent="0.2">
      <c r="A28" t="s">
        <v>104</v>
      </c>
      <c r="B28" t="s">
        <v>119</v>
      </c>
      <c r="C28" s="16">
        <v>670</v>
      </c>
      <c r="D28" s="16">
        <v>3</v>
      </c>
      <c r="G28" t="s">
        <v>188</v>
      </c>
      <c r="H28" s="16">
        <v>1</v>
      </c>
    </row>
    <row r="29" spans="1:8" x14ac:dyDescent="0.2">
      <c r="A29" t="s">
        <v>171</v>
      </c>
      <c r="B29" t="s">
        <v>172</v>
      </c>
      <c r="C29" s="16">
        <v>482</v>
      </c>
      <c r="D29" s="16">
        <v>2</v>
      </c>
      <c r="G29" t="s">
        <v>144</v>
      </c>
      <c r="H29" s="16">
        <v>7</v>
      </c>
    </row>
    <row r="30" spans="1:8" x14ac:dyDescent="0.2">
      <c r="A30" t="s">
        <v>158</v>
      </c>
      <c r="B30" t="s">
        <v>159</v>
      </c>
      <c r="C30" s="16">
        <v>563</v>
      </c>
      <c r="D30" s="16">
        <v>4</v>
      </c>
      <c r="G30" t="s">
        <v>121</v>
      </c>
      <c r="H30" s="16">
        <v>35</v>
      </c>
    </row>
    <row r="31" spans="1:8" x14ac:dyDescent="0.2">
      <c r="A31" t="s">
        <v>198</v>
      </c>
      <c r="B31" t="s">
        <v>199</v>
      </c>
      <c r="C31" s="16">
        <v>683</v>
      </c>
      <c r="D31" s="16">
        <v>1</v>
      </c>
      <c r="G31" t="s">
        <v>178</v>
      </c>
      <c r="H31" s="16">
        <v>4</v>
      </c>
    </row>
    <row r="32" spans="1:8" x14ac:dyDescent="0.2">
      <c r="A32" t="s">
        <v>131</v>
      </c>
      <c r="B32" t="s">
        <v>114</v>
      </c>
      <c r="C32" s="16">
        <v>636</v>
      </c>
      <c r="D32" s="16">
        <v>3</v>
      </c>
      <c r="G32" t="s">
        <v>130</v>
      </c>
      <c r="H32" s="16">
        <v>6</v>
      </c>
    </row>
    <row r="33" spans="1:8" x14ac:dyDescent="0.2">
      <c r="A33" t="s">
        <v>196</v>
      </c>
      <c r="B33" t="s">
        <v>197</v>
      </c>
      <c r="C33" s="16">
        <v>715</v>
      </c>
      <c r="D33" s="16">
        <v>1</v>
      </c>
      <c r="G33" t="s">
        <v>163</v>
      </c>
      <c r="H33" s="16">
        <v>6</v>
      </c>
    </row>
    <row r="34" spans="1:8" x14ac:dyDescent="0.2">
      <c r="A34" t="s">
        <v>170</v>
      </c>
      <c r="B34" t="s">
        <v>149</v>
      </c>
      <c r="C34" s="16">
        <v>745</v>
      </c>
      <c r="D34" s="16">
        <v>3</v>
      </c>
      <c r="G34" t="s">
        <v>146</v>
      </c>
      <c r="H34" s="16">
        <v>15</v>
      </c>
    </row>
    <row r="35" spans="1:8" x14ac:dyDescent="0.2">
      <c r="A35" t="s">
        <v>93</v>
      </c>
      <c r="B35" t="s">
        <v>179</v>
      </c>
      <c r="C35" s="16">
        <v>380</v>
      </c>
      <c r="D35" s="16">
        <v>4</v>
      </c>
      <c r="G35" t="s">
        <v>193</v>
      </c>
      <c r="H35" s="16">
        <v>1</v>
      </c>
    </row>
    <row r="36" spans="1:8" x14ac:dyDescent="0.2">
      <c r="A36" t="s">
        <v>95</v>
      </c>
      <c r="B36" t="s">
        <v>168</v>
      </c>
      <c r="C36" s="16">
        <v>596</v>
      </c>
      <c r="D36" s="16">
        <v>3</v>
      </c>
      <c r="G36" t="s">
        <v>138</v>
      </c>
      <c r="H36" s="16">
        <v>5</v>
      </c>
    </row>
    <row r="37" spans="1:8" x14ac:dyDescent="0.2">
      <c r="A37" t="s">
        <v>189</v>
      </c>
      <c r="B37" t="s">
        <v>149</v>
      </c>
      <c r="C37" s="16">
        <v>571</v>
      </c>
      <c r="D37" s="16">
        <v>2</v>
      </c>
      <c r="G37" t="s">
        <v>143</v>
      </c>
      <c r="H37" s="16">
        <v>21</v>
      </c>
    </row>
    <row r="38" spans="1:8" x14ac:dyDescent="0.2">
      <c r="A38" t="s">
        <v>112</v>
      </c>
      <c r="B38" t="s">
        <v>134</v>
      </c>
      <c r="C38" s="16">
        <v>333</v>
      </c>
      <c r="D38" s="16">
        <v>2</v>
      </c>
      <c r="G38" t="s">
        <v>125</v>
      </c>
      <c r="H38" s="16">
        <v>11</v>
      </c>
    </row>
    <row r="39" spans="1:8" x14ac:dyDescent="0.2">
      <c r="A39" t="s">
        <v>174</v>
      </c>
      <c r="B39" t="s">
        <v>175</v>
      </c>
      <c r="C39" s="16">
        <v>716</v>
      </c>
      <c r="D39" s="16">
        <v>2</v>
      </c>
      <c r="G39" t="s">
        <v>128</v>
      </c>
      <c r="H39" s="16">
        <v>11</v>
      </c>
    </row>
    <row r="40" spans="1:8" x14ac:dyDescent="0.2">
      <c r="A40" t="s">
        <v>177</v>
      </c>
      <c r="B40" t="s">
        <v>176</v>
      </c>
      <c r="C40" s="16">
        <v>452</v>
      </c>
      <c r="D40" s="16">
        <v>1</v>
      </c>
      <c r="G40" t="s">
        <v>133</v>
      </c>
      <c r="H40" s="16">
        <v>2</v>
      </c>
    </row>
    <row r="41" spans="1:8" x14ac:dyDescent="0.2">
      <c r="A41" t="s">
        <v>118</v>
      </c>
      <c r="B41" t="s">
        <v>151</v>
      </c>
      <c r="C41" s="16">
        <v>686</v>
      </c>
      <c r="D41" s="16">
        <v>2</v>
      </c>
      <c r="G41" t="s">
        <v>140</v>
      </c>
      <c r="H41" s="16">
        <v>2</v>
      </c>
    </row>
    <row r="42" spans="1:8" x14ac:dyDescent="0.2">
      <c r="A42" t="s">
        <v>14</v>
      </c>
      <c r="B42" t="s">
        <v>127</v>
      </c>
      <c r="C42" s="16">
        <v>733</v>
      </c>
      <c r="D42" s="16">
        <v>3</v>
      </c>
      <c r="G42" t="s">
        <v>147</v>
      </c>
      <c r="H42" s="16">
        <v>7</v>
      </c>
    </row>
    <row r="43" spans="1:8" x14ac:dyDescent="0.2">
      <c r="A43" t="s">
        <v>14</v>
      </c>
      <c r="B43" t="s">
        <v>126</v>
      </c>
      <c r="C43" s="16">
        <v>780</v>
      </c>
      <c r="D43" s="16">
        <v>2</v>
      </c>
      <c r="G43" t="s">
        <v>150</v>
      </c>
      <c r="H43" s="16">
        <v>4</v>
      </c>
    </row>
    <row r="44" spans="1:8" x14ac:dyDescent="0.2">
      <c r="A44" t="s">
        <v>120</v>
      </c>
      <c r="B44" t="s">
        <v>162</v>
      </c>
      <c r="C44" s="16">
        <v>693</v>
      </c>
      <c r="D44" s="16">
        <v>1</v>
      </c>
      <c r="G44" t="s">
        <v>165</v>
      </c>
      <c r="H44" s="16">
        <v>5</v>
      </c>
    </row>
    <row r="45" spans="1:8" x14ac:dyDescent="0.2">
      <c r="A45" t="s">
        <v>120</v>
      </c>
      <c r="B45" t="s">
        <v>124</v>
      </c>
      <c r="C45" s="16">
        <v>670</v>
      </c>
      <c r="D45" s="16">
        <v>1</v>
      </c>
      <c r="G45" t="s">
        <v>173</v>
      </c>
      <c r="H45" s="16">
        <v>3</v>
      </c>
    </row>
    <row r="46" spans="1:8" x14ac:dyDescent="0.2">
      <c r="A46" t="s">
        <v>120</v>
      </c>
      <c r="B46" t="s">
        <v>161</v>
      </c>
      <c r="C46" s="16">
        <v>673</v>
      </c>
      <c r="D46" s="16">
        <v>1</v>
      </c>
      <c r="G46" t="s">
        <v>180</v>
      </c>
      <c r="H46" s="16">
        <v>2</v>
      </c>
    </row>
    <row r="47" spans="1:8" x14ac:dyDescent="0.2">
      <c r="A47" t="s">
        <v>100</v>
      </c>
      <c r="B47" t="s">
        <v>141</v>
      </c>
      <c r="C47" s="16">
        <v>523</v>
      </c>
      <c r="D47" s="16">
        <v>1</v>
      </c>
      <c r="G47" t="s">
        <v>200</v>
      </c>
      <c r="H47" s="16">
        <v>1</v>
      </c>
    </row>
    <row r="48" spans="1:8" x14ac:dyDescent="0.2">
      <c r="A48" t="s">
        <v>100</v>
      </c>
      <c r="B48" t="s">
        <v>142</v>
      </c>
      <c r="C48" s="16">
        <v>695</v>
      </c>
      <c r="D48" s="16">
        <v>1</v>
      </c>
    </row>
    <row r="49" spans="1:4" x14ac:dyDescent="0.2">
      <c r="A49" t="s">
        <v>43</v>
      </c>
      <c r="B49" t="s">
        <v>123</v>
      </c>
      <c r="C49" s="16">
        <v>673</v>
      </c>
      <c r="D49" s="16">
        <v>7</v>
      </c>
    </row>
    <row r="50" spans="1:4" x14ac:dyDescent="0.2">
      <c r="A50" t="s">
        <v>183</v>
      </c>
      <c r="B50" t="s">
        <v>185</v>
      </c>
      <c r="C50" s="16">
        <v>390</v>
      </c>
      <c r="D50" s="16">
        <v>2</v>
      </c>
    </row>
    <row r="51" spans="1:4" x14ac:dyDescent="0.2">
      <c r="A51" t="s">
        <v>183</v>
      </c>
      <c r="B51" t="s">
        <v>184</v>
      </c>
      <c r="C51" s="16">
        <v>563</v>
      </c>
      <c r="D51" s="16">
        <v>2</v>
      </c>
    </row>
    <row r="52" spans="1:4" x14ac:dyDescent="0.2">
      <c r="A52" t="s">
        <v>44</v>
      </c>
      <c r="B52" t="s">
        <v>129</v>
      </c>
      <c r="C52" s="16">
        <v>517</v>
      </c>
      <c r="D52" s="16">
        <v>11</v>
      </c>
    </row>
    <row r="53" spans="1:4" x14ac:dyDescent="0.2">
      <c r="A53" t="s">
        <v>106</v>
      </c>
      <c r="B53" t="s">
        <v>157</v>
      </c>
      <c r="C53" s="16">
        <v>785</v>
      </c>
      <c r="D53" s="16">
        <v>2</v>
      </c>
    </row>
    <row r="54" spans="1:4" x14ac:dyDescent="0.2">
      <c r="A54" t="s">
        <v>186</v>
      </c>
      <c r="B54" t="s">
        <v>187</v>
      </c>
      <c r="C54" s="16">
        <v>392</v>
      </c>
      <c r="D54" s="16">
        <v>2</v>
      </c>
    </row>
    <row r="55" spans="1:4" x14ac:dyDescent="0.2">
      <c r="A55" t="s">
        <v>115</v>
      </c>
      <c r="B55" t="s">
        <v>181</v>
      </c>
      <c r="C55" s="16">
        <v>743</v>
      </c>
      <c r="D55" s="16">
        <v>1</v>
      </c>
    </row>
    <row r="56" spans="1:4" x14ac:dyDescent="0.2">
      <c r="A56" t="s">
        <v>205</v>
      </c>
      <c r="B56" t="s">
        <v>199</v>
      </c>
      <c r="C56" s="16">
        <v>706</v>
      </c>
      <c r="D56" s="16">
        <v>1</v>
      </c>
    </row>
    <row r="57" spans="1:4" x14ac:dyDescent="0.2">
      <c r="A57" t="s">
        <v>182</v>
      </c>
      <c r="B57" t="s">
        <v>139</v>
      </c>
      <c r="C57" s="16">
        <v>757</v>
      </c>
      <c r="D57" s="16">
        <v>1</v>
      </c>
    </row>
    <row r="58" spans="1:4" x14ac:dyDescent="0.2">
      <c r="A58" t="s">
        <v>201</v>
      </c>
      <c r="B58" t="s">
        <v>202</v>
      </c>
      <c r="C58" s="16">
        <v>736</v>
      </c>
      <c r="D58" s="16">
        <v>1</v>
      </c>
    </row>
    <row r="59" spans="1:4" x14ac:dyDescent="0.2">
      <c r="A59" t="s">
        <v>90</v>
      </c>
      <c r="B59" t="s">
        <v>190</v>
      </c>
      <c r="C59" s="16">
        <v>483</v>
      </c>
      <c r="D59" s="16">
        <v>2</v>
      </c>
    </row>
    <row r="60" spans="1:4" x14ac:dyDescent="0.2">
      <c r="A60" t="s">
        <v>6</v>
      </c>
      <c r="B60" t="s">
        <v>148</v>
      </c>
      <c r="C60" s="16">
        <v>601</v>
      </c>
      <c r="D60" s="16">
        <v>3</v>
      </c>
    </row>
    <row r="61" spans="1:4" x14ac:dyDescent="0.2">
      <c r="A61" t="s">
        <v>6</v>
      </c>
      <c r="B61" t="s">
        <v>149</v>
      </c>
      <c r="C61" s="16">
        <v>751</v>
      </c>
      <c r="D61" s="16">
        <v>4</v>
      </c>
    </row>
    <row r="62" spans="1:4" x14ac:dyDescent="0.2">
      <c r="A62" t="s">
        <v>111</v>
      </c>
      <c r="B62" t="s">
        <v>145</v>
      </c>
      <c r="C62" s="16">
        <v>785</v>
      </c>
      <c r="D62" s="16">
        <v>4</v>
      </c>
    </row>
    <row r="63" spans="1:4" x14ac:dyDescent="0.2">
      <c r="A63" t="s">
        <v>50</v>
      </c>
      <c r="B63" t="s">
        <v>103</v>
      </c>
      <c r="C63" s="16">
        <v>593</v>
      </c>
      <c r="D63" s="16">
        <v>8</v>
      </c>
    </row>
    <row r="64" spans="1:4" x14ac:dyDescent="0.2">
      <c r="A64" t="s">
        <v>101</v>
      </c>
      <c r="B64" t="s">
        <v>185</v>
      </c>
      <c r="C64" s="16">
        <v>674</v>
      </c>
      <c r="D64" s="16">
        <v>1</v>
      </c>
    </row>
    <row r="65" spans="1:4" x14ac:dyDescent="0.2">
      <c r="A65" t="s">
        <v>203</v>
      </c>
      <c r="B65" t="s">
        <v>204</v>
      </c>
      <c r="C65" s="16">
        <v>655</v>
      </c>
      <c r="D65" s="16">
        <v>1</v>
      </c>
    </row>
    <row r="66" spans="1:4" x14ac:dyDescent="0.2">
      <c r="A66" t="s">
        <v>88</v>
      </c>
      <c r="B66" t="s">
        <v>137</v>
      </c>
      <c r="C66" s="16">
        <v>770</v>
      </c>
      <c r="D66" s="16">
        <v>3</v>
      </c>
    </row>
    <row r="67" spans="1:4" x14ac:dyDescent="0.2">
      <c r="A67" t="s">
        <v>109</v>
      </c>
      <c r="B67" t="s">
        <v>149</v>
      </c>
      <c r="C67" s="16">
        <v>737</v>
      </c>
      <c r="D67" s="16">
        <v>1</v>
      </c>
    </row>
    <row r="68" spans="1:4" x14ac:dyDescent="0.2">
      <c r="A68" t="s">
        <v>113</v>
      </c>
      <c r="B68" t="s">
        <v>194</v>
      </c>
      <c r="C68" s="16">
        <v>711</v>
      </c>
      <c r="D68" s="16">
        <v>1</v>
      </c>
    </row>
    <row r="69" spans="1:4" x14ac:dyDescent="0.2">
      <c r="A69" t="s">
        <v>152</v>
      </c>
      <c r="B69" t="s">
        <v>156</v>
      </c>
      <c r="C69" s="16">
        <v>707</v>
      </c>
      <c r="D69" s="16">
        <v>1</v>
      </c>
    </row>
    <row r="70" spans="1:4" x14ac:dyDescent="0.2">
      <c r="A70" t="s">
        <v>152</v>
      </c>
      <c r="B70" t="s">
        <v>153</v>
      </c>
      <c r="C70" s="16">
        <v>736</v>
      </c>
      <c r="D70" s="16">
        <v>1</v>
      </c>
    </row>
    <row r="71" spans="1:4" x14ac:dyDescent="0.2">
      <c r="A71" t="s">
        <v>91</v>
      </c>
      <c r="B71" t="s">
        <v>191</v>
      </c>
      <c r="C71" s="16">
        <v>603</v>
      </c>
      <c r="D71" s="16">
        <v>2</v>
      </c>
    </row>
    <row r="72" spans="1:4" x14ac:dyDescent="0.2">
      <c r="A72" t="s">
        <v>116</v>
      </c>
      <c r="B72" t="s">
        <v>139</v>
      </c>
      <c r="C72" s="16">
        <v>775</v>
      </c>
      <c r="D72" s="16">
        <v>2</v>
      </c>
    </row>
    <row r="73" spans="1:4" x14ac:dyDescent="0.2">
      <c r="A73" t="s">
        <v>116</v>
      </c>
      <c r="B73" t="s">
        <v>195</v>
      </c>
      <c r="C73" s="16">
        <v>762</v>
      </c>
      <c r="D73" s="16">
        <v>2</v>
      </c>
    </row>
    <row r="74" spans="1:4" x14ac:dyDescent="0.2">
      <c r="A74" t="s">
        <v>116</v>
      </c>
      <c r="B74" t="s">
        <v>192</v>
      </c>
      <c r="C74" s="16">
        <v>574</v>
      </c>
      <c r="D74" s="16">
        <v>1</v>
      </c>
    </row>
    <row r="75" spans="1:4" x14ac:dyDescent="0.2">
      <c r="A75" t="s">
        <v>89</v>
      </c>
      <c r="B75" t="s">
        <v>132</v>
      </c>
      <c r="C75" s="16">
        <v>535</v>
      </c>
      <c r="D75" s="16">
        <v>4</v>
      </c>
    </row>
    <row r="76" spans="1:4" x14ac:dyDescent="0.2">
      <c r="A76" t="s">
        <v>107</v>
      </c>
      <c r="B76" t="s">
        <v>169</v>
      </c>
      <c r="C76" s="16">
        <v>554</v>
      </c>
      <c r="D76" s="16">
        <v>2</v>
      </c>
    </row>
    <row r="77" spans="1:4" x14ac:dyDescent="0.2">
      <c r="A77" t="s">
        <v>108</v>
      </c>
      <c r="B77" t="s">
        <v>122</v>
      </c>
      <c r="C77" s="16">
        <v>672</v>
      </c>
      <c r="D77" s="16">
        <v>8</v>
      </c>
    </row>
    <row r="78" spans="1:4" x14ac:dyDescent="0.2">
      <c r="A78" t="s">
        <v>154</v>
      </c>
      <c r="B78" t="s">
        <v>155</v>
      </c>
      <c r="C78" s="16">
        <v>741</v>
      </c>
      <c r="D78" s="16">
        <v>1</v>
      </c>
    </row>
    <row r="79" spans="1:4" x14ac:dyDescent="0.2">
      <c r="A79" t="s">
        <v>117</v>
      </c>
      <c r="B79" t="s">
        <v>164</v>
      </c>
      <c r="C79" s="16">
        <v>665</v>
      </c>
      <c r="D79" s="16">
        <v>1</v>
      </c>
    </row>
    <row r="80" spans="1:4" x14ac:dyDescent="0.2">
      <c r="A80" t="s">
        <v>135</v>
      </c>
      <c r="B80" t="s">
        <v>136</v>
      </c>
      <c r="C80" s="16">
        <v>565</v>
      </c>
      <c r="D80" s="16">
        <v>2</v>
      </c>
    </row>
    <row r="81" spans="1:4" x14ac:dyDescent="0.2">
      <c r="A81" t="s">
        <v>166</v>
      </c>
      <c r="B81" t="s">
        <v>167</v>
      </c>
      <c r="C81" s="16">
        <v>687</v>
      </c>
      <c r="D81" s="16">
        <v>5</v>
      </c>
    </row>
    <row r="82" spans="1:4" x14ac:dyDescent="0.2">
      <c r="A82" t="s">
        <v>160</v>
      </c>
      <c r="B82" t="s">
        <v>161</v>
      </c>
      <c r="C82" s="16">
        <v>650</v>
      </c>
      <c r="D82" s="16">
        <v>2</v>
      </c>
    </row>
    <row r="83" spans="1:4" x14ac:dyDescent="0.2">
      <c r="A83" t="s">
        <v>97</v>
      </c>
      <c r="B83" t="s">
        <v>114</v>
      </c>
      <c r="C83" s="16">
        <v>639</v>
      </c>
      <c r="D83" s="16">
        <v>2</v>
      </c>
    </row>
    <row r="84" spans="1:4" x14ac:dyDescent="0.2">
      <c r="A84" t="s">
        <v>105</v>
      </c>
      <c r="B84" t="s">
        <v>129</v>
      </c>
      <c r="C84" s="16">
        <v>609</v>
      </c>
      <c r="D84" s="16">
        <v>6</v>
      </c>
    </row>
    <row r="85" spans="1:4" x14ac:dyDescent="0.2">
      <c r="A85" t="s">
        <v>110</v>
      </c>
      <c r="B85" t="s">
        <v>124</v>
      </c>
      <c r="C85" s="16">
        <v>652</v>
      </c>
      <c r="D85" s="16">
        <v>6</v>
      </c>
    </row>
  </sheetData>
  <mergeCells count="2">
    <mergeCell ref="A1:B1"/>
    <mergeCell ref="A24:B24"/>
  </mergeCells>
  <pageMargins left="0.7" right="0.7" top="0.75" bottom="0.75" header="0.3" footer="0.3"/>
  <pageSetup paperSize="9" orientation="portrait" r:id="rId4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3:F65"/>
  <sheetViews>
    <sheetView workbookViewId="0">
      <selection activeCell="E21" sqref="E21"/>
    </sheetView>
  </sheetViews>
  <sheetFormatPr baseColWidth="10" defaultRowHeight="12.75" x14ac:dyDescent="0.2"/>
  <cols>
    <col min="1" max="1" width="19.85546875" bestFit="1" customWidth="1"/>
    <col min="2" max="2" width="15.85546875" customWidth="1"/>
    <col min="3" max="3" width="18.42578125" customWidth="1"/>
    <col min="4" max="4" width="27.42578125" customWidth="1"/>
    <col min="5" max="5" width="27.5703125" bestFit="1" customWidth="1"/>
    <col min="6" max="6" width="12.5703125" bestFit="1" customWidth="1"/>
    <col min="7" max="7" width="19.140625" bestFit="1" customWidth="1"/>
  </cols>
  <sheetData>
    <row r="3" spans="1:6" x14ac:dyDescent="0.2">
      <c r="A3" s="15" t="s">
        <v>4</v>
      </c>
      <c r="B3" s="15" t="s">
        <v>3</v>
      </c>
      <c r="C3" s="15" t="s">
        <v>1</v>
      </c>
      <c r="D3" s="15" t="s">
        <v>2</v>
      </c>
      <c r="E3" s="15" t="s">
        <v>0</v>
      </c>
      <c r="F3" t="s">
        <v>52</v>
      </c>
    </row>
    <row r="4" spans="1:6" x14ac:dyDescent="0.2">
      <c r="A4" t="s">
        <v>8</v>
      </c>
      <c r="B4" t="s">
        <v>9</v>
      </c>
      <c r="C4" t="s">
        <v>110</v>
      </c>
      <c r="D4" t="s">
        <v>124</v>
      </c>
      <c r="E4" t="s">
        <v>121</v>
      </c>
      <c r="F4" s="16">
        <v>652</v>
      </c>
    </row>
    <row r="5" spans="1:6" x14ac:dyDescent="0.2">
      <c r="C5" t="s">
        <v>104</v>
      </c>
      <c r="D5" t="s">
        <v>119</v>
      </c>
      <c r="E5" t="s">
        <v>147</v>
      </c>
      <c r="F5" s="16">
        <v>670</v>
      </c>
    </row>
    <row r="6" spans="1:6" x14ac:dyDescent="0.2">
      <c r="C6" t="s">
        <v>6</v>
      </c>
      <c r="D6" t="s">
        <v>149</v>
      </c>
      <c r="E6" t="s">
        <v>143</v>
      </c>
      <c r="F6" s="16">
        <v>751</v>
      </c>
    </row>
    <row r="7" spans="1:6" x14ac:dyDescent="0.2">
      <c r="C7" t="s">
        <v>160</v>
      </c>
      <c r="D7" t="s">
        <v>161</v>
      </c>
      <c r="E7" t="s">
        <v>121</v>
      </c>
      <c r="F7" s="16">
        <v>650</v>
      </c>
    </row>
    <row r="8" spans="1:6" x14ac:dyDescent="0.2">
      <c r="C8" t="s">
        <v>120</v>
      </c>
      <c r="D8" t="s">
        <v>124</v>
      </c>
      <c r="E8" t="s">
        <v>121</v>
      </c>
      <c r="F8" s="16">
        <v>670</v>
      </c>
    </row>
    <row r="9" spans="1:6" x14ac:dyDescent="0.2">
      <c r="C9" t="s">
        <v>120</v>
      </c>
      <c r="D9" t="s">
        <v>161</v>
      </c>
      <c r="E9" t="s">
        <v>121</v>
      </c>
      <c r="F9" s="16">
        <v>673</v>
      </c>
    </row>
    <row r="10" spans="1:6" x14ac:dyDescent="0.2">
      <c r="C10" t="s">
        <v>115</v>
      </c>
      <c r="D10" t="s">
        <v>181</v>
      </c>
      <c r="E10" t="s">
        <v>180</v>
      </c>
      <c r="F10" s="16">
        <v>743</v>
      </c>
    </row>
    <row r="11" spans="1:6" x14ac:dyDescent="0.2">
      <c r="C11" t="s">
        <v>198</v>
      </c>
      <c r="D11" t="s">
        <v>199</v>
      </c>
      <c r="E11" t="s">
        <v>200</v>
      </c>
      <c r="F11" s="16">
        <v>683</v>
      </c>
    </row>
    <row r="12" spans="1:6" x14ac:dyDescent="0.2">
      <c r="B12" t="s">
        <v>16</v>
      </c>
      <c r="C12" t="s">
        <v>43</v>
      </c>
      <c r="D12" t="s">
        <v>123</v>
      </c>
      <c r="E12" t="s">
        <v>121</v>
      </c>
      <c r="F12" s="16">
        <v>673</v>
      </c>
    </row>
    <row r="13" spans="1:6" x14ac:dyDescent="0.2">
      <c r="C13" t="s">
        <v>120</v>
      </c>
      <c r="D13" t="s">
        <v>162</v>
      </c>
      <c r="E13" t="s">
        <v>121</v>
      </c>
      <c r="F13" s="16">
        <v>693</v>
      </c>
    </row>
    <row r="14" spans="1:6" x14ac:dyDescent="0.2">
      <c r="C14" t="s">
        <v>107</v>
      </c>
      <c r="D14" t="s">
        <v>169</v>
      </c>
      <c r="E14" t="s">
        <v>121</v>
      </c>
      <c r="F14" s="16">
        <v>554</v>
      </c>
    </row>
    <row r="15" spans="1:6" x14ac:dyDescent="0.2">
      <c r="C15" t="s">
        <v>113</v>
      </c>
      <c r="D15" t="s">
        <v>194</v>
      </c>
      <c r="E15" t="s">
        <v>193</v>
      </c>
      <c r="F15" s="16">
        <v>711</v>
      </c>
    </row>
    <row r="16" spans="1:6" x14ac:dyDescent="0.2">
      <c r="B16" t="s">
        <v>45</v>
      </c>
      <c r="C16" t="s">
        <v>14</v>
      </c>
      <c r="D16" t="s">
        <v>127</v>
      </c>
      <c r="E16" t="s">
        <v>125</v>
      </c>
      <c r="F16" s="16">
        <v>733</v>
      </c>
    </row>
    <row r="17" spans="2:6" x14ac:dyDescent="0.2">
      <c r="C17" t="s">
        <v>97</v>
      </c>
      <c r="D17" t="s">
        <v>114</v>
      </c>
      <c r="E17" t="s">
        <v>133</v>
      </c>
      <c r="F17" s="16">
        <v>639</v>
      </c>
    </row>
    <row r="18" spans="2:6" x14ac:dyDescent="0.2">
      <c r="C18" t="s">
        <v>118</v>
      </c>
      <c r="D18" t="s">
        <v>151</v>
      </c>
      <c r="E18" t="s">
        <v>150</v>
      </c>
      <c r="F18" s="16">
        <v>686</v>
      </c>
    </row>
    <row r="19" spans="2:6" x14ac:dyDescent="0.2">
      <c r="C19" t="s">
        <v>152</v>
      </c>
      <c r="D19" t="s">
        <v>156</v>
      </c>
      <c r="E19" t="s">
        <v>144</v>
      </c>
      <c r="F19" s="16">
        <v>707</v>
      </c>
    </row>
    <row r="20" spans="2:6" x14ac:dyDescent="0.2">
      <c r="B20" t="s">
        <v>49</v>
      </c>
      <c r="C20" t="s">
        <v>135</v>
      </c>
      <c r="D20" t="s">
        <v>136</v>
      </c>
      <c r="E20" t="s">
        <v>125</v>
      </c>
      <c r="F20" s="16">
        <v>565</v>
      </c>
    </row>
    <row r="21" spans="2:6" x14ac:dyDescent="0.2">
      <c r="B21" t="s">
        <v>81</v>
      </c>
      <c r="C21" t="s">
        <v>100</v>
      </c>
      <c r="D21" t="s">
        <v>141</v>
      </c>
      <c r="E21" t="s">
        <v>140</v>
      </c>
      <c r="F21" s="16">
        <v>523</v>
      </c>
    </row>
    <row r="22" spans="2:6" x14ac:dyDescent="0.2">
      <c r="C22" t="s">
        <v>152</v>
      </c>
      <c r="D22" t="s">
        <v>153</v>
      </c>
      <c r="E22" t="s">
        <v>144</v>
      </c>
      <c r="F22" s="16">
        <v>736</v>
      </c>
    </row>
    <row r="23" spans="2:6" x14ac:dyDescent="0.2">
      <c r="C23" t="s">
        <v>158</v>
      </c>
      <c r="D23" t="s">
        <v>159</v>
      </c>
      <c r="E23" t="s">
        <v>147</v>
      </c>
      <c r="F23" s="16">
        <v>563</v>
      </c>
    </row>
    <row r="24" spans="2:6" x14ac:dyDescent="0.2">
      <c r="C24" t="s">
        <v>166</v>
      </c>
      <c r="D24" t="s">
        <v>167</v>
      </c>
      <c r="E24" t="s">
        <v>165</v>
      </c>
      <c r="F24" s="16">
        <v>687</v>
      </c>
    </row>
    <row r="25" spans="2:6" x14ac:dyDescent="0.2">
      <c r="B25" t="s">
        <v>10</v>
      </c>
      <c r="C25" t="s">
        <v>100</v>
      </c>
      <c r="D25" t="s">
        <v>142</v>
      </c>
      <c r="E25" t="s">
        <v>140</v>
      </c>
      <c r="F25" s="16">
        <v>695</v>
      </c>
    </row>
    <row r="26" spans="2:6" x14ac:dyDescent="0.2">
      <c r="C26" t="s">
        <v>154</v>
      </c>
      <c r="D26" t="s">
        <v>155</v>
      </c>
      <c r="E26" t="s">
        <v>144</v>
      </c>
      <c r="F26" s="16">
        <v>741</v>
      </c>
    </row>
    <row r="27" spans="2:6" x14ac:dyDescent="0.2">
      <c r="C27" t="s">
        <v>109</v>
      </c>
      <c r="D27" t="s">
        <v>149</v>
      </c>
      <c r="E27" t="s">
        <v>125</v>
      </c>
      <c r="F27" s="16">
        <v>737</v>
      </c>
    </row>
    <row r="28" spans="2:6" x14ac:dyDescent="0.2">
      <c r="C28" t="s">
        <v>196</v>
      </c>
      <c r="D28" t="s">
        <v>197</v>
      </c>
      <c r="E28" t="s">
        <v>130</v>
      </c>
      <c r="F28" s="16">
        <v>715</v>
      </c>
    </row>
    <row r="29" spans="2:6" x14ac:dyDescent="0.2">
      <c r="C29" t="s">
        <v>201</v>
      </c>
      <c r="D29" t="s">
        <v>202</v>
      </c>
      <c r="E29" t="s">
        <v>121</v>
      </c>
      <c r="F29" s="16">
        <v>736</v>
      </c>
    </row>
    <row r="30" spans="2:6" x14ac:dyDescent="0.2">
      <c r="C30" t="s">
        <v>205</v>
      </c>
      <c r="D30" t="s">
        <v>199</v>
      </c>
      <c r="E30" t="s">
        <v>130</v>
      </c>
      <c r="F30" s="16">
        <v>706</v>
      </c>
    </row>
    <row r="31" spans="2:6" x14ac:dyDescent="0.2">
      <c r="B31" t="s">
        <v>7</v>
      </c>
      <c r="C31" t="s">
        <v>6</v>
      </c>
      <c r="D31" t="s">
        <v>148</v>
      </c>
      <c r="E31" t="s">
        <v>143</v>
      </c>
      <c r="F31" s="16">
        <v>601</v>
      </c>
    </row>
    <row r="32" spans="2:6" x14ac:dyDescent="0.2">
      <c r="C32" t="s">
        <v>174</v>
      </c>
      <c r="D32" t="s">
        <v>175</v>
      </c>
      <c r="E32" t="s">
        <v>173</v>
      </c>
      <c r="F32" s="16">
        <v>716</v>
      </c>
    </row>
    <row r="33" spans="1:6" x14ac:dyDescent="0.2">
      <c r="C33" t="s">
        <v>101</v>
      </c>
      <c r="D33" t="s">
        <v>185</v>
      </c>
      <c r="E33" t="s">
        <v>188</v>
      </c>
      <c r="F33" s="16">
        <v>674</v>
      </c>
    </row>
    <row r="34" spans="1:6" x14ac:dyDescent="0.2">
      <c r="C34" t="s">
        <v>203</v>
      </c>
      <c r="D34" t="s">
        <v>204</v>
      </c>
      <c r="E34" t="s">
        <v>130</v>
      </c>
      <c r="F34" s="16">
        <v>655</v>
      </c>
    </row>
    <row r="35" spans="1:6" x14ac:dyDescent="0.2">
      <c r="A35" t="s">
        <v>11</v>
      </c>
      <c r="B35" t="s">
        <v>40</v>
      </c>
      <c r="C35" t="s">
        <v>14</v>
      </c>
      <c r="D35" t="s">
        <v>126</v>
      </c>
      <c r="E35" t="s">
        <v>125</v>
      </c>
      <c r="F35" s="16">
        <v>780</v>
      </c>
    </row>
    <row r="36" spans="1:6" x14ac:dyDescent="0.2">
      <c r="C36" t="s">
        <v>116</v>
      </c>
      <c r="D36" t="s">
        <v>195</v>
      </c>
      <c r="E36" t="s">
        <v>138</v>
      </c>
      <c r="F36" s="16">
        <v>762</v>
      </c>
    </row>
    <row r="37" spans="1:6" x14ac:dyDescent="0.2">
      <c r="B37" t="s">
        <v>39</v>
      </c>
      <c r="C37" t="s">
        <v>88</v>
      </c>
      <c r="D37" t="s">
        <v>137</v>
      </c>
      <c r="E37" t="s">
        <v>125</v>
      </c>
      <c r="F37" s="16">
        <v>770</v>
      </c>
    </row>
    <row r="38" spans="1:6" x14ac:dyDescent="0.2">
      <c r="C38" t="s">
        <v>116</v>
      </c>
      <c r="D38" t="s">
        <v>139</v>
      </c>
      <c r="E38" t="s">
        <v>138</v>
      </c>
      <c r="F38" s="16">
        <v>775</v>
      </c>
    </row>
    <row r="39" spans="1:6" x14ac:dyDescent="0.2">
      <c r="C39" t="s">
        <v>111</v>
      </c>
      <c r="D39" t="s">
        <v>145</v>
      </c>
      <c r="E39" t="s">
        <v>144</v>
      </c>
      <c r="F39" s="16">
        <v>785</v>
      </c>
    </row>
    <row r="40" spans="1:6" x14ac:dyDescent="0.2">
      <c r="C40" t="s">
        <v>106</v>
      </c>
      <c r="D40" t="s">
        <v>157</v>
      </c>
      <c r="E40" t="s">
        <v>150</v>
      </c>
      <c r="F40" s="16">
        <v>785</v>
      </c>
    </row>
    <row r="41" spans="1:6" x14ac:dyDescent="0.2">
      <c r="C41" t="s">
        <v>170</v>
      </c>
      <c r="D41" t="s">
        <v>149</v>
      </c>
      <c r="E41" t="s">
        <v>146</v>
      </c>
      <c r="F41" s="16">
        <v>745</v>
      </c>
    </row>
    <row r="42" spans="1:6" x14ac:dyDescent="0.2">
      <c r="C42" t="s">
        <v>182</v>
      </c>
      <c r="D42" t="s">
        <v>139</v>
      </c>
      <c r="E42" t="s">
        <v>180</v>
      </c>
      <c r="F42" s="16">
        <v>757</v>
      </c>
    </row>
    <row r="43" spans="1:6" x14ac:dyDescent="0.2">
      <c r="A43" t="s">
        <v>15</v>
      </c>
      <c r="B43" t="s">
        <v>18</v>
      </c>
      <c r="C43" t="s">
        <v>108</v>
      </c>
      <c r="D43" t="s">
        <v>122</v>
      </c>
      <c r="E43" t="s">
        <v>121</v>
      </c>
      <c r="F43" s="16">
        <v>672</v>
      </c>
    </row>
    <row r="44" spans="1:6" x14ac:dyDescent="0.2">
      <c r="C44" t="s">
        <v>95</v>
      </c>
      <c r="D44" t="s">
        <v>168</v>
      </c>
      <c r="E44" t="s">
        <v>163</v>
      </c>
      <c r="F44" s="16">
        <v>596</v>
      </c>
    </row>
    <row r="45" spans="1:6" x14ac:dyDescent="0.2">
      <c r="C45" t="s">
        <v>174</v>
      </c>
      <c r="D45" t="s">
        <v>175</v>
      </c>
      <c r="E45" t="s">
        <v>173</v>
      </c>
      <c r="F45" s="16">
        <v>501</v>
      </c>
    </row>
    <row r="46" spans="1:6" x14ac:dyDescent="0.2">
      <c r="C46" t="s">
        <v>177</v>
      </c>
      <c r="D46" t="s">
        <v>176</v>
      </c>
      <c r="E46" t="s">
        <v>173</v>
      </c>
      <c r="F46" s="16">
        <v>452</v>
      </c>
    </row>
    <row r="47" spans="1:6" x14ac:dyDescent="0.2">
      <c r="C47" t="s">
        <v>91</v>
      </c>
      <c r="D47" t="s">
        <v>191</v>
      </c>
      <c r="E47" t="s">
        <v>146</v>
      </c>
      <c r="F47" s="16">
        <v>603</v>
      </c>
    </row>
    <row r="48" spans="1:6" x14ac:dyDescent="0.2">
      <c r="B48" t="s">
        <v>46</v>
      </c>
      <c r="C48" t="s">
        <v>131</v>
      </c>
      <c r="D48" t="s">
        <v>114</v>
      </c>
      <c r="E48" t="s">
        <v>130</v>
      </c>
      <c r="F48" s="16">
        <v>636</v>
      </c>
    </row>
    <row r="49" spans="1:6" x14ac:dyDescent="0.2">
      <c r="C49" t="s">
        <v>116</v>
      </c>
      <c r="D49" t="s">
        <v>192</v>
      </c>
      <c r="E49" t="s">
        <v>138</v>
      </c>
      <c r="F49" s="16">
        <v>574</v>
      </c>
    </row>
    <row r="50" spans="1:6" x14ac:dyDescent="0.2">
      <c r="C50" t="s">
        <v>105</v>
      </c>
      <c r="D50" t="s">
        <v>129</v>
      </c>
      <c r="E50" t="s">
        <v>146</v>
      </c>
      <c r="F50" s="16">
        <v>609</v>
      </c>
    </row>
    <row r="51" spans="1:6" x14ac:dyDescent="0.2">
      <c r="C51" t="s">
        <v>117</v>
      </c>
      <c r="D51" t="s">
        <v>164</v>
      </c>
      <c r="E51" t="s">
        <v>163</v>
      </c>
      <c r="F51" s="16">
        <v>665</v>
      </c>
    </row>
    <row r="52" spans="1:6" x14ac:dyDescent="0.2">
      <c r="A52" t="s">
        <v>13</v>
      </c>
      <c r="B52" t="s">
        <v>12</v>
      </c>
      <c r="C52" t="s">
        <v>131</v>
      </c>
      <c r="D52" t="s">
        <v>114</v>
      </c>
      <c r="E52" t="s">
        <v>130</v>
      </c>
      <c r="F52" s="16">
        <v>494</v>
      </c>
    </row>
    <row r="53" spans="1:6" x14ac:dyDescent="0.2">
      <c r="C53" t="s">
        <v>89</v>
      </c>
      <c r="D53" t="s">
        <v>132</v>
      </c>
      <c r="E53" t="s">
        <v>121</v>
      </c>
      <c r="F53" s="16">
        <v>535</v>
      </c>
    </row>
    <row r="54" spans="1:6" x14ac:dyDescent="0.2">
      <c r="C54" t="s">
        <v>50</v>
      </c>
      <c r="D54" t="s">
        <v>103</v>
      </c>
      <c r="E54" t="s">
        <v>143</v>
      </c>
      <c r="F54" s="16">
        <v>593</v>
      </c>
    </row>
    <row r="55" spans="1:6" x14ac:dyDescent="0.2">
      <c r="C55" t="s">
        <v>171</v>
      </c>
      <c r="D55" t="s">
        <v>172</v>
      </c>
      <c r="E55" t="s">
        <v>163</v>
      </c>
      <c r="F55" s="16">
        <v>482</v>
      </c>
    </row>
    <row r="56" spans="1:6" x14ac:dyDescent="0.2">
      <c r="C56" t="s">
        <v>44</v>
      </c>
      <c r="D56" t="s">
        <v>129</v>
      </c>
      <c r="E56" t="s">
        <v>128</v>
      </c>
      <c r="F56" s="16">
        <v>517</v>
      </c>
    </row>
    <row r="57" spans="1:6" x14ac:dyDescent="0.2">
      <c r="C57" t="s">
        <v>93</v>
      </c>
      <c r="D57" t="s">
        <v>179</v>
      </c>
      <c r="E57" t="s">
        <v>178</v>
      </c>
      <c r="F57" s="16">
        <v>380</v>
      </c>
    </row>
    <row r="58" spans="1:6" x14ac:dyDescent="0.2">
      <c r="C58" t="s">
        <v>183</v>
      </c>
      <c r="D58" t="s">
        <v>184</v>
      </c>
      <c r="E58" t="s">
        <v>143</v>
      </c>
      <c r="F58" s="16">
        <v>563</v>
      </c>
    </row>
    <row r="59" spans="1:6" x14ac:dyDescent="0.2">
      <c r="C59" t="s">
        <v>186</v>
      </c>
      <c r="D59" t="s">
        <v>187</v>
      </c>
      <c r="E59" t="s">
        <v>143</v>
      </c>
      <c r="F59" s="16">
        <v>392</v>
      </c>
    </row>
    <row r="60" spans="1:6" x14ac:dyDescent="0.2">
      <c r="C60" t="s">
        <v>189</v>
      </c>
      <c r="D60" t="s">
        <v>149</v>
      </c>
      <c r="E60" t="s">
        <v>146</v>
      </c>
      <c r="F60" s="16">
        <v>571</v>
      </c>
    </row>
    <row r="61" spans="1:6" x14ac:dyDescent="0.2">
      <c r="C61" t="s">
        <v>112</v>
      </c>
      <c r="D61" t="s">
        <v>134</v>
      </c>
      <c r="E61" t="s">
        <v>121</v>
      </c>
      <c r="F61" s="16">
        <v>333</v>
      </c>
    </row>
    <row r="62" spans="1:6" x14ac:dyDescent="0.2">
      <c r="B62" t="s">
        <v>17</v>
      </c>
      <c r="C62" t="s">
        <v>108</v>
      </c>
      <c r="D62" t="s">
        <v>122</v>
      </c>
      <c r="E62" t="s">
        <v>121</v>
      </c>
      <c r="F62" s="16">
        <v>564</v>
      </c>
    </row>
    <row r="63" spans="1:6" x14ac:dyDescent="0.2">
      <c r="C63" t="s">
        <v>95</v>
      </c>
      <c r="D63" t="s">
        <v>168</v>
      </c>
      <c r="E63" t="s">
        <v>163</v>
      </c>
      <c r="F63" s="16">
        <v>489</v>
      </c>
    </row>
    <row r="64" spans="1:6" x14ac:dyDescent="0.2">
      <c r="C64" t="s">
        <v>183</v>
      </c>
      <c r="D64" t="s">
        <v>185</v>
      </c>
      <c r="E64" t="s">
        <v>143</v>
      </c>
      <c r="F64" s="16">
        <v>390</v>
      </c>
    </row>
    <row r="65" spans="3:6" x14ac:dyDescent="0.2">
      <c r="C65" t="s">
        <v>90</v>
      </c>
      <c r="D65" t="s">
        <v>190</v>
      </c>
      <c r="E65" t="s">
        <v>146</v>
      </c>
      <c r="F65" s="16">
        <v>483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pageSetUpPr fitToPage="1"/>
  </sheetPr>
  <dimension ref="A1:IS125"/>
  <sheetViews>
    <sheetView zoomScale="125" zoomScaleNormal="125" zoomScalePageLayoutView="125" workbookViewId="0">
      <selection activeCell="D4" sqref="D4"/>
    </sheetView>
  </sheetViews>
  <sheetFormatPr baseColWidth="10" defaultColWidth="11.42578125" defaultRowHeight="12.75" x14ac:dyDescent="0.2"/>
  <cols>
    <col min="1" max="1" width="14.140625" customWidth="1"/>
    <col min="2" max="2" width="11.42578125" style="1"/>
    <col min="3" max="3" width="11.42578125" style="2"/>
    <col min="4" max="4" width="46.85546875" style="3" customWidth="1"/>
  </cols>
  <sheetData>
    <row r="1" spans="1:253" s="18" customFormat="1" x14ac:dyDescent="0.2">
      <c r="A1" t="s">
        <v>65</v>
      </c>
      <c r="B1" t="s">
        <v>3</v>
      </c>
      <c r="C1" t="s">
        <v>4</v>
      </c>
      <c r="D1" t="s">
        <v>66</v>
      </c>
      <c r="IR1" s="8"/>
      <c r="IS1" s="8"/>
    </row>
    <row r="2" spans="1:253" ht="15.75" x14ac:dyDescent="0.25">
      <c r="A2" t="s">
        <v>56</v>
      </c>
      <c r="B2" t="s">
        <v>10</v>
      </c>
      <c r="C2" t="s">
        <v>8</v>
      </c>
      <c r="D2" s="17" t="s">
        <v>76</v>
      </c>
    </row>
    <row r="3" spans="1:253" ht="15.75" x14ac:dyDescent="0.25">
      <c r="A3" t="s">
        <v>54</v>
      </c>
      <c r="B3" t="s">
        <v>7</v>
      </c>
      <c r="C3" t="s">
        <v>8</v>
      </c>
      <c r="D3" s="19" t="s">
        <v>71</v>
      </c>
    </row>
    <row r="4" spans="1:253" ht="15.75" x14ac:dyDescent="0.25">
      <c r="A4" t="s">
        <v>55</v>
      </c>
      <c r="B4" t="s">
        <v>9</v>
      </c>
      <c r="C4" t="s">
        <v>8</v>
      </c>
      <c r="D4" s="19" t="s">
        <v>72</v>
      </c>
    </row>
    <row r="5" spans="1:253" ht="15.75" x14ac:dyDescent="0.25">
      <c r="A5" t="s">
        <v>62</v>
      </c>
      <c r="B5" t="s">
        <v>46</v>
      </c>
      <c r="C5" t="s">
        <v>15</v>
      </c>
      <c r="D5" s="17" t="s">
        <v>68</v>
      </c>
    </row>
    <row r="6" spans="1:253" ht="15.75" x14ac:dyDescent="0.25">
      <c r="A6" t="s">
        <v>64</v>
      </c>
      <c r="B6" t="s">
        <v>12</v>
      </c>
      <c r="C6" t="s">
        <v>13</v>
      </c>
      <c r="D6" s="17" t="s">
        <v>80</v>
      </c>
    </row>
    <row r="7" spans="1:253" ht="15.75" x14ac:dyDescent="0.25">
      <c r="A7" t="s">
        <v>58</v>
      </c>
      <c r="B7" t="s">
        <v>45</v>
      </c>
      <c r="C7" t="s">
        <v>8</v>
      </c>
      <c r="D7" s="17" t="s">
        <v>74</v>
      </c>
    </row>
    <row r="8" spans="1:253" ht="15.75" x14ac:dyDescent="0.25">
      <c r="A8" t="s">
        <v>57</v>
      </c>
      <c r="B8" t="s">
        <v>16</v>
      </c>
      <c r="C8" t="s">
        <v>8</v>
      </c>
      <c r="D8" s="17" t="s">
        <v>73</v>
      </c>
    </row>
    <row r="9" spans="1:253" ht="15.75" x14ac:dyDescent="0.25">
      <c r="A9" t="s">
        <v>59</v>
      </c>
      <c r="B9" t="s">
        <v>40</v>
      </c>
      <c r="C9" t="s">
        <v>11</v>
      </c>
      <c r="D9" s="17" t="s">
        <v>77</v>
      </c>
    </row>
    <row r="10" spans="1:253" ht="15.75" x14ac:dyDescent="0.25">
      <c r="A10" t="s">
        <v>63</v>
      </c>
      <c r="B10" t="s">
        <v>17</v>
      </c>
      <c r="C10" t="s">
        <v>13</v>
      </c>
      <c r="D10" s="17" t="s">
        <v>79</v>
      </c>
    </row>
    <row r="11" spans="1:253" ht="15.75" x14ac:dyDescent="0.25">
      <c r="A11" t="s">
        <v>60</v>
      </c>
      <c r="B11" t="s">
        <v>39</v>
      </c>
      <c r="C11" t="s">
        <v>11</v>
      </c>
      <c r="D11" s="17" t="s">
        <v>78</v>
      </c>
    </row>
    <row r="12" spans="1:253" ht="15.75" x14ac:dyDescent="0.25">
      <c r="A12" t="s">
        <v>61</v>
      </c>
      <c r="B12" t="s">
        <v>18</v>
      </c>
      <c r="C12" t="s">
        <v>15</v>
      </c>
      <c r="D12" s="17" t="s">
        <v>67</v>
      </c>
    </row>
    <row r="13" spans="1:253" ht="15.75" x14ac:dyDescent="0.25">
      <c r="A13" t="s">
        <v>53</v>
      </c>
      <c r="B13" t="s">
        <v>49</v>
      </c>
      <c r="C13" t="s">
        <v>8</v>
      </c>
      <c r="D13" s="17" t="s">
        <v>70</v>
      </c>
    </row>
    <row r="14" spans="1:253" ht="15.75" x14ac:dyDescent="0.25">
      <c r="A14" t="s">
        <v>83</v>
      </c>
      <c r="B14" t="s">
        <v>82</v>
      </c>
      <c r="C14" t="s">
        <v>8</v>
      </c>
      <c r="D14" s="17" t="s">
        <v>69</v>
      </c>
    </row>
    <row r="15" spans="1:253" ht="15.75" x14ac:dyDescent="0.25">
      <c r="A15" t="s">
        <v>84</v>
      </c>
      <c r="B15" t="s">
        <v>81</v>
      </c>
      <c r="C15" t="s">
        <v>8</v>
      </c>
      <c r="D15" s="17" t="s">
        <v>75</v>
      </c>
    </row>
    <row r="16" spans="1:253" ht="15.75" x14ac:dyDescent="0.25">
      <c r="B16"/>
      <c r="C16"/>
      <c r="D16" s="17"/>
    </row>
    <row r="17" spans="2:4" ht="15.75" x14ac:dyDescent="0.25">
      <c r="B17"/>
      <c r="C17"/>
      <c r="D17" s="17"/>
    </row>
    <row r="18" spans="2:4" ht="15.75" x14ac:dyDescent="0.25">
      <c r="B18"/>
      <c r="C18"/>
      <c r="D18" s="17"/>
    </row>
    <row r="19" spans="2:4" ht="15.75" x14ac:dyDescent="0.25">
      <c r="B19"/>
      <c r="C19"/>
      <c r="D19" s="17"/>
    </row>
    <row r="20" spans="2:4" x14ac:dyDescent="0.2">
      <c r="B20"/>
      <c r="C20"/>
      <c r="D20"/>
    </row>
    <row r="21" spans="2:4" x14ac:dyDescent="0.2">
      <c r="B21"/>
      <c r="C21"/>
      <c r="D21"/>
    </row>
    <row r="22" spans="2:4" x14ac:dyDescent="0.2">
      <c r="B22"/>
      <c r="C22"/>
      <c r="D22"/>
    </row>
    <row r="23" spans="2:4" x14ac:dyDescent="0.2">
      <c r="B23"/>
      <c r="C23"/>
      <c r="D23"/>
    </row>
    <row r="24" spans="2:4" x14ac:dyDescent="0.2">
      <c r="B24"/>
      <c r="C24"/>
      <c r="D24"/>
    </row>
    <row r="25" spans="2:4" x14ac:dyDescent="0.2">
      <c r="B25"/>
      <c r="C25"/>
      <c r="D25"/>
    </row>
    <row r="26" spans="2:4" x14ac:dyDescent="0.2">
      <c r="B26"/>
      <c r="C26"/>
      <c r="D26"/>
    </row>
    <row r="27" spans="2:4" x14ac:dyDescent="0.2">
      <c r="B27"/>
      <c r="C27"/>
      <c r="D27"/>
    </row>
    <row r="28" spans="2:4" x14ac:dyDescent="0.2">
      <c r="B28"/>
      <c r="C28"/>
      <c r="D28"/>
    </row>
    <row r="29" spans="2:4" x14ac:dyDescent="0.2">
      <c r="B29"/>
      <c r="C29"/>
      <c r="D29"/>
    </row>
    <row r="30" spans="2:4" x14ac:dyDescent="0.2">
      <c r="B30"/>
      <c r="C30"/>
      <c r="D30"/>
    </row>
    <row r="31" spans="2:4" x14ac:dyDescent="0.2">
      <c r="B31"/>
      <c r="C31"/>
      <c r="D31"/>
    </row>
    <row r="32" spans="2:4" x14ac:dyDescent="0.2">
      <c r="B32"/>
      <c r="C32"/>
      <c r="D32"/>
    </row>
    <row r="33" spans="2:4" x14ac:dyDescent="0.2">
      <c r="B33"/>
      <c r="C33"/>
      <c r="D33"/>
    </row>
    <row r="34" spans="2:4" x14ac:dyDescent="0.2">
      <c r="B34"/>
      <c r="C34"/>
      <c r="D34"/>
    </row>
    <row r="35" spans="2:4" x14ac:dyDescent="0.2">
      <c r="B35"/>
      <c r="C35"/>
      <c r="D35"/>
    </row>
    <row r="36" spans="2:4" x14ac:dyDescent="0.2">
      <c r="B36"/>
      <c r="C36"/>
      <c r="D36"/>
    </row>
    <row r="37" spans="2:4" x14ac:dyDescent="0.2">
      <c r="B37"/>
      <c r="C37"/>
      <c r="D37"/>
    </row>
    <row r="38" spans="2:4" x14ac:dyDescent="0.2">
      <c r="B38"/>
      <c r="C38"/>
      <c r="D38"/>
    </row>
    <row r="39" spans="2:4" x14ac:dyDescent="0.2">
      <c r="B39"/>
      <c r="C39"/>
      <c r="D39"/>
    </row>
    <row r="40" spans="2:4" x14ac:dyDescent="0.2">
      <c r="B40"/>
      <c r="C40"/>
      <c r="D40"/>
    </row>
    <row r="41" spans="2:4" x14ac:dyDescent="0.2">
      <c r="B41"/>
      <c r="C41"/>
      <c r="D41"/>
    </row>
    <row r="42" spans="2:4" x14ac:dyDescent="0.2">
      <c r="B42"/>
      <c r="C42"/>
      <c r="D42"/>
    </row>
    <row r="43" spans="2:4" x14ac:dyDescent="0.2">
      <c r="B43"/>
      <c r="C43"/>
      <c r="D43"/>
    </row>
    <row r="44" spans="2:4" x14ac:dyDescent="0.2">
      <c r="B44"/>
      <c r="C44"/>
      <c r="D44"/>
    </row>
    <row r="45" spans="2:4" x14ac:dyDescent="0.2">
      <c r="B45"/>
      <c r="C45"/>
      <c r="D45"/>
    </row>
    <row r="46" spans="2:4" x14ac:dyDescent="0.2">
      <c r="B46"/>
      <c r="C46"/>
      <c r="D46"/>
    </row>
    <row r="47" spans="2:4" x14ac:dyDescent="0.2">
      <c r="B47"/>
      <c r="C47"/>
      <c r="D47"/>
    </row>
    <row r="48" spans="2:4" x14ac:dyDescent="0.2">
      <c r="B48"/>
      <c r="C48"/>
      <c r="D48"/>
    </row>
    <row r="49" spans="2:4" x14ac:dyDescent="0.2">
      <c r="B49"/>
      <c r="C49"/>
      <c r="D49"/>
    </row>
    <row r="50" spans="2:4" x14ac:dyDescent="0.2">
      <c r="B50"/>
      <c r="C50"/>
      <c r="D50"/>
    </row>
    <row r="51" spans="2:4" x14ac:dyDescent="0.2">
      <c r="B51"/>
      <c r="C51"/>
      <c r="D51"/>
    </row>
    <row r="52" spans="2:4" x14ac:dyDescent="0.2">
      <c r="B52"/>
      <c r="C52"/>
      <c r="D52"/>
    </row>
    <row r="53" spans="2:4" x14ac:dyDescent="0.2">
      <c r="B53"/>
      <c r="C53"/>
      <c r="D53"/>
    </row>
    <row r="54" spans="2:4" x14ac:dyDescent="0.2">
      <c r="B54"/>
      <c r="C54"/>
      <c r="D54"/>
    </row>
    <row r="55" spans="2:4" x14ac:dyDescent="0.2">
      <c r="B55"/>
      <c r="C55"/>
      <c r="D55"/>
    </row>
    <row r="56" spans="2:4" x14ac:dyDescent="0.2">
      <c r="B56"/>
      <c r="C56"/>
      <c r="D56"/>
    </row>
    <row r="57" spans="2:4" x14ac:dyDescent="0.2">
      <c r="B57"/>
      <c r="C57"/>
      <c r="D57"/>
    </row>
    <row r="58" spans="2:4" x14ac:dyDescent="0.2">
      <c r="B58"/>
      <c r="C58"/>
      <c r="D58"/>
    </row>
    <row r="59" spans="2:4" x14ac:dyDescent="0.2">
      <c r="B59"/>
      <c r="C59"/>
      <c r="D59"/>
    </row>
    <row r="60" spans="2:4" x14ac:dyDescent="0.2">
      <c r="B60"/>
      <c r="C60"/>
      <c r="D60"/>
    </row>
    <row r="61" spans="2:4" x14ac:dyDescent="0.2">
      <c r="B61"/>
      <c r="C61"/>
      <c r="D61"/>
    </row>
    <row r="62" spans="2:4" x14ac:dyDescent="0.2">
      <c r="B62"/>
      <c r="C62"/>
      <c r="D62"/>
    </row>
    <row r="63" spans="2:4" x14ac:dyDescent="0.2">
      <c r="B63"/>
      <c r="C63"/>
      <c r="D63"/>
    </row>
    <row r="64" spans="2:4" x14ac:dyDescent="0.2">
      <c r="B64"/>
      <c r="C64"/>
      <c r="D64"/>
    </row>
    <row r="65" spans="2:4" x14ac:dyDescent="0.2">
      <c r="B65"/>
      <c r="C65"/>
      <c r="D65"/>
    </row>
    <row r="66" spans="2:4" x14ac:dyDescent="0.2">
      <c r="B66"/>
      <c r="C66"/>
      <c r="D66"/>
    </row>
    <row r="67" spans="2:4" x14ac:dyDescent="0.2">
      <c r="B67"/>
      <c r="C67"/>
      <c r="D67"/>
    </row>
    <row r="68" spans="2:4" x14ac:dyDescent="0.2">
      <c r="B68"/>
      <c r="C68"/>
      <c r="D68"/>
    </row>
    <row r="69" spans="2:4" x14ac:dyDescent="0.2">
      <c r="B69"/>
      <c r="C69"/>
      <c r="D69"/>
    </row>
    <row r="70" spans="2:4" x14ac:dyDescent="0.2">
      <c r="B70"/>
      <c r="C70"/>
      <c r="D70"/>
    </row>
    <row r="71" spans="2:4" x14ac:dyDescent="0.2">
      <c r="B71"/>
      <c r="C71"/>
      <c r="D71"/>
    </row>
    <row r="72" spans="2:4" x14ac:dyDescent="0.2">
      <c r="B72"/>
      <c r="C72"/>
      <c r="D72"/>
    </row>
    <row r="73" spans="2:4" x14ac:dyDescent="0.2">
      <c r="B73"/>
      <c r="C73"/>
      <c r="D73"/>
    </row>
    <row r="74" spans="2:4" x14ac:dyDescent="0.2">
      <c r="B74"/>
      <c r="C74"/>
      <c r="D74"/>
    </row>
    <row r="75" spans="2:4" x14ac:dyDescent="0.2">
      <c r="B75"/>
      <c r="C75"/>
      <c r="D75"/>
    </row>
    <row r="76" spans="2:4" x14ac:dyDescent="0.2">
      <c r="B76"/>
      <c r="C76"/>
      <c r="D76"/>
    </row>
    <row r="77" spans="2:4" x14ac:dyDescent="0.2">
      <c r="B77"/>
      <c r="C77"/>
      <c r="D77"/>
    </row>
    <row r="78" spans="2:4" x14ac:dyDescent="0.2">
      <c r="B78"/>
      <c r="C78"/>
      <c r="D78"/>
    </row>
    <row r="79" spans="2:4" x14ac:dyDescent="0.2">
      <c r="B79"/>
      <c r="C79"/>
      <c r="D79"/>
    </row>
    <row r="80" spans="2:4" x14ac:dyDescent="0.2">
      <c r="B80"/>
      <c r="C80"/>
      <c r="D80"/>
    </row>
    <row r="81" spans="2:4" x14ac:dyDescent="0.2">
      <c r="B81"/>
      <c r="C81"/>
      <c r="D81"/>
    </row>
    <row r="82" spans="2:4" x14ac:dyDescent="0.2">
      <c r="B82"/>
      <c r="C82"/>
      <c r="D82"/>
    </row>
    <row r="83" spans="2:4" x14ac:dyDescent="0.2">
      <c r="B83"/>
      <c r="C83"/>
      <c r="D83"/>
    </row>
    <row r="84" spans="2:4" x14ac:dyDescent="0.2">
      <c r="B84"/>
      <c r="C84"/>
      <c r="D84"/>
    </row>
    <row r="85" spans="2:4" x14ac:dyDescent="0.2">
      <c r="B85"/>
      <c r="C85"/>
      <c r="D85"/>
    </row>
    <row r="86" spans="2:4" x14ac:dyDescent="0.2">
      <c r="B86"/>
      <c r="C86"/>
      <c r="D86"/>
    </row>
    <row r="87" spans="2:4" x14ac:dyDescent="0.2">
      <c r="B87"/>
      <c r="C87"/>
      <c r="D87"/>
    </row>
    <row r="88" spans="2:4" x14ac:dyDescent="0.2">
      <c r="B88"/>
      <c r="C88"/>
      <c r="D88"/>
    </row>
    <row r="89" spans="2:4" x14ac:dyDescent="0.2">
      <c r="B89"/>
      <c r="C89"/>
      <c r="D89"/>
    </row>
    <row r="90" spans="2:4" x14ac:dyDescent="0.2">
      <c r="B90"/>
      <c r="C90"/>
      <c r="D90"/>
    </row>
    <row r="91" spans="2:4" x14ac:dyDescent="0.2">
      <c r="B91"/>
      <c r="C91"/>
      <c r="D91"/>
    </row>
    <row r="92" spans="2:4" x14ac:dyDescent="0.2">
      <c r="B92"/>
      <c r="C92"/>
      <c r="D92"/>
    </row>
    <row r="93" spans="2:4" x14ac:dyDescent="0.2">
      <c r="B93"/>
      <c r="C93"/>
      <c r="D93"/>
    </row>
    <row r="94" spans="2:4" x14ac:dyDescent="0.2">
      <c r="B94"/>
      <c r="C94"/>
      <c r="D94"/>
    </row>
    <row r="95" spans="2:4" x14ac:dyDescent="0.2">
      <c r="B95"/>
      <c r="C95"/>
      <c r="D95"/>
    </row>
    <row r="96" spans="2:4" x14ac:dyDescent="0.2">
      <c r="B96"/>
      <c r="C96"/>
      <c r="D96"/>
    </row>
    <row r="97" spans="2:253" x14ac:dyDescent="0.2">
      <c r="B97"/>
      <c r="C97"/>
      <c r="D97"/>
    </row>
    <row r="98" spans="2:253" x14ac:dyDescent="0.2">
      <c r="B98"/>
      <c r="C98"/>
      <c r="D98"/>
    </row>
    <row r="99" spans="2:253" x14ac:dyDescent="0.2">
      <c r="B99"/>
      <c r="C99"/>
      <c r="D99"/>
    </row>
    <row r="100" spans="2:253" x14ac:dyDescent="0.2">
      <c r="B100"/>
      <c r="C100"/>
      <c r="D100"/>
    </row>
    <row r="101" spans="2:253" x14ac:dyDescent="0.2">
      <c r="B101"/>
      <c r="C101"/>
      <c r="D101"/>
    </row>
    <row r="102" spans="2:253" x14ac:dyDescent="0.2">
      <c r="B102"/>
      <c r="C102"/>
      <c r="D102"/>
    </row>
    <row r="103" spans="2:253" x14ac:dyDescent="0.2">
      <c r="B103"/>
      <c r="C103"/>
      <c r="D103"/>
    </row>
    <row r="104" spans="2:253" x14ac:dyDescent="0.2">
      <c r="B104"/>
      <c r="C104"/>
      <c r="D104"/>
    </row>
    <row r="105" spans="2:253" x14ac:dyDescent="0.2">
      <c r="B105"/>
      <c r="C105"/>
      <c r="D105"/>
    </row>
    <row r="106" spans="2:253" x14ac:dyDescent="0.2">
      <c r="B106"/>
      <c r="C106"/>
      <c r="D106"/>
    </row>
    <row r="107" spans="2:253" x14ac:dyDescent="0.2">
      <c r="B107"/>
      <c r="C107"/>
      <c r="D107"/>
    </row>
    <row r="108" spans="2:253" x14ac:dyDescent="0.2">
      <c r="B108"/>
      <c r="C108"/>
      <c r="D108"/>
    </row>
    <row r="109" spans="2:253" x14ac:dyDescent="0.2">
      <c r="B109"/>
      <c r="C109"/>
      <c r="D109"/>
    </row>
    <row r="110" spans="2:253" x14ac:dyDescent="0.2">
      <c r="B110"/>
      <c r="C110"/>
      <c r="D110"/>
    </row>
    <row r="111" spans="2:253" x14ac:dyDescent="0.2">
      <c r="B111"/>
      <c r="C111"/>
      <c r="D111"/>
      <c r="IS111" s="4"/>
    </row>
    <row r="112" spans="2:253" x14ac:dyDescent="0.2">
      <c r="B112"/>
      <c r="C112"/>
      <c r="D112"/>
    </row>
    <row r="113" spans="2:4" x14ac:dyDescent="0.2">
      <c r="B113"/>
      <c r="C113"/>
      <c r="D113"/>
    </row>
    <row r="114" spans="2:4" x14ac:dyDescent="0.2">
      <c r="B114"/>
      <c r="C114"/>
      <c r="D114"/>
    </row>
    <row r="115" spans="2:4" x14ac:dyDescent="0.2">
      <c r="B115"/>
      <c r="C115"/>
      <c r="D115"/>
    </row>
    <row r="116" spans="2:4" x14ac:dyDescent="0.2">
      <c r="B116"/>
      <c r="C116"/>
      <c r="D116"/>
    </row>
    <row r="117" spans="2:4" x14ac:dyDescent="0.2">
      <c r="B117"/>
      <c r="C117"/>
      <c r="D117"/>
    </row>
    <row r="118" spans="2:4" x14ac:dyDescent="0.2">
      <c r="B118"/>
      <c r="C118"/>
      <c r="D118"/>
    </row>
    <row r="119" spans="2:4" x14ac:dyDescent="0.2">
      <c r="B119"/>
      <c r="C119"/>
      <c r="D119"/>
    </row>
    <row r="120" spans="2:4" x14ac:dyDescent="0.2">
      <c r="B120"/>
      <c r="C120"/>
      <c r="D120"/>
    </row>
    <row r="121" spans="2:4" x14ac:dyDescent="0.2">
      <c r="B121"/>
      <c r="C121"/>
      <c r="D121"/>
    </row>
    <row r="122" spans="2:4" x14ac:dyDescent="0.2">
      <c r="B122"/>
      <c r="C122"/>
      <c r="D122"/>
    </row>
    <row r="123" spans="2:4" x14ac:dyDescent="0.2">
      <c r="B123"/>
      <c r="C123"/>
      <c r="D123"/>
    </row>
    <row r="124" spans="2:4" x14ac:dyDescent="0.2">
      <c r="B124"/>
      <c r="C124"/>
      <c r="D124"/>
    </row>
    <row r="125" spans="2:4" x14ac:dyDescent="0.2">
      <c r="B125"/>
      <c r="C125"/>
      <c r="D125"/>
    </row>
  </sheetData>
  <sheetProtection selectLockedCells="1" selectUnlockedCells="1"/>
  <dataValidations count="1">
    <dataValidation type="list" operator="equal" allowBlank="1" sqref="C126:C239">
      <formula1>ARCS</formula1>
      <formula2>0</formula2>
    </dataValidation>
  </dataValidations>
  <pageMargins left="0.78749999999999998" right="0.78749999999999998" top="1.0249999999999999" bottom="1.0249999999999999" header="0.78749999999999998" footer="0.78749999999999998"/>
  <pageSetup paperSize="9" scale="22" fitToHeight="2" orientation="portrait" useFirstPageNumber="1" horizontalDpi="300" verticalDpi="300"/>
  <headerFooter>
    <oddHeader>&amp;C&amp;A</oddHeader>
    <oddFooter>&amp;CPage &amp;P</oddFooter>
  </headerFooter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H63"/>
  <sheetViews>
    <sheetView topLeftCell="A16" workbookViewId="0">
      <selection activeCell="D38" sqref="D38"/>
    </sheetView>
  </sheetViews>
  <sheetFormatPr baseColWidth="10" defaultRowHeight="12.75" x14ac:dyDescent="0.2"/>
  <cols>
    <col min="1" max="1" width="12.140625" bestFit="1" customWidth="1"/>
    <col min="2" max="2" width="36.140625" bestFit="1" customWidth="1"/>
    <col min="3" max="3" width="29.7109375" bestFit="1" customWidth="1"/>
    <col min="4" max="4" width="27.5703125" bestFit="1" customWidth="1"/>
    <col min="5" max="5" width="9.140625" bestFit="1" customWidth="1"/>
  </cols>
  <sheetData>
    <row r="1" spans="1:5" x14ac:dyDescent="0.2">
      <c r="A1" t="s">
        <v>51</v>
      </c>
      <c r="B1" t="s">
        <v>66</v>
      </c>
      <c r="C1" t="s">
        <v>207</v>
      </c>
      <c r="D1" t="s">
        <v>0</v>
      </c>
      <c r="E1" t="s">
        <v>266</v>
      </c>
    </row>
    <row r="2" spans="1:5" x14ac:dyDescent="0.2">
      <c r="A2">
        <f t="array" ref="A2">INDEX(tblDonnees[Num Mise],MATCH(1,(B2=tblDonnees[Catégories])*(E2=tblDonnees[Score]),0))</f>
        <v>92</v>
      </c>
      <c r="B2" t="s">
        <v>67</v>
      </c>
      <c r="C2" t="s">
        <v>241</v>
      </c>
      <c r="D2" t="s">
        <v>163</v>
      </c>
      <c r="E2" s="37">
        <v>596</v>
      </c>
    </row>
    <row r="3" spans="1:5" x14ac:dyDescent="0.2">
      <c r="A3">
        <f t="array" ref="A3">INDEX(tblDonnees[Num Mise],MATCH(1,(B3=tblDonnees[Catégories])*(E3=tblDonnees[Score]),0))</f>
        <v>85</v>
      </c>
      <c r="B3" t="s">
        <v>67</v>
      </c>
      <c r="C3" t="s">
        <v>246</v>
      </c>
      <c r="D3" t="s">
        <v>173</v>
      </c>
      <c r="E3" s="37">
        <v>452</v>
      </c>
    </row>
    <row r="4" spans="1:5" x14ac:dyDescent="0.2">
      <c r="A4">
        <f t="array" ref="A4">INDEX(tblDonnees[Num Mise],MATCH(1,(B4=tblDonnees[Catégories])*(E4=tblDonnees[Score]),0))</f>
        <v>84</v>
      </c>
      <c r="B4" t="s">
        <v>67</v>
      </c>
      <c r="C4" t="s">
        <v>245</v>
      </c>
      <c r="D4" t="s">
        <v>173</v>
      </c>
      <c r="E4" s="37">
        <v>501</v>
      </c>
    </row>
    <row r="5" spans="1:5" x14ac:dyDescent="0.2">
      <c r="A5">
        <f t="array" ref="A5">INDEX(tblDonnees[Num Mise],MATCH(1,(B5=tblDonnees[Catégories])*(E5=tblDonnees[Score]),0))</f>
        <v>118</v>
      </c>
      <c r="B5" t="s">
        <v>67</v>
      </c>
      <c r="C5" t="s">
        <v>257</v>
      </c>
      <c r="D5" t="s">
        <v>146</v>
      </c>
      <c r="E5" s="37">
        <v>603</v>
      </c>
    </row>
    <row r="6" spans="1:5" x14ac:dyDescent="0.2">
      <c r="A6">
        <f t="array" ref="A6">INDEX(tblDonnees[Num Mise],MATCH(1,(B6=tblDonnees[Catégories])*(E6=tblDonnees[Score]),0))</f>
        <v>5</v>
      </c>
      <c r="B6" t="s">
        <v>67</v>
      </c>
      <c r="C6" t="s">
        <v>208</v>
      </c>
      <c r="D6" t="s">
        <v>121</v>
      </c>
      <c r="E6" s="37">
        <v>672</v>
      </c>
    </row>
    <row r="7" spans="1:5" x14ac:dyDescent="0.2">
      <c r="A7">
        <f t="array" ref="A7">INDEX(tblDonnees[Num Mise],MATCH(1,(B7=tblDonnees[Catégories])*(E7=tblDonnees[Score]),0))</f>
        <v>10</v>
      </c>
      <c r="B7" t="s">
        <v>68</v>
      </c>
      <c r="C7" t="s">
        <v>214</v>
      </c>
      <c r="D7" t="s">
        <v>130</v>
      </c>
      <c r="E7" s="37">
        <v>636</v>
      </c>
    </row>
    <row r="8" spans="1:5" x14ac:dyDescent="0.2">
      <c r="A8">
        <f t="array" ref="A8">INDEX(tblDonnees[Num Mise],MATCH(1,(B8=tblDonnees[Catégories])*(E8=tblDonnees[Score]),0))</f>
        <v>124</v>
      </c>
      <c r="B8" t="s">
        <v>68</v>
      </c>
      <c r="C8" t="s">
        <v>259</v>
      </c>
      <c r="D8" t="s">
        <v>138</v>
      </c>
      <c r="E8" s="37">
        <v>574</v>
      </c>
    </row>
    <row r="9" spans="1:5" x14ac:dyDescent="0.2">
      <c r="A9">
        <f t="array" ref="A9">INDEX(tblDonnees[Num Mise],MATCH(1,(B9=tblDonnees[Catégories])*(E9=tblDonnees[Score]),0))</f>
        <v>72</v>
      </c>
      <c r="B9" t="s">
        <v>68</v>
      </c>
      <c r="C9" t="s">
        <v>239</v>
      </c>
      <c r="D9" t="s">
        <v>163</v>
      </c>
      <c r="E9" s="37">
        <v>665</v>
      </c>
    </row>
    <row r="10" spans="1:5" x14ac:dyDescent="0.2">
      <c r="A10">
        <f t="array" ref="A10">INDEX(tblDonnees[Num Mise],MATCH(1,(B10=tblDonnees[Catégories])*(E10=tblDonnees[Score]),0))</f>
        <v>91</v>
      </c>
      <c r="B10" t="s">
        <v>68</v>
      </c>
      <c r="C10" t="s">
        <v>225</v>
      </c>
      <c r="D10" t="s">
        <v>146</v>
      </c>
      <c r="E10" s="37">
        <v>609</v>
      </c>
    </row>
    <row r="11" spans="1:5" x14ac:dyDescent="0.2">
      <c r="A11">
        <f t="array" ref="A11">INDEX(tblDonnees[Num Mise],MATCH(1,(B11=tblDonnees[Catégories])*(E11=tblDonnees[Score]),0))</f>
        <v>83</v>
      </c>
      <c r="B11" t="s">
        <v>71</v>
      </c>
      <c r="C11" t="s">
        <v>245</v>
      </c>
      <c r="D11" t="s">
        <v>173</v>
      </c>
      <c r="E11" s="37">
        <v>716</v>
      </c>
    </row>
    <row r="12" spans="1:5" x14ac:dyDescent="0.2">
      <c r="A12">
        <f t="array" ref="A12">INDEX(tblDonnees[Num Mise],MATCH(1,(B12=tblDonnees[Catégories])*(E12=tblDonnees[Score]),0))</f>
        <v>63</v>
      </c>
      <c r="B12" t="s">
        <v>71</v>
      </c>
      <c r="C12" t="s">
        <v>227</v>
      </c>
      <c r="D12" t="s">
        <v>143</v>
      </c>
      <c r="E12" s="37">
        <v>601</v>
      </c>
    </row>
    <row r="13" spans="1:5" x14ac:dyDescent="0.2">
      <c r="A13">
        <f t="array" ref="A13">INDEX(tblDonnees[Num Mise],MATCH(1,(B13=tblDonnees[Catégories])*(E13=tblDonnees[Score]),0))</f>
        <v>108</v>
      </c>
      <c r="B13" t="s">
        <v>71</v>
      </c>
      <c r="C13" t="s">
        <v>254</v>
      </c>
      <c r="D13" t="s">
        <v>188</v>
      </c>
      <c r="E13" s="37">
        <v>674</v>
      </c>
    </row>
    <row r="14" spans="1:5" x14ac:dyDescent="0.2">
      <c r="A14">
        <f t="array" ref="A14">INDEX(tblDonnees[Num Mise],MATCH(1,(B14=tblDonnees[Catégories])*(E14=tblDonnees[Score]),0))</f>
        <v>142</v>
      </c>
      <c r="B14" t="s">
        <v>71</v>
      </c>
      <c r="C14" t="s">
        <v>264</v>
      </c>
      <c r="D14" t="s">
        <v>130</v>
      </c>
      <c r="E14" s="37">
        <v>655</v>
      </c>
    </row>
    <row r="15" spans="1:5" x14ac:dyDescent="0.2">
      <c r="A15">
        <f t="array" ref="A15">INDEX(tblDonnees[Num Mise],MATCH(1,(B15=tblDonnees[Catégories])*(E15=tblDonnees[Score]),0))</f>
        <v>39</v>
      </c>
      <c r="B15" t="s">
        <v>72</v>
      </c>
      <c r="C15" t="s">
        <v>226</v>
      </c>
      <c r="D15" t="s">
        <v>147</v>
      </c>
      <c r="E15" s="37">
        <v>670</v>
      </c>
    </row>
    <row r="16" spans="1:5" x14ac:dyDescent="0.2">
      <c r="A16">
        <f t="array" ref="A16">INDEX(tblDonnees[Num Mise],MATCH(1,(B16=tblDonnees[Catégories])*(E16=tblDonnees[Score]),0))</f>
        <v>138</v>
      </c>
      <c r="B16" t="s">
        <v>72</v>
      </c>
      <c r="C16" t="s">
        <v>262</v>
      </c>
      <c r="D16" t="s">
        <v>200</v>
      </c>
      <c r="E16" s="37">
        <v>683</v>
      </c>
    </row>
    <row r="17" spans="1:5" x14ac:dyDescent="0.2">
      <c r="A17">
        <f t="array" ref="A17">INDEX(tblDonnees[Num Mise],MATCH(1,(B17=tblDonnees[Catégories])*(E17=tblDonnees[Score]),0))</f>
        <v>39</v>
      </c>
      <c r="B17" t="s">
        <v>72</v>
      </c>
      <c r="C17" t="s">
        <v>238</v>
      </c>
      <c r="D17" t="s">
        <v>121</v>
      </c>
      <c r="E17" s="37">
        <v>670</v>
      </c>
    </row>
    <row r="18" spans="1:5" x14ac:dyDescent="0.2">
      <c r="A18">
        <f t="array" ref="A18">INDEX(tblDonnees[Num Mise],MATCH(1,(B18=tblDonnees[Catégories])*(E18=tblDonnees[Score]),0))</f>
        <v>69</v>
      </c>
      <c r="B18" t="s">
        <v>72</v>
      </c>
      <c r="C18" t="s">
        <v>237</v>
      </c>
      <c r="D18" t="s">
        <v>121</v>
      </c>
      <c r="E18" s="37">
        <v>673</v>
      </c>
    </row>
    <row r="19" spans="1:5" x14ac:dyDescent="0.2">
      <c r="A19">
        <f t="array" ref="A19">INDEX(tblDonnees[Num Mise],MATCH(1,(B19=tblDonnees[Catégories])*(E19=tblDonnees[Score]),0))</f>
        <v>97</v>
      </c>
      <c r="B19" t="s">
        <v>72</v>
      </c>
      <c r="C19" t="s">
        <v>249</v>
      </c>
      <c r="D19" t="s">
        <v>180</v>
      </c>
      <c r="E19" s="37">
        <v>743</v>
      </c>
    </row>
    <row r="20" spans="1:5" x14ac:dyDescent="0.2">
      <c r="A20">
        <f t="array" ref="A20">INDEX(tblDonnees[Num Mise],MATCH(1,(B20=tblDonnees[Catégories])*(E20=tblDonnees[Score]),0))</f>
        <v>68</v>
      </c>
      <c r="B20" t="s">
        <v>72</v>
      </c>
      <c r="C20" t="s">
        <v>228</v>
      </c>
      <c r="D20" t="s">
        <v>143</v>
      </c>
      <c r="E20" s="37">
        <v>751</v>
      </c>
    </row>
    <row r="21" spans="1:5" x14ac:dyDescent="0.2">
      <c r="A21">
        <f t="array" ref="A21">INDEX(tblDonnees[Num Mise],MATCH(1,(B21=tblDonnees[Catégories])*(E21=tblDonnees[Score]),0))</f>
        <v>59</v>
      </c>
      <c r="B21" t="s">
        <v>72</v>
      </c>
      <c r="C21" t="s">
        <v>235</v>
      </c>
      <c r="D21" t="s">
        <v>121</v>
      </c>
      <c r="E21" s="37">
        <v>650</v>
      </c>
    </row>
    <row r="22" spans="1:5" x14ac:dyDescent="0.2">
      <c r="A22">
        <f t="array" ref="A22">INDEX(tblDonnees[Num Mise],MATCH(1,(B22=tblDonnees[Catégories])*(E22=tblDonnees[Score]),0))</f>
        <v>121</v>
      </c>
      <c r="B22" t="s">
        <v>72</v>
      </c>
      <c r="C22" t="s">
        <v>210</v>
      </c>
      <c r="D22" t="s">
        <v>121</v>
      </c>
      <c r="E22" s="37">
        <v>652</v>
      </c>
    </row>
    <row r="23" spans="1:5" x14ac:dyDescent="0.2">
      <c r="A23">
        <f t="array" ref="A23">INDEX(tblDonnees[Num Mise],MATCH(1,(B23=tblDonnees[Catégories])*(E23=tblDonnees[Score]),0))</f>
        <v>27</v>
      </c>
      <c r="B23" t="s">
        <v>70</v>
      </c>
      <c r="C23" t="s">
        <v>218</v>
      </c>
      <c r="D23" t="s">
        <v>125</v>
      </c>
      <c r="E23" s="37">
        <v>565</v>
      </c>
    </row>
    <row r="24" spans="1:5" x14ac:dyDescent="0.2">
      <c r="A24">
        <f t="array" ref="A24">INDEX(tblDonnees[Num Mise],MATCH(1,(B24=tblDonnees[Catégories])*(E24=tblDonnees[Score]),0))</f>
        <v>79</v>
      </c>
      <c r="B24" t="s">
        <v>75</v>
      </c>
      <c r="C24" t="s">
        <v>234</v>
      </c>
      <c r="D24" t="s">
        <v>147</v>
      </c>
      <c r="E24" s="37">
        <v>563</v>
      </c>
    </row>
    <row r="25" spans="1:5" x14ac:dyDescent="0.2">
      <c r="A25">
        <f t="array" ref="A25">INDEX(tblDonnees[Num Mise],MATCH(1,(B25=tblDonnees[Catégories])*(E25=tblDonnees[Score]),0))</f>
        <v>29</v>
      </c>
      <c r="B25" t="s">
        <v>75</v>
      </c>
      <c r="C25" t="s">
        <v>221</v>
      </c>
      <c r="D25" t="s">
        <v>140</v>
      </c>
      <c r="E25" s="37">
        <v>523</v>
      </c>
    </row>
    <row r="26" spans="1:5" x14ac:dyDescent="0.2">
      <c r="A26">
        <f t="array" ref="A26">INDEX(tblDonnees[Num Mise],MATCH(1,(B26=tblDonnees[Catégories])*(E26=tblDonnees[Score]),0))</f>
        <v>49</v>
      </c>
      <c r="B26" t="s">
        <v>75</v>
      </c>
      <c r="C26" t="s">
        <v>230</v>
      </c>
      <c r="D26" t="s">
        <v>144</v>
      </c>
      <c r="E26" s="37">
        <v>736</v>
      </c>
    </row>
    <row r="27" spans="1:5" x14ac:dyDescent="0.2">
      <c r="A27">
        <f t="array" ref="A27">INDEX(tblDonnees[Num Mise],MATCH(1,(B27=tblDonnees[Catégories])*(E27=tblDonnees[Score]),0))</f>
        <v>141</v>
      </c>
      <c r="B27" t="s">
        <v>75</v>
      </c>
      <c r="C27" t="s">
        <v>240</v>
      </c>
      <c r="D27" t="s">
        <v>165</v>
      </c>
      <c r="E27" s="37">
        <v>687</v>
      </c>
    </row>
    <row r="28" spans="1:5" x14ac:dyDescent="0.2">
      <c r="A28">
        <f t="array" ref="A28">INDEX(tblDonnees[Num Mise],MATCH(1,(B28=tblDonnees[Catégories])*(E28=tblDonnees[Score]),0))</f>
        <v>127</v>
      </c>
      <c r="B28" t="s">
        <v>76</v>
      </c>
      <c r="C28" t="s">
        <v>261</v>
      </c>
      <c r="D28" t="s">
        <v>130</v>
      </c>
      <c r="E28" s="37">
        <v>715</v>
      </c>
    </row>
    <row r="29" spans="1:5" x14ac:dyDescent="0.2">
      <c r="A29">
        <f t="array" ref="A29">INDEX(tblDonnees[Num Mise],MATCH(1,(B29=tblDonnees[Catégories])*(E29=tblDonnees[Score]),0))</f>
        <v>30</v>
      </c>
      <c r="B29" t="s">
        <v>76</v>
      </c>
      <c r="C29" t="s">
        <v>222</v>
      </c>
      <c r="D29" t="s">
        <v>140</v>
      </c>
      <c r="E29" s="37">
        <v>695</v>
      </c>
    </row>
    <row r="30" spans="1:5" x14ac:dyDescent="0.2">
      <c r="A30">
        <f t="array" ref="A30">INDEX(tblDonnees[Num Mise],MATCH(1,(B30=tblDonnees[Catégories])*(E30=tblDonnees[Score]),0))</f>
        <v>143</v>
      </c>
      <c r="B30" t="s">
        <v>76</v>
      </c>
      <c r="C30" t="s">
        <v>265</v>
      </c>
      <c r="D30" t="s">
        <v>130</v>
      </c>
      <c r="E30" s="37">
        <v>706</v>
      </c>
    </row>
    <row r="31" spans="1:5" x14ac:dyDescent="0.2">
      <c r="A31">
        <f t="array" ref="A31">INDEX(tblDonnees[Num Mise],MATCH(1,(B31=tblDonnees[Catégories])*(E31=tblDonnees[Score]),0))</f>
        <v>140</v>
      </c>
      <c r="B31" t="s">
        <v>76</v>
      </c>
      <c r="C31" t="s">
        <v>263</v>
      </c>
      <c r="D31" t="s">
        <v>121</v>
      </c>
      <c r="E31" s="37">
        <v>736</v>
      </c>
    </row>
    <row r="32" spans="1:5" x14ac:dyDescent="0.2">
      <c r="A32">
        <f t="array" ref="A32">INDEX(tblDonnees[Num Mise],MATCH(1,(B32=tblDonnees[Catégories])*(E32=tblDonnees[Score]),0))</f>
        <v>94</v>
      </c>
      <c r="B32" t="s">
        <v>76</v>
      </c>
      <c r="C32" t="s">
        <v>247</v>
      </c>
      <c r="D32" t="s">
        <v>125</v>
      </c>
      <c r="E32" s="37">
        <v>737</v>
      </c>
    </row>
    <row r="33" spans="1:8" x14ac:dyDescent="0.2">
      <c r="A33">
        <f t="array" ref="A33">INDEX(tblDonnees[Num Mise],MATCH(1,(B33=tblDonnees[Catégories])*(E33=tblDonnees[Score]),0))</f>
        <v>51</v>
      </c>
      <c r="B33" t="s">
        <v>76</v>
      </c>
      <c r="C33" t="s">
        <v>231</v>
      </c>
      <c r="D33" t="s">
        <v>144</v>
      </c>
      <c r="E33" s="37">
        <v>741</v>
      </c>
    </row>
    <row r="34" spans="1:8" x14ac:dyDescent="0.2">
      <c r="A34">
        <f t="array" ref="A34">INDEX(tblDonnees[Num Mise],MATCH(1,(B34=tblDonnees[Catégories])*(E34=tblDonnees[Score]),0))</f>
        <v>62</v>
      </c>
      <c r="B34" t="s">
        <v>73</v>
      </c>
      <c r="C34" t="s">
        <v>236</v>
      </c>
      <c r="D34" t="s">
        <v>121</v>
      </c>
      <c r="E34" s="37">
        <v>693</v>
      </c>
    </row>
    <row r="35" spans="1:8" x14ac:dyDescent="0.2">
      <c r="A35">
        <f t="array" ref="A35">INDEX(tblDonnees[Num Mise],MATCH(1,(B35=tblDonnees[Catégories])*(E35=tblDonnees[Score]),0))</f>
        <v>131</v>
      </c>
      <c r="B35" t="s">
        <v>73</v>
      </c>
      <c r="C35" t="s">
        <v>209</v>
      </c>
      <c r="D35" t="s">
        <v>121</v>
      </c>
      <c r="E35" s="37">
        <v>673</v>
      </c>
    </row>
    <row r="36" spans="1:8" x14ac:dyDescent="0.2">
      <c r="A36">
        <f t="array" ref="A36">INDEX(tblDonnees[Num Mise],MATCH(1,(B36=tblDonnees[Catégories])*(E36=tblDonnees[Score]),0))</f>
        <v>125</v>
      </c>
      <c r="B36" t="s">
        <v>73</v>
      </c>
      <c r="C36" t="s">
        <v>260</v>
      </c>
      <c r="D36" t="s">
        <v>193</v>
      </c>
      <c r="E36" s="37">
        <v>711</v>
      </c>
    </row>
    <row r="37" spans="1:8" x14ac:dyDescent="0.2">
      <c r="A37">
        <f t="array" ref="A37">INDEX(tblDonnees[Num Mise],MATCH(1,(B37=tblDonnees[Catégories])*(E37=tblDonnees[Score]),0))</f>
        <v>90</v>
      </c>
      <c r="B37" t="s">
        <v>73</v>
      </c>
      <c r="C37" t="s">
        <v>242</v>
      </c>
      <c r="D37" t="s">
        <v>121</v>
      </c>
      <c r="E37" s="37">
        <v>554</v>
      </c>
    </row>
    <row r="38" spans="1:8" x14ac:dyDescent="0.2">
      <c r="A38">
        <f t="array" ref="A38">INDEX(tblDonnees[Num Mise],MATCH(1,(B38=tblDonnees[Catégories])*(E38=tblDonnees[Score]),0))</f>
        <v>56</v>
      </c>
      <c r="B38" t="s">
        <v>74</v>
      </c>
      <c r="C38" t="s">
        <v>229</v>
      </c>
      <c r="D38" t="s">
        <v>150</v>
      </c>
      <c r="E38" s="37">
        <v>686</v>
      </c>
    </row>
    <row r="39" spans="1:8" x14ac:dyDescent="0.2">
      <c r="A39">
        <f t="array" ref="A39">INDEX(tblDonnees[Num Mise],MATCH(1,(B39=tblDonnees[Catégories])*(E39=tblDonnees[Score]),0))</f>
        <v>17</v>
      </c>
      <c r="B39" t="s">
        <v>74</v>
      </c>
      <c r="C39" t="s">
        <v>212</v>
      </c>
      <c r="D39" t="s">
        <v>125</v>
      </c>
      <c r="E39" s="37">
        <v>733</v>
      </c>
    </row>
    <row r="40" spans="1:8" x14ac:dyDescent="0.2">
      <c r="A40">
        <f t="array" ref="A40">INDEX(tblDonnees[Num Mise],MATCH(1,(B40=tblDonnees[Catégories])*(E40=tblDonnees[Score]),0))</f>
        <v>52</v>
      </c>
      <c r="B40" t="s">
        <v>74</v>
      </c>
      <c r="C40" t="s">
        <v>232</v>
      </c>
      <c r="D40" t="s">
        <v>144</v>
      </c>
      <c r="E40" s="37">
        <v>707</v>
      </c>
    </row>
    <row r="41" spans="1:8" x14ac:dyDescent="0.2">
      <c r="A41">
        <f t="array" ref="A41">INDEX(tblDonnees[Num Mise],MATCH(1,(B41=tblDonnees[Catégories])*(E41=tblDonnees[Score]),0))</f>
        <v>14</v>
      </c>
      <c r="B41" t="s">
        <v>74</v>
      </c>
      <c r="C41" t="s">
        <v>216</v>
      </c>
      <c r="D41" t="s">
        <v>133</v>
      </c>
      <c r="E41" s="37">
        <v>639</v>
      </c>
    </row>
    <row r="42" spans="1:8" x14ac:dyDescent="0.2">
      <c r="A42" s="43">
        <f t="array" ref="A42">INDEX(tblDonnees[Num Mise],MATCH(1,(B42=tblDonnees[Catégories])*(E42=tblDonnees[Score]),0))</f>
        <v>7</v>
      </c>
      <c r="B42" s="43" t="s">
        <v>77</v>
      </c>
      <c r="C42" s="43" t="s">
        <v>211</v>
      </c>
      <c r="D42" s="43" t="s">
        <v>125</v>
      </c>
      <c r="E42" s="44">
        <v>780</v>
      </c>
      <c r="F42" s="43"/>
      <c r="G42" s="43"/>
      <c r="H42" s="43"/>
    </row>
    <row r="43" spans="1:8" x14ac:dyDescent="0.2">
      <c r="A43" s="43">
        <f t="array" ref="A43">INDEX(tblDonnees[Num Mise],MATCH(1,(B43=tblDonnees[Catégories])*(E43=tblDonnees[Score]),0))</f>
        <v>123</v>
      </c>
      <c r="B43" s="43" t="s">
        <v>77</v>
      </c>
      <c r="C43" s="43" t="s">
        <v>258</v>
      </c>
      <c r="D43" s="43" t="s">
        <v>138</v>
      </c>
      <c r="E43" s="44">
        <v>762</v>
      </c>
      <c r="F43" s="43"/>
      <c r="G43" s="43"/>
      <c r="H43" s="43"/>
    </row>
    <row r="44" spans="1:8" x14ac:dyDescent="0.2">
      <c r="A44" s="43">
        <f t="array" ref="A44">INDEX(tblDonnees[Num Mise],MATCH(1,(B44=tblDonnees[Catégories])*(E44=tblDonnees[Score]),0))</f>
        <v>80</v>
      </c>
      <c r="B44" s="43" t="s">
        <v>78</v>
      </c>
      <c r="C44" s="43" t="s">
        <v>243</v>
      </c>
      <c r="D44" s="43" t="s">
        <v>146</v>
      </c>
      <c r="E44" s="44">
        <v>745</v>
      </c>
      <c r="F44" s="43"/>
      <c r="G44" s="43"/>
      <c r="H44" s="43"/>
    </row>
    <row r="45" spans="1:8" x14ac:dyDescent="0.2">
      <c r="A45" s="43">
        <f t="array" ref="A45">INDEX(tblDonnees[Num Mise],MATCH(1,(B45=tblDonnees[Catégories])*(E45=tblDonnees[Score]),0))</f>
        <v>58</v>
      </c>
      <c r="B45" s="43" t="s">
        <v>78</v>
      </c>
      <c r="C45" s="43" t="s">
        <v>233</v>
      </c>
      <c r="D45" s="43" t="s">
        <v>150</v>
      </c>
      <c r="E45" s="44">
        <v>785</v>
      </c>
      <c r="F45" s="43"/>
      <c r="G45" s="43"/>
      <c r="H45" s="43"/>
    </row>
    <row r="46" spans="1:8" x14ac:dyDescent="0.2">
      <c r="A46" s="43">
        <f t="array" ref="A46">INDEX(tblDonnees[Num Mise],MATCH(1,(B46=tblDonnees[Catégories])*(E46=tblDonnees[Score]),0))</f>
        <v>98</v>
      </c>
      <c r="B46" s="43" t="s">
        <v>78</v>
      </c>
      <c r="C46" s="43" t="s">
        <v>250</v>
      </c>
      <c r="D46" s="43" t="s">
        <v>180</v>
      </c>
      <c r="E46" s="44">
        <v>757</v>
      </c>
      <c r="F46" s="43"/>
      <c r="G46" s="43"/>
      <c r="H46" s="43"/>
    </row>
    <row r="47" spans="1:8" x14ac:dyDescent="0.2">
      <c r="A47" s="43">
        <f t="array" ref="A47">INDEX(tblDonnees[Num Mise],MATCH(1,(B47=tblDonnees[Catégories])*(E47=tblDonnees[Score]),0))</f>
        <v>58</v>
      </c>
      <c r="B47" s="43" t="s">
        <v>78</v>
      </c>
      <c r="C47" s="43" t="s">
        <v>224</v>
      </c>
      <c r="D47" s="43" t="s">
        <v>144</v>
      </c>
      <c r="E47" s="44">
        <v>785</v>
      </c>
      <c r="F47" s="43"/>
      <c r="G47" s="43"/>
      <c r="H47" s="43"/>
    </row>
    <row r="48" spans="1:8" x14ac:dyDescent="0.2">
      <c r="A48" s="43">
        <f t="array" ref="A48">INDEX(tblDonnees[Num Mise],MATCH(1,(B48=tblDonnees[Catégories])*(E48=tblDonnees[Score]),0))</f>
        <v>115</v>
      </c>
      <c r="B48" s="43" t="s">
        <v>78</v>
      </c>
      <c r="C48" s="43" t="s">
        <v>219</v>
      </c>
      <c r="D48" s="43" t="s">
        <v>125</v>
      </c>
      <c r="E48" s="44">
        <v>770</v>
      </c>
      <c r="F48" s="43"/>
      <c r="G48" s="43"/>
      <c r="H48" s="43"/>
    </row>
    <row r="49" spans="1:5" x14ac:dyDescent="0.2">
      <c r="A49">
        <f t="array" ref="A49">INDEX(tblDonnees[Num Mise],MATCH(1,(B49=tblDonnees[Catégories])*(E49=tblDonnees[Score]),0))</f>
        <v>122</v>
      </c>
      <c r="B49" t="s">
        <v>78</v>
      </c>
      <c r="C49" t="s">
        <v>220</v>
      </c>
      <c r="D49" t="s">
        <v>138</v>
      </c>
      <c r="E49" s="37">
        <v>775</v>
      </c>
    </row>
    <row r="50" spans="1:5" x14ac:dyDescent="0.2">
      <c r="A50">
        <f t="array" ref="A50">INDEX(tblDonnees[Num Mise],MATCH(1,(B50=tblDonnees[Catégories])*(E50=tblDonnees[Score]),0))</f>
        <v>130</v>
      </c>
      <c r="B50" t="s">
        <v>79</v>
      </c>
      <c r="C50" t="s">
        <v>241</v>
      </c>
      <c r="D50" t="s">
        <v>163</v>
      </c>
      <c r="E50" s="37">
        <v>489</v>
      </c>
    </row>
    <row r="51" spans="1:5" x14ac:dyDescent="0.2">
      <c r="A51">
        <f t="array" ref="A51">INDEX(tblDonnees[Num Mise],MATCH(1,(B51=tblDonnees[Catégories])*(E51=tblDonnees[Score]),0))</f>
        <v>101</v>
      </c>
      <c r="B51" t="s">
        <v>79</v>
      </c>
      <c r="C51" t="s">
        <v>252</v>
      </c>
      <c r="D51" t="s">
        <v>143</v>
      </c>
      <c r="E51" s="37">
        <v>390</v>
      </c>
    </row>
    <row r="52" spans="1:5" x14ac:dyDescent="0.2">
      <c r="A52">
        <f t="array" ref="A52">INDEX(tblDonnees[Num Mise],MATCH(1,(B52=tblDonnees[Catégories])*(E52=tblDonnees[Score]),0))</f>
        <v>113</v>
      </c>
      <c r="B52" t="s">
        <v>79</v>
      </c>
      <c r="C52" t="s">
        <v>256</v>
      </c>
      <c r="D52" t="s">
        <v>146</v>
      </c>
      <c r="E52" s="37">
        <v>483</v>
      </c>
    </row>
    <row r="53" spans="1:5" x14ac:dyDescent="0.2">
      <c r="A53">
        <f t="array" ref="A53">INDEX(tblDonnees[Num Mise],MATCH(1,(B53=tblDonnees[Catégories])*(E53=tblDonnees[Score]),0))</f>
        <v>119</v>
      </c>
      <c r="B53" t="s">
        <v>79</v>
      </c>
      <c r="C53" t="s">
        <v>208</v>
      </c>
      <c r="D53" t="s">
        <v>121</v>
      </c>
      <c r="E53" s="37">
        <v>564</v>
      </c>
    </row>
    <row r="54" spans="1:5" x14ac:dyDescent="0.2">
      <c r="A54">
        <f t="array" ref="A54">INDEX(tblDonnees[Num Mise],MATCH(1,(B54=tblDonnees[Catégories])*(E54=tblDonnees[Score]),0))</f>
        <v>129</v>
      </c>
      <c r="B54" t="s">
        <v>80</v>
      </c>
      <c r="C54" t="s">
        <v>244</v>
      </c>
      <c r="D54" t="s">
        <v>163</v>
      </c>
      <c r="E54" s="37">
        <v>482</v>
      </c>
    </row>
    <row r="55" spans="1:5" x14ac:dyDescent="0.2">
      <c r="A55">
        <f t="array" ref="A55">INDEX(tblDonnees[Num Mise],MATCH(1,(B55=tblDonnees[Catégories])*(E55=tblDonnees[Score]),0))</f>
        <v>22</v>
      </c>
      <c r="B55" t="s">
        <v>80</v>
      </c>
      <c r="C55" t="s">
        <v>214</v>
      </c>
      <c r="D55" t="s">
        <v>130</v>
      </c>
      <c r="E55" s="37">
        <v>494</v>
      </c>
    </row>
    <row r="56" spans="1:5" x14ac:dyDescent="0.2">
      <c r="A56">
        <f t="array" ref="A56">INDEX(tblDonnees[Num Mise],MATCH(1,(B56=tblDonnees[Catégories])*(E56=tblDonnees[Score]),0))</f>
        <v>136</v>
      </c>
      <c r="B56" t="s">
        <v>80</v>
      </c>
      <c r="C56" t="s">
        <v>248</v>
      </c>
      <c r="D56" t="s">
        <v>178</v>
      </c>
      <c r="E56" s="37">
        <v>380</v>
      </c>
    </row>
    <row r="57" spans="1:5" x14ac:dyDescent="0.2">
      <c r="A57">
        <f t="array" ref="A57">INDEX(tblDonnees[Num Mise],MATCH(1,(B57=tblDonnees[Catégories])*(E57=tblDonnees[Score]),0))</f>
        <v>116</v>
      </c>
      <c r="B57" t="s">
        <v>80</v>
      </c>
      <c r="C57" t="s">
        <v>255</v>
      </c>
      <c r="D57" t="s">
        <v>146</v>
      </c>
      <c r="E57" s="37">
        <v>571</v>
      </c>
    </row>
    <row r="58" spans="1:5" x14ac:dyDescent="0.2">
      <c r="A58">
        <f t="array" ref="A58">INDEX(tblDonnees[Num Mise],MATCH(1,(B58=tblDonnees[Catégories])*(E58=tblDonnees[Score]),0))</f>
        <v>132</v>
      </c>
      <c r="B58" t="s">
        <v>80</v>
      </c>
      <c r="C58" t="s">
        <v>217</v>
      </c>
      <c r="D58" t="s">
        <v>121</v>
      </c>
      <c r="E58" s="37">
        <v>333</v>
      </c>
    </row>
    <row r="59" spans="1:5" x14ac:dyDescent="0.2">
      <c r="A59">
        <f t="array" ref="A59">INDEX(tblDonnees[Num Mise],MATCH(1,(B59=tblDonnees[Catégories])*(E59=tblDonnees[Score]),0))</f>
        <v>100</v>
      </c>
      <c r="B59" t="s">
        <v>80</v>
      </c>
      <c r="C59" t="s">
        <v>251</v>
      </c>
      <c r="D59" t="s">
        <v>143</v>
      </c>
      <c r="E59" s="37">
        <v>563</v>
      </c>
    </row>
    <row r="60" spans="1:5" x14ac:dyDescent="0.2">
      <c r="A60">
        <f t="array" ref="A60">INDEX(tblDonnees[Num Mise],MATCH(1,(B60=tblDonnees[Catégories])*(E60=tblDonnees[Score]),0))</f>
        <v>36</v>
      </c>
      <c r="B60" t="s">
        <v>80</v>
      </c>
      <c r="C60" t="s">
        <v>213</v>
      </c>
      <c r="D60" t="s">
        <v>128</v>
      </c>
      <c r="E60" s="37">
        <v>517</v>
      </c>
    </row>
    <row r="61" spans="1:5" x14ac:dyDescent="0.2">
      <c r="A61">
        <f t="array" ref="A61">INDEX(tblDonnees[Num Mise],MATCH(1,(B61=tblDonnees[Catégories])*(E61=tblDonnees[Score]),0))</f>
        <v>102</v>
      </c>
      <c r="B61" t="s">
        <v>80</v>
      </c>
      <c r="C61" t="s">
        <v>253</v>
      </c>
      <c r="D61" t="s">
        <v>143</v>
      </c>
      <c r="E61" s="37">
        <v>392</v>
      </c>
    </row>
    <row r="62" spans="1:5" x14ac:dyDescent="0.2">
      <c r="A62">
        <f t="array" ref="A62">INDEX(tblDonnees[Num Mise],MATCH(1,(B62=tblDonnees[Catégories])*(E62=tblDonnees[Score]),0))</f>
        <v>35</v>
      </c>
      <c r="B62" t="s">
        <v>80</v>
      </c>
      <c r="C62" t="s">
        <v>223</v>
      </c>
      <c r="D62" t="s">
        <v>143</v>
      </c>
      <c r="E62" s="37">
        <v>593</v>
      </c>
    </row>
    <row r="63" spans="1:5" x14ac:dyDescent="0.2">
      <c r="A63">
        <f t="array" ref="A63">INDEX(tblDonnees[Num Mise],MATCH(1,(B63=tblDonnees[Catégories])*(E63=tblDonnees[Score]),0))</f>
        <v>13</v>
      </c>
      <c r="B63" t="s">
        <v>80</v>
      </c>
      <c r="C63" t="s">
        <v>215</v>
      </c>
      <c r="D63" t="s">
        <v>121</v>
      </c>
      <c r="E63" s="37">
        <v>535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CAHIER DES MISES</vt:lpstr>
      <vt:lpstr>EQUIPES</vt:lpstr>
      <vt:lpstr>RECORDS</vt:lpstr>
      <vt:lpstr>Statistiques</vt:lpstr>
      <vt:lpstr>TCD</vt:lpstr>
      <vt:lpstr>parametres</vt:lpstr>
      <vt:lpstr>CLASSEMENT PROVISOIRE</vt:lpstr>
      <vt:lpstr>'CAHIER DES MISES'!Impression_des_titres</vt:lpstr>
      <vt:lpstr>RECORDS!Zone_d_impression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Jean-Marc LAURENT</dc:creator>
  <cp:lastModifiedBy>Jean-Claude</cp:lastModifiedBy>
  <cp:lastPrinted>2015-02-24T18:23:01Z</cp:lastPrinted>
  <dcterms:created xsi:type="dcterms:W3CDTF">2011-03-23T20:53:16Z</dcterms:created>
  <dcterms:modified xsi:type="dcterms:W3CDTF">2015-03-03T10:37:43Z</dcterms:modified>
</cp:coreProperties>
</file>